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480" yWindow="30" windowWidth="15600" windowHeight="7620" tabRatio="569" firstSheet="1" activeTab="1"/>
  </bookViews>
  <sheets>
    <sheet name="model4(1)" sheetId="9" r:id="rId1"/>
    <sheet name="model4(1)&amp;CCI_per_month" sheetId="6" r:id="rId2"/>
    <sheet name="model4(1)&amp;CCI_per_day" sheetId="5" r:id="rId3"/>
    <sheet name="model4(3)&amp;CCI_per_day" sheetId="7" r:id="rId4"/>
    <sheet name="model4(3)turnover&amp;CCI_per_day" sheetId="8" r:id="rId5"/>
  </sheets>
  <externalReferences>
    <externalReference r:id="rId6"/>
    <externalReference r:id="rId7"/>
  </externalReferences>
  <definedNames>
    <definedName name="_xlnm._FilterDatabase" localSheetId="0" hidden="1">'model4(1)'!$P$1:$P$23</definedName>
    <definedName name="_xlnm._FilterDatabase" localSheetId="2" hidden="1">'model4(1)&amp;CCI_per_day'!$P$1:$P$23</definedName>
    <definedName name="_xlnm._FilterDatabase" localSheetId="1" hidden="1">'model4(1)&amp;CCI_per_month'!$V$1:$V$23</definedName>
    <definedName name="_xlnm._FilterDatabase" localSheetId="3" hidden="1">'model4(3)&amp;CCI_per_day'!$P$1:$P$23</definedName>
    <definedName name="_xlnm._FilterDatabase" localSheetId="4" hidden="1">'model4(3)turnover&amp;CCI_per_day'!$R$1:$R$23</definedName>
    <definedName name="金额" localSheetId="0">OFFSET('model4(1)'!K1,0,0,COUNTA('model4(1)'!K:K)-1)</definedName>
    <definedName name="金额" localSheetId="2">OFFSET('model4(1)&amp;CCI_per_day'!K1,0,0,COUNTA('model4(1)&amp;CCI_per_day'!K:K)-1)</definedName>
    <definedName name="金额" localSheetId="1">OFFSET('model4(1)&amp;CCI_per_month'!K1,0,0,COUNTA('model4(1)&amp;CCI_per_month'!K:K)-1)</definedName>
    <definedName name="金额" localSheetId="3">OFFSET('model4(3)&amp;CCI_per_day'!K1,0,0,COUNTA('model4(3)&amp;CCI_per_day'!K:K)-1)</definedName>
    <definedName name="金额" localSheetId="4">OFFSET('model4(3)turnover&amp;CCI_per_day'!M1,0,0,COUNTA('model4(3)turnover&amp;CCI_per_day'!M:M)-1)</definedName>
    <definedName name="买卖" localSheetId="0">OFFSET('model4(1)'!E1,0,0,COUNTA('model4(1)'!E:E)-1)</definedName>
    <definedName name="买卖" localSheetId="2">OFFSET('model4(1)&amp;CCI_per_day'!E1,0,0,COUNTA('model4(1)&amp;CCI_per_day'!E:E)-1)</definedName>
    <definedName name="买卖" localSheetId="1">OFFSET('model4(1)&amp;CCI_per_month'!E1,0,0,COUNTA('model4(1)&amp;CCI_per_month'!E:E)-1)</definedName>
    <definedName name="买卖" localSheetId="3">OFFSET('model4(3)&amp;CCI_per_day'!G1,0,0,COUNTA('model4(3)&amp;CCI_per_day'!G:G)-1)</definedName>
    <definedName name="买卖" localSheetId="4">OFFSET('model4(3)turnover&amp;CCI_per_day'!G1,0,0,COUNTA('model4(3)turnover&amp;CCI_per_day'!G:G)-1)</definedName>
    <definedName name="时间" localSheetId="0">OFFSET('model4(1)'!A1,0,0,COUNTA('model4(1)'!A:A)-1)</definedName>
    <definedName name="时间" localSheetId="2">OFFSET('model4(1)&amp;CCI_per_day'!A1,0,0,COUNTA('model4(1)&amp;CCI_per_day'!A:A)-1)</definedName>
    <definedName name="时间" localSheetId="1">OFFSET('model4(1)&amp;CCI_per_month'!A1,0,0,COUNTA('model4(1)&amp;CCI_per_month'!A:A)-1)</definedName>
    <definedName name="时间" localSheetId="3">OFFSET('model4(3)&amp;CCI_per_day'!A1,0,0,COUNTA('model4(3)&amp;CCI_per_day'!A:A)-1)</definedName>
    <definedName name="时间" localSheetId="4">OFFSET('model4(3)turnover&amp;CCI_per_day'!A1,0,0,COUNTA('model4(3)turnover&amp;CCI_per_day'!A:A)-1)</definedName>
    <definedName name="指数" localSheetId="0">OFFSET('model4(1)'!B1,0,0,COUNTA('model4(1)'!B:B)-1)</definedName>
    <definedName name="指数" localSheetId="2">OFFSET('model4(1)&amp;CCI_per_day'!B1,0,0,COUNTA('model4(1)&amp;CCI_per_day'!B:B)-1)</definedName>
    <definedName name="指数" localSheetId="1">OFFSET('model4(1)&amp;CCI_per_month'!B1,0,0,COUNTA('model4(1)&amp;CCI_per_month'!B:B)-1)</definedName>
    <definedName name="指数" localSheetId="3">OFFSET('model4(3)&amp;CCI_per_day'!B1,0,0,COUNTA('model4(3)&amp;CCI_per_day'!B:B)-1)</definedName>
    <definedName name="指数" localSheetId="4">OFFSET('model4(3)turnover&amp;CCI_per_day'!B1,0,0,COUNTA('model4(3)turnover&amp;CCI_per_day'!B:B)-1)</definedName>
    <definedName name="资产" localSheetId="0">OFFSET('model4(1)'!J1,0,0,COUNTA('model4(1)'!J:J)-1)</definedName>
    <definedName name="资产" localSheetId="2">OFFSET('model4(1)&amp;CCI_per_day'!J1,0,0,COUNTA('model4(1)&amp;CCI_per_day'!J:J)-1)</definedName>
    <definedName name="资产" localSheetId="1">OFFSET('model4(1)&amp;CCI_per_month'!J1,0,0,COUNTA('model4(1)&amp;CCI_per_month'!J:J)-1)</definedName>
    <definedName name="资产" localSheetId="3">OFFSET('model4(3)&amp;CCI_per_day'!J1,0,0,COUNTA('model4(3)&amp;CCI_per_day'!J:J)-1)</definedName>
    <definedName name="资产" localSheetId="4">OFFSET('model4(3)turnover&amp;CCI_per_day'!L1,0,0,COUNTA('model4(3)turnover&amp;CCI_per_day'!L:L)-1)</definedName>
    <definedName name="资金" localSheetId="0">OFFSET('model4(1)'!I1,0,0,COUNTA('model4(1)'!I:I)-1)</definedName>
    <definedName name="资金" localSheetId="2">OFFSET('model4(1)&amp;CCI_per_day'!I1,0,0,COUNTA('model4(1)&amp;CCI_per_day'!I:I)-1)</definedName>
    <definedName name="资金" localSheetId="1">OFFSET('model4(1)&amp;CCI_per_month'!I1,0,0,COUNTA('model4(1)&amp;CCI_per_month'!I:I)-1)</definedName>
    <definedName name="资金" localSheetId="3">OFFSET('model4(3)&amp;CCI_per_day'!I1,0,0,COUNTA('model4(3)&amp;CCI_per_day'!I:I)-1)</definedName>
    <definedName name="资金" localSheetId="4">OFFSET('model4(3)turnover&amp;CCI_per_day'!K1,0,0,COUNTA('model4(3)turnover&amp;CCI_per_day'!K:K)-1)</definedName>
  </definedNames>
  <calcPr calcId="145621"/>
</workbook>
</file>

<file path=xl/calcChain.xml><?xml version="1.0" encoding="utf-8"?>
<calcChain xmlns="http://schemas.openxmlformats.org/spreadsheetml/2006/main">
  <c r="O19" i="8" l="1"/>
  <c r="P19" i="8" s="1"/>
  <c r="G19" i="8" s="1"/>
  <c r="F19" i="8"/>
  <c r="E19" i="8"/>
  <c r="D19" i="8"/>
  <c r="C19" i="8"/>
  <c r="B19" i="8"/>
  <c r="M19" i="7"/>
  <c r="N19" i="7" s="1"/>
  <c r="E19" i="7" s="1"/>
  <c r="D19" i="7"/>
  <c r="C19" i="7"/>
  <c r="B19" i="7"/>
  <c r="N19" i="5"/>
  <c r="E19" i="5" s="1"/>
  <c r="M19" i="5"/>
  <c r="D19" i="5"/>
  <c r="C19" i="5"/>
  <c r="B19" i="5"/>
  <c r="N19" i="6"/>
  <c r="M19" i="6"/>
  <c r="D19" i="6"/>
  <c r="C19" i="6"/>
  <c r="B19" i="6"/>
  <c r="L19" i="9"/>
  <c r="I19" i="9"/>
  <c r="E19" i="9"/>
  <c r="D19" i="9"/>
  <c r="C19" i="9"/>
  <c r="B19" i="9"/>
  <c r="F19" i="9" s="1"/>
  <c r="F19" i="7" l="1"/>
  <c r="H19" i="8"/>
  <c r="F19" i="5"/>
  <c r="O19" i="6"/>
  <c r="O18" i="8"/>
  <c r="F18" i="8"/>
  <c r="E18" i="8"/>
  <c r="D18" i="8"/>
  <c r="C18" i="8"/>
  <c r="B18" i="8"/>
  <c r="M18" i="7"/>
  <c r="D18" i="7"/>
  <c r="C18" i="7"/>
  <c r="B18" i="7"/>
  <c r="M18" i="5"/>
  <c r="D18" i="5"/>
  <c r="C18" i="5"/>
  <c r="B18" i="5"/>
  <c r="N18" i="6"/>
  <c r="M18" i="6"/>
  <c r="D18" i="6"/>
  <c r="C18" i="6"/>
  <c r="B18" i="6"/>
  <c r="D18" i="9"/>
  <c r="C18" i="9"/>
  <c r="E18" i="9" s="1"/>
  <c r="B18" i="9"/>
  <c r="F18" i="9" l="1"/>
  <c r="N18" i="5"/>
  <c r="E18" i="5" s="1"/>
  <c r="F18" i="5" s="1"/>
  <c r="N18" i="7"/>
  <c r="E18" i="7" s="1"/>
  <c r="F18" i="7" s="1"/>
  <c r="P18" i="8"/>
  <c r="G18" i="8" s="1"/>
  <c r="H18" i="8" s="1"/>
  <c r="O18" i="6"/>
  <c r="D17" i="8"/>
  <c r="C17" i="8"/>
  <c r="D16" i="8"/>
  <c r="C16" i="8"/>
  <c r="D15" i="8"/>
  <c r="C15" i="8"/>
  <c r="D14" i="8"/>
  <c r="C14" i="8"/>
  <c r="D13" i="8"/>
  <c r="C13" i="8"/>
  <c r="D12" i="8"/>
  <c r="C12" i="8"/>
  <c r="D11" i="8"/>
  <c r="C11" i="8"/>
  <c r="D10" i="8"/>
  <c r="C10" i="8"/>
  <c r="D9" i="8"/>
  <c r="C9" i="8"/>
  <c r="D8" i="8"/>
  <c r="C8" i="8"/>
  <c r="D7" i="8"/>
  <c r="C7" i="8"/>
  <c r="D6" i="8"/>
  <c r="C6" i="8"/>
  <c r="D5" i="8"/>
  <c r="C5" i="8"/>
  <c r="D4" i="8"/>
  <c r="C4" i="8"/>
  <c r="D3" i="8"/>
  <c r="C3" i="8"/>
  <c r="D17" i="7"/>
  <c r="C17" i="7"/>
  <c r="D16" i="7"/>
  <c r="C16" i="7"/>
  <c r="D15" i="7"/>
  <c r="C15" i="7"/>
  <c r="D14" i="7"/>
  <c r="C14" i="7"/>
  <c r="D13" i="7"/>
  <c r="C13" i="7"/>
  <c r="D12" i="7"/>
  <c r="C12" i="7"/>
  <c r="D11" i="7"/>
  <c r="C11" i="7"/>
  <c r="D10" i="7"/>
  <c r="C10" i="7"/>
  <c r="D9" i="7"/>
  <c r="C9" i="7"/>
  <c r="D8" i="7"/>
  <c r="C8" i="7"/>
  <c r="D7" i="7"/>
  <c r="C7" i="7"/>
  <c r="D6" i="7"/>
  <c r="C6" i="7"/>
  <c r="D5" i="7"/>
  <c r="C5" i="7"/>
  <c r="D4" i="7"/>
  <c r="C4" i="7"/>
  <c r="D3" i="7"/>
  <c r="C3" i="7"/>
  <c r="D17" i="5"/>
  <c r="C17" i="5"/>
  <c r="D16" i="5"/>
  <c r="C16" i="5"/>
  <c r="D15" i="5"/>
  <c r="C15" i="5"/>
  <c r="D14" i="5"/>
  <c r="C14" i="5"/>
  <c r="D13" i="5"/>
  <c r="C13" i="5"/>
  <c r="D12" i="5"/>
  <c r="C12" i="5"/>
  <c r="D11" i="5"/>
  <c r="C11" i="5"/>
  <c r="D10" i="5"/>
  <c r="C10" i="5"/>
  <c r="D9" i="5"/>
  <c r="C9" i="5"/>
  <c r="D8" i="5"/>
  <c r="C8" i="5"/>
  <c r="D7" i="5"/>
  <c r="C7" i="5"/>
  <c r="D6" i="5"/>
  <c r="C6" i="5"/>
  <c r="D5" i="5"/>
  <c r="C5" i="5"/>
  <c r="D4" i="5"/>
  <c r="C4" i="5"/>
  <c r="D3" i="5"/>
  <c r="C3" i="5"/>
  <c r="D17" i="6"/>
  <c r="C17" i="6"/>
  <c r="D16" i="6"/>
  <c r="C16" i="6"/>
  <c r="D15" i="6"/>
  <c r="C15" i="6"/>
  <c r="D14" i="6"/>
  <c r="C14" i="6"/>
  <c r="D13" i="6"/>
  <c r="C13" i="6"/>
  <c r="D12" i="6"/>
  <c r="C12" i="6"/>
  <c r="D11" i="6"/>
  <c r="C11" i="6"/>
  <c r="D10" i="6"/>
  <c r="C10" i="6"/>
  <c r="D9" i="6"/>
  <c r="C9" i="6"/>
  <c r="D8" i="6"/>
  <c r="C8" i="6"/>
  <c r="D7" i="6"/>
  <c r="C7" i="6"/>
  <c r="D6" i="6"/>
  <c r="C6" i="6"/>
  <c r="D5" i="6"/>
  <c r="C5" i="6"/>
  <c r="D4" i="6"/>
  <c r="C4" i="6"/>
  <c r="D3" i="6"/>
  <c r="C3" i="6"/>
  <c r="D17" i="9"/>
  <c r="C17" i="9"/>
  <c r="D16" i="9"/>
  <c r="C16" i="9"/>
  <c r="D15" i="9"/>
  <c r="C15" i="9"/>
  <c r="D14" i="9"/>
  <c r="C14" i="9"/>
  <c r="D13" i="9"/>
  <c r="C13" i="9"/>
  <c r="D12" i="9"/>
  <c r="C12" i="9"/>
  <c r="D11" i="9"/>
  <c r="C11" i="9"/>
  <c r="D10" i="9"/>
  <c r="C10" i="9"/>
  <c r="D9" i="9"/>
  <c r="C9" i="9"/>
  <c r="D8" i="9"/>
  <c r="C8" i="9"/>
  <c r="D7" i="9"/>
  <c r="C7" i="9"/>
  <c r="D6" i="9"/>
  <c r="C6" i="9"/>
  <c r="D5" i="9"/>
  <c r="C5" i="9"/>
  <c r="D4" i="9"/>
  <c r="C4" i="9"/>
  <c r="D3" i="9"/>
  <c r="C3" i="9"/>
  <c r="O17" i="8"/>
  <c r="O16" i="8"/>
  <c r="O15" i="8"/>
  <c r="O14" i="8"/>
  <c r="O13" i="8"/>
  <c r="O12" i="8"/>
  <c r="O11" i="8"/>
  <c r="O10" i="8"/>
  <c r="O9" i="8"/>
  <c r="O8" i="8"/>
  <c r="O7" i="8"/>
  <c r="O6" i="8"/>
  <c r="O5" i="8"/>
  <c r="O4" i="8"/>
  <c r="O3" i="8"/>
  <c r="F17" i="8"/>
  <c r="E17" i="8"/>
  <c r="B17" i="8"/>
  <c r="F16" i="8"/>
  <c r="E16" i="8"/>
  <c r="B16" i="8"/>
  <c r="F15" i="8"/>
  <c r="E15" i="8"/>
  <c r="B15" i="8"/>
  <c r="F14" i="8"/>
  <c r="E14" i="8"/>
  <c r="B14" i="8"/>
  <c r="F13" i="8"/>
  <c r="E13" i="8"/>
  <c r="B13" i="8"/>
  <c r="F12" i="8"/>
  <c r="E12" i="8"/>
  <c r="B12" i="8"/>
  <c r="F11" i="8"/>
  <c r="E11" i="8"/>
  <c r="B11" i="8"/>
  <c r="F10" i="8"/>
  <c r="E10" i="8"/>
  <c r="B10" i="8"/>
  <c r="F9" i="8"/>
  <c r="E9" i="8"/>
  <c r="B9" i="8"/>
  <c r="F8" i="8"/>
  <c r="E8" i="8"/>
  <c r="B8" i="8"/>
  <c r="F7" i="8"/>
  <c r="E7" i="8"/>
  <c r="B7" i="8"/>
  <c r="F6" i="8"/>
  <c r="E6" i="8"/>
  <c r="B6" i="8"/>
  <c r="F5" i="8"/>
  <c r="E5" i="8"/>
  <c r="B5" i="8"/>
  <c r="F4" i="8"/>
  <c r="E4" i="8"/>
  <c r="B4" i="8"/>
  <c r="F3" i="8"/>
  <c r="E3" i="8"/>
  <c r="B3" i="8"/>
  <c r="M17" i="7"/>
  <c r="M16" i="7"/>
  <c r="M15" i="7"/>
  <c r="M14" i="7"/>
  <c r="M13" i="7"/>
  <c r="M12" i="7"/>
  <c r="M11" i="7"/>
  <c r="M10" i="7"/>
  <c r="M9" i="7"/>
  <c r="M8" i="7"/>
  <c r="M7" i="7"/>
  <c r="M6" i="7"/>
  <c r="M5" i="7"/>
  <c r="M4" i="7"/>
  <c r="M3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B3" i="7"/>
  <c r="M17" i="5"/>
  <c r="M16" i="5"/>
  <c r="M15" i="5"/>
  <c r="M14" i="5"/>
  <c r="M13" i="5"/>
  <c r="M12" i="5"/>
  <c r="M11" i="5"/>
  <c r="M10" i="5"/>
  <c r="M9" i="5"/>
  <c r="M8" i="5"/>
  <c r="M7" i="5"/>
  <c r="M6" i="5"/>
  <c r="M5" i="5"/>
  <c r="M4" i="5"/>
  <c r="M3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N17" i="6"/>
  <c r="M17" i="6"/>
  <c r="N16" i="6"/>
  <c r="M16" i="6"/>
  <c r="N15" i="6"/>
  <c r="M15" i="6"/>
  <c r="N14" i="6"/>
  <c r="M14" i="6"/>
  <c r="N13" i="6"/>
  <c r="M13" i="6"/>
  <c r="N12" i="6"/>
  <c r="M12" i="6"/>
  <c r="N11" i="6"/>
  <c r="M11" i="6"/>
  <c r="N10" i="6"/>
  <c r="M10" i="6"/>
  <c r="N9" i="6"/>
  <c r="M9" i="6"/>
  <c r="N8" i="6"/>
  <c r="M8" i="6"/>
  <c r="N7" i="6"/>
  <c r="M7" i="6"/>
  <c r="N6" i="6"/>
  <c r="M6" i="6"/>
  <c r="N5" i="6"/>
  <c r="M5" i="6"/>
  <c r="N4" i="6"/>
  <c r="M4" i="6"/>
  <c r="N3" i="6"/>
  <c r="M3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B17" i="9"/>
  <c r="B16" i="9"/>
  <c r="B15" i="9"/>
  <c r="B14" i="9"/>
  <c r="B13" i="9"/>
  <c r="B12" i="9"/>
  <c r="B11" i="9"/>
  <c r="B10" i="9"/>
  <c r="B9" i="9"/>
  <c r="B8" i="9"/>
  <c r="B7" i="9"/>
  <c r="B6" i="9"/>
  <c r="B5" i="9"/>
  <c r="B4" i="9"/>
  <c r="B3" i="9"/>
  <c r="O17" i="6" l="1"/>
  <c r="E17" i="9" l="1"/>
  <c r="F17" i="9" s="1"/>
  <c r="N17" i="5"/>
  <c r="E17" i="5" s="1"/>
  <c r="F17" i="5" s="1"/>
  <c r="N17" i="7"/>
  <c r="E17" i="7" s="1"/>
  <c r="F17" i="7" s="1"/>
  <c r="P17" i="8"/>
  <c r="G17" i="8" s="1"/>
  <c r="H17" i="8" s="1"/>
  <c r="E16" i="9"/>
  <c r="N16" i="5" l="1"/>
  <c r="E16" i="5" s="1"/>
  <c r="F16" i="5" s="1"/>
  <c r="N16" i="7"/>
  <c r="E16" i="7" s="1"/>
  <c r="F16" i="7" s="1"/>
  <c r="P16" i="8"/>
  <c r="F16" i="9"/>
  <c r="G16" i="8"/>
  <c r="H16" i="8" s="1"/>
  <c r="N15" i="7"/>
  <c r="E15" i="7" s="1"/>
  <c r="E15" i="9" l="1"/>
  <c r="F15" i="9" s="1"/>
  <c r="P15" i="8"/>
  <c r="G15" i="8" s="1"/>
  <c r="H15" i="8" s="1"/>
  <c r="N15" i="5"/>
  <c r="E15" i="5" s="1"/>
  <c r="F15" i="5" s="1"/>
  <c r="F15" i="7"/>
  <c r="E14" i="9"/>
  <c r="N14" i="5" l="1"/>
  <c r="E14" i="5" s="1"/>
  <c r="F14" i="5" s="1"/>
  <c r="N14" i="7"/>
  <c r="E14" i="7" s="1"/>
  <c r="F14" i="7" s="1"/>
  <c r="F14" i="9"/>
  <c r="P14" i="8"/>
  <c r="G14" i="8" s="1"/>
  <c r="H14" i="8" s="1"/>
  <c r="E13" i="9" l="1"/>
  <c r="F13" i="9" s="1"/>
  <c r="N13" i="5"/>
  <c r="E13" i="5" s="1"/>
  <c r="F13" i="5" s="1"/>
  <c r="N13" i="7"/>
  <c r="E13" i="7" s="1"/>
  <c r="F13" i="7" s="1"/>
  <c r="P13" i="8"/>
  <c r="G13" i="8" s="1"/>
  <c r="H13" i="8" s="1"/>
  <c r="E12" i="9" l="1"/>
  <c r="F12" i="9" l="1"/>
  <c r="N12" i="5"/>
  <c r="E12" i="5" s="1"/>
  <c r="F12" i="5" s="1"/>
  <c r="N12" i="7"/>
  <c r="E12" i="7" s="1"/>
  <c r="F12" i="7" s="1"/>
  <c r="P12" i="8"/>
  <c r="G12" i="8" s="1"/>
  <c r="H12" i="8" s="1"/>
  <c r="E11" i="9" l="1"/>
  <c r="F11" i="9" s="1"/>
  <c r="N11" i="5"/>
  <c r="E11" i="5" s="1"/>
  <c r="F11" i="5" s="1"/>
  <c r="N11" i="7"/>
  <c r="E11" i="7" s="1"/>
  <c r="F11" i="7" s="1"/>
  <c r="P11" i="8"/>
  <c r="G11" i="8" s="1"/>
  <c r="H11" i="8" s="1"/>
  <c r="E10" i="9" l="1"/>
  <c r="N10" i="7"/>
  <c r="E10" i="7" s="1"/>
  <c r="F10" i="7" s="1"/>
  <c r="N10" i="5"/>
  <c r="E10" i="5" s="1"/>
  <c r="F10" i="5" s="1"/>
  <c r="P10" i="8"/>
  <c r="G10" i="8" s="1"/>
  <c r="H10" i="8" s="1"/>
  <c r="F10" i="9"/>
  <c r="E9" i="9"/>
  <c r="N9" i="5" l="1"/>
  <c r="E9" i="5" s="1"/>
  <c r="F9" i="5" s="1"/>
  <c r="N9" i="7"/>
  <c r="E9" i="7" s="1"/>
  <c r="F9" i="7" s="1"/>
  <c r="P9" i="8"/>
  <c r="G9" i="8" s="1"/>
  <c r="H9" i="8" s="1"/>
  <c r="F9" i="9"/>
  <c r="E8" i="9" l="1"/>
  <c r="N8" i="7"/>
  <c r="E8" i="7" s="1"/>
  <c r="F8" i="7" s="1"/>
  <c r="P8" i="8"/>
  <c r="G8" i="8" s="1"/>
  <c r="H8" i="8" s="1"/>
  <c r="N8" i="5"/>
  <c r="E8" i="5" s="1"/>
  <c r="F8" i="5" s="1"/>
  <c r="F8" i="9"/>
  <c r="N7" i="5" l="1"/>
  <c r="E7" i="5" s="1"/>
  <c r="F7" i="5" s="1"/>
  <c r="N7" i="7"/>
  <c r="E7" i="7" s="1"/>
  <c r="F7" i="7" s="1"/>
  <c r="E7" i="9"/>
  <c r="P7" i="8"/>
  <c r="G7" i="8" s="1"/>
  <c r="H7" i="8" s="1"/>
  <c r="F7" i="9"/>
  <c r="L3" i="9"/>
  <c r="I3" i="9"/>
  <c r="F3" i="9"/>
  <c r="G3" i="9" s="1"/>
  <c r="E4" i="9" l="1"/>
  <c r="E6" i="9"/>
  <c r="E5" i="9"/>
  <c r="F6" i="9"/>
  <c r="H3" i="9"/>
  <c r="J3" i="9" s="1"/>
  <c r="K3" i="9" s="1"/>
  <c r="I4" i="9"/>
  <c r="I5" i="9" s="1"/>
  <c r="I6" i="9" s="1"/>
  <c r="I7" i="9" s="1"/>
  <c r="I8" i="9" s="1"/>
  <c r="I9" i="9" s="1"/>
  <c r="L4" i="9"/>
  <c r="L5" i="9" s="1"/>
  <c r="F4" i="9"/>
  <c r="G4" i="9" s="1"/>
  <c r="F5" i="9"/>
  <c r="N4" i="5"/>
  <c r="E4" i="5" s="1"/>
  <c r="N5" i="5"/>
  <c r="E5" i="5" s="1"/>
  <c r="N6" i="5"/>
  <c r="E6" i="5" s="1"/>
  <c r="N4" i="7"/>
  <c r="E4" i="7" s="1"/>
  <c r="N5" i="7"/>
  <c r="E5" i="7" s="1"/>
  <c r="L6" i="9" l="1"/>
  <c r="L7" i="9" s="1"/>
  <c r="I10" i="9"/>
  <c r="I11" i="9" s="1"/>
  <c r="I12" i="9" s="1"/>
  <c r="I13" i="9" s="1"/>
  <c r="I14" i="9" s="1"/>
  <c r="I15" i="9" s="1"/>
  <c r="I16" i="9" s="1"/>
  <c r="I17" i="9" s="1"/>
  <c r="I18" i="9" s="1"/>
  <c r="R4" i="9"/>
  <c r="Q4" i="9" s="1"/>
  <c r="L8" i="9"/>
  <c r="G5" i="9"/>
  <c r="H4" i="9"/>
  <c r="J4" i="9" s="1"/>
  <c r="K4" i="9" s="1"/>
  <c r="N6" i="7"/>
  <c r="E6" i="7" s="1"/>
  <c r="N3" i="5"/>
  <c r="N3" i="7"/>
  <c r="P4" i="8"/>
  <c r="P5" i="8"/>
  <c r="L9" i="9" l="1"/>
  <c r="U4" i="9" s="1"/>
  <c r="P6" i="8"/>
  <c r="G6" i="8" s="1"/>
  <c r="G6" i="9"/>
  <c r="G7" i="9" s="1"/>
  <c r="H5" i="9"/>
  <c r="J5" i="9" s="1"/>
  <c r="K5" i="9" s="1"/>
  <c r="G5" i="8"/>
  <c r="G4" i="8"/>
  <c r="P3" i="8"/>
  <c r="G8" i="9" l="1"/>
  <c r="H7" i="9"/>
  <c r="J7" i="9" s="1"/>
  <c r="K7" i="9" s="1"/>
  <c r="L10" i="9"/>
  <c r="L11" i="9" s="1"/>
  <c r="L12" i="9" s="1"/>
  <c r="L13" i="9" s="1"/>
  <c r="L14" i="9" s="1"/>
  <c r="L15" i="9" s="1"/>
  <c r="L16" i="9" s="1"/>
  <c r="L17" i="9" s="1"/>
  <c r="L18" i="9" s="1"/>
  <c r="H6" i="9"/>
  <c r="J6" i="9" s="1"/>
  <c r="K6" i="9" s="1"/>
  <c r="G9" i="9" l="1"/>
  <c r="H8" i="9"/>
  <c r="J8" i="9" s="1"/>
  <c r="K8" i="9" s="1"/>
  <c r="H6" i="8"/>
  <c r="F6" i="7"/>
  <c r="F6" i="5"/>
  <c r="G10" i="9" l="1"/>
  <c r="H9" i="9"/>
  <c r="J9" i="9" s="1"/>
  <c r="F5" i="7"/>
  <c r="F5" i="5"/>
  <c r="H5" i="8"/>
  <c r="K9" i="9" l="1"/>
  <c r="T4" i="9" s="1"/>
  <c r="S4" i="9"/>
  <c r="H10" i="9"/>
  <c r="J10" i="9" s="1"/>
  <c r="K10" i="9" s="1"/>
  <c r="G11" i="9"/>
  <c r="G12" i="9" s="1"/>
  <c r="H4" i="8"/>
  <c r="F4" i="7"/>
  <c r="F4" i="5"/>
  <c r="H12" i="9" l="1"/>
  <c r="J12" i="9" s="1"/>
  <c r="K12" i="9" s="1"/>
  <c r="G13" i="9"/>
  <c r="H11" i="9"/>
  <c r="J11" i="9" s="1"/>
  <c r="K11" i="9" s="1"/>
  <c r="V4" i="9"/>
  <c r="W4" i="9" s="1"/>
  <c r="F3" i="5"/>
  <c r="G3" i="5" s="1"/>
  <c r="G14" i="9" l="1"/>
  <c r="G15" i="9" s="1"/>
  <c r="H13" i="9"/>
  <c r="J13" i="9" s="1"/>
  <c r="K13" i="9" s="1"/>
  <c r="L3" i="5"/>
  <c r="L4" i="5" s="1"/>
  <c r="L5" i="5" s="1"/>
  <c r="L6" i="5" s="1"/>
  <c r="L7" i="5" s="1"/>
  <c r="L8" i="5" s="1"/>
  <c r="I3" i="5"/>
  <c r="I4" i="5" s="1"/>
  <c r="I5" i="5" s="1"/>
  <c r="I6" i="5" s="1"/>
  <c r="I7" i="5" s="1"/>
  <c r="I8" i="5" s="1"/>
  <c r="I9" i="5" s="1"/>
  <c r="I10" i="5" s="1"/>
  <c r="I11" i="5" s="1"/>
  <c r="I12" i="5" s="1"/>
  <c r="I13" i="5" s="1"/>
  <c r="I14" i="5" s="1"/>
  <c r="I15" i="5" s="1"/>
  <c r="I16" i="5" s="1"/>
  <c r="I17" i="5" s="1"/>
  <c r="I18" i="5" s="1"/>
  <c r="I19" i="5" s="1"/>
  <c r="F3" i="7"/>
  <c r="G3" i="7" s="1"/>
  <c r="I3" i="7"/>
  <c r="L3" i="7"/>
  <c r="H3" i="8"/>
  <c r="I3" i="8" s="1"/>
  <c r="N3" i="8"/>
  <c r="K3" i="8"/>
  <c r="G16" i="9" l="1"/>
  <c r="H15" i="9"/>
  <c r="J15" i="9" s="1"/>
  <c r="K15" i="9" s="1"/>
  <c r="H14" i="9"/>
  <c r="J14" i="9" s="1"/>
  <c r="K14" i="9" s="1"/>
  <c r="L9" i="5"/>
  <c r="G17" i="9" l="1"/>
  <c r="G18" i="9" s="1"/>
  <c r="H16" i="9"/>
  <c r="J16" i="9" s="1"/>
  <c r="K16" i="9" s="1"/>
  <c r="L10" i="5"/>
  <c r="L11" i="5" s="1"/>
  <c r="L12" i="5" s="1"/>
  <c r="L13" i="5" s="1"/>
  <c r="L14" i="5" s="1"/>
  <c r="L15" i="5" s="1"/>
  <c r="L16" i="5" s="1"/>
  <c r="L17" i="5" s="1"/>
  <c r="L18" i="5" s="1"/>
  <c r="L19" i="5" s="1"/>
  <c r="H18" i="9" l="1"/>
  <c r="J18" i="9" s="1"/>
  <c r="K18" i="9" s="1"/>
  <c r="G19" i="9"/>
  <c r="H19" i="9" s="1"/>
  <c r="J19" i="9" s="1"/>
  <c r="K19" i="9" s="1"/>
  <c r="H17" i="9"/>
  <c r="J17" i="9" s="1"/>
  <c r="K17" i="9" s="1"/>
  <c r="H2" i="9"/>
  <c r="E9" i="6"/>
  <c r="F9" i="6" s="1"/>
  <c r="F3" i="6"/>
  <c r="G3" i="6" s="1"/>
  <c r="E7" i="6"/>
  <c r="F7" i="6" s="1"/>
  <c r="E11" i="6"/>
  <c r="F11" i="6" s="1"/>
  <c r="E15" i="6"/>
  <c r="E6" i="6"/>
  <c r="F6" i="6" s="1"/>
  <c r="E14" i="6"/>
  <c r="F14" i="6" s="1"/>
  <c r="O7" i="6"/>
  <c r="O11" i="6"/>
  <c r="O15" i="6"/>
  <c r="E8" i="6"/>
  <c r="O16" i="6"/>
  <c r="O12" i="6"/>
  <c r="O8" i="6"/>
  <c r="O4" i="6"/>
  <c r="O14" i="6"/>
  <c r="O10" i="6"/>
  <c r="O6" i="6"/>
  <c r="O13" i="6"/>
  <c r="O9" i="6"/>
  <c r="O5" i="6"/>
  <c r="O3" i="6"/>
  <c r="E5" i="6"/>
  <c r="F5" i="6" s="1"/>
  <c r="E10" i="6"/>
  <c r="F10" i="6" s="1"/>
  <c r="E12" i="6"/>
  <c r="F12" i="6" s="1"/>
  <c r="F15" i="6"/>
  <c r="E4" i="6"/>
  <c r="F4" i="6" s="1"/>
  <c r="E13" i="6"/>
  <c r="F13" i="6" s="1"/>
  <c r="I3" i="6"/>
  <c r="F8" i="6"/>
  <c r="R19" i="6" l="1"/>
  <c r="S19" i="6" s="1"/>
  <c r="P19" i="6"/>
  <c r="Q19" i="6" s="1"/>
  <c r="P18" i="6"/>
  <c r="Q18" i="6" s="1"/>
  <c r="R18" i="6"/>
  <c r="S18" i="6" s="1"/>
  <c r="P17" i="6"/>
  <c r="Q17" i="6" s="1"/>
  <c r="R17" i="6"/>
  <c r="S17" i="6" s="1"/>
  <c r="L3" i="6"/>
  <c r="K4" i="8"/>
  <c r="K5" i="8" s="1"/>
  <c r="K6" i="8" s="1"/>
  <c r="K7" i="8" s="1"/>
  <c r="K8" i="8" s="1"/>
  <c r="K9" i="8" s="1"/>
  <c r="K10" i="8" s="1"/>
  <c r="K11" i="8" s="1"/>
  <c r="K12" i="8" s="1"/>
  <c r="K13" i="8" s="1"/>
  <c r="K14" i="8" s="1"/>
  <c r="K15" i="8" s="1"/>
  <c r="K16" i="8" s="1"/>
  <c r="K17" i="8" s="1"/>
  <c r="K18" i="8" s="1"/>
  <c r="K19" i="8" s="1"/>
  <c r="I4" i="7"/>
  <c r="I5" i="7" s="1"/>
  <c r="I6" i="7" s="1"/>
  <c r="I7" i="7" s="1"/>
  <c r="I8" i="7" s="1"/>
  <c r="I9" i="7" s="1"/>
  <c r="I10" i="7" s="1"/>
  <c r="I11" i="7" s="1"/>
  <c r="I12" i="7" s="1"/>
  <c r="I13" i="7" s="1"/>
  <c r="I14" i="7" s="1"/>
  <c r="I15" i="7" s="1"/>
  <c r="I16" i="7" s="1"/>
  <c r="I17" i="7" s="1"/>
  <c r="I18" i="7" s="1"/>
  <c r="I19" i="7" s="1"/>
  <c r="L4" i="7"/>
  <c r="L5" i="7" s="1"/>
  <c r="L6" i="7" s="1"/>
  <c r="L7" i="7" s="1"/>
  <c r="L8" i="7" s="1"/>
  <c r="R16" i="6"/>
  <c r="S16" i="6" s="1"/>
  <c r="P16" i="6"/>
  <c r="Q16" i="6" s="1"/>
  <c r="I4" i="6"/>
  <c r="I5" i="6" s="1"/>
  <c r="I6" i="6" s="1"/>
  <c r="I7" i="6" s="1"/>
  <c r="I8" i="6" s="1"/>
  <c r="I9" i="6" s="1"/>
  <c r="I10" i="6" s="1"/>
  <c r="I11" i="6" s="1"/>
  <c r="I12" i="6" s="1"/>
  <c r="I13" i="6" s="1"/>
  <c r="I14" i="6" s="1"/>
  <c r="X4" i="6" s="1"/>
  <c r="W4" i="6" s="1"/>
  <c r="L4" i="6"/>
  <c r="L5" i="6" s="1"/>
  <c r="L6" i="6" s="1"/>
  <c r="L7" i="6" s="1"/>
  <c r="L8" i="6" s="1"/>
  <c r="L9" i="6" s="1"/>
  <c r="L10" i="6" s="1"/>
  <c r="L11" i="6" s="1"/>
  <c r="L12" i="6" s="1"/>
  <c r="L13" i="6" s="1"/>
  <c r="L14" i="6" s="1"/>
  <c r="L15" i="6" s="1"/>
  <c r="G4" i="6"/>
  <c r="H3" i="6"/>
  <c r="J3" i="6" s="1"/>
  <c r="K3" i="6" s="1"/>
  <c r="T19" i="6" l="1"/>
  <c r="U19" i="6" s="1"/>
  <c r="E19" i="6" s="1"/>
  <c r="F19" i="6" s="1"/>
  <c r="T18" i="6"/>
  <c r="U18" i="6" s="1"/>
  <c r="E18" i="6" s="1"/>
  <c r="F18" i="6" s="1"/>
  <c r="T17" i="6"/>
  <c r="U17" i="6" s="1"/>
  <c r="E17" i="6" s="1"/>
  <c r="T4" i="8"/>
  <c r="R4" i="7"/>
  <c r="Q4" i="7" s="1"/>
  <c r="L9" i="7"/>
  <c r="I15" i="6"/>
  <c r="N4" i="8"/>
  <c r="N5" i="8" s="1"/>
  <c r="N6" i="8" s="1"/>
  <c r="N7" i="8" s="1"/>
  <c r="N8" i="8" s="1"/>
  <c r="N9" i="8" s="1"/>
  <c r="W4" i="8" s="1"/>
  <c r="T16" i="6"/>
  <c r="U16" i="6" s="1"/>
  <c r="E16" i="6" s="1"/>
  <c r="F16" i="6" s="1"/>
  <c r="R4" i="5"/>
  <c r="Q4" i="5" s="1"/>
  <c r="AA4" i="6"/>
  <c r="G5" i="6"/>
  <c r="H4" i="6"/>
  <c r="J4" i="6" s="1"/>
  <c r="K4" i="6" s="1"/>
  <c r="F17" i="6" l="1"/>
  <c r="L10" i="7"/>
  <c r="L11" i="7" s="1"/>
  <c r="L12" i="7" s="1"/>
  <c r="L13" i="7" s="1"/>
  <c r="L14" i="7" s="1"/>
  <c r="L15" i="7" s="1"/>
  <c r="L16" i="7" s="1"/>
  <c r="U4" i="7"/>
  <c r="N10" i="8"/>
  <c r="N11" i="8" s="1"/>
  <c r="N12" i="8" s="1"/>
  <c r="N13" i="8" s="1"/>
  <c r="L16" i="6"/>
  <c r="L17" i="6" s="1"/>
  <c r="L18" i="6" s="1"/>
  <c r="L19" i="6" s="1"/>
  <c r="I16" i="6"/>
  <c r="I17" i="6" s="1"/>
  <c r="I18" i="6" s="1"/>
  <c r="I19" i="6" s="1"/>
  <c r="U4" i="5"/>
  <c r="H5" i="6"/>
  <c r="J5" i="6" s="1"/>
  <c r="K5" i="6" s="1"/>
  <c r="G6" i="6"/>
  <c r="L17" i="7" l="1"/>
  <c r="L18" i="7" s="1"/>
  <c r="L19" i="7" s="1"/>
  <c r="N14" i="8"/>
  <c r="N15" i="8" s="1"/>
  <c r="N16" i="8" s="1"/>
  <c r="G7" i="6"/>
  <c r="H6" i="6"/>
  <c r="J6" i="6" s="1"/>
  <c r="K6" i="6" s="1"/>
  <c r="N17" i="8" l="1"/>
  <c r="N18" i="8" s="1"/>
  <c r="N19" i="8" s="1"/>
  <c r="G8" i="6"/>
  <c r="H7" i="6"/>
  <c r="J7" i="6" s="1"/>
  <c r="K7" i="6" s="1"/>
  <c r="H8" i="6" l="1"/>
  <c r="J8" i="6" s="1"/>
  <c r="K8" i="6" s="1"/>
  <c r="G9" i="6"/>
  <c r="H9" i="6" l="1"/>
  <c r="J9" i="6" s="1"/>
  <c r="K9" i="6" s="1"/>
  <c r="G10" i="6"/>
  <c r="G11" i="6" l="1"/>
  <c r="H10" i="6"/>
  <c r="J10" i="6" s="1"/>
  <c r="K10" i="6" s="1"/>
  <c r="G12" i="6" l="1"/>
  <c r="H11" i="6"/>
  <c r="J11" i="6" s="1"/>
  <c r="K11" i="6" s="1"/>
  <c r="S4" i="8" l="1"/>
  <c r="H12" i="6"/>
  <c r="J12" i="6" s="1"/>
  <c r="K12" i="6" s="1"/>
  <c r="G13" i="6"/>
  <c r="H13" i="6" l="1"/>
  <c r="J13" i="6" s="1"/>
  <c r="K13" i="6" s="1"/>
  <c r="G14" i="6"/>
  <c r="G15" i="6" l="1"/>
  <c r="H14" i="6"/>
  <c r="J14" i="6" s="1"/>
  <c r="Y4" i="8" l="1"/>
  <c r="Y4" i="6"/>
  <c r="K14" i="6"/>
  <c r="Z4" i="6" s="1"/>
  <c r="G16" i="6"/>
  <c r="G17" i="6" s="1"/>
  <c r="H15" i="6"/>
  <c r="J15" i="6" s="1"/>
  <c r="K15" i="6" s="1"/>
  <c r="H17" i="6" l="1"/>
  <c r="J17" i="6" s="1"/>
  <c r="K17" i="6" s="1"/>
  <c r="G18" i="6"/>
  <c r="W4" i="7"/>
  <c r="H16" i="6"/>
  <c r="J16" i="6" s="1"/>
  <c r="K16" i="6" s="1"/>
  <c r="AC4" i="6"/>
  <c r="AB4" i="6"/>
  <c r="H18" i="6" l="1"/>
  <c r="J18" i="6" s="1"/>
  <c r="K18" i="6" s="1"/>
  <c r="G19" i="6"/>
  <c r="H19" i="6" s="1"/>
  <c r="J19" i="6" s="1"/>
  <c r="K19" i="6" s="1"/>
  <c r="J3" i="8"/>
  <c r="L3" i="8" s="1"/>
  <c r="M3" i="8" s="1"/>
  <c r="I4" i="8"/>
  <c r="J4" i="8" l="1"/>
  <c r="L4" i="8" s="1"/>
  <c r="M4" i="8" s="1"/>
  <c r="I5" i="8"/>
  <c r="I6" i="8" s="1"/>
  <c r="H3" i="7"/>
  <c r="J3" i="7" s="1"/>
  <c r="K3" i="7" s="1"/>
  <c r="G4" i="7"/>
  <c r="J6" i="8" l="1"/>
  <c r="L6" i="8" s="1"/>
  <c r="M6" i="8" s="1"/>
  <c r="I7" i="8"/>
  <c r="H4" i="7"/>
  <c r="J4" i="7" s="1"/>
  <c r="K4" i="7" s="1"/>
  <c r="G5" i="7"/>
  <c r="G6" i="7" s="1"/>
  <c r="J5" i="8"/>
  <c r="L5" i="8" s="1"/>
  <c r="M5" i="8" s="1"/>
  <c r="H3" i="5"/>
  <c r="J3" i="5" s="1"/>
  <c r="K3" i="5" s="1"/>
  <c r="G4" i="5"/>
  <c r="H6" i="7" l="1"/>
  <c r="J6" i="7" s="1"/>
  <c r="K6" i="7" s="1"/>
  <c r="G7" i="7"/>
  <c r="J7" i="8"/>
  <c r="L7" i="8" s="1"/>
  <c r="M7" i="8" s="1"/>
  <c r="I8" i="8"/>
  <c r="H4" i="5"/>
  <c r="J4" i="5" s="1"/>
  <c r="K4" i="5" s="1"/>
  <c r="G5" i="5"/>
  <c r="G6" i="5" s="1"/>
  <c r="H5" i="7"/>
  <c r="J5" i="7" s="1"/>
  <c r="K5" i="7" s="1"/>
  <c r="H6" i="5" l="1"/>
  <c r="J6" i="5" s="1"/>
  <c r="K6" i="5" s="1"/>
  <c r="G7" i="5"/>
  <c r="J8" i="8"/>
  <c r="L8" i="8" s="1"/>
  <c r="M8" i="8" s="1"/>
  <c r="I9" i="8"/>
  <c r="H7" i="7"/>
  <c r="J7" i="7" s="1"/>
  <c r="K7" i="7" s="1"/>
  <c r="G8" i="7"/>
  <c r="H5" i="5"/>
  <c r="J5" i="5" s="1"/>
  <c r="K5" i="5" s="1"/>
  <c r="J9" i="8" l="1"/>
  <c r="L9" i="8" s="1"/>
  <c r="I10" i="8"/>
  <c r="I11" i="8" s="1"/>
  <c r="H7" i="5"/>
  <c r="J7" i="5" s="1"/>
  <c r="K7" i="5" s="1"/>
  <c r="G8" i="5"/>
  <c r="H8" i="7"/>
  <c r="J8" i="7" s="1"/>
  <c r="K8" i="7" s="1"/>
  <c r="G9" i="7"/>
  <c r="J11" i="8" l="1"/>
  <c r="L11" i="8" s="1"/>
  <c r="M11" i="8" s="1"/>
  <c r="I12" i="8"/>
  <c r="M9" i="8"/>
  <c r="V4" i="8" s="1"/>
  <c r="U4" i="8"/>
  <c r="X4" i="8" s="1"/>
  <c r="H9" i="7"/>
  <c r="J9" i="7" s="1"/>
  <c r="G10" i="7"/>
  <c r="G11" i="7" s="1"/>
  <c r="H8" i="5"/>
  <c r="J8" i="5" s="1"/>
  <c r="K8" i="5" s="1"/>
  <c r="G9" i="5"/>
  <c r="J10" i="8"/>
  <c r="L10" i="8" s="1"/>
  <c r="M10" i="8" s="1"/>
  <c r="H2" i="6"/>
  <c r="J12" i="8" l="1"/>
  <c r="L12" i="8" s="1"/>
  <c r="M12" i="8" s="1"/>
  <c r="I13" i="8"/>
  <c r="H11" i="7"/>
  <c r="J11" i="7" s="1"/>
  <c r="K11" i="7" s="1"/>
  <c r="G12" i="7"/>
  <c r="K9" i="7"/>
  <c r="T4" i="7" s="1"/>
  <c r="S4" i="7"/>
  <c r="V4" i="7" s="1"/>
  <c r="H9" i="5"/>
  <c r="J9" i="5" s="1"/>
  <c r="G10" i="5"/>
  <c r="G11" i="5" s="1"/>
  <c r="H10" i="7"/>
  <c r="J10" i="7" s="1"/>
  <c r="K10" i="7" s="1"/>
  <c r="H12" i="7" l="1"/>
  <c r="J12" i="7" s="1"/>
  <c r="K12" i="7" s="1"/>
  <c r="G13" i="7"/>
  <c r="J13" i="8"/>
  <c r="L13" i="8" s="1"/>
  <c r="M13" i="8" s="1"/>
  <c r="I14" i="8"/>
  <c r="H11" i="5"/>
  <c r="J11" i="5" s="1"/>
  <c r="K11" i="5" s="1"/>
  <c r="G12" i="5"/>
  <c r="K9" i="5"/>
  <c r="T4" i="5" s="1"/>
  <c r="S4" i="5"/>
  <c r="V4" i="5" s="1"/>
  <c r="W4" i="5" s="1"/>
  <c r="H10" i="5"/>
  <c r="J10" i="5" s="1"/>
  <c r="K10" i="5" s="1"/>
  <c r="J14" i="8" l="1"/>
  <c r="L14" i="8" s="1"/>
  <c r="M14" i="8" s="1"/>
  <c r="I15" i="8"/>
  <c r="H13" i="7"/>
  <c r="J13" i="7" s="1"/>
  <c r="K13" i="7" s="1"/>
  <c r="G14" i="7"/>
  <c r="H12" i="5"/>
  <c r="J12" i="5" s="1"/>
  <c r="K12" i="5" s="1"/>
  <c r="G13" i="5"/>
  <c r="H14" i="7" l="1"/>
  <c r="J14" i="7" s="1"/>
  <c r="K14" i="7" s="1"/>
  <c r="G15" i="7"/>
  <c r="J15" i="8"/>
  <c r="L15" i="8" s="1"/>
  <c r="M15" i="8" s="1"/>
  <c r="I16" i="8"/>
  <c r="H13" i="5"/>
  <c r="J13" i="5" s="1"/>
  <c r="K13" i="5" s="1"/>
  <c r="G14" i="5"/>
  <c r="H14" i="5" l="1"/>
  <c r="J14" i="5" s="1"/>
  <c r="K14" i="5" s="1"/>
  <c r="G15" i="5"/>
  <c r="J16" i="8"/>
  <c r="L16" i="8" s="1"/>
  <c r="M16" i="8" s="1"/>
  <c r="I17" i="8"/>
  <c r="H15" i="7"/>
  <c r="J15" i="7" s="1"/>
  <c r="K15" i="7" s="1"/>
  <c r="G16" i="7"/>
  <c r="J17" i="8" l="1"/>
  <c r="L17" i="8" s="1"/>
  <c r="M17" i="8" s="1"/>
  <c r="I18" i="8"/>
  <c r="H16" i="7"/>
  <c r="J16" i="7" s="1"/>
  <c r="K16" i="7" s="1"/>
  <c r="G17" i="7"/>
  <c r="H15" i="5"/>
  <c r="J15" i="5" s="1"/>
  <c r="K15" i="5" s="1"/>
  <c r="G16" i="5"/>
  <c r="J18" i="8" l="1"/>
  <c r="L18" i="8" s="1"/>
  <c r="M18" i="8" s="1"/>
  <c r="I19" i="8"/>
  <c r="J19" i="8" s="1"/>
  <c r="L19" i="8" s="1"/>
  <c r="M19" i="8" s="1"/>
  <c r="H17" i="7"/>
  <c r="J17" i="7" s="1"/>
  <c r="K17" i="7" s="1"/>
  <c r="G18" i="7"/>
  <c r="H16" i="5"/>
  <c r="J16" i="5" s="1"/>
  <c r="K16" i="5" s="1"/>
  <c r="G17" i="5"/>
  <c r="H18" i="7" l="1"/>
  <c r="J18" i="7" s="1"/>
  <c r="K18" i="7" s="1"/>
  <c r="G19" i="7"/>
  <c r="J2" i="8"/>
  <c r="H17" i="5"/>
  <c r="J17" i="5" s="1"/>
  <c r="K17" i="5" s="1"/>
  <c r="G18" i="5"/>
  <c r="H19" i="7" l="1"/>
  <c r="J19" i="7" s="1"/>
  <c r="K19" i="7" s="1"/>
  <c r="H2" i="7"/>
  <c r="H18" i="5"/>
  <c r="J18" i="5" s="1"/>
  <c r="K18" i="5" s="1"/>
  <c r="G19" i="5"/>
  <c r="H19" i="5" l="1"/>
  <c r="J19" i="5" s="1"/>
  <c r="K19" i="5" s="1"/>
  <c r="H2" i="5"/>
</calcChain>
</file>

<file path=xl/sharedStrings.xml><?xml version="1.0" encoding="utf-8"?>
<sst xmlns="http://schemas.openxmlformats.org/spreadsheetml/2006/main" count="117" uniqueCount="29">
  <si>
    <t>CCI</t>
    <phoneticPr fontId="4" type="noConversion"/>
  </si>
  <si>
    <t>TYP-MA</t>
    <phoneticPr fontId="3" type="noConversion"/>
  </si>
  <si>
    <t>AVEDEV</t>
    <phoneticPr fontId="3" type="noConversion"/>
  </si>
  <si>
    <t>CCI</t>
    <phoneticPr fontId="3" type="noConversion"/>
  </si>
  <si>
    <t>date</t>
    <phoneticPr fontId="4" type="noConversion"/>
  </si>
  <si>
    <t>szse innovation100</t>
    <phoneticPr fontId="4" type="noConversion"/>
  </si>
  <si>
    <t>PE</t>
  </si>
  <si>
    <t>historical PE mean</t>
    <phoneticPr fontId="4" type="noConversion"/>
  </si>
  <si>
    <t>sales amount</t>
  </si>
  <si>
    <t>sales shares</t>
    <phoneticPr fontId="3" type="noConversion"/>
  </si>
  <si>
    <t>shares held</t>
    <phoneticPr fontId="4" type="noConversion"/>
  </si>
  <si>
    <t>market value</t>
    <phoneticPr fontId="4" type="noConversion"/>
  </si>
  <si>
    <t>accumulated investment</t>
    <phoneticPr fontId="4" type="noConversion"/>
  </si>
  <si>
    <t>total assets</t>
    <phoneticPr fontId="3" type="noConversion"/>
  </si>
  <si>
    <t>profit amount</t>
    <phoneticPr fontId="5" type="noConversion"/>
  </si>
  <si>
    <t>recovered funds</t>
    <phoneticPr fontId="4" type="noConversion"/>
  </si>
  <si>
    <t>investment per year</t>
    <phoneticPr fontId="4" type="noConversion"/>
  </si>
  <si>
    <t>total assets</t>
    <phoneticPr fontId="4" type="noConversion"/>
  </si>
  <si>
    <t>profit amount</t>
    <phoneticPr fontId="4" type="noConversion"/>
  </si>
  <si>
    <t>absolute RR</t>
    <phoneticPr fontId="4" type="noConversion"/>
  </si>
  <si>
    <t>annualized RR</t>
    <phoneticPr fontId="4" type="noConversion"/>
  </si>
  <si>
    <t>high</t>
    <phoneticPr fontId="3" type="noConversion"/>
  </si>
  <si>
    <t>low</t>
    <phoneticPr fontId="3" type="noConversion"/>
  </si>
  <si>
    <t>TYP</t>
    <phoneticPr fontId="3" type="noConversion"/>
  </si>
  <si>
    <t>MA(TYP,N)</t>
    <phoneticPr fontId="3" type="noConversion"/>
  </si>
  <si>
    <t>*0.015</t>
    <phoneticPr fontId="3" type="noConversion"/>
  </si>
  <si>
    <t>sign</t>
    <phoneticPr fontId="3" type="noConversion"/>
  </si>
  <si>
    <t>turnover</t>
    <phoneticPr fontId="3" type="noConversion"/>
  </si>
  <si>
    <t>turnover mean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</si>
</sst>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color theme="0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9"/>
      <name val="等线"/>
      <family val="3"/>
      <charset val="134"/>
    </font>
    <font>
      <b/>
      <sz val="10"/>
      <color theme="1"/>
      <name val="宋体"/>
      <family val="3"/>
      <charset val="134"/>
      <scheme val="minor"/>
    </font>
    <font>
      <sz val="10"/>
      <color theme="1"/>
      <name val="Tahoma"/>
      <family val="2"/>
    </font>
    <font>
      <sz val="10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b/>
      <sz val="10"/>
      <name val="宋体"/>
      <family val="3"/>
      <charset val="134"/>
    </font>
    <font>
      <sz val="10"/>
      <color indexed="8"/>
      <name val="Tahoma"/>
      <family val="2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1">
    <xf numFmtId="0" fontId="0" fillId="0" borderId="0" xfId="0">
      <alignment vertical="center"/>
    </xf>
    <xf numFmtId="0" fontId="2" fillId="2" borderId="1" xfId="1" applyFont="1" applyFill="1" applyBorder="1" applyAlignment="1">
      <alignment horizontal="center" vertical="center"/>
    </xf>
    <xf numFmtId="176" fontId="2" fillId="2" borderId="1" xfId="1" applyNumberFormat="1" applyFont="1" applyFill="1" applyBorder="1" applyAlignment="1">
      <alignment horizontal="center" vertical="center" wrapText="1"/>
    </xf>
    <xf numFmtId="176" fontId="2" fillId="2" borderId="1" xfId="1" applyNumberFormat="1" applyFont="1" applyFill="1" applyBorder="1" applyAlignment="1">
      <alignment horizontal="center" vertical="center"/>
    </xf>
    <xf numFmtId="176" fontId="2" fillId="2" borderId="0" xfId="1" applyNumberFormat="1" applyFont="1" applyFill="1" applyBorder="1" applyAlignment="1">
      <alignment horizontal="center" vertical="center"/>
    </xf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0" borderId="1" xfId="1" applyFont="1" applyBorder="1"/>
    <xf numFmtId="176" fontId="7" fillId="0" borderId="1" xfId="1" applyNumberFormat="1" applyFont="1" applyBorder="1"/>
    <xf numFmtId="0" fontId="7" fillId="0" borderId="0" xfId="1" applyFont="1"/>
    <xf numFmtId="10" fontId="8" fillId="0" borderId="0" xfId="1" applyNumberFormat="1" applyFont="1"/>
    <xf numFmtId="0" fontId="8" fillId="0" borderId="0" xfId="1" applyFont="1"/>
    <xf numFmtId="177" fontId="9" fillId="3" borderId="1" xfId="1" applyNumberFormat="1" applyFont="1" applyFill="1" applyBorder="1" applyAlignment="1" applyProtection="1">
      <alignment horizontal="center"/>
    </xf>
    <xf numFmtId="0" fontId="10" fillId="0" borderId="1" xfId="1" applyFont="1" applyBorder="1"/>
    <xf numFmtId="176" fontId="10" fillId="0" borderId="1" xfId="1" applyNumberFormat="1" applyFont="1" applyBorder="1"/>
    <xf numFmtId="176" fontId="10" fillId="4" borderId="1" xfId="1" applyNumberFormat="1" applyFont="1" applyFill="1" applyBorder="1"/>
    <xf numFmtId="0" fontId="11" fillId="0" borderId="1" xfId="1" applyFont="1" applyFill="1" applyBorder="1" applyAlignment="1">
      <alignment horizontal="center"/>
    </xf>
    <xf numFmtId="177" fontId="12" fillId="4" borderId="1" xfId="1" applyNumberFormat="1" applyFont="1" applyFill="1" applyBorder="1" applyAlignment="1" applyProtection="1">
      <alignment horizontal="center"/>
    </xf>
    <xf numFmtId="178" fontId="7" fillId="0" borderId="1" xfId="1" applyNumberFormat="1" applyFont="1" applyBorder="1"/>
    <xf numFmtId="10" fontId="7" fillId="0" borderId="1" xfId="1" applyNumberFormat="1" applyFont="1" applyBorder="1"/>
    <xf numFmtId="10" fontId="7" fillId="0" borderId="0" xfId="1" applyNumberFormat="1" applyFont="1"/>
    <xf numFmtId="176" fontId="8" fillId="0" borderId="0" xfId="1" applyNumberFormat="1" applyFont="1"/>
    <xf numFmtId="176" fontId="7" fillId="0" borderId="0" xfId="1" applyNumberFormat="1" applyFont="1" applyBorder="1"/>
    <xf numFmtId="176" fontId="10" fillId="0" borderId="0" xfId="1" applyNumberFormat="1" applyFont="1" applyBorder="1"/>
    <xf numFmtId="177" fontId="13" fillId="3" borderId="1" xfId="1" applyNumberFormat="1" applyFont="1" applyFill="1" applyBorder="1" applyAlignment="1" applyProtection="1">
      <alignment horizontal="center"/>
    </xf>
    <xf numFmtId="0" fontId="2" fillId="2" borderId="1" xfId="0" applyFont="1" applyFill="1" applyBorder="1" applyAlignment="1">
      <alignment horizontal="center" vertical="center"/>
    </xf>
    <xf numFmtId="176" fontId="2" fillId="2" borderId="1" xfId="0" applyNumberFormat="1" applyFont="1" applyFill="1" applyBorder="1" applyAlignment="1">
      <alignment horizontal="center" vertical="center" wrapText="1"/>
    </xf>
    <xf numFmtId="0" fontId="2" fillId="2" borderId="1" xfId="1" applyFont="1" applyFill="1" applyBorder="1" applyAlignment="1">
      <alignment horizontal="center" vertical="center" wrapText="1"/>
    </xf>
    <xf numFmtId="176" fontId="2" fillId="2" borderId="0" xfId="0" applyNumberFormat="1" applyFont="1" applyFill="1" applyBorder="1" applyAlignment="1">
      <alignment horizontal="center" vertical="center" wrapText="1"/>
    </xf>
    <xf numFmtId="0" fontId="11" fillId="0" borderId="1" xfId="0" applyFont="1" applyFill="1" applyBorder="1" applyAlignment="1"/>
    <xf numFmtId="0" fontId="11" fillId="0" borderId="1" xfId="0" applyFont="1" applyFill="1" applyBorder="1" applyAlignment="1">
      <alignment horizontal="center"/>
    </xf>
  </cellXfs>
  <cellStyles count="2">
    <cellStyle name="常规" xfId="0" builtinId="0"/>
    <cellStyle name="常规 2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'model4(1)'!$I$1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1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</c:numCache>
            </c:numRef>
          </c:cat>
          <c:val>
            <c:numRef>
              <c:f>'model4(1)'!资金</c:f>
              <c:numCache>
                <c:formatCode>0.00_ </c:formatCode>
                <c:ptCount val="17"/>
                <c:pt idx="0">
                  <c:v>0</c:v>
                </c:pt>
                <c:pt idx="1">
                  <c:v>3953.9484548014116</c:v>
                </c:pt>
                <c:pt idx="2">
                  <c:v>30342.736476924936</c:v>
                </c:pt>
                <c:pt idx="3">
                  <c:v>118000.41627521692</c:v>
                </c:pt>
                <c:pt idx="4">
                  <c:v>152459.79800511256</c:v>
                </c:pt>
                <c:pt idx="5">
                  <c:v>194066.21520416852</c:v>
                </c:pt>
                <c:pt idx="6">
                  <c:v>245217.81577195294</c:v>
                </c:pt>
                <c:pt idx="7">
                  <c:v>414708.31310549635</c:v>
                </c:pt>
                <c:pt idx="8">
                  <c:v>567516.25428394822</c:v>
                </c:pt>
                <c:pt idx="9">
                  <c:v>866534.57316390972</c:v>
                </c:pt>
                <c:pt idx="10">
                  <c:v>1296783.4269206051</c:v>
                </c:pt>
                <c:pt idx="11">
                  <c:v>1741491.3587595667</c:v>
                </c:pt>
                <c:pt idx="12">
                  <c:v>1898733.4087773792</c:v>
                </c:pt>
                <c:pt idx="13">
                  <c:v>2111318.0938652679</c:v>
                </c:pt>
                <c:pt idx="14">
                  <c:v>2363967.4431216232</c:v>
                </c:pt>
                <c:pt idx="15">
                  <c:v>2702774.6770976437</c:v>
                </c:pt>
                <c:pt idx="16">
                  <c:v>3094416.5845493269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'model4(1)'!$J$1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1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</c:numCache>
            </c:numRef>
          </c:cat>
          <c:val>
            <c:numRef>
              <c:f>'model4(1)'!资产</c:f>
              <c:numCache>
                <c:formatCode>0.00_ </c:formatCode>
                <c:ptCount val="17"/>
                <c:pt idx="0">
                  <c:v>0</c:v>
                </c:pt>
                <c:pt idx="1">
                  <c:v>3953.9484548014116</c:v>
                </c:pt>
                <c:pt idx="2">
                  <c:v>30185.521826634624</c:v>
                </c:pt>
                <c:pt idx="3">
                  <c:v>117686.96186391918</c:v>
                </c:pt>
                <c:pt idx="4">
                  <c:v>156065.15665986782</c:v>
                </c:pt>
                <c:pt idx="5">
                  <c:v>200500.56000818868</c:v>
                </c:pt>
                <c:pt idx="6">
                  <c:v>247884.08816460447</c:v>
                </c:pt>
                <c:pt idx="7">
                  <c:v>392136.3838525769</c:v>
                </c:pt>
                <c:pt idx="8">
                  <c:v>540983.37609940453</c:v>
                </c:pt>
                <c:pt idx="9">
                  <c:v>784799.29101050121</c:v>
                </c:pt>
                <c:pt idx="10">
                  <c:v>1142711.8323850972</c:v>
                </c:pt>
                <c:pt idx="11">
                  <c:v>1631920.3606688436</c:v>
                </c:pt>
                <c:pt idx="12">
                  <c:v>2003256.4947108692</c:v>
                </c:pt>
                <c:pt idx="13">
                  <c:v>2111529.5324532189</c:v>
                </c:pt>
                <c:pt idx="14">
                  <c:v>2269278.6426948672</c:v>
                </c:pt>
                <c:pt idx="15">
                  <c:v>2403405.8214305816</c:v>
                </c:pt>
                <c:pt idx="16">
                  <c:v>2763969.1929088128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'model4(1)'!$K$1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1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</c:numCache>
            </c:numRef>
          </c:cat>
          <c:val>
            <c:numRef>
              <c:f>'model4(1)'!金额</c:f>
              <c:numCache>
                <c:formatCode>0.00_ 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-157.21465029031242</c:v>
                </c:pt>
                <c:pt idx="3">
                  <c:v>-313.45441129774554</c:v>
                </c:pt>
                <c:pt idx="4">
                  <c:v>3605.358654755255</c:v>
                </c:pt>
                <c:pt idx="5">
                  <c:v>6434.344804020162</c:v>
                </c:pt>
                <c:pt idx="6">
                  <c:v>2666.2723926515318</c:v>
                </c:pt>
                <c:pt idx="7">
                  <c:v>-22571.92925291945</c:v>
                </c:pt>
                <c:pt idx="8">
                  <c:v>-26532.87818454369</c:v>
                </c:pt>
                <c:pt idx="9">
                  <c:v>-81735.282153408509</c:v>
                </c:pt>
                <c:pt idx="10">
                  <c:v>-154071.59453550796</c:v>
                </c:pt>
                <c:pt idx="11">
                  <c:v>-109570.99809072306</c:v>
                </c:pt>
                <c:pt idx="12">
                  <c:v>104523.08593348996</c:v>
                </c:pt>
                <c:pt idx="13">
                  <c:v>211.43858795100823</c:v>
                </c:pt>
                <c:pt idx="14">
                  <c:v>-94688.800426756032</c:v>
                </c:pt>
                <c:pt idx="15">
                  <c:v>-299368.8556670621</c:v>
                </c:pt>
                <c:pt idx="16">
                  <c:v>-330447.39164051414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988544"/>
        <c:axId val="70990080"/>
      </c:lineChart>
      <c:dateAx>
        <c:axId val="70988544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990080"/>
        <c:crosses val="autoZero"/>
        <c:auto val="1"/>
        <c:lblOffset val="100"/>
        <c:baseTimeUnit val="months"/>
      </c:dateAx>
      <c:valAx>
        <c:axId val="7099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988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'model4(3)turnover&amp;CCI_per_day'!买卖</c:f>
              <c:numCache>
                <c:formatCode>0.00_ </c:formatCode>
                <c:ptCount val="18"/>
                <c:pt idx="0">
                  <c:v>0</c:v>
                </c:pt>
                <c:pt idx="1">
                  <c:v>1055.7503809113296</c:v>
                </c:pt>
                <c:pt idx="2">
                  <c:v>16983.872079062337</c:v>
                </c:pt>
                <c:pt idx="3">
                  <c:v>66296.209001915733</c:v>
                </c:pt>
                <c:pt idx="4">
                  <c:v>27895.335364311264</c:v>
                </c:pt>
                <c:pt idx="5">
                  <c:v>34174.930545493</c:v>
                </c:pt>
                <c:pt idx="6">
                  <c:v>35060.665994874435</c:v>
                </c:pt>
                <c:pt idx="7">
                  <c:v>317811.73146736313</c:v>
                </c:pt>
                <c:pt idx="8">
                  <c:v>99080.299591503761</c:v>
                </c:pt>
                <c:pt idx="9">
                  <c:v>465392.73704574164</c:v>
                </c:pt>
                <c:pt idx="10">
                  <c:v>1616402.8756808292</c:v>
                </c:pt>
                <c:pt idx="11">
                  <c:v>790410.51240753022</c:v>
                </c:pt>
                <c:pt idx="12">
                  <c:v>422916.30686063902</c:v>
                </c:pt>
                <c:pt idx="13">
                  <c:v>665747.16982557636</c:v>
                </c:pt>
                <c:pt idx="14">
                  <c:v>300031.00550934568</c:v>
                </c:pt>
                <c:pt idx="15">
                  <c:v>1442324.1532089238</c:v>
                </c:pt>
                <c:pt idx="16">
                  <c:v>2922335.9299294855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0447744"/>
        <c:axId val="610417280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'model4(3)turnover&amp;CCI_per_day'!时间</c:f>
              <c:numCache>
                <c:formatCode>yyyy\-mm\-dd</c:formatCode>
                <c:ptCount val="1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</c:numCache>
            </c:numRef>
          </c:cat>
          <c:val>
            <c:numRef>
              <c:f>'model4(3)turnover&amp;CCI_per_day'!指数</c:f>
              <c:numCache>
                <c:formatCode>General</c:formatCode>
                <c:ptCount val="17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0360704"/>
        <c:axId val="610415744"/>
      </c:lineChart>
      <c:dateAx>
        <c:axId val="61036070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0415744"/>
        <c:crosses val="autoZero"/>
        <c:auto val="1"/>
        <c:lblOffset val="100"/>
        <c:baseTimeUnit val="months"/>
      </c:dateAx>
      <c:valAx>
        <c:axId val="61041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0360704"/>
        <c:crosses val="autoZero"/>
        <c:crossBetween val="between"/>
      </c:valAx>
      <c:valAx>
        <c:axId val="610417280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0447744"/>
        <c:crosses val="max"/>
        <c:crossBetween val="between"/>
      </c:valAx>
      <c:catAx>
        <c:axId val="610447744"/>
        <c:scaling>
          <c:orientation val="minMax"/>
        </c:scaling>
        <c:delete val="1"/>
        <c:axPos val="b"/>
        <c:majorTickMark val="out"/>
        <c:minorTickMark val="none"/>
        <c:tickLblPos val="nextTo"/>
        <c:crossAx val="6104172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'model4(1)'!买卖</c:f>
              <c:numCache>
                <c:formatCode>0.00_ </c:formatCode>
                <c:ptCount val="18"/>
                <c:pt idx="0">
                  <c:v>0</c:v>
                </c:pt>
                <c:pt idx="1">
                  <c:v>3953.9484548014116</c:v>
                </c:pt>
                <c:pt idx="2">
                  <c:v>26388.788022123525</c:v>
                </c:pt>
                <c:pt idx="3">
                  <c:v>87657.679798291982</c:v>
                </c:pt>
                <c:pt idx="4">
                  <c:v>34459.381729895649</c:v>
                </c:pt>
                <c:pt idx="5">
                  <c:v>41606.417199055955</c:v>
                </c:pt>
                <c:pt idx="6">
                  <c:v>51151.60056778443</c:v>
                </c:pt>
                <c:pt idx="7">
                  <c:v>169490.49733354338</c:v>
                </c:pt>
                <c:pt idx="8">
                  <c:v>152807.94117845185</c:v>
                </c:pt>
                <c:pt idx="9">
                  <c:v>299018.3188799615</c:v>
                </c:pt>
                <c:pt idx="10">
                  <c:v>430248.85375669535</c:v>
                </c:pt>
                <c:pt idx="11">
                  <c:v>444707.93183896161</c:v>
                </c:pt>
                <c:pt idx="12">
                  <c:v>157242.05001781249</c:v>
                </c:pt>
                <c:pt idx="13">
                  <c:v>212584.68508788882</c:v>
                </c:pt>
                <c:pt idx="14">
                  <c:v>252649.34925635549</c:v>
                </c:pt>
                <c:pt idx="15">
                  <c:v>338807.23397602042</c:v>
                </c:pt>
                <c:pt idx="16">
                  <c:v>391641.90745168331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6527616"/>
        <c:axId val="108182912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1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</c:numCache>
            </c:numRef>
          </c:cat>
          <c:val>
            <c:numRef>
              <c:f>'model4(1)'!指数</c:f>
              <c:numCache>
                <c:formatCode>General</c:formatCode>
                <c:ptCount val="17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179456"/>
        <c:axId val="108180992"/>
      </c:lineChart>
      <c:dateAx>
        <c:axId val="10817945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8180992"/>
        <c:crosses val="autoZero"/>
        <c:auto val="1"/>
        <c:lblOffset val="100"/>
        <c:baseTimeUnit val="months"/>
      </c:dateAx>
      <c:valAx>
        <c:axId val="10818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8179456"/>
        <c:crosses val="autoZero"/>
        <c:crossBetween val="between"/>
      </c:valAx>
      <c:valAx>
        <c:axId val="108182912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6527616"/>
        <c:crosses val="max"/>
        <c:crossBetween val="between"/>
      </c:valAx>
      <c:catAx>
        <c:axId val="386527616"/>
        <c:scaling>
          <c:orientation val="minMax"/>
        </c:scaling>
        <c:delete val="1"/>
        <c:axPos val="b"/>
        <c:majorTickMark val="out"/>
        <c:minorTickMark val="none"/>
        <c:tickLblPos val="nextTo"/>
        <c:crossAx val="1081829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'model4(1)&amp;CCI_per_month'!$I$1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'model4(1)&amp;CCI_per_month'!时间</c:f>
              <c:numCache>
                <c:formatCode>yyyy\-mm\-dd</c:formatCode>
                <c:ptCount val="1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</c:numCache>
            </c:numRef>
          </c:cat>
          <c:val>
            <c:numRef>
              <c:f>'model4(1)&amp;CCI_per_month'!资金</c:f>
              <c:numCache>
                <c:formatCode>0.00_ </c:formatCode>
                <c:ptCount val="17"/>
                <c:pt idx="0">
                  <c:v>0</c:v>
                </c:pt>
                <c:pt idx="1">
                  <c:v>3953.9484548014116</c:v>
                </c:pt>
                <c:pt idx="2">
                  <c:v>30342.736476924936</c:v>
                </c:pt>
                <c:pt idx="3">
                  <c:v>118000.41627521692</c:v>
                </c:pt>
                <c:pt idx="4">
                  <c:v>152459.79800511256</c:v>
                </c:pt>
                <c:pt idx="5">
                  <c:v>194066.21520416852</c:v>
                </c:pt>
                <c:pt idx="6">
                  <c:v>245217.81577195294</c:v>
                </c:pt>
                <c:pt idx="7">
                  <c:v>414708.31310549635</c:v>
                </c:pt>
                <c:pt idx="8">
                  <c:v>567516.25428394822</c:v>
                </c:pt>
                <c:pt idx="9">
                  <c:v>866534.57316390972</c:v>
                </c:pt>
                <c:pt idx="10">
                  <c:v>1296783.4269206051</c:v>
                </c:pt>
                <c:pt idx="11">
                  <c:v>1741491.3587595667</c:v>
                </c:pt>
                <c:pt idx="12">
                  <c:v>1898733.4087773792</c:v>
                </c:pt>
                <c:pt idx="13">
                  <c:v>2111318.0938652679</c:v>
                </c:pt>
                <c:pt idx="14">
                  <c:v>2363967.4431216232</c:v>
                </c:pt>
                <c:pt idx="15">
                  <c:v>2770536.1238928479</c:v>
                </c:pt>
                <c:pt idx="16">
                  <c:v>3240506.4128348678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'model4(1)&amp;CCI_per_month'!$J$1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'model4(1)&amp;CCI_per_month'!时间</c:f>
              <c:numCache>
                <c:formatCode>yyyy\-mm\-dd</c:formatCode>
                <c:ptCount val="1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</c:numCache>
            </c:numRef>
          </c:cat>
          <c:val>
            <c:numRef>
              <c:f>'model4(1)&amp;CCI_per_month'!资产</c:f>
              <c:numCache>
                <c:formatCode>0.00_ </c:formatCode>
                <c:ptCount val="17"/>
                <c:pt idx="0">
                  <c:v>0</c:v>
                </c:pt>
                <c:pt idx="1">
                  <c:v>3953.9484548014116</c:v>
                </c:pt>
                <c:pt idx="2">
                  <c:v>30185.521826634624</c:v>
                </c:pt>
                <c:pt idx="3">
                  <c:v>117686.96186391918</c:v>
                </c:pt>
                <c:pt idx="4">
                  <c:v>156065.15665986782</c:v>
                </c:pt>
                <c:pt idx="5">
                  <c:v>200500.56000818868</c:v>
                </c:pt>
                <c:pt idx="6">
                  <c:v>247884.08816460447</c:v>
                </c:pt>
                <c:pt idx="7">
                  <c:v>392136.3838525769</c:v>
                </c:pt>
                <c:pt idx="8">
                  <c:v>540983.37609940453</c:v>
                </c:pt>
                <c:pt idx="9">
                  <c:v>784799.29101050121</c:v>
                </c:pt>
                <c:pt idx="10">
                  <c:v>1142711.8323850972</c:v>
                </c:pt>
                <c:pt idx="11">
                  <c:v>1631920.3606688436</c:v>
                </c:pt>
                <c:pt idx="12">
                  <c:v>2003256.4947108692</c:v>
                </c:pt>
                <c:pt idx="13">
                  <c:v>2111529.5324532189</c:v>
                </c:pt>
                <c:pt idx="14">
                  <c:v>2269278.6426948672</c:v>
                </c:pt>
                <c:pt idx="15">
                  <c:v>2471167.2682257858</c:v>
                </c:pt>
                <c:pt idx="16">
                  <c:v>2909182.7952390611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'model4(1)&amp;CCI_per_month'!$K$1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'model4(1)&amp;CCI_per_month'!时间</c:f>
              <c:numCache>
                <c:formatCode>yyyy\-mm\-dd</c:formatCode>
                <c:ptCount val="1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</c:numCache>
            </c:numRef>
          </c:cat>
          <c:val>
            <c:numRef>
              <c:f>'model4(1)&amp;CCI_per_month'!金额</c:f>
              <c:numCache>
                <c:formatCode>0.00_ 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-157.21465029031242</c:v>
                </c:pt>
                <c:pt idx="3">
                  <c:v>-313.45441129774554</c:v>
                </c:pt>
                <c:pt idx="4">
                  <c:v>3605.358654755255</c:v>
                </c:pt>
                <c:pt idx="5">
                  <c:v>6434.344804020162</c:v>
                </c:pt>
                <c:pt idx="6">
                  <c:v>2666.2723926515318</c:v>
                </c:pt>
                <c:pt idx="7">
                  <c:v>-22571.92925291945</c:v>
                </c:pt>
                <c:pt idx="8">
                  <c:v>-26532.87818454369</c:v>
                </c:pt>
                <c:pt idx="9">
                  <c:v>-81735.282153408509</c:v>
                </c:pt>
                <c:pt idx="10">
                  <c:v>-154071.59453550796</c:v>
                </c:pt>
                <c:pt idx="11">
                  <c:v>-109570.99809072306</c:v>
                </c:pt>
                <c:pt idx="12">
                  <c:v>104523.08593348996</c:v>
                </c:pt>
                <c:pt idx="13">
                  <c:v>211.43858795100823</c:v>
                </c:pt>
                <c:pt idx="14">
                  <c:v>-94688.800426756032</c:v>
                </c:pt>
                <c:pt idx="15">
                  <c:v>-299368.8556670621</c:v>
                </c:pt>
                <c:pt idx="16">
                  <c:v>-331323.61759580672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1075456"/>
        <c:axId val="621307008"/>
      </c:lineChart>
      <c:dateAx>
        <c:axId val="62107545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1307008"/>
        <c:crosses val="autoZero"/>
        <c:auto val="1"/>
        <c:lblOffset val="100"/>
        <c:baseTimeUnit val="months"/>
      </c:dateAx>
      <c:valAx>
        <c:axId val="62130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1075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'model4(1)&amp;CCI_per_month'!买卖</c:f>
              <c:numCache>
                <c:formatCode>0.00_ </c:formatCode>
                <c:ptCount val="18"/>
                <c:pt idx="0">
                  <c:v>0</c:v>
                </c:pt>
                <c:pt idx="1">
                  <c:v>3953.9484548014116</c:v>
                </c:pt>
                <c:pt idx="2">
                  <c:v>26388.788022123525</c:v>
                </c:pt>
                <c:pt idx="3">
                  <c:v>87657.679798291982</c:v>
                </c:pt>
                <c:pt idx="4">
                  <c:v>34459.381729895649</c:v>
                </c:pt>
                <c:pt idx="5">
                  <c:v>41606.417199055955</c:v>
                </c:pt>
                <c:pt idx="6">
                  <c:v>51151.60056778443</c:v>
                </c:pt>
                <c:pt idx="7">
                  <c:v>169490.49733354338</c:v>
                </c:pt>
                <c:pt idx="8">
                  <c:v>152807.94117845185</c:v>
                </c:pt>
                <c:pt idx="9">
                  <c:v>299018.3188799615</c:v>
                </c:pt>
                <c:pt idx="10">
                  <c:v>430248.85375669535</c:v>
                </c:pt>
                <c:pt idx="11">
                  <c:v>444707.93183896161</c:v>
                </c:pt>
                <c:pt idx="12">
                  <c:v>157242.05001781249</c:v>
                </c:pt>
                <c:pt idx="13">
                  <c:v>212584.68508788882</c:v>
                </c:pt>
                <c:pt idx="14">
                  <c:v>252649.34925635549</c:v>
                </c:pt>
                <c:pt idx="15">
                  <c:v>406568.68077122449</c:v>
                </c:pt>
                <c:pt idx="16">
                  <c:v>469970.28894201998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936704"/>
        <c:axId val="76935168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'model4(1)&amp;CCI_per_month'!时间</c:f>
              <c:numCache>
                <c:formatCode>yyyy\-mm\-dd</c:formatCode>
                <c:ptCount val="1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</c:numCache>
            </c:numRef>
          </c:cat>
          <c:val>
            <c:numRef>
              <c:f>'model4(1)&amp;CCI_per_month'!指数</c:f>
              <c:numCache>
                <c:formatCode>General</c:formatCode>
                <c:ptCount val="17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2603008"/>
        <c:axId val="632604544"/>
      </c:lineChart>
      <c:dateAx>
        <c:axId val="63260300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2604544"/>
        <c:crosses val="autoZero"/>
        <c:auto val="1"/>
        <c:lblOffset val="100"/>
        <c:baseTimeUnit val="months"/>
      </c:dateAx>
      <c:valAx>
        <c:axId val="63260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2603008"/>
        <c:crosses val="autoZero"/>
        <c:crossBetween val="between"/>
      </c:valAx>
      <c:valAx>
        <c:axId val="76935168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936704"/>
        <c:crosses val="max"/>
        <c:crossBetween val="between"/>
      </c:valAx>
      <c:catAx>
        <c:axId val="76936704"/>
        <c:scaling>
          <c:orientation val="minMax"/>
        </c:scaling>
        <c:delete val="1"/>
        <c:axPos val="b"/>
        <c:majorTickMark val="out"/>
        <c:minorTickMark val="none"/>
        <c:tickLblPos val="nextTo"/>
        <c:crossAx val="769351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'model4(1)&amp;CCI_per_day'!$I$1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'model4(1)&amp;CCI_per_day'!时间</c:f>
              <c:numCache>
                <c:formatCode>yyyy\-mm\-dd</c:formatCode>
                <c:ptCount val="1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</c:numCache>
            </c:numRef>
          </c:cat>
          <c:val>
            <c:numRef>
              <c:f>'model4(1)&amp;CCI_per_day'!资金</c:f>
              <c:numCache>
                <c:formatCode>0.00_ </c:formatCode>
                <c:ptCount val="17"/>
                <c:pt idx="0">
                  <c:v>0</c:v>
                </c:pt>
                <c:pt idx="1">
                  <c:v>3953.9484548014116</c:v>
                </c:pt>
                <c:pt idx="2">
                  <c:v>35620.494081349636</c:v>
                </c:pt>
                <c:pt idx="3">
                  <c:v>123278.17387964162</c:v>
                </c:pt>
                <c:pt idx="4">
                  <c:v>157737.55560953726</c:v>
                </c:pt>
                <c:pt idx="5">
                  <c:v>199343.97280859321</c:v>
                </c:pt>
                <c:pt idx="6">
                  <c:v>250495.57337637764</c:v>
                </c:pt>
                <c:pt idx="7">
                  <c:v>453884.17017662968</c:v>
                </c:pt>
                <c:pt idx="8">
                  <c:v>606692.11135508155</c:v>
                </c:pt>
                <c:pt idx="9">
                  <c:v>905710.43023504305</c:v>
                </c:pt>
                <c:pt idx="10">
                  <c:v>1335959.2839917385</c:v>
                </c:pt>
                <c:pt idx="11">
                  <c:v>1780667.2158307</c:v>
                </c:pt>
                <c:pt idx="12">
                  <c:v>1937909.2658485125</c:v>
                </c:pt>
                <c:pt idx="13">
                  <c:v>2193010.887953979</c:v>
                </c:pt>
                <c:pt idx="14">
                  <c:v>2496190.1070616054</c:v>
                </c:pt>
                <c:pt idx="15">
                  <c:v>2902758.7878328301</c:v>
                </c:pt>
                <c:pt idx="16">
                  <c:v>3372729.07677485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'model4(1)&amp;CCI_per_day'!$J$1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'model4(1)&amp;CCI_per_day'!时间</c:f>
              <c:numCache>
                <c:formatCode>yyyy\-mm\-dd</c:formatCode>
                <c:ptCount val="1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</c:numCache>
            </c:numRef>
          </c:cat>
          <c:val>
            <c:numRef>
              <c:f>'model4(1)&amp;CCI_per_day'!资产</c:f>
              <c:numCache>
                <c:formatCode>0.00_ </c:formatCode>
                <c:ptCount val="17"/>
                <c:pt idx="0">
                  <c:v>0</c:v>
                </c:pt>
                <c:pt idx="1">
                  <c:v>3953.9484548014116</c:v>
                </c:pt>
                <c:pt idx="2">
                  <c:v>35463.279431059316</c:v>
                </c:pt>
                <c:pt idx="3">
                  <c:v>122937.40188239964</c:v>
                </c:pt>
                <c:pt idx="4">
                  <c:v>161490.42906947364</c:v>
                </c:pt>
                <c:pt idx="5">
                  <c:v>206024.17608931765</c:v>
                </c:pt>
                <c:pt idx="6">
                  <c:v>253303.89712736208</c:v>
                </c:pt>
                <c:pt idx="7">
                  <c:v>430902.47698604997</c:v>
                </c:pt>
                <c:pt idx="8">
                  <c:v>579357.89497069945</c:v>
                </c:pt>
                <c:pt idx="9">
                  <c:v>819258.04132691398</c:v>
                </c:pt>
                <c:pt idx="10">
                  <c:v>1173994.4598943966</c:v>
                </c:pt>
                <c:pt idx="11">
                  <c:v>1664421.2267078152</c:v>
                </c:pt>
                <c:pt idx="12">
                  <c:v>2040021.1981970037</c:v>
                </c:pt>
                <c:pt idx="13">
                  <c:v>2188896.7966426979</c:v>
                </c:pt>
                <c:pt idx="14">
                  <c:v>2393698.5950288731</c:v>
                </c:pt>
                <c:pt idx="15">
                  <c:v>2584365.0276401606</c:v>
                </c:pt>
                <c:pt idx="16">
                  <c:v>3020916.7899380876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'model4(1)&amp;CCI_per_day'!$K$1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'model4(1)&amp;CCI_per_day'!时间</c:f>
              <c:numCache>
                <c:formatCode>yyyy\-mm\-dd</c:formatCode>
                <c:ptCount val="1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</c:numCache>
            </c:numRef>
          </c:cat>
          <c:val>
            <c:numRef>
              <c:f>'model4(1)&amp;CCI_per_day'!金额</c:f>
              <c:numCache>
                <c:formatCode>0.00_ 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-157.2146502903197</c:v>
                </c:pt>
                <c:pt idx="3">
                  <c:v>-340.77199724197271</c:v>
                </c:pt>
                <c:pt idx="4">
                  <c:v>3752.8734599363816</c:v>
                </c:pt>
                <c:pt idx="5">
                  <c:v>6680.2032807244395</c:v>
                </c:pt>
                <c:pt idx="6">
                  <c:v>2808.3237509844475</c:v>
                </c:pt>
                <c:pt idx="7">
                  <c:v>-22981.69319057971</c:v>
                </c:pt>
                <c:pt idx="8">
                  <c:v>-27334.216384382104</c:v>
                </c:pt>
                <c:pt idx="9">
                  <c:v>-86452.388908129069</c:v>
                </c:pt>
                <c:pt idx="10">
                  <c:v>-161964.82409734186</c:v>
                </c:pt>
                <c:pt idx="11">
                  <c:v>-116245.98912288481</c:v>
                </c:pt>
                <c:pt idx="12">
                  <c:v>102111.93234849116</c:v>
                </c:pt>
                <c:pt idx="13">
                  <c:v>-4114.0913112810813</c:v>
                </c:pt>
                <c:pt idx="14">
                  <c:v>-102491.51203273237</c:v>
                </c:pt>
                <c:pt idx="15">
                  <c:v>-318393.76019266946</c:v>
                </c:pt>
                <c:pt idx="16">
                  <c:v>-351812.28683676245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011456"/>
        <c:axId val="81012992"/>
      </c:lineChart>
      <c:dateAx>
        <c:axId val="8101145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012992"/>
        <c:crosses val="autoZero"/>
        <c:auto val="1"/>
        <c:lblOffset val="100"/>
        <c:baseTimeUnit val="months"/>
      </c:dateAx>
      <c:valAx>
        <c:axId val="8101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011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'model4(1)&amp;CCI_per_day'!买卖</c:f>
              <c:numCache>
                <c:formatCode>0.00_ </c:formatCode>
                <c:ptCount val="18"/>
                <c:pt idx="0">
                  <c:v>0</c:v>
                </c:pt>
                <c:pt idx="1">
                  <c:v>3953.9484548014116</c:v>
                </c:pt>
                <c:pt idx="2">
                  <c:v>31666.545626548228</c:v>
                </c:pt>
                <c:pt idx="3">
                  <c:v>87657.679798291982</c:v>
                </c:pt>
                <c:pt idx="4">
                  <c:v>34459.381729895649</c:v>
                </c:pt>
                <c:pt idx="5">
                  <c:v>41606.417199055955</c:v>
                </c:pt>
                <c:pt idx="6">
                  <c:v>51151.60056778443</c:v>
                </c:pt>
                <c:pt idx="7">
                  <c:v>203388.59680025204</c:v>
                </c:pt>
                <c:pt idx="8">
                  <c:v>152807.94117845185</c:v>
                </c:pt>
                <c:pt idx="9">
                  <c:v>299018.3188799615</c:v>
                </c:pt>
                <c:pt idx="10">
                  <c:v>430248.85375669535</c:v>
                </c:pt>
                <c:pt idx="11">
                  <c:v>444707.93183896161</c:v>
                </c:pt>
                <c:pt idx="12">
                  <c:v>157242.05001781249</c:v>
                </c:pt>
                <c:pt idx="13">
                  <c:v>255101.62210546658</c:v>
                </c:pt>
                <c:pt idx="14">
                  <c:v>303179.21910762659</c:v>
                </c:pt>
                <c:pt idx="15">
                  <c:v>406568.68077122449</c:v>
                </c:pt>
                <c:pt idx="16">
                  <c:v>469970.28894201998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1040512"/>
        <c:axId val="81038720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'model4(1)&amp;CCI_per_day'!时间</c:f>
              <c:numCache>
                <c:formatCode>yyyy\-mm\-dd</c:formatCode>
                <c:ptCount val="1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</c:numCache>
            </c:numRef>
          </c:cat>
          <c:val>
            <c:numRef>
              <c:f>'model4(1)&amp;CCI_per_day'!指数</c:f>
              <c:numCache>
                <c:formatCode>General</c:formatCode>
                <c:ptCount val="17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035648"/>
        <c:axId val="81037184"/>
      </c:lineChart>
      <c:dateAx>
        <c:axId val="8103564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037184"/>
        <c:crosses val="autoZero"/>
        <c:auto val="1"/>
        <c:lblOffset val="100"/>
        <c:baseTimeUnit val="months"/>
      </c:dateAx>
      <c:valAx>
        <c:axId val="8103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035648"/>
        <c:crosses val="autoZero"/>
        <c:crossBetween val="between"/>
      </c:valAx>
      <c:valAx>
        <c:axId val="81038720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040512"/>
        <c:crosses val="max"/>
        <c:crossBetween val="between"/>
      </c:valAx>
      <c:catAx>
        <c:axId val="81040512"/>
        <c:scaling>
          <c:orientation val="minMax"/>
        </c:scaling>
        <c:delete val="1"/>
        <c:axPos val="b"/>
        <c:majorTickMark val="out"/>
        <c:minorTickMark val="none"/>
        <c:tickLblPos val="nextTo"/>
        <c:crossAx val="810387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'model4(3)&amp;CCI_per_day'!$I$1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'model4(3)&amp;CCI_per_day'!时间</c:f>
              <c:numCache>
                <c:formatCode>yyyy\-mm\-dd</c:formatCode>
                <c:ptCount val="1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</c:numCache>
            </c:numRef>
          </c:cat>
          <c:val>
            <c:numRef>
              <c:f>'model4(3)&amp;CCI_per_day'!资金</c:f>
              <c:numCache>
                <c:formatCode>0.00_ </c:formatCode>
                <c:ptCount val="17"/>
                <c:pt idx="0">
                  <c:v>0</c:v>
                </c:pt>
                <c:pt idx="1">
                  <c:v>3955.9241620469529</c:v>
                </c:pt>
                <c:pt idx="2">
                  <c:v>85804.639064746007</c:v>
                </c:pt>
                <c:pt idx="3">
                  <c:v>498744.12134541036</c:v>
                </c:pt>
                <c:pt idx="4">
                  <c:v>600524.17460478598</c:v>
                </c:pt>
                <c:pt idx="5">
                  <c:v>735557.8011562496</c:v>
                </c:pt>
                <c:pt idx="6">
                  <c:v>919630.88726893254</c:v>
                </c:pt>
                <c:pt idx="7">
                  <c:v>2251926.9034996843</c:v>
                </c:pt>
                <c:pt idx="8">
                  <c:v>3202357.3468225673</c:v>
                </c:pt>
                <c:pt idx="9">
                  <c:v>5804003.0032127518</c:v>
                </c:pt>
                <c:pt idx="10">
                  <c:v>10294361.706755884</c:v>
                </c:pt>
                <c:pt idx="11">
                  <c:v>15012968.250231147</c:v>
                </c:pt>
                <c:pt idx="12">
                  <c:v>16005066.076396745</c:v>
                </c:pt>
                <c:pt idx="13">
                  <c:v>17876526.551763058</c:v>
                </c:pt>
                <c:pt idx="14">
                  <c:v>20301237.504284184</c:v>
                </c:pt>
                <c:pt idx="15">
                  <c:v>24066642.634684995</c:v>
                </c:pt>
                <c:pt idx="16">
                  <c:v>28746325.621137921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'model4(3)&amp;CCI_per_day'!$J$1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'model4(3)&amp;CCI_per_day'!时间</c:f>
              <c:numCache>
                <c:formatCode>yyyy\-mm\-dd</c:formatCode>
                <c:ptCount val="1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</c:numCache>
            </c:numRef>
          </c:cat>
          <c:val>
            <c:numRef>
              <c:f>'model4(3)&amp;CCI_per_day'!资产</c:f>
              <c:numCache>
                <c:formatCode>0.00_ </c:formatCode>
                <c:ptCount val="17"/>
                <c:pt idx="0">
                  <c:v>0</c:v>
                </c:pt>
                <c:pt idx="1">
                  <c:v>3955.9241620469529</c:v>
                </c:pt>
                <c:pt idx="2">
                  <c:v>85647.345857507549</c:v>
                </c:pt>
                <c:pt idx="3">
                  <c:v>498143.51889460301</c:v>
                </c:pt>
                <c:pt idx="4">
                  <c:v>616511.06238820706</c:v>
                </c:pt>
                <c:pt idx="5">
                  <c:v>762720.1575304335</c:v>
                </c:pt>
                <c:pt idx="6">
                  <c:v>932459.19498475967</c:v>
                </c:pt>
                <c:pt idx="7">
                  <c:v>2169817.3176074922</c:v>
                </c:pt>
                <c:pt idx="8">
                  <c:v>3098330.5506435884</c:v>
                </c:pt>
                <c:pt idx="9">
                  <c:v>5383819.9215691434</c:v>
                </c:pt>
                <c:pt idx="10">
                  <c:v>9377942.6013078354</c:v>
                </c:pt>
                <c:pt idx="11">
                  <c:v>14461754.113661477</c:v>
                </c:pt>
                <c:pt idx="12">
                  <c:v>17351111.190320637</c:v>
                </c:pt>
                <c:pt idx="13">
                  <c:v>18319081.275756035</c:v>
                </c:pt>
                <c:pt idx="14">
                  <c:v>19920462.426406339</c:v>
                </c:pt>
                <c:pt idx="15">
                  <c:v>21889119.782806464</c:v>
                </c:pt>
                <c:pt idx="16">
                  <c:v>26285753.693430729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'model4(3)&amp;CCI_per_day'!$K$1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'model4(3)&amp;CCI_per_day'!时间</c:f>
              <c:numCache>
                <c:formatCode>yyyy\-mm\-dd</c:formatCode>
                <c:ptCount val="1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</c:numCache>
            </c:numRef>
          </c:cat>
          <c:val>
            <c:numRef>
              <c:f>'model4(3)&amp;CCI_per_day'!金额</c:f>
              <c:numCache>
                <c:formatCode>0.00_ 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-157.2932072384574</c:v>
                </c:pt>
                <c:pt idx="3">
                  <c:v>-600.60245080734603</c:v>
                </c:pt>
                <c:pt idx="4">
                  <c:v>15986.887783421087</c:v>
                </c:pt>
                <c:pt idx="5">
                  <c:v>27162.356374183903</c:v>
                </c:pt>
                <c:pt idx="6">
                  <c:v>12828.307715827134</c:v>
                </c:pt>
                <c:pt idx="7">
                  <c:v>-82109.585892192088</c:v>
                </c:pt>
                <c:pt idx="8">
                  <c:v>-104026.79617897887</c:v>
                </c:pt>
                <c:pt idx="9">
                  <c:v>-420183.0816436084</c:v>
                </c:pt>
                <c:pt idx="10">
                  <c:v>-916419.10544804856</c:v>
                </c:pt>
                <c:pt idx="11">
                  <c:v>-551214.13656966947</c:v>
                </c:pt>
                <c:pt idx="12">
                  <c:v>1346045.1139238924</c:v>
                </c:pt>
                <c:pt idx="13">
                  <c:v>442554.72399297729</c:v>
                </c:pt>
                <c:pt idx="14">
                  <c:v>-380775.07787784562</c:v>
                </c:pt>
                <c:pt idx="15">
                  <c:v>-2177522.8518785313</c:v>
                </c:pt>
                <c:pt idx="16">
                  <c:v>-2460571.9277071916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3287424"/>
        <c:axId val="483288960"/>
      </c:lineChart>
      <c:dateAx>
        <c:axId val="483287424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3288960"/>
        <c:crosses val="autoZero"/>
        <c:auto val="1"/>
        <c:lblOffset val="100"/>
        <c:baseTimeUnit val="months"/>
      </c:dateAx>
      <c:valAx>
        <c:axId val="48328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3287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'model4(3)&amp;CCI_per_day'!买卖</c:f>
              <c:numCache>
                <c:formatCode>0.00_ </c:formatCode>
                <c:ptCount val="17"/>
                <c:pt idx="0">
                  <c:v>0</c:v>
                </c:pt>
                <c:pt idx="1">
                  <c:v>3932.3301809611858</c:v>
                </c:pt>
                <c:pt idx="2">
                  <c:v>88661.848713775937</c:v>
                </c:pt>
                <c:pt idx="3">
                  <c:v>518359.5409933434</c:v>
                </c:pt>
                <c:pt idx="4">
                  <c:v>620857.08000716846</c:v>
                </c:pt>
                <c:pt idx="5">
                  <c:v>754421.49304748746</c:v>
                </c:pt>
                <c:pt idx="6">
                  <c:v>939979.04256465274</c:v>
                </c:pt>
                <c:pt idx="7">
                  <c:v>2435260.8123425301</c:v>
                </c:pt>
                <c:pt idx="8">
                  <c:v>3512846.3134526005</c:v>
                </c:pt>
                <c:pt idx="9">
                  <c:v>6797752.4630579948</c:v>
                </c:pt>
                <c:pt idx="10">
                  <c:v>13043035.935528781</c:v>
                </c:pt>
                <c:pt idx="11">
                  <c:v>19359778.47368915</c:v>
                </c:pt>
                <c:pt idx="12">
                  <c:v>20533858.701588433</c:v>
                </c:pt>
                <c:pt idx="13">
                  <c:v>22870263.792218249</c:v>
                </c:pt>
                <c:pt idx="14">
                  <c:v>26039820.652168576</c:v>
                </c:pt>
                <c:pt idx="15">
                  <c:v>31449885.650371231</c:v>
                </c:pt>
                <c:pt idx="16">
                  <c:v>38261651.510065518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02628864"/>
        <c:axId val="602622976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'model4(3)&amp;CCI_per_day'!时间</c:f>
              <c:numCache>
                <c:formatCode>yyyy\-mm\-dd</c:formatCode>
                <c:ptCount val="1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</c:numCache>
            </c:numRef>
          </c:cat>
          <c:val>
            <c:numRef>
              <c:f>'model4(3)&amp;CCI_per_day'!指数</c:f>
              <c:numCache>
                <c:formatCode>General</c:formatCode>
                <c:ptCount val="17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2619904"/>
        <c:axId val="602621440"/>
      </c:lineChart>
      <c:dateAx>
        <c:axId val="60261990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2621440"/>
        <c:crosses val="autoZero"/>
        <c:auto val="1"/>
        <c:lblOffset val="100"/>
        <c:baseTimeUnit val="months"/>
      </c:dateAx>
      <c:valAx>
        <c:axId val="60262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2619904"/>
        <c:crosses val="autoZero"/>
        <c:crossBetween val="between"/>
      </c:valAx>
      <c:valAx>
        <c:axId val="602622976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2628864"/>
        <c:crosses val="max"/>
        <c:crossBetween val="between"/>
      </c:valAx>
      <c:catAx>
        <c:axId val="602628864"/>
        <c:scaling>
          <c:orientation val="minMax"/>
        </c:scaling>
        <c:delete val="1"/>
        <c:axPos val="b"/>
        <c:majorTickMark val="out"/>
        <c:minorTickMark val="none"/>
        <c:tickLblPos val="nextTo"/>
        <c:crossAx val="6026229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'model4(3)turnover&amp;CCI_per_day'!$K$1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'model4(3)turnover&amp;CCI_per_day'!时间</c:f>
              <c:numCache>
                <c:formatCode>yyyy\-mm\-dd</c:formatCode>
                <c:ptCount val="1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</c:numCache>
            </c:numRef>
          </c:cat>
          <c:val>
            <c:numRef>
              <c:f>'model4(3)turnover&amp;CCI_per_day'!资金</c:f>
              <c:numCache>
                <c:formatCode>0.00_ </c:formatCode>
                <c:ptCount val="17"/>
                <c:pt idx="0">
                  <c:v>0</c:v>
                </c:pt>
                <c:pt idx="1">
                  <c:v>1055.7503809113296</c:v>
                </c:pt>
                <c:pt idx="2">
                  <c:v>18039.622459973667</c:v>
                </c:pt>
                <c:pt idx="3">
                  <c:v>84335.831461889407</c:v>
                </c:pt>
                <c:pt idx="4">
                  <c:v>112231.16682620067</c:v>
                </c:pt>
                <c:pt idx="5">
                  <c:v>146406.09737169367</c:v>
                </c:pt>
                <c:pt idx="6">
                  <c:v>181466.76336656811</c:v>
                </c:pt>
                <c:pt idx="7">
                  <c:v>499278.49483393121</c:v>
                </c:pt>
                <c:pt idx="8">
                  <c:v>598358.79442543502</c:v>
                </c:pt>
                <c:pt idx="9">
                  <c:v>1063751.5314711765</c:v>
                </c:pt>
                <c:pt idx="10">
                  <c:v>2680154.4071520055</c:v>
                </c:pt>
                <c:pt idx="11">
                  <c:v>3470564.9195595356</c:v>
                </c:pt>
                <c:pt idx="12">
                  <c:v>3893481.2264201744</c:v>
                </c:pt>
                <c:pt idx="13">
                  <c:v>4559228.3962457506</c:v>
                </c:pt>
                <c:pt idx="14">
                  <c:v>4859259.4017550964</c:v>
                </c:pt>
                <c:pt idx="15">
                  <c:v>6301583.5549640199</c:v>
                </c:pt>
                <c:pt idx="16">
                  <c:v>9223919.4848935045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'model4(3)turnover&amp;CCI_per_day'!$L$1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'model4(3)turnover&amp;CCI_per_day'!时间</c:f>
              <c:numCache>
                <c:formatCode>yyyy\-mm\-dd</c:formatCode>
                <c:ptCount val="1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</c:numCache>
            </c:numRef>
          </c:cat>
          <c:val>
            <c:numRef>
              <c:f>'model4(3)turnover&amp;CCI_per_day'!资产</c:f>
              <c:numCache>
                <c:formatCode>0.00_ </c:formatCode>
                <c:ptCount val="17"/>
                <c:pt idx="0">
                  <c:v>0</c:v>
                </c:pt>
                <c:pt idx="1">
                  <c:v>1055.7503809113296</c:v>
                </c:pt>
                <c:pt idx="2">
                  <c:v>17997.644313615365</c:v>
                </c:pt>
                <c:pt idx="3">
                  <c:v>84200.697806661454</c:v>
                </c:pt>
                <c:pt idx="4">
                  <c:v>114899.79995626083</c:v>
                </c:pt>
                <c:pt idx="5">
                  <c:v>151157.51406207148</c:v>
                </c:pt>
                <c:pt idx="6">
                  <c:v>183377.42759977028</c:v>
                </c:pt>
                <c:pt idx="7">
                  <c:v>482518.6726745746</c:v>
                </c:pt>
                <c:pt idx="8">
                  <c:v>576725.07660191669</c:v>
                </c:pt>
                <c:pt idx="9">
                  <c:v>983268.29615027865</c:v>
                </c:pt>
                <c:pt idx="10">
                  <c:v>2509041.6268755305</c:v>
                </c:pt>
                <c:pt idx="11">
                  <c:v>3397161.6805133354</c:v>
                </c:pt>
                <c:pt idx="12">
                  <c:v>4265756.7323671244</c:v>
                </c:pt>
                <c:pt idx="13">
                  <c:v>4709381.5164156565</c:v>
                </c:pt>
                <c:pt idx="14">
                  <c:v>4797754.8469314398</c:v>
                </c:pt>
                <c:pt idx="15">
                  <c:v>5807340.2836938016</c:v>
                </c:pt>
                <c:pt idx="16">
                  <c:v>8654581.2661501952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'model4(3)turnover&amp;CCI_per_day'!$M$1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'model4(3)turnover&amp;CCI_per_day'!时间</c:f>
              <c:numCache>
                <c:formatCode>yyyy\-mm\-dd</c:formatCode>
                <c:ptCount val="1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</c:numCache>
            </c:numRef>
          </c:cat>
          <c:val>
            <c:numRef>
              <c:f>'model4(3)turnover&amp;CCI_per_day'!金额</c:f>
              <c:numCache>
                <c:formatCode>0.00_ 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-41.978146358302183</c:v>
                </c:pt>
                <c:pt idx="3">
                  <c:v>-135.13365522795357</c:v>
                </c:pt>
                <c:pt idx="4">
                  <c:v>2668.6331300601596</c:v>
                </c:pt>
                <c:pt idx="5">
                  <c:v>4751.4166903778096</c:v>
                </c:pt>
                <c:pt idx="6">
                  <c:v>1910.6642332021729</c:v>
                </c:pt>
                <c:pt idx="7">
                  <c:v>-16759.822159356612</c:v>
                </c:pt>
                <c:pt idx="8">
                  <c:v>-21633.717823518324</c:v>
                </c:pt>
                <c:pt idx="9">
                  <c:v>-80483.235320897889</c:v>
                </c:pt>
                <c:pt idx="10">
                  <c:v>-171112.78027647501</c:v>
                </c:pt>
                <c:pt idx="11">
                  <c:v>-73403.239046200179</c:v>
                </c:pt>
                <c:pt idx="12">
                  <c:v>372275.50594695006</c:v>
                </c:pt>
                <c:pt idx="13">
                  <c:v>150153.12016990595</c:v>
                </c:pt>
                <c:pt idx="14">
                  <c:v>-61504.554823656566</c:v>
                </c:pt>
                <c:pt idx="15">
                  <c:v>-494243.27127021831</c:v>
                </c:pt>
                <c:pt idx="16">
                  <c:v>-569338.21874330938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2660864"/>
        <c:axId val="602662400"/>
      </c:lineChart>
      <c:dateAx>
        <c:axId val="602660864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2662400"/>
        <c:crosses val="autoZero"/>
        <c:auto val="1"/>
        <c:lblOffset val="100"/>
        <c:baseTimeUnit val="months"/>
      </c:dateAx>
      <c:valAx>
        <c:axId val="60266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2660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647700</xdr:colOff>
      <xdr:row>4</xdr:row>
      <xdr:rowOff>95250</xdr:rowOff>
    </xdr:from>
    <xdr:to>
      <xdr:col>21</xdr:col>
      <xdr:colOff>723900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66674</xdr:colOff>
      <xdr:row>4</xdr:row>
      <xdr:rowOff>85725</xdr:rowOff>
    </xdr:from>
    <xdr:to>
      <xdr:col>30</xdr:col>
      <xdr:colOff>104774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76200</xdr:colOff>
      <xdr:row>4</xdr:row>
      <xdr:rowOff>133350</xdr:rowOff>
    </xdr:from>
    <xdr:to>
      <xdr:col>28</xdr:col>
      <xdr:colOff>57150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142874</xdr:colOff>
      <xdr:row>4</xdr:row>
      <xdr:rowOff>76200</xdr:rowOff>
    </xdr:from>
    <xdr:to>
      <xdr:col>36</xdr:col>
      <xdr:colOff>180974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676275</xdr:colOff>
      <xdr:row>5</xdr:row>
      <xdr:rowOff>19050</xdr:rowOff>
    </xdr:from>
    <xdr:to>
      <xdr:col>21</xdr:col>
      <xdr:colOff>752475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85724</xdr:colOff>
      <xdr:row>5</xdr:row>
      <xdr:rowOff>38100</xdr:rowOff>
    </xdr:from>
    <xdr:to>
      <xdr:col>30</xdr:col>
      <xdr:colOff>123824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9525</xdr:colOff>
      <xdr:row>4</xdr:row>
      <xdr:rowOff>123825</xdr:rowOff>
    </xdr:from>
    <xdr:to>
      <xdr:col>21</xdr:col>
      <xdr:colOff>771525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123824</xdr:colOff>
      <xdr:row>4</xdr:row>
      <xdr:rowOff>114300</xdr:rowOff>
    </xdr:from>
    <xdr:to>
      <xdr:col>30</xdr:col>
      <xdr:colOff>161924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657225</xdr:colOff>
      <xdr:row>4</xdr:row>
      <xdr:rowOff>104775</xdr:rowOff>
    </xdr:from>
    <xdr:to>
      <xdr:col>23</xdr:col>
      <xdr:colOff>733425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85724</xdr:colOff>
      <xdr:row>4</xdr:row>
      <xdr:rowOff>85725</xdr:rowOff>
    </xdr:from>
    <xdr:to>
      <xdr:col>32</xdr:col>
      <xdr:colOff>123824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aluationquan/HwabaoWPszseinnovation100ETF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valuationquan/szseinnovation100index/szseinnovation100indexmodel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wabaoWP_szse_innovation_100"/>
    </sheetNames>
    <sheetDataSet>
      <sheetData sheetId="0">
        <row r="1">
          <cell r="A1" t="str">
            <v>159716 HwabaoWPszseinnovation100</v>
          </cell>
          <cell r="K1">
            <v>44377</v>
          </cell>
          <cell r="L1">
            <v>44375</v>
          </cell>
        </row>
        <row r="2">
          <cell r="A2" t="str">
            <v>date</v>
          </cell>
          <cell r="B2" t="str">
            <v>open</v>
          </cell>
          <cell r="C2" t="str">
            <v>high</v>
          </cell>
          <cell r="D2" t="str">
            <v>low</v>
          </cell>
          <cell r="E2" t="str">
            <v>close</v>
          </cell>
          <cell r="F2" t="str">
            <v>turnover</v>
          </cell>
          <cell r="G2" t="str">
            <v>transaction amount</v>
          </cell>
          <cell r="I2" t="str">
            <v>turnover mean</v>
          </cell>
          <cell r="K2">
            <v>44407</v>
          </cell>
          <cell r="L2">
            <v>44378</v>
          </cell>
          <cell r="P2" t="str">
            <v>TYP</v>
          </cell>
          <cell r="Q2" t="str">
            <v>MA（TYP,N)</v>
          </cell>
          <cell r="R2" t="str">
            <v>TYP-MA</v>
          </cell>
          <cell r="S2" t="str">
            <v>AVEDEV</v>
          </cell>
          <cell r="T2" t="str">
            <v>0.015倍</v>
          </cell>
          <cell r="U2" t="str">
            <v>CCI</v>
          </cell>
        </row>
        <row r="3">
          <cell r="A3">
            <v>44375</v>
          </cell>
          <cell r="B3">
            <v>1.016</v>
          </cell>
          <cell r="C3">
            <v>1.0289999999999999</v>
          </cell>
          <cell r="D3">
            <v>1.012</v>
          </cell>
          <cell r="E3">
            <v>1.0229999999999999</v>
          </cell>
          <cell r="F3">
            <v>323896470</v>
          </cell>
          <cell r="G3">
            <v>330681408</v>
          </cell>
          <cell r="H3">
            <v>1</v>
          </cell>
          <cell r="I3">
            <v>323896470</v>
          </cell>
          <cell r="K3">
            <v>44439</v>
          </cell>
          <cell r="L3">
            <v>44410</v>
          </cell>
          <cell r="N3">
            <v>1.0289999999999999</v>
          </cell>
          <cell r="O3">
            <v>1.012</v>
          </cell>
          <cell r="P3">
            <v>1.0213333333333334</v>
          </cell>
        </row>
        <row r="4">
          <cell r="A4">
            <v>44376</v>
          </cell>
          <cell r="B4">
            <v>1.03</v>
          </cell>
          <cell r="C4">
            <v>1.032</v>
          </cell>
          <cell r="D4">
            <v>1.016</v>
          </cell>
          <cell r="E4">
            <v>1.0189999999999999</v>
          </cell>
          <cell r="F4">
            <v>63653937</v>
          </cell>
          <cell r="G4">
            <v>65152208</v>
          </cell>
          <cell r="H4">
            <v>2</v>
          </cell>
          <cell r="I4">
            <v>193775203.5</v>
          </cell>
          <cell r="K4">
            <v>44469</v>
          </cell>
          <cell r="L4">
            <v>44440</v>
          </cell>
          <cell r="N4">
            <v>1.032</v>
          </cell>
          <cell r="O4">
            <v>1.012</v>
          </cell>
          <cell r="P4">
            <v>1.0223333333333333</v>
          </cell>
        </row>
        <row r="5">
          <cell r="A5">
            <v>44377</v>
          </cell>
          <cell r="B5">
            <v>1.02</v>
          </cell>
          <cell r="C5">
            <v>1.034</v>
          </cell>
          <cell r="D5">
            <v>1.0129999999999999</v>
          </cell>
          <cell r="E5">
            <v>1.0309999999999999</v>
          </cell>
          <cell r="F5">
            <v>54671327</v>
          </cell>
          <cell r="G5">
            <v>56151428</v>
          </cell>
          <cell r="H5">
            <v>3</v>
          </cell>
          <cell r="I5">
            <v>147407244.66666666</v>
          </cell>
          <cell r="K5">
            <v>44498</v>
          </cell>
          <cell r="L5">
            <v>44477</v>
          </cell>
          <cell r="N5">
            <v>1.0369999999999999</v>
          </cell>
          <cell r="O5">
            <v>1.0209999999999999</v>
          </cell>
          <cell r="P5">
            <v>1.0259999999999998</v>
          </cell>
        </row>
        <row r="6">
          <cell r="A6">
            <v>44378</v>
          </cell>
          <cell r="B6">
            <v>1.032</v>
          </cell>
          <cell r="C6">
            <v>1.0369999999999999</v>
          </cell>
          <cell r="D6">
            <v>1.0209999999999999</v>
          </cell>
          <cell r="E6">
            <v>1.026</v>
          </cell>
          <cell r="F6">
            <v>43884779</v>
          </cell>
          <cell r="G6">
            <v>45138080</v>
          </cell>
          <cell r="H6">
            <v>4</v>
          </cell>
          <cell r="I6">
            <v>121526628.25</v>
          </cell>
          <cell r="K6">
            <v>44530</v>
          </cell>
          <cell r="L6">
            <v>44501</v>
          </cell>
          <cell r="N6">
            <v>1.0369999999999999</v>
          </cell>
          <cell r="O6">
            <v>1.0209999999999999</v>
          </cell>
          <cell r="P6">
            <v>1.0279999999999998</v>
          </cell>
        </row>
        <row r="7">
          <cell r="A7">
            <v>44379</v>
          </cell>
          <cell r="B7">
            <v>1.02</v>
          </cell>
          <cell r="C7">
            <v>1.02</v>
          </cell>
          <cell r="D7">
            <v>0.997</v>
          </cell>
          <cell r="E7">
            <v>1.006</v>
          </cell>
          <cell r="F7">
            <v>24323411</v>
          </cell>
          <cell r="G7">
            <v>24457432</v>
          </cell>
          <cell r="H7">
            <v>5</v>
          </cell>
          <cell r="I7">
            <v>102085984.8</v>
          </cell>
          <cell r="K7">
            <v>44561</v>
          </cell>
          <cell r="L7">
            <v>44531</v>
          </cell>
          <cell r="N7">
            <v>1.0369999999999999</v>
          </cell>
          <cell r="O7">
            <v>0.997</v>
          </cell>
          <cell r="P7">
            <v>1.0076666666666665</v>
          </cell>
        </row>
        <row r="8">
          <cell r="A8">
            <v>44382</v>
          </cell>
          <cell r="B8">
            <v>1.004</v>
          </cell>
          <cell r="C8">
            <v>1.0089999999999999</v>
          </cell>
          <cell r="D8">
            <v>0.99399999999999999</v>
          </cell>
          <cell r="E8">
            <v>1.002</v>
          </cell>
          <cell r="F8">
            <v>14360673</v>
          </cell>
          <cell r="G8">
            <v>14342181</v>
          </cell>
          <cell r="H8">
            <v>6</v>
          </cell>
          <cell r="I8">
            <v>87465099.5</v>
          </cell>
          <cell r="K8">
            <v>44589</v>
          </cell>
          <cell r="L8">
            <v>44565</v>
          </cell>
          <cell r="N8">
            <v>1.0369999999999999</v>
          </cell>
          <cell r="O8">
            <v>0.99399999999999999</v>
          </cell>
          <cell r="P8">
            <v>1.0016666666666667</v>
          </cell>
        </row>
        <row r="9">
          <cell r="A9">
            <v>44383</v>
          </cell>
          <cell r="B9">
            <v>0.997</v>
          </cell>
          <cell r="C9">
            <v>1.012</v>
          </cell>
          <cell r="D9">
            <v>0.98399999999999999</v>
          </cell>
          <cell r="E9">
            <v>0.999</v>
          </cell>
          <cell r="F9">
            <v>18730191</v>
          </cell>
          <cell r="G9">
            <v>18688586</v>
          </cell>
          <cell r="H9">
            <v>7</v>
          </cell>
          <cell r="I9">
            <v>77645826.857142851</v>
          </cell>
          <cell r="K9">
            <v>44620</v>
          </cell>
          <cell r="L9">
            <v>44599</v>
          </cell>
          <cell r="N9">
            <v>1.0369999999999999</v>
          </cell>
          <cell r="O9">
            <v>0.98399999999999999</v>
          </cell>
          <cell r="P9">
            <v>0.99833333333333341</v>
          </cell>
        </row>
        <row r="10">
          <cell r="A10">
            <v>44384</v>
          </cell>
          <cell r="B10">
            <v>0.995</v>
          </cell>
          <cell r="C10">
            <v>1.026</v>
          </cell>
          <cell r="D10">
            <v>0.98899999999999999</v>
          </cell>
          <cell r="E10">
            <v>1.02</v>
          </cell>
          <cell r="F10">
            <v>35723357</v>
          </cell>
          <cell r="G10">
            <v>36314072</v>
          </cell>
          <cell r="H10">
            <v>8</v>
          </cell>
          <cell r="I10">
            <v>72405518.125</v>
          </cell>
          <cell r="K10">
            <v>44651</v>
          </cell>
          <cell r="L10">
            <v>44621</v>
          </cell>
          <cell r="N10">
            <v>1.0369999999999999</v>
          </cell>
          <cell r="O10">
            <v>0.98399999999999999</v>
          </cell>
          <cell r="P10">
            <v>1.0116666666666667</v>
          </cell>
        </row>
        <row r="11">
          <cell r="A11">
            <v>44385</v>
          </cell>
          <cell r="B11">
            <v>1.0209999999999999</v>
          </cell>
          <cell r="C11">
            <v>1.036</v>
          </cell>
          <cell r="D11">
            <v>1.0209999999999999</v>
          </cell>
          <cell r="E11">
            <v>1.026</v>
          </cell>
          <cell r="F11">
            <v>32797558</v>
          </cell>
          <cell r="G11">
            <v>33773504</v>
          </cell>
          <cell r="H11">
            <v>9</v>
          </cell>
          <cell r="I11">
            <v>68004633.666666672</v>
          </cell>
          <cell r="K11">
            <v>44680</v>
          </cell>
          <cell r="L11">
            <v>44652</v>
          </cell>
          <cell r="N11">
            <v>1.0369999999999999</v>
          </cell>
          <cell r="O11">
            <v>0.98399999999999999</v>
          </cell>
          <cell r="P11">
            <v>1.0276666666666667</v>
          </cell>
        </row>
        <row r="12">
          <cell r="A12">
            <v>44386</v>
          </cell>
          <cell r="B12">
            <v>1.026</v>
          </cell>
          <cell r="C12">
            <v>1.026</v>
          </cell>
          <cell r="D12">
            <v>1.0009999999999999</v>
          </cell>
          <cell r="E12">
            <v>1.02</v>
          </cell>
          <cell r="F12">
            <v>12474845</v>
          </cell>
          <cell r="G12">
            <v>12647213</v>
          </cell>
          <cell r="H12">
            <v>10</v>
          </cell>
          <cell r="I12">
            <v>62451654.799999997</v>
          </cell>
          <cell r="K12">
            <v>44712</v>
          </cell>
          <cell r="L12">
            <v>44686</v>
          </cell>
          <cell r="N12">
            <v>1.0369999999999999</v>
          </cell>
          <cell r="O12">
            <v>0.98399999999999999</v>
          </cell>
          <cell r="P12">
            <v>1.0156666666666667</v>
          </cell>
        </row>
        <row r="13">
          <cell r="A13">
            <v>44389</v>
          </cell>
          <cell r="B13">
            <v>1.02</v>
          </cell>
          <cell r="C13">
            <v>1.0529999999999999</v>
          </cell>
          <cell r="D13">
            <v>1.02</v>
          </cell>
          <cell r="E13">
            <v>1.046</v>
          </cell>
          <cell r="F13">
            <v>42238864</v>
          </cell>
          <cell r="G13">
            <v>44134080</v>
          </cell>
          <cell r="H13">
            <v>11</v>
          </cell>
          <cell r="I13">
            <v>60614128.363636367</v>
          </cell>
          <cell r="K13">
            <v>44742</v>
          </cell>
          <cell r="L13">
            <v>44713</v>
          </cell>
          <cell r="N13">
            <v>1.0529999999999999</v>
          </cell>
          <cell r="O13">
            <v>0.98399999999999999</v>
          </cell>
          <cell r="P13">
            <v>1.0396666666666665</v>
          </cell>
        </row>
        <row r="14">
          <cell r="A14">
            <v>44390</v>
          </cell>
          <cell r="B14">
            <v>1.046</v>
          </cell>
          <cell r="C14">
            <v>1.052</v>
          </cell>
          <cell r="D14">
            <v>1.0369999999999999</v>
          </cell>
          <cell r="E14">
            <v>1.048</v>
          </cell>
          <cell r="F14">
            <v>27399362</v>
          </cell>
          <cell r="G14">
            <v>28584284</v>
          </cell>
          <cell r="H14">
            <v>12</v>
          </cell>
          <cell r="I14">
            <v>57846231.166666664</v>
          </cell>
          <cell r="K14">
            <v>44771</v>
          </cell>
          <cell r="L14">
            <v>44743</v>
          </cell>
          <cell r="N14">
            <v>1.0529999999999999</v>
          </cell>
          <cell r="O14">
            <v>0.98399999999999999</v>
          </cell>
          <cell r="P14">
            <v>1.0456666666666667</v>
          </cell>
        </row>
        <row r="15">
          <cell r="A15">
            <v>44391</v>
          </cell>
          <cell r="B15">
            <v>1.042</v>
          </cell>
          <cell r="C15">
            <v>1.046</v>
          </cell>
          <cell r="D15">
            <v>1.0329999999999999</v>
          </cell>
          <cell r="E15">
            <v>1.0349999999999999</v>
          </cell>
          <cell r="F15">
            <v>12654648</v>
          </cell>
          <cell r="G15">
            <v>13156178</v>
          </cell>
          <cell r="H15">
            <v>13</v>
          </cell>
          <cell r="I15">
            <v>54369955.538461536</v>
          </cell>
          <cell r="K15">
            <v>44804</v>
          </cell>
          <cell r="L15">
            <v>44774</v>
          </cell>
          <cell r="N15">
            <v>1.0529999999999999</v>
          </cell>
          <cell r="O15">
            <v>0.98399999999999999</v>
          </cell>
          <cell r="P15">
            <v>1.038</v>
          </cell>
        </row>
        <row r="16">
          <cell r="A16">
            <v>44392</v>
          </cell>
          <cell r="B16">
            <v>1.02</v>
          </cell>
          <cell r="C16">
            <v>1.042</v>
          </cell>
          <cell r="D16">
            <v>1.02</v>
          </cell>
          <cell r="E16">
            <v>1.04</v>
          </cell>
          <cell r="F16">
            <v>9778610</v>
          </cell>
          <cell r="G16">
            <v>10110377</v>
          </cell>
          <cell r="H16">
            <v>14</v>
          </cell>
          <cell r="I16">
            <v>51184859.428571425</v>
          </cell>
          <cell r="K16">
            <v>44834</v>
          </cell>
          <cell r="L16">
            <v>44805</v>
          </cell>
          <cell r="N16">
            <v>1.0529999999999999</v>
          </cell>
          <cell r="O16">
            <v>0.98399999999999999</v>
          </cell>
          <cell r="P16">
            <v>1.034</v>
          </cell>
          <cell r="Q16">
            <v>1.0226904761904763</v>
          </cell>
          <cell r="R16">
            <v>1.1309523809523769E-2</v>
          </cell>
          <cell r="S16">
            <v>1.1452380952380921E-2</v>
          </cell>
          <cell r="T16">
            <v>1.7178571428571381E-4</v>
          </cell>
          <cell r="U16">
            <v>65.835065835065777</v>
          </cell>
        </row>
        <row r="17">
          <cell r="A17">
            <v>44393</v>
          </cell>
          <cell r="B17">
            <v>1.036</v>
          </cell>
          <cell r="C17">
            <v>1.038</v>
          </cell>
          <cell r="D17">
            <v>1.02</v>
          </cell>
          <cell r="E17">
            <v>1.02</v>
          </cell>
          <cell r="F17">
            <v>8894088</v>
          </cell>
          <cell r="G17">
            <v>9166676</v>
          </cell>
          <cell r="H17">
            <v>15</v>
          </cell>
          <cell r="I17">
            <v>48365474.666666664</v>
          </cell>
          <cell r="K17">
            <v>44865</v>
          </cell>
          <cell r="L17">
            <v>44844</v>
          </cell>
          <cell r="N17">
            <v>1.0529999999999999</v>
          </cell>
          <cell r="O17">
            <v>0.98399999999999999</v>
          </cell>
          <cell r="P17">
            <v>1.026</v>
          </cell>
          <cell r="Q17">
            <v>1.0230238095238096</v>
          </cell>
          <cell r="R17">
            <v>2.9761904761904656E-3</v>
          </cell>
          <cell r="S17">
            <v>1.1544217687074801E-2</v>
          </cell>
          <cell r="T17">
            <v>1.7316326530612201E-4</v>
          </cell>
          <cell r="U17">
            <v>17.187193085837734</v>
          </cell>
        </row>
        <row r="18">
          <cell r="A18">
            <v>44396</v>
          </cell>
          <cell r="B18">
            <v>1.0189999999999999</v>
          </cell>
          <cell r="C18">
            <v>1.0309999999999999</v>
          </cell>
          <cell r="D18">
            <v>1.016</v>
          </cell>
          <cell r="E18">
            <v>1.026</v>
          </cell>
          <cell r="F18">
            <v>7429899</v>
          </cell>
          <cell r="G18">
            <v>7613398.5</v>
          </cell>
          <cell r="H18">
            <v>16</v>
          </cell>
          <cell r="I18">
            <v>45807001.1875</v>
          </cell>
          <cell r="K18">
            <v>44895</v>
          </cell>
          <cell r="L18">
            <v>44866</v>
          </cell>
          <cell r="N18">
            <v>1.0529999999999999</v>
          </cell>
          <cell r="O18">
            <v>0.98399999999999999</v>
          </cell>
          <cell r="P18">
            <v>1.0243333333333331</v>
          </cell>
          <cell r="Q18">
            <v>1.0231666666666668</v>
          </cell>
          <cell r="R18">
            <v>1.1666666666663161E-3</v>
          </cell>
          <cell r="S18">
            <v>1.1547619047618973E-2</v>
          </cell>
          <cell r="T18">
            <v>1.732142857142846E-4</v>
          </cell>
          <cell r="U18">
            <v>6.7353951890014558</v>
          </cell>
        </row>
        <row r="19">
          <cell r="A19">
            <v>44397</v>
          </cell>
          <cell r="B19">
            <v>1.022</v>
          </cell>
          <cell r="C19">
            <v>1.0329999999999999</v>
          </cell>
          <cell r="D19">
            <v>1.018</v>
          </cell>
          <cell r="E19">
            <v>1.024</v>
          </cell>
          <cell r="F19">
            <v>9006624</v>
          </cell>
          <cell r="G19">
            <v>9235385</v>
          </cell>
          <cell r="H19">
            <v>17</v>
          </cell>
          <cell r="I19">
            <v>43642273.117647059</v>
          </cell>
          <cell r="N19">
            <v>1.0529999999999999</v>
          </cell>
          <cell r="O19">
            <v>0.98399999999999999</v>
          </cell>
          <cell r="P19">
            <v>1.0250000000000001</v>
          </cell>
          <cell r="Q19">
            <v>1.0230952380952381</v>
          </cell>
          <cell r="R19">
            <v>1.9047619047620756E-3</v>
          </cell>
          <cell r="S19">
            <v>1.1496598639455775E-2</v>
          </cell>
          <cell r="T19">
            <v>1.7244897959183662E-4</v>
          </cell>
          <cell r="U19">
            <v>11.045364891519736</v>
          </cell>
        </row>
        <row r="20">
          <cell r="A20">
            <v>44398</v>
          </cell>
          <cell r="B20">
            <v>1.024</v>
          </cell>
          <cell r="C20">
            <v>1.052</v>
          </cell>
          <cell r="D20">
            <v>1.024</v>
          </cell>
          <cell r="E20">
            <v>1.0449999999999999</v>
          </cell>
          <cell r="F20">
            <v>23217666</v>
          </cell>
          <cell r="G20">
            <v>24252726</v>
          </cell>
          <cell r="H20">
            <v>18</v>
          </cell>
          <cell r="I20">
            <v>42507572.722222224</v>
          </cell>
          <cell r="N20">
            <v>1.0529999999999999</v>
          </cell>
          <cell r="O20">
            <v>0.98399999999999999</v>
          </cell>
          <cell r="P20">
            <v>1.0403333333333333</v>
          </cell>
          <cell r="Q20">
            <v>1.0239761904761904</v>
          </cell>
          <cell r="R20">
            <v>1.6357142857142959E-2</v>
          </cell>
          <cell r="S20">
            <v>1.212585034013608E-2</v>
          </cell>
          <cell r="T20">
            <v>1.8188775510204119E-4</v>
          </cell>
          <cell r="U20">
            <v>89.929873772791396</v>
          </cell>
        </row>
        <row r="21">
          <cell r="A21">
            <v>44399</v>
          </cell>
          <cell r="B21">
            <v>1.0449999999999999</v>
          </cell>
          <cell r="C21">
            <v>1.054</v>
          </cell>
          <cell r="D21">
            <v>1.0389999999999999</v>
          </cell>
          <cell r="E21">
            <v>1.046</v>
          </cell>
          <cell r="F21">
            <v>6971238</v>
          </cell>
          <cell r="G21">
            <v>7279444.5</v>
          </cell>
          <cell r="H21">
            <v>19</v>
          </cell>
          <cell r="I21">
            <v>40637239.315789476</v>
          </cell>
          <cell r="N21">
            <v>1.054</v>
          </cell>
          <cell r="O21">
            <v>0.98399999999999999</v>
          </cell>
          <cell r="P21">
            <v>1.0463333333333333</v>
          </cell>
          <cell r="Q21">
            <v>1.0267380952380951</v>
          </cell>
          <cell r="R21">
            <v>1.9595238095238221E-2</v>
          </cell>
          <cell r="S21">
            <v>1.2071428571428566E-2</v>
          </cell>
          <cell r="T21">
            <v>1.810714285714285E-4</v>
          </cell>
          <cell r="U21">
            <v>108.21827744904742</v>
          </cell>
        </row>
        <row r="22">
          <cell r="A22">
            <v>44400</v>
          </cell>
          <cell r="B22">
            <v>1.048</v>
          </cell>
          <cell r="C22">
            <v>1.048</v>
          </cell>
          <cell r="D22">
            <v>1.0249999999999999</v>
          </cell>
          <cell r="E22">
            <v>1.0269999999999999</v>
          </cell>
          <cell r="F22">
            <v>10467294</v>
          </cell>
          <cell r="G22">
            <v>10800113</v>
          </cell>
          <cell r="H22">
            <v>20</v>
          </cell>
          <cell r="I22">
            <v>39128742.049999997</v>
          </cell>
          <cell r="N22">
            <v>1.054</v>
          </cell>
          <cell r="O22">
            <v>0.98399999999999999</v>
          </cell>
          <cell r="P22">
            <v>1.0333333333333332</v>
          </cell>
          <cell r="Q22">
            <v>1.0289999999999999</v>
          </cell>
          <cell r="R22">
            <v>4.3333333333333002E-3</v>
          </cell>
          <cell r="S22">
            <v>1.0619047619047599E-2</v>
          </cell>
          <cell r="T22">
            <v>1.5928571428571399E-4</v>
          </cell>
          <cell r="U22">
            <v>27.204783258594759</v>
          </cell>
        </row>
        <row r="23">
          <cell r="A23">
            <v>44403</v>
          </cell>
          <cell r="B23">
            <v>1.0269999999999999</v>
          </cell>
          <cell r="C23">
            <v>1.0269999999999999</v>
          </cell>
          <cell r="D23">
            <v>0.98299999999999998</v>
          </cell>
          <cell r="E23">
            <v>1.004</v>
          </cell>
          <cell r="F23">
            <v>20961017</v>
          </cell>
          <cell r="G23">
            <v>21047416</v>
          </cell>
          <cell r="H23">
            <v>21</v>
          </cell>
          <cell r="I23">
            <v>38263612.285714284</v>
          </cell>
          <cell r="N23">
            <v>1.054</v>
          </cell>
          <cell r="O23">
            <v>0.98299999999999998</v>
          </cell>
          <cell r="P23">
            <v>1.0046666666666666</v>
          </cell>
          <cell r="Q23">
            <v>1.029452380952381</v>
          </cell>
          <cell r="R23">
            <v>-2.4785714285714411E-2</v>
          </cell>
          <cell r="S23">
            <v>1.0166666666666657E-2</v>
          </cell>
          <cell r="T23">
            <v>1.5249999999999986E-4</v>
          </cell>
          <cell r="U23">
            <v>-162.52927400468482</v>
          </cell>
        </row>
        <row r="24">
          <cell r="A24">
            <v>44404</v>
          </cell>
          <cell r="B24">
            <v>1.004</v>
          </cell>
          <cell r="C24">
            <v>1.0109999999999999</v>
          </cell>
          <cell r="D24">
            <v>0.96399999999999997</v>
          </cell>
          <cell r="E24">
            <v>0.96799999999999997</v>
          </cell>
          <cell r="F24">
            <v>19925345</v>
          </cell>
          <cell r="G24">
            <v>19777970</v>
          </cell>
          <cell r="H24">
            <v>22</v>
          </cell>
          <cell r="I24">
            <v>37430054.68181818</v>
          </cell>
          <cell r="N24">
            <v>1.054</v>
          </cell>
          <cell r="O24">
            <v>0.96399999999999997</v>
          </cell>
          <cell r="P24">
            <v>0.98099999999999987</v>
          </cell>
          <cell r="Q24">
            <v>1.0272619047619047</v>
          </cell>
          <cell r="R24">
            <v>-4.6261904761904837E-2</v>
          </cell>
          <cell r="S24">
            <v>1.2414965986394577E-2</v>
          </cell>
          <cell r="T24">
            <v>1.8622448979591864E-4</v>
          </cell>
          <cell r="U24">
            <v>-248.42009132420097</v>
          </cell>
        </row>
        <row r="25">
          <cell r="A25">
            <v>44405</v>
          </cell>
          <cell r="B25">
            <v>0.96799999999999997</v>
          </cell>
          <cell r="C25">
            <v>0.98</v>
          </cell>
          <cell r="D25">
            <v>0.94</v>
          </cell>
          <cell r="E25">
            <v>0.97299999999999998</v>
          </cell>
          <cell r="F25">
            <v>13123734</v>
          </cell>
          <cell r="G25">
            <v>12622997</v>
          </cell>
          <cell r="H25">
            <v>23</v>
          </cell>
          <cell r="I25">
            <v>36373258.130434781</v>
          </cell>
          <cell r="N25">
            <v>1.054</v>
          </cell>
          <cell r="O25">
            <v>0.94</v>
          </cell>
          <cell r="P25">
            <v>0.96433333333333326</v>
          </cell>
          <cell r="Q25">
            <v>1.0227380952380951</v>
          </cell>
          <cell r="R25">
            <v>-5.8404761904761848E-2</v>
          </cell>
          <cell r="S25">
            <v>1.7897959183673522E-2</v>
          </cell>
          <cell r="T25">
            <v>2.6846938775510284E-4</v>
          </cell>
          <cell r="U25">
            <v>-217.54719371594999</v>
          </cell>
        </row>
        <row r="26">
          <cell r="A26">
            <v>44406</v>
          </cell>
          <cell r="B26">
            <v>0.97399999999999998</v>
          </cell>
          <cell r="C26">
            <v>1.0109999999999999</v>
          </cell>
          <cell r="D26">
            <v>0.97399999999999998</v>
          </cell>
          <cell r="E26">
            <v>1.0089999999999999</v>
          </cell>
          <cell r="F26">
            <v>11719038</v>
          </cell>
          <cell r="G26">
            <v>11714819</v>
          </cell>
          <cell r="H26">
            <v>24</v>
          </cell>
          <cell r="I26">
            <v>35345998.958333336</v>
          </cell>
          <cell r="N26">
            <v>1.054</v>
          </cell>
          <cell r="O26">
            <v>0.94</v>
          </cell>
          <cell r="P26">
            <v>0.99799999999999989</v>
          </cell>
          <cell r="Q26">
            <v>1.0214761904761904</v>
          </cell>
          <cell r="R26">
            <v>-2.3476190476190539E-2</v>
          </cell>
          <cell r="S26">
            <v>1.9700680272108879E-2</v>
          </cell>
          <cell r="T26">
            <v>2.9551020408163318E-4</v>
          </cell>
          <cell r="U26">
            <v>-79.442909760589387</v>
          </cell>
        </row>
        <row r="27">
          <cell r="A27">
            <v>44407</v>
          </cell>
          <cell r="B27">
            <v>1.0049999999999999</v>
          </cell>
          <cell r="C27">
            <v>1.01</v>
          </cell>
          <cell r="D27">
            <v>0.99099999999999999</v>
          </cell>
          <cell r="E27">
            <v>1.006</v>
          </cell>
          <cell r="F27">
            <v>9153472</v>
          </cell>
          <cell r="G27">
            <v>9172993</v>
          </cell>
          <cell r="H27">
            <v>25</v>
          </cell>
          <cell r="I27">
            <v>34298297.880000003</v>
          </cell>
          <cell r="N27">
            <v>1.0369999999999999</v>
          </cell>
          <cell r="O27">
            <v>0.998</v>
          </cell>
          <cell r="P27">
            <v>1.0023333333333333</v>
          </cell>
          <cell r="Q27">
            <v>1.0188095238095236</v>
          </cell>
          <cell r="R27">
            <v>-1.6476190476190311E-2</v>
          </cell>
          <cell r="S27">
            <v>2.0530612244898043E-2</v>
          </cell>
          <cell r="T27">
            <v>3.0795918367347065E-4</v>
          </cell>
          <cell r="U27">
            <v>-53.501214932625707</v>
          </cell>
        </row>
        <row r="28">
          <cell r="A28">
            <v>44410</v>
          </cell>
          <cell r="B28">
            <v>0.998</v>
          </cell>
          <cell r="C28">
            <v>1.0249999999999999</v>
          </cell>
          <cell r="D28">
            <v>0.998</v>
          </cell>
          <cell r="E28">
            <v>1.024</v>
          </cell>
          <cell r="F28">
            <v>13843702</v>
          </cell>
          <cell r="G28">
            <v>14073689</v>
          </cell>
          <cell r="H28">
            <v>26</v>
          </cell>
          <cell r="I28">
            <v>33511582.653846152</v>
          </cell>
          <cell r="N28">
            <v>1.0369999999999999</v>
          </cell>
          <cell r="O28">
            <v>0.998</v>
          </cell>
          <cell r="P28">
            <v>1.0156666666666665</v>
          </cell>
          <cell r="Q28">
            <v>1.0166666666666664</v>
          </cell>
          <cell r="R28">
            <v>-9.9999999999988987E-4</v>
          </cell>
          <cell r="S28">
            <v>1.9142857142857215E-2</v>
          </cell>
          <cell r="T28">
            <v>2.8714285714285821E-4</v>
          </cell>
          <cell r="U28">
            <v>-3.4825870646762205</v>
          </cell>
        </row>
        <row r="29">
          <cell r="A29">
            <v>44411</v>
          </cell>
          <cell r="B29">
            <v>1.0149999999999999</v>
          </cell>
          <cell r="C29">
            <v>1.026</v>
          </cell>
          <cell r="D29">
            <v>1.0129999999999999</v>
          </cell>
          <cell r="E29">
            <v>1.0189999999999999</v>
          </cell>
          <cell r="F29">
            <v>7193955</v>
          </cell>
          <cell r="G29">
            <v>7334439</v>
          </cell>
          <cell r="H29">
            <v>27</v>
          </cell>
          <cell r="I29">
            <v>32536855.703703705</v>
          </cell>
          <cell r="N29">
            <v>1.0369999999999999</v>
          </cell>
          <cell r="O29">
            <v>0.998</v>
          </cell>
          <cell r="P29">
            <v>1.0193333333333332</v>
          </cell>
          <cell r="Q29">
            <v>1.0153333333333332</v>
          </cell>
          <cell r="R29">
            <v>4.0000000000000036E-3</v>
          </cell>
          <cell r="S29">
            <v>1.8047619047619083E-2</v>
          </cell>
          <cell r="T29">
            <v>2.7071428571428624E-4</v>
          </cell>
          <cell r="U29">
            <v>14.775725593667531</v>
          </cell>
        </row>
        <row r="30">
          <cell r="A30">
            <v>44412</v>
          </cell>
          <cell r="B30">
            <v>1.0189999999999999</v>
          </cell>
          <cell r="C30">
            <v>1.0469999999999999</v>
          </cell>
          <cell r="D30">
            <v>1.0169999999999999</v>
          </cell>
          <cell r="E30">
            <v>1.0449999999999999</v>
          </cell>
          <cell r="F30">
            <v>21875936</v>
          </cell>
          <cell r="G30">
            <v>22704320</v>
          </cell>
          <cell r="H30">
            <v>28</v>
          </cell>
          <cell r="I30">
            <v>32156108.571428571</v>
          </cell>
          <cell r="N30">
            <v>1.0469999999999999</v>
          </cell>
          <cell r="O30">
            <v>0.998</v>
          </cell>
          <cell r="P30">
            <v>1.0363333333333333</v>
          </cell>
          <cell r="Q30">
            <v>1.0154999999999998</v>
          </cell>
          <cell r="R30">
            <v>2.0833333333333481E-2</v>
          </cell>
          <cell r="S30">
            <v>1.8166666666666702E-2</v>
          </cell>
          <cell r="T30">
            <v>2.7250000000000055E-4</v>
          </cell>
          <cell r="U30">
            <v>76.452599388379596</v>
          </cell>
        </row>
        <row r="31">
          <cell r="A31">
            <v>44413</v>
          </cell>
          <cell r="B31">
            <v>1.04</v>
          </cell>
          <cell r="C31">
            <v>1.046</v>
          </cell>
          <cell r="D31">
            <v>1.032</v>
          </cell>
          <cell r="E31">
            <v>1.0349999999999999</v>
          </cell>
          <cell r="F31">
            <v>8086594</v>
          </cell>
          <cell r="G31">
            <v>8395364</v>
          </cell>
          <cell r="H31">
            <v>29</v>
          </cell>
          <cell r="I31">
            <v>31326125.310344826</v>
          </cell>
          <cell r="N31">
            <v>1.0469999999999999</v>
          </cell>
          <cell r="O31">
            <v>0.998</v>
          </cell>
          <cell r="P31">
            <v>1.0376666666666667</v>
          </cell>
          <cell r="Q31">
            <v>1.0163333333333333</v>
          </cell>
          <cell r="R31">
            <v>2.1333333333333426E-2</v>
          </cell>
          <cell r="S31">
            <v>1.8857142857142881E-2</v>
          </cell>
          <cell r="T31">
            <v>2.8285714285714324E-4</v>
          </cell>
          <cell r="U31">
            <v>75.420875420875646</v>
          </cell>
        </row>
        <row r="32">
          <cell r="A32">
            <v>44414</v>
          </cell>
          <cell r="B32">
            <v>1.032</v>
          </cell>
          <cell r="C32">
            <v>1.042</v>
          </cell>
          <cell r="D32">
            <v>1.0229999999999999</v>
          </cell>
          <cell r="E32">
            <v>1.03</v>
          </cell>
          <cell r="F32">
            <v>6433381</v>
          </cell>
          <cell r="G32">
            <v>6636520.5</v>
          </cell>
          <cell r="H32">
            <v>30</v>
          </cell>
          <cell r="I32">
            <v>30496367.166666668</v>
          </cell>
          <cell r="N32">
            <v>1.0469999999999999</v>
          </cell>
          <cell r="O32">
            <v>0.998</v>
          </cell>
          <cell r="P32">
            <v>1.0316666666666665</v>
          </cell>
          <cell r="Q32">
            <v>1.0168571428571427</v>
          </cell>
          <cell r="R32">
            <v>1.4809523809523828E-2</v>
          </cell>
          <cell r="S32">
            <v>1.9306122448979644E-2</v>
          </cell>
          <cell r="T32">
            <v>2.8959183673469462E-4</v>
          </cell>
          <cell r="U32">
            <v>51.139299976509214</v>
          </cell>
        </row>
        <row r="33">
          <cell r="A33">
            <v>44417</v>
          </cell>
          <cell r="B33">
            <v>1.0289999999999999</v>
          </cell>
          <cell r="C33">
            <v>1.0329999999999999</v>
          </cell>
          <cell r="D33">
            <v>1.012</v>
          </cell>
          <cell r="E33">
            <v>1.0289999999999999</v>
          </cell>
          <cell r="F33">
            <v>9928107</v>
          </cell>
          <cell r="G33">
            <v>10137507</v>
          </cell>
          <cell r="H33">
            <v>31</v>
          </cell>
          <cell r="I33">
            <v>29832874.903225806</v>
          </cell>
          <cell r="N33">
            <v>1.0469999999999999</v>
          </cell>
          <cell r="O33">
            <v>0.998</v>
          </cell>
          <cell r="P33">
            <v>1.0246666666666666</v>
          </cell>
          <cell r="Q33">
            <v>1.0168333333333333</v>
          </cell>
          <cell r="R33">
            <v>7.8333333333333588E-3</v>
          </cell>
          <cell r="S33">
            <v>1.9285714285714312E-2</v>
          </cell>
          <cell r="T33">
            <v>2.8928571428571469E-4</v>
          </cell>
          <cell r="U33">
            <v>27.078189300411573</v>
          </cell>
        </row>
        <row r="34">
          <cell r="A34">
            <v>44418</v>
          </cell>
          <cell r="B34">
            <v>1.0249999999999999</v>
          </cell>
          <cell r="C34">
            <v>1.0309999999999999</v>
          </cell>
          <cell r="D34">
            <v>1.0189999999999999</v>
          </cell>
          <cell r="E34">
            <v>1.03</v>
          </cell>
          <cell r="F34">
            <v>4286568</v>
          </cell>
          <cell r="G34">
            <v>4393951</v>
          </cell>
          <cell r="H34">
            <v>32</v>
          </cell>
          <cell r="I34">
            <v>29034552.8125</v>
          </cell>
          <cell r="N34">
            <v>1.0469999999999999</v>
          </cell>
          <cell r="O34">
            <v>0.998</v>
          </cell>
          <cell r="P34">
            <v>1.0266666666666666</v>
          </cell>
          <cell r="Q34">
            <v>1.015857142857143</v>
          </cell>
          <cell r="R34">
            <v>1.0809523809523602E-2</v>
          </cell>
          <cell r="S34">
            <v>1.8448979591836723E-2</v>
          </cell>
          <cell r="T34">
            <v>2.7673469387755085E-4</v>
          </cell>
          <cell r="U34">
            <v>39.060963618485019</v>
          </cell>
        </row>
        <row r="35">
          <cell r="A35">
            <v>44419</v>
          </cell>
          <cell r="B35">
            <v>1.0289999999999999</v>
          </cell>
          <cell r="C35">
            <v>1.034</v>
          </cell>
          <cell r="D35">
            <v>1.0229999999999999</v>
          </cell>
          <cell r="E35">
            <v>1.024</v>
          </cell>
          <cell r="F35">
            <v>6870049</v>
          </cell>
          <cell r="G35">
            <v>7058658.5</v>
          </cell>
          <cell r="H35">
            <v>33</v>
          </cell>
          <cell r="I35">
            <v>28362901.181818184</v>
          </cell>
          <cell r="N35">
            <v>1.0469999999999999</v>
          </cell>
          <cell r="O35">
            <v>0.998</v>
          </cell>
          <cell r="P35">
            <v>1.0269999999999999</v>
          </cell>
          <cell r="Q35">
            <v>1.0144761904761903</v>
          </cell>
          <cell r="R35">
            <v>1.2523809523809604E-2</v>
          </cell>
          <cell r="S35">
            <v>1.7435374149659892E-2</v>
          </cell>
          <cell r="T35">
            <v>2.6153061224489839E-4</v>
          </cell>
          <cell r="U35">
            <v>47.886591234230949</v>
          </cell>
        </row>
        <row r="36">
          <cell r="A36">
            <v>44420</v>
          </cell>
          <cell r="B36">
            <v>1.024</v>
          </cell>
          <cell r="C36">
            <v>1.0249999999999999</v>
          </cell>
          <cell r="D36">
            <v>1.014</v>
          </cell>
          <cell r="E36">
            <v>1.018</v>
          </cell>
          <cell r="F36">
            <v>3172730</v>
          </cell>
          <cell r="G36">
            <v>3232271.75</v>
          </cell>
          <cell r="H36">
            <v>34</v>
          </cell>
          <cell r="I36">
            <v>27622013.794117648</v>
          </cell>
          <cell r="N36">
            <v>1.0469999999999999</v>
          </cell>
          <cell r="O36">
            <v>0.998</v>
          </cell>
          <cell r="P36">
            <v>1.0189999999999999</v>
          </cell>
          <cell r="Q36">
            <v>1.0134523809523808</v>
          </cell>
          <cell r="R36">
            <v>5.5476190476191345E-3</v>
          </cell>
          <cell r="S36">
            <v>1.6704081632653096E-2</v>
          </cell>
          <cell r="T36">
            <v>2.5056122448979644E-4</v>
          </cell>
          <cell r="U36">
            <v>22.140772415665815</v>
          </cell>
        </row>
        <row r="37">
          <cell r="A37">
            <v>44421</v>
          </cell>
          <cell r="B37">
            <v>1.0129999999999999</v>
          </cell>
          <cell r="C37">
            <v>1.0249999999999999</v>
          </cell>
          <cell r="D37">
            <v>1</v>
          </cell>
          <cell r="E37">
            <v>1.006</v>
          </cell>
          <cell r="F37">
            <v>6360828</v>
          </cell>
          <cell r="G37">
            <v>6403852.5</v>
          </cell>
          <cell r="H37">
            <v>35</v>
          </cell>
          <cell r="I37">
            <v>27014551.342857141</v>
          </cell>
          <cell r="N37">
            <v>1.0469999999999999</v>
          </cell>
          <cell r="O37">
            <v>0.998</v>
          </cell>
          <cell r="P37">
            <v>1.0103333333333333</v>
          </cell>
          <cell r="Q37">
            <v>1.0138571428571428</v>
          </cell>
          <cell r="R37">
            <v>-3.5238095238094846E-3</v>
          </cell>
          <cell r="S37">
            <v>1.6183673469387753E-2</v>
          </cell>
          <cell r="T37">
            <v>2.427551020408163E-4</v>
          </cell>
          <cell r="U37">
            <v>-14.515903040493045</v>
          </cell>
        </row>
        <row r="38">
          <cell r="A38">
            <v>44424</v>
          </cell>
          <cell r="B38">
            <v>1.006</v>
          </cell>
          <cell r="C38">
            <v>1.006</v>
          </cell>
          <cell r="D38">
            <v>0.99</v>
          </cell>
          <cell r="E38">
            <v>0.99199999999999999</v>
          </cell>
          <cell r="F38">
            <v>6179239</v>
          </cell>
          <cell r="G38">
            <v>6147677</v>
          </cell>
          <cell r="H38">
            <v>36</v>
          </cell>
          <cell r="I38">
            <v>26435792.666666668</v>
          </cell>
          <cell r="N38">
            <v>1.0469999999999999</v>
          </cell>
          <cell r="O38">
            <v>0.99</v>
          </cell>
          <cell r="P38">
            <v>0.996</v>
          </cell>
          <cell r="Q38">
            <v>1.0149285714285714</v>
          </cell>
          <cell r="R38">
            <v>-1.8928571428571406E-2</v>
          </cell>
          <cell r="S38">
            <v>1.4806122448979568E-2</v>
          </cell>
          <cell r="T38">
            <v>2.2209183673469352E-4</v>
          </cell>
          <cell r="U38">
            <v>-85.228577992189329</v>
          </cell>
        </row>
        <row r="39">
          <cell r="A39">
            <v>44425</v>
          </cell>
          <cell r="B39">
            <v>0.99199999999999999</v>
          </cell>
          <cell r="C39">
            <v>0.997</v>
          </cell>
          <cell r="D39">
            <v>0.96899999999999997</v>
          </cell>
          <cell r="E39">
            <v>0.97599999999999998</v>
          </cell>
          <cell r="F39">
            <v>7532696</v>
          </cell>
          <cell r="G39">
            <v>7391127.5</v>
          </cell>
          <cell r="H39">
            <v>37</v>
          </cell>
          <cell r="I39">
            <v>25924898.162162162</v>
          </cell>
          <cell r="N39">
            <v>1.0469999999999999</v>
          </cell>
          <cell r="O39">
            <v>0.96899999999999997</v>
          </cell>
          <cell r="P39">
            <v>0.98066666666666669</v>
          </cell>
          <cell r="Q39">
            <v>1.0160952380952382</v>
          </cell>
          <cell r="R39">
            <v>-3.5428571428571476E-2</v>
          </cell>
          <cell r="S39">
            <v>1.3367346938775488E-2</v>
          </cell>
          <cell r="T39">
            <v>2.0051020408163231E-4</v>
          </cell>
          <cell r="U39">
            <v>-176.69211195928807</v>
          </cell>
        </row>
        <row r="40">
          <cell r="A40">
            <v>44426</v>
          </cell>
          <cell r="B40">
            <v>0.97599999999999998</v>
          </cell>
          <cell r="C40">
            <v>0.98299999999999998</v>
          </cell>
          <cell r="D40">
            <v>0.96899999999999997</v>
          </cell>
          <cell r="E40">
            <v>0.98</v>
          </cell>
          <cell r="F40">
            <v>5165211</v>
          </cell>
          <cell r="G40">
            <v>5039908</v>
          </cell>
          <cell r="H40">
            <v>38</v>
          </cell>
          <cell r="I40">
            <v>25378590.605263159</v>
          </cell>
          <cell r="N40">
            <v>1.0469999999999999</v>
          </cell>
          <cell r="O40">
            <v>0.96899999999999997</v>
          </cell>
          <cell r="P40">
            <v>0.97733333333333328</v>
          </cell>
          <cell r="Q40">
            <v>1.0146190476190475</v>
          </cell>
          <cell r="R40">
            <v>-3.7285714285714255E-2</v>
          </cell>
          <cell r="S40">
            <v>1.5204081632653046E-2</v>
          </cell>
          <cell r="T40">
            <v>2.2806122448979567E-4</v>
          </cell>
          <cell r="U40">
            <v>-163.48993288590609</v>
          </cell>
        </row>
        <row r="41">
          <cell r="A41">
            <v>44427</v>
          </cell>
          <cell r="B41">
            <v>0.98099999999999998</v>
          </cell>
          <cell r="C41">
            <v>0.99</v>
          </cell>
          <cell r="D41">
            <v>0.97399999999999998</v>
          </cell>
          <cell r="E41">
            <v>0.98499999999999999</v>
          </cell>
          <cell r="F41">
            <v>6548715</v>
          </cell>
          <cell r="G41">
            <v>6437390</v>
          </cell>
          <cell r="H41">
            <v>39</v>
          </cell>
          <cell r="I41">
            <v>24895773.282051284</v>
          </cell>
          <cell r="N41">
            <v>1.0469999999999999</v>
          </cell>
          <cell r="O41">
            <v>0.96899999999999997</v>
          </cell>
          <cell r="P41">
            <v>0.98299999999999998</v>
          </cell>
          <cell r="Q41">
            <v>1.0132380952380953</v>
          </cell>
          <cell r="R41">
            <v>-3.0238095238095286E-2</v>
          </cell>
          <cell r="S41">
            <v>1.6979591836734642E-2</v>
          </cell>
          <cell r="T41">
            <v>2.546938775510196E-4</v>
          </cell>
          <cell r="U41">
            <v>-118.72329059829116</v>
          </cell>
        </row>
        <row r="42">
          <cell r="A42">
            <v>44428</v>
          </cell>
          <cell r="B42">
            <v>0.98599999999999999</v>
          </cell>
          <cell r="C42">
            <v>0.98599999999999999</v>
          </cell>
          <cell r="D42">
            <v>0.95699999999999996</v>
          </cell>
          <cell r="E42">
            <v>0.97</v>
          </cell>
          <cell r="F42">
            <v>7569618</v>
          </cell>
          <cell r="G42">
            <v>7317112.5</v>
          </cell>
          <cell r="H42">
            <v>40</v>
          </cell>
          <cell r="I42">
            <v>24462619.399999999</v>
          </cell>
          <cell r="N42">
            <v>1.0469999999999999</v>
          </cell>
          <cell r="O42">
            <v>0.95699999999999996</v>
          </cell>
          <cell r="P42">
            <v>0.97100000000000009</v>
          </cell>
          <cell r="Q42">
            <v>1.0100476190476191</v>
          </cell>
          <cell r="R42">
            <v>-3.9047619047618998E-2</v>
          </cell>
          <cell r="S42">
            <v>2.0319727891156412E-2</v>
          </cell>
          <cell r="T42">
            <v>3.0479591836734616E-4</v>
          </cell>
          <cell r="U42">
            <v>-128.11070193058828</v>
          </cell>
        </row>
        <row r="43">
          <cell r="A43">
            <v>44431</v>
          </cell>
          <cell r="B43">
            <v>0.97499999999999998</v>
          </cell>
          <cell r="C43">
            <v>0.99399999999999999</v>
          </cell>
          <cell r="D43">
            <v>0.96799999999999997</v>
          </cell>
          <cell r="E43">
            <v>0.99299999999999999</v>
          </cell>
          <cell r="F43">
            <v>5632107</v>
          </cell>
          <cell r="G43">
            <v>5551128</v>
          </cell>
          <cell r="H43">
            <v>41</v>
          </cell>
          <cell r="I43">
            <v>24003338.609756097</v>
          </cell>
          <cell r="N43">
            <v>1.0469999999999999</v>
          </cell>
          <cell r="O43">
            <v>0.95699999999999996</v>
          </cell>
          <cell r="P43">
            <v>0.98499999999999999</v>
          </cell>
          <cell r="Q43">
            <v>1.0075952380952382</v>
          </cell>
          <cell r="R43">
            <v>-2.2595238095238224E-2</v>
          </cell>
          <cell r="S43">
            <v>2.1795918367346893E-2</v>
          </cell>
          <cell r="T43">
            <v>3.269387755102034E-4</v>
          </cell>
          <cell r="U43">
            <v>-69.111527257595213</v>
          </cell>
        </row>
        <row r="44">
          <cell r="A44">
            <v>44432</v>
          </cell>
          <cell r="B44">
            <v>0.99299999999999999</v>
          </cell>
          <cell r="C44">
            <v>1.004</v>
          </cell>
          <cell r="D44">
            <v>0.98899999999999999</v>
          </cell>
          <cell r="E44">
            <v>0.999</v>
          </cell>
          <cell r="F44">
            <v>5893002</v>
          </cell>
          <cell r="G44">
            <v>5881457</v>
          </cell>
          <cell r="H44">
            <v>42</v>
          </cell>
          <cell r="I44">
            <v>23572140.119047619</v>
          </cell>
          <cell r="N44">
            <v>1.0469999999999999</v>
          </cell>
          <cell r="O44">
            <v>0.95699999999999996</v>
          </cell>
          <cell r="P44">
            <v>0.99733333333333329</v>
          </cell>
          <cell r="Q44">
            <v>1.0048095238095238</v>
          </cell>
          <cell r="R44">
            <v>-7.4761904761905251E-3</v>
          </cell>
          <cell r="S44">
            <v>2.047619047619045E-2</v>
          </cell>
          <cell r="T44">
            <v>3.0714285714285674E-4</v>
          </cell>
          <cell r="U44">
            <v>-24.341085271318022</v>
          </cell>
        </row>
        <row r="45">
          <cell r="A45">
            <v>44433</v>
          </cell>
          <cell r="B45">
            <v>1.0049999999999999</v>
          </cell>
          <cell r="C45">
            <v>1.0049999999999999</v>
          </cell>
          <cell r="D45">
            <v>0.99199999999999999</v>
          </cell>
          <cell r="E45">
            <v>1.002</v>
          </cell>
          <cell r="F45">
            <v>4451754</v>
          </cell>
          <cell r="G45">
            <v>4437997</v>
          </cell>
          <cell r="H45">
            <v>43</v>
          </cell>
          <cell r="I45">
            <v>23127479.976744186</v>
          </cell>
          <cell r="N45">
            <v>1.0469999999999999</v>
          </cell>
          <cell r="O45">
            <v>0.95699999999999996</v>
          </cell>
          <cell r="P45">
            <v>0.99966666666666659</v>
          </cell>
          <cell r="Q45">
            <v>1.0020952380952381</v>
          </cell>
          <cell r="R45">
            <v>-2.4285714285715576E-3</v>
          </cell>
          <cell r="S45">
            <v>1.8108843537414949E-2</v>
          </cell>
          <cell r="T45">
            <v>2.7163265306122424E-4</v>
          </cell>
          <cell r="U45">
            <v>-8.9406461307292577</v>
          </cell>
        </row>
        <row r="46">
          <cell r="A46">
            <v>44434</v>
          </cell>
          <cell r="B46">
            <v>1.002</v>
          </cell>
          <cell r="C46">
            <v>1.006</v>
          </cell>
          <cell r="D46">
            <v>0.98099999999999998</v>
          </cell>
          <cell r="E46">
            <v>0.98199999999999998</v>
          </cell>
          <cell r="F46">
            <v>3874460</v>
          </cell>
          <cell r="G46">
            <v>3841526</v>
          </cell>
          <cell r="H46">
            <v>44</v>
          </cell>
          <cell r="I46">
            <v>22689911.34090909</v>
          </cell>
          <cell r="N46">
            <v>1.0469999999999999</v>
          </cell>
          <cell r="O46">
            <v>0.95699999999999996</v>
          </cell>
          <cell r="P46">
            <v>0.98966666666666681</v>
          </cell>
          <cell r="Q46">
            <v>0.99909523809523815</v>
          </cell>
          <cell r="R46">
            <v>-9.4285714285713418E-3</v>
          </cell>
          <cell r="S46">
            <v>1.6108843537414937E-2</v>
          </cell>
          <cell r="T46">
            <v>2.4163265306122403E-4</v>
          </cell>
          <cell r="U46">
            <v>-39.020270270269982</v>
          </cell>
        </row>
        <row r="47">
          <cell r="A47">
            <v>44435</v>
          </cell>
          <cell r="B47">
            <v>0.98799999999999999</v>
          </cell>
          <cell r="C47">
            <v>0.99299999999999999</v>
          </cell>
          <cell r="D47">
            <v>0.97899999999999998</v>
          </cell>
          <cell r="E47">
            <v>0.98299999999999998</v>
          </cell>
          <cell r="F47">
            <v>3380269</v>
          </cell>
          <cell r="G47">
            <v>3321377.75</v>
          </cell>
          <cell r="H47">
            <v>45</v>
          </cell>
          <cell r="I47">
            <v>22260808.177777778</v>
          </cell>
          <cell r="N47">
            <v>1.0469999999999999</v>
          </cell>
          <cell r="O47">
            <v>0.95699999999999996</v>
          </cell>
          <cell r="P47">
            <v>0.98499999999999999</v>
          </cell>
          <cell r="Q47">
            <v>0.99626190476190479</v>
          </cell>
          <cell r="R47">
            <v>-1.1261904761904806E-2</v>
          </cell>
          <cell r="S47">
            <v>1.4632653061224457E-2</v>
          </cell>
          <cell r="T47">
            <v>2.1948979591836684E-4</v>
          </cell>
          <cell r="U47">
            <v>-51.309468464280499</v>
          </cell>
        </row>
        <row r="48">
          <cell r="A48">
            <v>44438</v>
          </cell>
          <cell r="B48">
            <v>0.98699999999999999</v>
          </cell>
          <cell r="C48">
            <v>0.99199999999999999</v>
          </cell>
          <cell r="D48">
            <v>0.97199999999999998</v>
          </cell>
          <cell r="E48">
            <v>0.97899999999999998</v>
          </cell>
          <cell r="F48">
            <v>3855755</v>
          </cell>
          <cell r="G48">
            <v>3797128</v>
          </cell>
          <cell r="H48">
            <v>46</v>
          </cell>
          <cell r="I48">
            <v>21860698.326086957</v>
          </cell>
          <cell r="N48">
            <v>1.0469999999999999</v>
          </cell>
          <cell r="O48">
            <v>0.95699999999999996</v>
          </cell>
          <cell r="P48">
            <v>0.98099999999999998</v>
          </cell>
          <cell r="Q48">
            <v>0.99299999999999999</v>
          </cell>
          <cell r="R48">
            <v>-1.2000000000000011E-2</v>
          </cell>
          <cell r="S48">
            <v>1.3047619047619015E-2</v>
          </cell>
          <cell r="T48">
            <v>1.957142857142852E-4</v>
          </cell>
          <cell r="U48">
            <v>-61.313868613138901</v>
          </cell>
        </row>
        <row r="49">
          <cell r="A49">
            <v>44439</v>
          </cell>
          <cell r="B49">
            <v>0.98099999999999998</v>
          </cell>
          <cell r="C49">
            <v>0.98099999999999998</v>
          </cell>
          <cell r="D49">
            <v>0.95799999999999996</v>
          </cell>
          <cell r="E49">
            <v>0.96599999999999997</v>
          </cell>
          <cell r="F49">
            <v>4459339</v>
          </cell>
          <cell r="G49">
            <v>4309732.5</v>
          </cell>
          <cell r="H49">
            <v>47</v>
          </cell>
          <cell r="I49">
            <v>21490456.638297871</v>
          </cell>
          <cell r="N49">
            <v>0.97199999999999998</v>
          </cell>
          <cell r="O49">
            <v>0.94699999999999995</v>
          </cell>
          <cell r="P49">
            <v>0.96833333333333338</v>
          </cell>
          <cell r="Q49">
            <v>0.98880952380952369</v>
          </cell>
          <cell r="R49">
            <v>-2.0476190476190315E-2</v>
          </cell>
          <cell r="S49">
            <v>1.1306122448979565E-2</v>
          </cell>
          <cell r="T49">
            <v>1.6959183673469346E-4</v>
          </cell>
          <cell r="U49">
            <v>-120.73806658644138</v>
          </cell>
        </row>
        <row r="50">
          <cell r="A50">
            <v>44440</v>
          </cell>
          <cell r="B50">
            <v>0.96599999999999997</v>
          </cell>
          <cell r="C50">
            <v>0.97199999999999998</v>
          </cell>
          <cell r="D50">
            <v>0.94699999999999995</v>
          </cell>
          <cell r="E50">
            <v>0.96599999999999997</v>
          </cell>
          <cell r="F50">
            <v>4473830</v>
          </cell>
          <cell r="G50">
            <v>4281881.5</v>
          </cell>
          <cell r="H50">
            <v>48</v>
          </cell>
          <cell r="I50">
            <v>21135943.583333332</v>
          </cell>
          <cell r="N50">
            <v>0.97199999999999998</v>
          </cell>
          <cell r="O50">
            <v>0.94699999999999995</v>
          </cell>
          <cell r="P50">
            <v>0.96166666666666656</v>
          </cell>
          <cell r="Q50">
            <v>0.98471428571428565</v>
          </cell>
          <cell r="R50">
            <v>-2.3047619047619095E-2</v>
          </cell>
          <cell r="S50">
            <v>0.01</v>
          </cell>
          <cell r="T50">
            <v>1.4999999999999999E-4</v>
          </cell>
          <cell r="U50">
            <v>-153.65079365079399</v>
          </cell>
        </row>
        <row r="51">
          <cell r="A51">
            <v>44441</v>
          </cell>
          <cell r="B51">
            <v>0.97499999999999998</v>
          </cell>
          <cell r="C51">
            <v>0.97499999999999998</v>
          </cell>
          <cell r="D51">
            <v>0.95199999999999996</v>
          </cell>
          <cell r="E51">
            <v>0.95599999999999996</v>
          </cell>
          <cell r="F51">
            <v>5125931</v>
          </cell>
          <cell r="G51">
            <v>4920865.5</v>
          </cell>
          <cell r="H51">
            <v>49</v>
          </cell>
          <cell r="I51">
            <v>20809208.632653061</v>
          </cell>
          <cell r="N51">
            <v>0.97499999999999998</v>
          </cell>
          <cell r="O51">
            <v>0.94699999999999995</v>
          </cell>
          <cell r="P51">
            <v>0.96099999999999997</v>
          </cell>
          <cell r="Q51">
            <v>0.98119047619047617</v>
          </cell>
          <cell r="R51">
            <v>-2.0190476190476203E-2</v>
          </cell>
          <cell r="S51">
            <v>9.6190476190476226E-3</v>
          </cell>
          <cell r="T51">
            <v>1.4428571428571434E-4</v>
          </cell>
          <cell r="U51">
            <v>-139.93399339933998</v>
          </cell>
        </row>
        <row r="52">
          <cell r="A52">
            <v>44442</v>
          </cell>
          <cell r="B52">
            <v>0.95699999999999996</v>
          </cell>
          <cell r="C52">
            <v>0.95699999999999996</v>
          </cell>
          <cell r="D52">
            <v>0.93899999999999995</v>
          </cell>
          <cell r="E52">
            <v>0.94199999999999995</v>
          </cell>
          <cell r="F52">
            <v>7722839</v>
          </cell>
          <cell r="G52">
            <v>7306121</v>
          </cell>
          <cell r="H52">
            <v>50</v>
          </cell>
          <cell r="I52">
            <v>20547481.239999998</v>
          </cell>
          <cell r="N52">
            <v>0.97499999999999998</v>
          </cell>
          <cell r="O52">
            <v>0.93899999999999995</v>
          </cell>
          <cell r="P52">
            <v>0.94600000000000006</v>
          </cell>
          <cell r="Q52">
            <v>0.9776190476190475</v>
          </cell>
          <cell r="R52">
            <v>-3.1619047619047436E-2</v>
          </cell>
          <cell r="S52">
            <v>1.1482993197278928E-2</v>
          </cell>
          <cell r="T52">
            <v>1.7224489795918392E-4</v>
          </cell>
          <cell r="U52">
            <v>-183.57030015797656</v>
          </cell>
        </row>
        <row r="53">
          <cell r="A53">
            <v>44445</v>
          </cell>
          <cell r="B53">
            <v>0.94299999999999995</v>
          </cell>
          <cell r="C53">
            <v>0.97799999999999998</v>
          </cell>
          <cell r="D53">
            <v>0.94</v>
          </cell>
          <cell r="E53">
            <v>0.97499999999999998</v>
          </cell>
          <cell r="F53">
            <v>6280113</v>
          </cell>
          <cell r="G53">
            <v>6049421</v>
          </cell>
          <cell r="H53">
            <v>51</v>
          </cell>
          <cell r="I53">
            <v>20267728.921568628</v>
          </cell>
          <cell r="N53">
            <v>0.97799999999999998</v>
          </cell>
          <cell r="O53">
            <v>0.93899999999999995</v>
          </cell>
          <cell r="P53">
            <v>0.96433333333333326</v>
          </cell>
          <cell r="Q53">
            <v>0.97645238095238085</v>
          </cell>
          <cell r="R53">
            <v>-1.2119047619047585E-2</v>
          </cell>
          <cell r="S53">
            <v>1.2340136054421778E-2</v>
          </cell>
          <cell r="T53">
            <v>1.8510204081632667E-4</v>
          </cell>
          <cell r="U53">
            <v>-65.472252848217337</v>
          </cell>
        </row>
        <row r="54">
          <cell r="A54">
            <v>44446</v>
          </cell>
          <cell r="B54">
            <v>0.97599999999999998</v>
          </cell>
          <cell r="C54">
            <v>0.98399999999999999</v>
          </cell>
          <cell r="D54">
            <v>0.97199999999999998</v>
          </cell>
          <cell r="E54">
            <v>0.98199999999999998</v>
          </cell>
          <cell r="F54">
            <v>2678628</v>
          </cell>
          <cell r="G54">
            <v>2623969.25</v>
          </cell>
          <cell r="H54">
            <v>52</v>
          </cell>
          <cell r="I54">
            <v>19929476.980769232</v>
          </cell>
          <cell r="N54">
            <v>0.98399999999999999</v>
          </cell>
          <cell r="O54">
            <v>0.93899999999999995</v>
          </cell>
          <cell r="P54">
            <v>0.97933333333333328</v>
          </cell>
          <cell r="Q54">
            <v>0.97659523809523796</v>
          </cell>
          <cell r="R54">
            <v>2.7380952380953172E-3</v>
          </cell>
          <cell r="S54">
            <v>1.246258503401362E-2</v>
          </cell>
          <cell r="T54">
            <v>1.869387755102043E-4</v>
          </cell>
          <cell r="U54">
            <v>14.647016011645238</v>
          </cell>
        </row>
        <row r="55">
          <cell r="A55">
            <v>44447</v>
          </cell>
          <cell r="B55">
            <v>0.98299999999999998</v>
          </cell>
          <cell r="C55">
            <v>0.98799999999999999</v>
          </cell>
          <cell r="D55">
            <v>0.97299999999999998</v>
          </cell>
          <cell r="E55">
            <v>0.97699999999999998</v>
          </cell>
          <cell r="F55">
            <v>3712158</v>
          </cell>
          <cell r="G55">
            <v>3638816.5</v>
          </cell>
          <cell r="H55">
            <v>53</v>
          </cell>
          <cell r="I55">
            <v>19623489.83018868</v>
          </cell>
          <cell r="N55">
            <v>0.98799999999999999</v>
          </cell>
          <cell r="O55">
            <v>0.93899999999999995</v>
          </cell>
          <cell r="P55">
            <v>0.97933333333333328</v>
          </cell>
          <cell r="Q55">
            <v>0.97633333333333339</v>
          </cell>
          <cell r="R55">
            <v>2.9999999999998916E-3</v>
          </cell>
          <cell r="S55">
            <v>1.2238095238095223E-2</v>
          </cell>
          <cell r="T55">
            <v>1.8357142857142834E-4</v>
          </cell>
          <cell r="U55">
            <v>16.342412451361298</v>
          </cell>
        </row>
        <row r="56">
          <cell r="A56">
            <v>44448</v>
          </cell>
          <cell r="B56">
            <v>0.97699999999999998</v>
          </cell>
          <cell r="C56">
            <v>0.98099999999999998</v>
          </cell>
          <cell r="D56">
            <v>0.96399999999999997</v>
          </cell>
          <cell r="E56">
            <v>0.97499999999999998</v>
          </cell>
          <cell r="F56">
            <v>2780088</v>
          </cell>
          <cell r="G56">
            <v>2703251.75</v>
          </cell>
          <cell r="H56">
            <v>54</v>
          </cell>
          <cell r="I56">
            <v>19311574.981481481</v>
          </cell>
          <cell r="N56">
            <v>0.98799999999999999</v>
          </cell>
          <cell r="O56">
            <v>0.93899999999999995</v>
          </cell>
          <cell r="P56">
            <v>0.97333333333333327</v>
          </cell>
          <cell r="Q56">
            <v>0.97649999999999992</v>
          </cell>
          <cell r="R56">
            <v>-3.166666666666651E-3</v>
          </cell>
          <cell r="S56">
            <v>1.204761904761906E-2</v>
          </cell>
          <cell r="T56">
            <v>1.8071428571428589E-4</v>
          </cell>
          <cell r="U56">
            <v>-17.523056653491331</v>
          </cell>
        </row>
        <row r="57">
          <cell r="A57">
            <v>44449</v>
          </cell>
          <cell r="B57">
            <v>0.97499999999999998</v>
          </cell>
          <cell r="C57">
            <v>0.98199999999999998</v>
          </cell>
          <cell r="D57">
            <v>0.96599999999999997</v>
          </cell>
          <cell r="E57">
            <v>0.98</v>
          </cell>
          <cell r="F57">
            <v>4532953</v>
          </cell>
          <cell r="G57">
            <v>4422599</v>
          </cell>
          <cell r="H57">
            <v>55</v>
          </cell>
          <cell r="I57">
            <v>19042872.763636362</v>
          </cell>
          <cell r="N57">
            <v>0.98799999999999999</v>
          </cell>
          <cell r="O57">
            <v>0.93899999999999995</v>
          </cell>
          <cell r="P57">
            <v>0.97599999999999998</v>
          </cell>
          <cell r="Q57">
            <v>0.97585714285714276</v>
          </cell>
          <cell r="R57">
            <v>1.4285714285722229E-4</v>
          </cell>
          <cell r="S57">
            <v>1.1496598639455799E-2</v>
          </cell>
          <cell r="T57">
            <v>1.72448979591837E-4</v>
          </cell>
          <cell r="U57">
            <v>0.82840236686436464</v>
          </cell>
        </row>
        <row r="58">
          <cell r="A58">
            <v>44452</v>
          </cell>
          <cell r="B58">
            <v>0.97899999999999998</v>
          </cell>
          <cell r="C58">
            <v>0.98399999999999999</v>
          </cell>
          <cell r="D58">
            <v>0.96599999999999997</v>
          </cell>
          <cell r="E58">
            <v>0.96899999999999997</v>
          </cell>
          <cell r="F58">
            <v>1626303</v>
          </cell>
          <cell r="G58">
            <v>1578336.88</v>
          </cell>
          <cell r="H58">
            <v>56</v>
          </cell>
          <cell r="I58">
            <v>18731862.589285713</v>
          </cell>
          <cell r="N58">
            <v>0.98799999999999999</v>
          </cell>
          <cell r="O58">
            <v>0.93899999999999995</v>
          </cell>
          <cell r="P58">
            <v>0.97299999999999998</v>
          </cell>
          <cell r="Q58">
            <v>0.97411904761904755</v>
          </cell>
          <cell r="R58">
            <v>-1.1190476190475751E-3</v>
          </cell>
          <cell r="S58">
            <v>1.0166666666666673E-2</v>
          </cell>
          <cell r="T58">
            <v>1.5250000000000007E-4</v>
          </cell>
          <cell r="U58">
            <v>-7.3380171740824558</v>
          </cell>
        </row>
        <row r="59">
          <cell r="A59">
            <v>44453</v>
          </cell>
          <cell r="B59">
            <v>0.96899999999999997</v>
          </cell>
          <cell r="C59">
            <v>0.98499999999999999</v>
          </cell>
          <cell r="D59">
            <v>0.96899999999999997</v>
          </cell>
          <cell r="E59">
            <v>0.97199999999999998</v>
          </cell>
          <cell r="F59">
            <v>4051016</v>
          </cell>
          <cell r="G59">
            <v>3967963.75</v>
          </cell>
          <cell r="H59">
            <v>57</v>
          </cell>
          <cell r="I59">
            <v>18474303.877192982</v>
          </cell>
          <cell r="N59">
            <v>0.98799999999999999</v>
          </cell>
          <cell r="O59">
            <v>0.93899999999999995</v>
          </cell>
          <cell r="P59">
            <v>0.97533333333333339</v>
          </cell>
          <cell r="Q59">
            <v>0.97238095238095235</v>
          </cell>
          <cell r="R59">
            <v>2.9523809523810396E-3</v>
          </cell>
          <cell r="S59">
            <v>8.6530612244898088E-3</v>
          </cell>
          <cell r="T59">
            <v>1.2979591836734713E-4</v>
          </cell>
          <cell r="U59">
            <v>22.746331236897912</v>
          </cell>
        </row>
        <row r="60">
          <cell r="A60">
            <v>44454</v>
          </cell>
          <cell r="B60">
            <v>0.97199999999999998</v>
          </cell>
          <cell r="C60">
            <v>0.97199999999999998</v>
          </cell>
          <cell r="D60">
            <v>0.96</v>
          </cell>
          <cell r="E60">
            <v>0.96399999999999997</v>
          </cell>
          <cell r="F60">
            <v>3894520</v>
          </cell>
          <cell r="G60">
            <v>3754614.5</v>
          </cell>
          <cell r="H60">
            <v>58</v>
          </cell>
          <cell r="I60">
            <v>18222928.293103449</v>
          </cell>
          <cell r="N60">
            <v>0.98799999999999999</v>
          </cell>
          <cell r="O60">
            <v>0.93899999999999995</v>
          </cell>
          <cell r="P60">
            <v>0.96533333333333327</v>
          </cell>
          <cell r="Q60">
            <v>0.97064285714285703</v>
          </cell>
          <cell r="R60">
            <v>-5.309523809523764E-3</v>
          </cell>
          <cell r="S60">
            <v>8.1700680272108993E-3</v>
          </cell>
          <cell r="T60">
            <v>1.2255102040816348E-4</v>
          </cell>
          <cell r="U60">
            <v>-43.32500693866178</v>
          </cell>
        </row>
        <row r="61">
          <cell r="A61">
            <v>44455</v>
          </cell>
          <cell r="B61">
            <v>0.97199999999999998</v>
          </cell>
          <cell r="C61">
            <v>0.97199999999999998</v>
          </cell>
          <cell r="D61">
            <v>0.94299999999999995</v>
          </cell>
          <cell r="E61">
            <v>0.94599999999999995</v>
          </cell>
          <cell r="F61">
            <v>6714222</v>
          </cell>
          <cell r="G61">
            <v>6387215</v>
          </cell>
          <cell r="H61">
            <v>59</v>
          </cell>
          <cell r="I61">
            <v>18027865.474576272</v>
          </cell>
          <cell r="N61">
            <v>0.98799999999999999</v>
          </cell>
          <cell r="O61">
            <v>0.93899999999999995</v>
          </cell>
          <cell r="P61">
            <v>0.95366666666666655</v>
          </cell>
          <cell r="Q61">
            <v>0.96840476190476188</v>
          </cell>
          <cell r="R61">
            <v>-1.4738095238095328E-2</v>
          </cell>
          <cell r="S61">
            <v>8.3571428571428651E-3</v>
          </cell>
          <cell r="T61">
            <v>1.2535714285714298E-4</v>
          </cell>
          <cell r="U61">
            <v>-117.56885090218483</v>
          </cell>
        </row>
        <row r="62">
          <cell r="A62">
            <v>44456</v>
          </cell>
          <cell r="B62">
            <v>0.94499999999999995</v>
          </cell>
          <cell r="C62">
            <v>0.95499999999999996</v>
          </cell>
          <cell r="D62">
            <v>0.93799999999999994</v>
          </cell>
          <cell r="E62">
            <v>0.95399999999999996</v>
          </cell>
          <cell r="F62">
            <v>6349916</v>
          </cell>
          <cell r="G62">
            <v>6000581.5</v>
          </cell>
          <cell r="H62">
            <v>60</v>
          </cell>
          <cell r="I62">
            <v>17833232.983333334</v>
          </cell>
          <cell r="N62">
            <v>0.98799999999999999</v>
          </cell>
          <cell r="O62">
            <v>0.93799999999999994</v>
          </cell>
          <cell r="P62">
            <v>0.94899999999999984</v>
          </cell>
          <cell r="Q62">
            <v>0.96611904761904766</v>
          </cell>
          <cell r="R62">
            <v>-1.7119047619047811E-2</v>
          </cell>
          <cell r="S62">
            <v>8.8333333333333597E-3</v>
          </cell>
          <cell r="T62">
            <v>1.325000000000004E-4</v>
          </cell>
          <cell r="U62">
            <v>-129.2003593890397</v>
          </cell>
        </row>
        <row r="63">
          <cell r="A63">
            <v>44461</v>
          </cell>
          <cell r="B63">
            <v>0.94399999999999995</v>
          </cell>
          <cell r="C63">
            <v>0.95</v>
          </cell>
          <cell r="D63">
            <v>0.93700000000000006</v>
          </cell>
          <cell r="E63">
            <v>0.94499999999999995</v>
          </cell>
          <cell r="F63">
            <v>2746521</v>
          </cell>
          <cell r="G63">
            <v>2596028</v>
          </cell>
          <cell r="H63">
            <v>61</v>
          </cell>
          <cell r="I63">
            <v>17585909.836065575</v>
          </cell>
          <cell r="N63">
            <v>0.98799999999999999</v>
          </cell>
          <cell r="O63">
            <v>0.93700000000000006</v>
          </cell>
          <cell r="P63">
            <v>0.94399999999999995</v>
          </cell>
          <cell r="Q63">
            <v>0.96438095238095245</v>
          </cell>
          <cell r="R63">
            <v>-2.03809523809525E-2</v>
          </cell>
          <cell r="S63">
            <v>1.014285714285716E-2</v>
          </cell>
          <cell r="T63">
            <v>1.5214285714285739E-4</v>
          </cell>
          <cell r="U63">
            <v>-133.95931142410072</v>
          </cell>
        </row>
        <row r="64">
          <cell r="A64">
            <v>44462</v>
          </cell>
          <cell r="B64">
            <v>0.94499999999999995</v>
          </cell>
          <cell r="C64">
            <v>0.95599999999999996</v>
          </cell>
          <cell r="D64">
            <v>0.94499999999999995</v>
          </cell>
          <cell r="E64">
            <v>0.95099999999999996</v>
          </cell>
          <cell r="F64">
            <v>3418907</v>
          </cell>
          <cell r="G64">
            <v>3253700.75</v>
          </cell>
          <cell r="H64">
            <v>62</v>
          </cell>
          <cell r="I64">
            <v>17357409.790322579</v>
          </cell>
          <cell r="N64">
            <v>0.98799999999999999</v>
          </cell>
          <cell r="O64">
            <v>0.93700000000000006</v>
          </cell>
          <cell r="P64">
            <v>0.95066666666666666</v>
          </cell>
          <cell r="Q64">
            <v>0.96359523809523828</v>
          </cell>
          <cell r="R64">
            <v>-1.2928571428571622E-2</v>
          </cell>
          <cell r="S64">
            <v>1.103401360544215E-2</v>
          </cell>
          <cell r="T64">
            <v>1.6551020408163224E-4</v>
          </cell>
          <cell r="U64">
            <v>-78.113440197288668</v>
          </cell>
        </row>
        <row r="65">
          <cell r="A65">
            <v>44463</v>
          </cell>
          <cell r="B65">
            <v>0.95</v>
          </cell>
          <cell r="C65">
            <v>0.96499999999999997</v>
          </cell>
          <cell r="D65">
            <v>0.94899999999999995</v>
          </cell>
          <cell r="E65">
            <v>0.95299999999999996</v>
          </cell>
          <cell r="F65">
            <v>2131345</v>
          </cell>
          <cell r="G65">
            <v>2037626.75</v>
          </cell>
          <cell r="H65">
            <v>63</v>
          </cell>
          <cell r="I65">
            <v>17115726.222222224</v>
          </cell>
          <cell r="N65">
            <v>0.98799999999999999</v>
          </cell>
          <cell r="O65">
            <v>0.93700000000000006</v>
          </cell>
          <cell r="P65">
            <v>0.95566666666666666</v>
          </cell>
          <cell r="Q65">
            <v>0.96321428571428569</v>
          </cell>
          <cell r="R65">
            <v>-7.5476190476190252E-3</v>
          </cell>
          <cell r="S65">
            <v>1.1469387755102043E-2</v>
          </cell>
          <cell r="T65">
            <v>1.7204081632653064E-4</v>
          </cell>
          <cell r="U65">
            <v>-43.871095294582702</v>
          </cell>
        </row>
        <row r="66">
          <cell r="A66">
            <v>44466</v>
          </cell>
          <cell r="B66">
            <v>0.95199999999999996</v>
          </cell>
          <cell r="C66">
            <v>0.96899999999999997</v>
          </cell>
          <cell r="D66">
            <v>0.95199999999999996</v>
          </cell>
          <cell r="E66">
            <v>0.96</v>
          </cell>
          <cell r="F66">
            <v>4099574</v>
          </cell>
          <cell r="G66">
            <v>3940400.5</v>
          </cell>
          <cell r="H66">
            <v>64</v>
          </cell>
          <cell r="I66">
            <v>16912348.84375</v>
          </cell>
          <cell r="N66">
            <v>0.98799999999999999</v>
          </cell>
          <cell r="O66">
            <v>0.93700000000000006</v>
          </cell>
          <cell r="P66">
            <v>0.96033333333333326</v>
          </cell>
          <cell r="Q66">
            <v>0.96423809523809501</v>
          </cell>
          <cell r="R66">
            <v>-3.9047619047617443E-3</v>
          </cell>
          <cell r="S66">
            <v>1.0299319727891196E-2</v>
          </cell>
          <cell r="T66">
            <v>1.5448979591836795E-4</v>
          </cell>
          <cell r="U66">
            <v>-25.275209158959672</v>
          </cell>
        </row>
        <row r="67">
          <cell r="A67">
            <v>44467</v>
          </cell>
          <cell r="B67">
            <v>0.95799999999999996</v>
          </cell>
          <cell r="C67">
            <v>0.96599999999999997</v>
          </cell>
          <cell r="D67">
            <v>0.95199999999999996</v>
          </cell>
          <cell r="E67">
            <v>0.95499999999999996</v>
          </cell>
          <cell r="F67">
            <v>3438630</v>
          </cell>
          <cell r="G67">
            <v>3303677.5</v>
          </cell>
          <cell r="H67">
            <v>65</v>
          </cell>
          <cell r="I67">
            <v>16705060.861538462</v>
          </cell>
          <cell r="N67">
            <v>0.98799999999999999</v>
          </cell>
          <cell r="O67">
            <v>0.93700000000000006</v>
          </cell>
          <cell r="P67">
            <v>0.95766666666666656</v>
          </cell>
          <cell r="Q67">
            <v>0.9637619047619046</v>
          </cell>
          <cell r="R67">
            <v>-6.0952380952380425E-3</v>
          </cell>
          <cell r="S67">
            <v>1.0761904761904782E-2</v>
          </cell>
          <cell r="T67">
            <v>1.6142857142857172E-4</v>
          </cell>
          <cell r="U67">
            <v>-37.758112094394882</v>
          </cell>
        </row>
        <row r="68">
          <cell r="A68">
            <v>44468</v>
          </cell>
          <cell r="B68">
            <v>0.95299999999999996</v>
          </cell>
          <cell r="C68">
            <v>0.95299999999999996</v>
          </cell>
          <cell r="D68">
            <v>0.93899999999999995</v>
          </cell>
          <cell r="E68">
            <v>0.94299999999999995</v>
          </cell>
          <cell r="F68">
            <v>2735864</v>
          </cell>
          <cell r="G68">
            <v>2583438.25</v>
          </cell>
          <cell r="H68">
            <v>66</v>
          </cell>
          <cell r="I68">
            <v>16493406.363636363</v>
          </cell>
          <cell r="N68">
            <v>0.98799999999999999</v>
          </cell>
          <cell r="O68">
            <v>0.93700000000000006</v>
          </cell>
          <cell r="P68">
            <v>0.94499999999999995</v>
          </cell>
          <cell r="Q68">
            <v>0.96130952380952372</v>
          </cell>
          <cell r="R68">
            <v>-1.6309523809523774E-2</v>
          </cell>
          <cell r="S68">
            <v>1.0639455782312941E-2</v>
          </cell>
          <cell r="T68">
            <v>1.5959183673469412E-4</v>
          </cell>
          <cell r="U68">
            <v>-102.19522591645317</v>
          </cell>
        </row>
        <row r="69">
          <cell r="A69">
            <v>44469</v>
          </cell>
          <cell r="B69">
            <v>0.94299999999999995</v>
          </cell>
          <cell r="C69">
            <v>0.96199999999999997</v>
          </cell>
          <cell r="D69">
            <v>0.94299999999999995</v>
          </cell>
          <cell r="E69">
            <v>0.96099999999999997</v>
          </cell>
          <cell r="F69">
            <v>2614711</v>
          </cell>
          <cell r="G69">
            <v>2497691.5</v>
          </cell>
          <cell r="H69">
            <v>67</v>
          </cell>
          <cell r="I69">
            <v>16286261.656716418</v>
          </cell>
          <cell r="N69">
            <v>0.97399997711181641</v>
          </cell>
          <cell r="O69">
            <v>0.96100002527236938</v>
          </cell>
          <cell r="P69">
            <v>0.95533333333333326</v>
          </cell>
          <cell r="Q69">
            <v>0.95959523809523806</v>
          </cell>
          <cell r="R69">
            <v>-4.2619047619048001E-3</v>
          </cell>
          <cell r="S69">
            <v>9.3945578231292726E-3</v>
          </cell>
          <cell r="T69">
            <v>1.4091836734693908E-4</v>
          </cell>
          <cell r="U69">
            <v>-30.243784697079619</v>
          </cell>
        </row>
        <row r="70">
          <cell r="A70">
            <v>44477</v>
          </cell>
          <cell r="B70">
            <v>0.96100002527236938</v>
          </cell>
          <cell r="C70">
            <v>0.97399997711181641</v>
          </cell>
          <cell r="D70">
            <v>0.96100002527236938</v>
          </cell>
          <cell r="E70">
            <v>0.9660000205039978</v>
          </cell>
          <cell r="F70">
            <v>2313535</v>
          </cell>
          <cell r="G70">
            <v>2241.011962890625</v>
          </cell>
          <cell r="H70">
            <v>68</v>
          </cell>
          <cell r="I70">
            <v>16080780.382352941</v>
          </cell>
          <cell r="N70">
            <v>0.97399997711181641</v>
          </cell>
          <cell r="O70">
            <v>0.96100002527236938</v>
          </cell>
          <cell r="P70">
            <v>0.96700000762939453</v>
          </cell>
          <cell r="Q70">
            <v>0.95914285768781393</v>
          </cell>
          <cell r="R70">
            <v>7.857149941580599E-3</v>
          </cell>
          <cell r="S70">
            <v>8.8775516432159172E-3</v>
          </cell>
          <cell r="T70">
            <v>1.3316327464823875E-4</v>
          </cell>
          <cell r="U70">
            <v>59.00388047932794</v>
          </cell>
        </row>
        <row r="71">
          <cell r="A71">
            <v>44480</v>
          </cell>
          <cell r="B71">
            <v>0.9660000205039978</v>
          </cell>
          <cell r="C71">
            <v>0.97200000286102295</v>
          </cell>
          <cell r="D71">
            <v>0.95999997854232788</v>
          </cell>
          <cell r="E71">
            <v>0.96100002527236938</v>
          </cell>
          <cell r="F71">
            <v>1245702</v>
          </cell>
          <cell r="G71">
            <v>1201.802978515625</v>
          </cell>
          <cell r="H71">
            <v>69</v>
          </cell>
          <cell r="I71">
            <v>15865779.246376812</v>
          </cell>
          <cell r="N71">
            <v>0.97399997711181641</v>
          </cell>
          <cell r="O71">
            <v>0.95999997854232788</v>
          </cell>
          <cell r="P71">
            <v>0.96433333555857337</v>
          </cell>
          <cell r="Q71">
            <v>0.95830952451342621</v>
          </cell>
          <cell r="R71">
            <v>6.0238110451471538E-3</v>
          </cell>
          <cell r="S71">
            <v>7.9251708724871993E-3</v>
          </cell>
          <cell r="T71">
            <v>1.1887756308730799E-4</v>
          </cell>
          <cell r="U71">
            <v>50.67239678124163</v>
          </cell>
        </row>
        <row r="72">
          <cell r="A72">
            <v>44481</v>
          </cell>
          <cell r="B72">
            <v>0.95899999141693115</v>
          </cell>
          <cell r="C72">
            <v>0.96200001239776611</v>
          </cell>
          <cell r="D72">
            <v>0.93900001049041748</v>
          </cell>
          <cell r="E72">
            <v>0.94599997997283936</v>
          </cell>
          <cell r="F72">
            <v>4448604</v>
          </cell>
          <cell r="G72">
            <v>4235.9150390625</v>
          </cell>
          <cell r="H72">
            <v>70</v>
          </cell>
          <cell r="I72">
            <v>15702676.742857143</v>
          </cell>
          <cell r="N72">
            <v>0.97399997711181641</v>
          </cell>
          <cell r="O72">
            <v>0.93900001049041748</v>
          </cell>
          <cell r="P72">
            <v>0.94900000095367432</v>
          </cell>
          <cell r="Q72">
            <v>0.95659523886726017</v>
          </cell>
          <cell r="R72">
            <v>-7.5952379135858505E-3</v>
          </cell>
          <cell r="S72">
            <v>7.204082378724822E-3</v>
          </cell>
          <cell r="T72">
            <v>1.0806123568087233E-4</v>
          </cell>
          <cell r="U72">
            <v>-70.286424782483465</v>
          </cell>
        </row>
        <row r="73">
          <cell r="A73">
            <v>44482</v>
          </cell>
          <cell r="B73">
            <v>0.94700002670288086</v>
          </cell>
          <cell r="C73">
            <v>0.96299999952316284</v>
          </cell>
          <cell r="D73">
            <v>0.94700002670288086</v>
          </cell>
          <cell r="E73">
            <v>0.96200001239776611</v>
          </cell>
          <cell r="F73">
            <v>4393624</v>
          </cell>
          <cell r="G73">
            <v>4191.6982421875</v>
          </cell>
          <cell r="H73">
            <v>71</v>
          </cell>
          <cell r="I73">
            <v>15543394.309859155</v>
          </cell>
          <cell r="N73">
            <v>0.97399997711181641</v>
          </cell>
          <cell r="O73">
            <v>0.93900001049041748</v>
          </cell>
          <cell r="P73">
            <v>0.95733334620793664</v>
          </cell>
          <cell r="Q73">
            <v>0.95530952550116044</v>
          </cell>
          <cell r="R73">
            <v>2.0238207067762026E-3</v>
          </cell>
          <cell r="S73">
            <v>5.7891169599935278E-3</v>
          </cell>
          <cell r="T73">
            <v>8.6836754399902919E-5</v>
          </cell>
          <cell r="U73">
            <v>23.306038102898803</v>
          </cell>
        </row>
        <row r="74">
          <cell r="A74">
            <v>44483</v>
          </cell>
          <cell r="B74">
            <v>0.9649999737739563</v>
          </cell>
          <cell r="C74">
            <v>0.96799999475479126</v>
          </cell>
          <cell r="D74">
            <v>0.95899999141693115</v>
          </cell>
          <cell r="E74">
            <v>0.96299999952316284</v>
          </cell>
          <cell r="F74">
            <v>1154406</v>
          </cell>
          <cell r="G74">
            <v>1112.7020263671875</v>
          </cell>
          <cell r="H74">
            <v>72</v>
          </cell>
          <cell r="I74">
            <v>15343547.25</v>
          </cell>
          <cell r="N74">
            <v>0.97399997711181641</v>
          </cell>
          <cell r="O74">
            <v>0.93900001049041748</v>
          </cell>
          <cell r="P74">
            <v>0.96333332856496179</v>
          </cell>
          <cell r="Q74">
            <v>0.95516666801770533</v>
          </cell>
          <cell r="R74">
            <v>8.1666605472564546E-3</v>
          </cell>
          <cell r="S74">
            <v>5.6666676884605804E-3</v>
          </cell>
          <cell r="T74">
            <v>8.5000015326908707E-5</v>
          </cell>
          <cell r="U74">
            <v>96.078342054970321</v>
          </cell>
        </row>
        <row r="75">
          <cell r="A75">
            <v>44484</v>
          </cell>
          <cell r="B75">
            <v>0.95899999141693115</v>
          </cell>
          <cell r="C75">
            <v>0.9779999852180481</v>
          </cell>
          <cell r="D75">
            <v>0.95899999141693115</v>
          </cell>
          <cell r="E75">
            <v>0.97399997711181641</v>
          </cell>
          <cell r="F75">
            <v>5080096</v>
          </cell>
          <cell r="G75">
            <v>4934.77685546875</v>
          </cell>
          <cell r="H75">
            <v>73</v>
          </cell>
          <cell r="I75">
            <v>15202952.02739726</v>
          </cell>
          <cell r="N75">
            <v>0.9779999852180481</v>
          </cell>
          <cell r="O75">
            <v>0.93900001049041748</v>
          </cell>
          <cell r="P75">
            <v>0.97033331791559851</v>
          </cell>
          <cell r="Q75">
            <v>0.95635714310691455</v>
          </cell>
          <cell r="R75">
            <v>1.3976174808683961E-2</v>
          </cell>
          <cell r="S75">
            <v>6.5476191611517154E-3</v>
          </cell>
          <cell r="T75">
            <v>9.8214287417275722E-5</v>
          </cell>
          <cell r="U75">
            <v>142.30286831186208</v>
          </cell>
        </row>
        <row r="76">
          <cell r="A76">
            <v>44487</v>
          </cell>
          <cell r="B76">
            <v>0.97200000286102295</v>
          </cell>
          <cell r="C76">
            <v>0.9779999852180481</v>
          </cell>
          <cell r="D76">
            <v>0.96299999952316284</v>
          </cell>
          <cell r="E76">
            <v>0.97299998998641968</v>
          </cell>
          <cell r="F76">
            <v>3459101.25</v>
          </cell>
          <cell r="G76">
            <v>3352.09912109375</v>
          </cell>
          <cell r="H76">
            <v>74</v>
          </cell>
          <cell r="I76">
            <v>15044251.341216216</v>
          </cell>
          <cell r="N76">
            <v>0.9779999852180481</v>
          </cell>
          <cell r="O76">
            <v>0.93900001049041748</v>
          </cell>
          <cell r="P76">
            <v>0.97133332490921021</v>
          </cell>
          <cell r="Q76">
            <v>0.95795238060042975</v>
          </cell>
          <cell r="R76">
            <v>1.3380944308780451E-2</v>
          </cell>
          <cell r="S76">
            <v>6.9931949012133699E-3</v>
          </cell>
          <cell r="T76">
            <v>1.0489792351820055E-4</v>
          </cell>
          <cell r="U76">
            <v>127.56157471943438</v>
          </cell>
        </row>
        <row r="77">
          <cell r="A77">
            <v>44488</v>
          </cell>
          <cell r="B77">
            <v>0.97299998998641968</v>
          </cell>
          <cell r="C77">
            <v>0.98199999332427979</v>
          </cell>
          <cell r="D77">
            <v>0.97299998998641968</v>
          </cell>
          <cell r="E77">
            <v>0.98000001907348633</v>
          </cell>
          <cell r="F77">
            <v>4078638</v>
          </cell>
          <cell r="G77">
            <v>3997.580078125</v>
          </cell>
          <cell r="H77">
            <v>75</v>
          </cell>
          <cell r="I77">
            <v>14898043.163333334</v>
          </cell>
          <cell r="N77">
            <v>0.98199999332427979</v>
          </cell>
          <cell r="O77">
            <v>0.93900001049041748</v>
          </cell>
          <cell r="P77">
            <v>0.97833333412806189</v>
          </cell>
          <cell r="Q77">
            <v>0.96040476160957688</v>
          </cell>
          <cell r="R77">
            <v>1.7928572518485009E-2</v>
          </cell>
          <cell r="S77">
            <v>7.4625827211911976E-3</v>
          </cell>
          <cell r="T77">
            <v>1.1193874081786796E-4</v>
          </cell>
          <cell r="U77">
            <v>160.16414324023916</v>
          </cell>
        </row>
        <row r="78">
          <cell r="A78">
            <v>44489</v>
          </cell>
          <cell r="B78">
            <v>0.9660000205039978</v>
          </cell>
          <cell r="C78">
            <v>0.98600000143051147</v>
          </cell>
          <cell r="D78">
            <v>0.9660000205039978</v>
          </cell>
          <cell r="E78">
            <v>0.97600001096725464</v>
          </cell>
          <cell r="F78">
            <v>1752207</v>
          </cell>
          <cell r="G78">
            <v>1719.875</v>
          </cell>
          <cell r="H78">
            <v>76</v>
          </cell>
          <cell r="I78">
            <v>14725071.634868421</v>
          </cell>
          <cell r="N78">
            <v>0.98600000143051147</v>
          </cell>
          <cell r="O78">
            <v>0.93900001049041748</v>
          </cell>
          <cell r="P78">
            <v>0.97600001096725464</v>
          </cell>
          <cell r="Q78">
            <v>0.96221428620247607</v>
          </cell>
          <cell r="R78">
            <v>1.3785724764778573E-2</v>
          </cell>
          <cell r="S78">
            <v>7.8809508936745921E-3</v>
          </cell>
          <cell r="T78">
            <v>1.1821426340511887E-4</v>
          </cell>
          <cell r="U78">
            <v>116.61642485167005</v>
          </cell>
        </row>
        <row r="79">
          <cell r="A79">
            <v>44490</v>
          </cell>
          <cell r="B79">
            <v>0.97200000286102295</v>
          </cell>
          <cell r="C79">
            <v>0.97899997234344482</v>
          </cell>
          <cell r="D79">
            <v>0.97000002861022949</v>
          </cell>
          <cell r="E79">
            <v>0.97500002384185791</v>
          </cell>
          <cell r="F79">
            <v>4381118</v>
          </cell>
          <cell r="G79">
            <v>4272.587890625</v>
          </cell>
          <cell r="H79">
            <v>77</v>
          </cell>
          <cell r="I79">
            <v>14590734.574675325</v>
          </cell>
          <cell r="N79">
            <v>0.98600000143051147</v>
          </cell>
          <cell r="O79">
            <v>0.93900001049041748</v>
          </cell>
          <cell r="P79">
            <v>0.97466667493184411</v>
          </cell>
          <cell r="Q79">
            <v>0.96357142964998876</v>
          </cell>
          <cell r="R79">
            <v>1.1095245281855348E-2</v>
          </cell>
          <cell r="S79">
            <v>8.1428569271451059E-3</v>
          </cell>
          <cell r="T79">
            <v>1.2214285390717657E-4</v>
          </cell>
          <cell r="U79">
            <v>90.838267871874578</v>
          </cell>
        </row>
        <row r="80">
          <cell r="A80">
            <v>44491</v>
          </cell>
          <cell r="B80">
            <v>0.97699999809265137</v>
          </cell>
          <cell r="C80">
            <v>0.99099999666213989</v>
          </cell>
          <cell r="D80">
            <v>0.97699999809265137</v>
          </cell>
          <cell r="E80">
            <v>0.98600000143051147</v>
          </cell>
          <cell r="F80">
            <v>7424100</v>
          </cell>
          <cell r="G80">
            <v>7324.3779296875</v>
          </cell>
          <cell r="H80">
            <v>78</v>
          </cell>
          <cell r="I80">
            <v>14498854.64423077</v>
          </cell>
          <cell r="N80">
            <v>0.99099999666213989</v>
          </cell>
          <cell r="O80">
            <v>0.93900001049041748</v>
          </cell>
          <cell r="P80">
            <v>0.98466666539510095</v>
          </cell>
          <cell r="Q80">
            <v>0.96530952479725785</v>
          </cell>
          <cell r="R80">
            <v>1.9357140597843103E-2</v>
          </cell>
          <cell r="S80">
            <v>9.3095231850942126E-3</v>
          </cell>
          <cell r="T80">
            <v>1.3964284777641319E-4</v>
          </cell>
          <cell r="U80">
            <v>138.61891894983742</v>
          </cell>
        </row>
        <row r="81">
          <cell r="A81">
            <v>44494</v>
          </cell>
          <cell r="B81">
            <v>0.99099999666213989</v>
          </cell>
          <cell r="C81">
            <v>0.99599999189376831</v>
          </cell>
          <cell r="D81">
            <v>0.98500001430511475</v>
          </cell>
          <cell r="E81">
            <v>0.99599999189376831</v>
          </cell>
          <cell r="F81">
            <v>5992214</v>
          </cell>
          <cell r="G81">
            <v>5940.21484375</v>
          </cell>
          <cell r="H81">
            <v>79</v>
          </cell>
          <cell r="I81">
            <v>14391175.648734177</v>
          </cell>
          <cell r="N81">
            <v>0.99599999189376831</v>
          </cell>
          <cell r="O81">
            <v>0.93900001049041748</v>
          </cell>
          <cell r="P81">
            <v>0.99233333269755042</v>
          </cell>
          <cell r="Q81">
            <v>0.96778571522803525</v>
          </cell>
          <cell r="R81">
            <v>2.4547617469515171E-2</v>
          </cell>
          <cell r="S81">
            <v>1.0452379192624777E-2</v>
          </cell>
          <cell r="T81">
            <v>1.5678568788937166E-4</v>
          </cell>
          <cell r="U81">
            <v>156.56797377344816</v>
          </cell>
        </row>
        <row r="82">
          <cell r="A82">
            <v>44495</v>
          </cell>
          <cell r="B82">
            <v>0.99900001287460327</v>
          </cell>
          <cell r="C82">
            <v>1.0049999952316284</v>
          </cell>
          <cell r="D82">
            <v>0.99500000476837158</v>
          </cell>
          <cell r="E82">
            <v>0.99500000476837158</v>
          </cell>
          <cell r="F82">
            <v>6455937</v>
          </cell>
          <cell r="G82">
            <v>6465.134765625</v>
          </cell>
          <cell r="H82">
            <v>80</v>
          </cell>
          <cell r="I82">
            <v>14291985.165625</v>
          </cell>
          <cell r="N82">
            <v>1.0049999952316284</v>
          </cell>
          <cell r="O82">
            <v>0.93900001049041748</v>
          </cell>
          <cell r="P82">
            <v>0.99833333492279053</v>
          </cell>
          <cell r="Q82">
            <v>0.97159523915109181</v>
          </cell>
          <cell r="R82">
            <v>2.6738095771698722E-2</v>
          </cell>
          <cell r="S82">
            <v>1.0680274019435967E-2</v>
          </cell>
          <cell r="T82">
            <v>1.6020411029153949E-4</v>
          </cell>
          <cell r="U82">
            <v>166.9001857882468</v>
          </cell>
        </row>
        <row r="83">
          <cell r="A83">
            <v>44496</v>
          </cell>
          <cell r="B83">
            <v>0.99099999666213989</v>
          </cell>
          <cell r="C83">
            <v>0.99099999666213989</v>
          </cell>
          <cell r="D83">
            <v>0.98199999332427979</v>
          </cell>
          <cell r="E83">
            <v>0.98500001430511475</v>
          </cell>
          <cell r="F83">
            <v>3792820</v>
          </cell>
          <cell r="G83">
            <v>3741.737060546875</v>
          </cell>
          <cell r="H83">
            <v>81</v>
          </cell>
          <cell r="I83">
            <v>14162365.842592593</v>
          </cell>
          <cell r="N83">
            <v>1.0049999952316284</v>
          </cell>
          <cell r="O83">
            <v>0.93900001049041748</v>
          </cell>
          <cell r="P83">
            <v>0.98600000143051147</v>
          </cell>
          <cell r="Q83">
            <v>0.97378571544374748</v>
          </cell>
          <cell r="R83">
            <v>1.2214285986763995E-2</v>
          </cell>
          <cell r="S83">
            <v>1.0547620909554618E-2</v>
          </cell>
          <cell r="T83">
            <v>1.5821431364331927E-4</v>
          </cell>
          <cell r="U83">
            <v>77.200891028735015</v>
          </cell>
        </row>
        <row r="84">
          <cell r="A84">
            <v>44497</v>
          </cell>
          <cell r="B84">
            <v>0.98299998044967651</v>
          </cell>
          <cell r="C84">
            <v>0.99299997091293335</v>
          </cell>
          <cell r="D84">
            <v>0.97600001096725464</v>
          </cell>
          <cell r="E84">
            <v>0.98000001907348633</v>
          </cell>
          <cell r="F84">
            <v>1525938</v>
          </cell>
          <cell r="G84">
            <v>1502.011962890625</v>
          </cell>
          <cell r="H84">
            <v>82</v>
          </cell>
          <cell r="I84">
            <v>14008263.064024391</v>
          </cell>
          <cell r="N84">
            <v>1.0049999952316284</v>
          </cell>
          <cell r="O84">
            <v>0.93900001049041748</v>
          </cell>
          <cell r="P84">
            <v>0.98300000031789148</v>
          </cell>
          <cell r="Q84">
            <v>0.97492857206435435</v>
          </cell>
          <cell r="R84">
            <v>8.0714282535371273E-3</v>
          </cell>
          <cell r="S84">
            <v>1.0595239344097316E-2</v>
          </cell>
          <cell r="T84">
            <v>1.5892859016145973E-4</v>
          </cell>
          <cell r="U84">
            <v>50.786508867518116</v>
          </cell>
        </row>
        <row r="85">
          <cell r="A85">
            <v>44498</v>
          </cell>
          <cell r="B85">
            <v>0.97899997234344482</v>
          </cell>
          <cell r="C85">
            <v>0.99400001764297485</v>
          </cell>
          <cell r="D85">
            <v>0.97500002384185791</v>
          </cell>
          <cell r="E85">
            <v>0.99299997091293335</v>
          </cell>
          <cell r="F85">
            <v>3805620</v>
          </cell>
          <cell r="G85">
            <v>3741.748046875</v>
          </cell>
          <cell r="H85">
            <v>83</v>
          </cell>
          <cell r="I85">
            <v>13885339.653614458</v>
          </cell>
          <cell r="N85">
            <v>1.003000020980835</v>
          </cell>
          <cell r="O85">
            <v>0.98600000143051147</v>
          </cell>
          <cell r="P85">
            <v>0.987333337465922</v>
          </cell>
          <cell r="Q85">
            <v>0.97657142934345065</v>
          </cell>
          <cell r="R85">
            <v>1.0761908122471353E-2</v>
          </cell>
          <cell r="S85">
            <v>1.0571428707667752E-2</v>
          </cell>
          <cell r="T85">
            <v>1.5857143061501626E-4</v>
          </cell>
          <cell r="U85">
            <v>67.867888185983432</v>
          </cell>
        </row>
        <row r="86">
          <cell r="A86">
            <v>44501</v>
          </cell>
          <cell r="B86">
            <v>0.99299997091293335</v>
          </cell>
          <cell r="C86">
            <v>1.003000020980835</v>
          </cell>
          <cell r="D86">
            <v>0.98600000143051147</v>
          </cell>
          <cell r="E86">
            <v>0.99500000476837158</v>
          </cell>
          <cell r="F86">
            <v>4565612</v>
          </cell>
          <cell r="G86">
            <v>4547.740234375</v>
          </cell>
          <cell r="H86">
            <v>84</v>
          </cell>
          <cell r="I86">
            <v>13774390.514880951</v>
          </cell>
          <cell r="N86">
            <v>1.003000020980835</v>
          </cell>
          <cell r="O86">
            <v>0.98600000143051147</v>
          </cell>
          <cell r="P86">
            <v>0.99466667572657264</v>
          </cell>
          <cell r="Q86">
            <v>0.97983333468437184</v>
          </cell>
          <cell r="R86">
            <v>1.4833341042200798E-2</v>
          </cell>
          <cell r="S86">
            <v>9.6428578808194065E-3</v>
          </cell>
          <cell r="T86">
            <v>1.446428682122911E-4</v>
          </cell>
          <cell r="U86">
            <v>102.55148577688622</v>
          </cell>
        </row>
        <row r="87">
          <cell r="A87">
            <v>44502</v>
          </cell>
          <cell r="B87">
            <v>0.99500000476837158</v>
          </cell>
          <cell r="C87">
            <v>1.0039999485015869</v>
          </cell>
          <cell r="D87">
            <v>0.98500001430511475</v>
          </cell>
          <cell r="E87">
            <v>0.99199998378753662</v>
          </cell>
          <cell r="F87">
            <v>4555496</v>
          </cell>
          <cell r="G87">
            <v>4539.01220703125</v>
          </cell>
          <cell r="H87">
            <v>85</v>
          </cell>
          <cell r="I87">
            <v>13665932.932352941</v>
          </cell>
          <cell r="N87">
            <v>1.0039999485015869</v>
          </cell>
          <cell r="O87">
            <v>0.98500001430511475</v>
          </cell>
          <cell r="P87">
            <v>0.99366664886474609</v>
          </cell>
          <cell r="Q87">
            <v>0.98242857058842969</v>
          </cell>
          <cell r="R87">
            <v>1.1238078276316399E-2</v>
          </cell>
          <cell r="S87">
            <v>8.6530617305210743E-3</v>
          </cell>
          <cell r="T87">
            <v>1.2979592595781611E-4</v>
          </cell>
          <cell r="U87">
            <v>86.582673480589776</v>
          </cell>
        </row>
        <row r="88">
          <cell r="A88">
            <v>44503</v>
          </cell>
          <cell r="B88">
            <v>0.99299997091293335</v>
          </cell>
          <cell r="C88">
            <v>0.99699997901916504</v>
          </cell>
          <cell r="D88">
            <v>0.98100000619888306</v>
          </cell>
          <cell r="E88">
            <v>0.98500001430511475</v>
          </cell>
          <cell r="F88">
            <v>2688135</v>
          </cell>
          <cell r="G88">
            <v>2661.218017578125</v>
          </cell>
          <cell r="H88">
            <v>86</v>
          </cell>
          <cell r="I88">
            <v>13538284.119186046</v>
          </cell>
          <cell r="N88">
            <v>1.0039999485015869</v>
          </cell>
          <cell r="O88">
            <v>0.98100000619888306</v>
          </cell>
          <cell r="P88">
            <v>0.98766666650772095</v>
          </cell>
          <cell r="Q88">
            <v>0.98416666615576964</v>
          </cell>
          <cell r="R88">
            <v>3.5000003519513045E-3</v>
          </cell>
          <cell r="S88">
            <v>7.3333333949653513E-3</v>
          </cell>
          <cell r="T88">
            <v>1.1000000092448026E-4</v>
          </cell>
          <cell r="U88">
            <v>31.818184750327461</v>
          </cell>
        </row>
        <row r="89">
          <cell r="A89">
            <v>44504</v>
          </cell>
          <cell r="B89">
            <v>0.98900002241134644</v>
          </cell>
          <cell r="C89">
            <v>0.99900001287460327</v>
          </cell>
          <cell r="D89">
            <v>0.98900002241134644</v>
          </cell>
          <cell r="E89">
            <v>0.99699997901916504</v>
          </cell>
          <cell r="F89">
            <v>1909511</v>
          </cell>
          <cell r="G89">
            <v>1903.31005859375</v>
          </cell>
          <cell r="H89">
            <v>87</v>
          </cell>
          <cell r="I89">
            <v>13404620.060344828</v>
          </cell>
          <cell r="N89">
            <v>1.0039999485015869</v>
          </cell>
          <cell r="O89">
            <v>0.98100000619888306</v>
          </cell>
          <cell r="P89">
            <v>0.99500000476837158</v>
          </cell>
          <cell r="Q89">
            <v>0.98592857235953912</v>
          </cell>
          <cell r="R89">
            <v>9.0714324088324583E-3</v>
          </cell>
          <cell r="S89">
            <v>6.7959176439817259E-3</v>
          </cell>
          <cell r="T89">
            <v>1.0193876465972589E-4</v>
          </cell>
          <cell r="U89">
            <v>88.989036105284612</v>
          </cell>
        </row>
        <row r="90">
          <cell r="A90">
            <v>44505</v>
          </cell>
          <cell r="B90">
            <v>0.99400001764297485</v>
          </cell>
          <cell r="C90">
            <v>1.003000020980835</v>
          </cell>
          <cell r="D90">
            <v>0.99299997091293335</v>
          </cell>
          <cell r="E90">
            <v>0.99400001764297485</v>
          </cell>
          <cell r="F90">
            <v>3670757</v>
          </cell>
          <cell r="G90">
            <v>3665.5859375</v>
          </cell>
          <cell r="H90">
            <v>88</v>
          </cell>
          <cell r="I90">
            <v>13294007.980113637</v>
          </cell>
          <cell r="N90">
            <v>1.0039999485015869</v>
          </cell>
          <cell r="O90">
            <v>0.98100000619888306</v>
          </cell>
          <cell r="P90">
            <v>0.99666666984558105</v>
          </cell>
          <cell r="Q90">
            <v>0.98773809699785142</v>
          </cell>
          <cell r="R90">
            <v>8.9285728477296322E-3</v>
          </cell>
          <cell r="S90">
            <v>6.3197264055005475E-3</v>
          </cell>
          <cell r="T90">
            <v>9.4795896082508206E-5</v>
          </cell>
          <cell r="U90">
            <v>94.187335282514809</v>
          </cell>
        </row>
        <row r="91">
          <cell r="A91">
            <v>44508</v>
          </cell>
          <cell r="B91">
            <v>0.99199998378753662</v>
          </cell>
          <cell r="C91">
            <v>1.0010000467300415</v>
          </cell>
          <cell r="D91">
            <v>0.98799997568130493</v>
          </cell>
          <cell r="E91">
            <v>0.99900001287460327</v>
          </cell>
          <cell r="F91">
            <v>6864536</v>
          </cell>
          <cell r="G91">
            <v>6831.2890625</v>
          </cell>
          <cell r="H91">
            <v>89</v>
          </cell>
          <cell r="I91">
            <v>13221766.721910112</v>
          </cell>
          <cell r="N91">
            <v>1.0039999485015869</v>
          </cell>
          <cell r="O91">
            <v>0.98100000619888306</v>
          </cell>
          <cell r="P91">
            <v>0.99600001176198327</v>
          </cell>
          <cell r="Q91">
            <v>0.98900000254313158</v>
          </cell>
          <cell r="R91">
            <v>7.0000092188516883E-3</v>
          </cell>
          <cell r="S91">
            <v>6.2380943979535707E-3</v>
          </cell>
          <cell r="T91">
            <v>9.357141596930356E-5</v>
          </cell>
          <cell r="U91">
            <v>74.809268902675001</v>
          </cell>
        </row>
        <row r="92">
          <cell r="A92">
            <v>44509</v>
          </cell>
          <cell r="B92">
            <v>0.99900001287460327</v>
          </cell>
          <cell r="C92">
            <v>1.0019999742507935</v>
          </cell>
          <cell r="D92">
            <v>0.99500000476837158</v>
          </cell>
          <cell r="E92">
            <v>1.0010000467300415</v>
          </cell>
          <cell r="F92">
            <v>3590273.75</v>
          </cell>
          <cell r="G92">
            <v>3591.166015625</v>
          </cell>
          <cell r="H92">
            <v>90</v>
          </cell>
          <cell r="I92">
            <v>13114750.133333333</v>
          </cell>
          <cell r="N92">
            <v>1.0039999485015869</v>
          </cell>
          <cell r="O92">
            <v>0.98100000619888306</v>
          </cell>
          <cell r="P92">
            <v>0.99933334191640222</v>
          </cell>
          <cell r="Q92">
            <v>0.99066666903949929</v>
          </cell>
          <cell r="R92">
            <v>8.6666728769029255E-3</v>
          </cell>
          <cell r="S92">
            <v>5.809524026857733E-3</v>
          </cell>
          <cell r="T92">
            <v>8.7142860402865993E-5</v>
          </cell>
          <cell r="U92">
            <v>99.453619457020849</v>
          </cell>
        </row>
        <row r="93">
          <cell r="A93">
            <v>44510</v>
          </cell>
          <cell r="B93">
            <v>0.99699997901916504</v>
          </cell>
          <cell r="C93">
            <v>0.99900001287460327</v>
          </cell>
          <cell r="D93">
            <v>0.98299998044967651</v>
          </cell>
          <cell r="E93">
            <v>0.99800002574920654</v>
          </cell>
          <cell r="F93">
            <v>3034505</v>
          </cell>
          <cell r="G93">
            <v>3010.635986328125</v>
          </cell>
          <cell r="H93">
            <v>91</v>
          </cell>
          <cell r="I93">
            <v>13003978.208791209</v>
          </cell>
          <cell r="N93">
            <v>1.0039999485015869</v>
          </cell>
          <cell r="O93">
            <v>0.98100000619888306</v>
          </cell>
          <cell r="P93">
            <v>0.99333333969116211</v>
          </cell>
          <cell r="Q93">
            <v>0.99200000223659346</v>
          </cell>
          <cell r="R93">
            <v>1.3333374545686505E-3</v>
          </cell>
          <cell r="S93">
            <v>4.4761914379742307E-3</v>
          </cell>
          <cell r="T93">
            <v>6.7142871569613453E-5</v>
          </cell>
          <cell r="U93">
            <v>19.858213141602853</v>
          </cell>
        </row>
        <row r="94">
          <cell r="A94">
            <v>44511</v>
          </cell>
          <cell r="B94">
            <v>0.99800002574920654</v>
          </cell>
          <cell r="C94">
            <v>1.0089999437332153</v>
          </cell>
          <cell r="D94">
            <v>0.99800002574920654</v>
          </cell>
          <cell r="E94">
            <v>1.0049999952316284</v>
          </cell>
          <cell r="F94">
            <v>9065659</v>
          </cell>
          <cell r="G94">
            <v>9112.28125</v>
          </cell>
          <cell r="H94">
            <v>92</v>
          </cell>
          <cell r="I94">
            <v>12961170.391304348</v>
          </cell>
          <cell r="N94">
            <v>1.0089999437332153</v>
          </cell>
          <cell r="O94">
            <v>0.98100000619888306</v>
          </cell>
          <cell r="P94">
            <v>1.0039999882380168</v>
          </cell>
          <cell r="Q94">
            <v>0.99338095386823022</v>
          </cell>
          <cell r="R94">
            <v>1.0619034369786617E-2</v>
          </cell>
          <cell r="S94">
            <v>4.3741492998032394E-3</v>
          </cell>
          <cell r="T94">
            <v>6.5612239497048585E-5</v>
          </cell>
          <cell r="U94">
            <v>161.84532720094535</v>
          </cell>
        </row>
        <row r="95">
          <cell r="A95">
            <v>44512</v>
          </cell>
          <cell r="B95">
            <v>1.0019999742507935</v>
          </cell>
          <cell r="C95">
            <v>1.0099999904632568</v>
          </cell>
          <cell r="D95">
            <v>1</v>
          </cell>
          <cell r="E95">
            <v>1.0060000419616699</v>
          </cell>
          <cell r="F95">
            <v>8636856</v>
          </cell>
          <cell r="G95">
            <v>8679.5703125</v>
          </cell>
          <cell r="H95">
            <v>93</v>
          </cell>
          <cell r="I95">
            <v>12914672.387096774</v>
          </cell>
          <cell r="N95">
            <v>1.0099999904632568</v>
          </cell>
          <cell r="O95">
            <v>0.98100000619888306</v>
          </cell>
          <cell r="P95">
            <v>1.0053333441416423</v>
          </cell>
          <cell r="Q95">
            <v>0.99430952611423684</v>
          </cell>
          <cell r="R95">
            <v>1.1023818027405485E-2</v>
          </cell>
          <cell r="S95">
            <v>4.9795946296380478E-3</v>
          </cell>
          <cell r="T95">
            <v>7.4693919444570716E-5</v>
          </cell>
          <cell r="U95">
            <v>147.5865520162736</v>
          </cell>
        </row>
        <row r="96">
          <cell r="A96">
            <v>44515</v>
          </cell>
          <cell r="B96">
            <v>1.0080000162124634</v>
          </cell>
          <cell r="C96">
            <v>1.0080000162124634</v>
          </cell>
          <cell r="D96">
            <v>0.99299997091293335</v>
          </cell>
          <cell r="E96">
            <v>0.99800002574920654</v>
          </cell>
          <cell r="F96">
            <v>1175807</v>
          </cell>
          <cell r="G96">
            <v>1175.136962890625</v>
          </cell>
          <cell r="H96">
            <v>94</v>
          </cell>
          <cell r="I96">
            <v>12789790.840425532</v>
          </cell>
          <cell r="N96">
            <v>1.0099999904632568</v>
          </cell>
          <cell r="O96">
            <v>0.98100000619888306</v>
          </cell>
          <cell r="P96">
            <v>0.99966667095820105</v>
          </cell>
          <cell r="Q96">
            <v>0.99440476440248027</v>
          </cell>
          <cell r="R96">
            <v>5.2619065557207856E-3</v>
          </cell>
          <cell r="S96">
            <v>5.0612274481325959E-3</v>
          </cell>
          <cell r="T96">
            <v>7.5918411721988941E-5</v>
          </cell>
          <cell r="U96">
            <v>69.310018958111741</v>
          </cell>
        </row>
        <row r="97">
          <cell r="A97">
            <v>44516</v>
          </cell>
          <cell r="B97">
            <v>0.99699997901916504</v>
          </cell>
          <cell r="C97">
            <v>1.0039999485015869</v>
          </cell>
          <cell r="D97">
            <v>0.99599999189376831</v>
          </cell>
          <cell r="E97">
            <v>0.99599999189376831</v>
          </cell>
          <cell r="F97">
            <v>3911551.25</v>
          </cell>
          <cell r="G97">
            <v>3910.964111328125</v>
          </cell>
          <cell r="H97">
            <v>95</v>
          </cell>
          <cell r="I97">
            <v>12696335.686842104</v>
          </cell>
          <cell r="N97">
            <v>1.0099999904632568</v>
          </cell>
          <cell r="O97">
            <v>0.98100000619888306</v>
          </cell>
          <cell r="P97">
            <v>0.99866664409637451</v>
          </cell>
          <cell r="Q97">
            <v>0.9953095245928989</v>
          </cell>
          <cell r="R97">
            <v>3.3571195034756141E-3</v>
          </cell>
          <cell r="S97">
            <v>4.6428569725581736E-3</v>
          </cell>
          <cell r="T97">
            <v>6.9642854588372597E-5</v>
          </cell>
          <cell r="U97">
            <v>48.204794638560244</v>
          </cell>
        </row>
        <row r="98">
          <cell r="A98">
            <v>44517</v>
          </cell>
          <cell r="B98">
            <v>0.99599999189376831</v>
          </cell>
          <cell r="C98">
            <v>1.0049999952316284</v>
          </cell>
          <cell r="D98">
            <v>0.99599999189376831</v>
          </cell>
          <cell r="E98">
            <v>1.003000020980835</v>
          </cell>
          <cell r="F98">
            <v>4511860</v>
          </cell>
          <cell r="G98">
            <v>4525.86083984375</v>
          </cell>
          <cell r="H98">
            <v>96</v>
          </cell>
          <cell r="I98">
            <v>12611080.731770834</v>
          </cell>
          <cell r="N98">
            <v>1.0099999904632568</v>
          </cell>
          <cell r="O98">
            <v>0.98100000619888306</v>
          </cell>
          <cell r="P98">
            <v>1.0013333360354106</v>
          </cell>
          <cell r="Q98">
            <v>0.99661904857272177</v>
          </cell>
          <cell r="R98">
            <v>4.7142874626888709E-3</v>
          </cell>
          <cell r="S98">
            <v>4.095236460367857E-3</v>
          </cell>
          <cell r="T98">
            <v>6.1428546905517857E-5</v>
          </cell>
          <cell r="U98">
            <v>76.744245146150561</v>
          </cell>
        </row>
        <row r="99">
          <cell r="A99">
            <v>44518</v>
          </cell>
          <cell r="B99">
            <v>1.0060000419616699</v>
          </cell>
          <cell r="C99">
            <v>1.0060000419616699</v>
          </cell>
          <cell r="D99">
            <v>0.99199998378753662</v>
          </cell>
          <cell r="E99">
            <v>0.99299997091293335</v>
          </cell>
          <cell r="F99">
            <v>3573020</v>
          </cell>
          <cell r="G99">
            <v>3556.583984375</v>
          </cell>
          <cell r="H99">
            <v>97</v>
          </cell>
          <cell r="I99">
            <v>12517904.847938145</v>
          </cell>
          <cell r="N99">
            <v>1.0099999904632568</v>
          </cell>
          <cell r="O99">
            <v>0.98100000619888306</v>
          </cell>
          <cell r="P99">
            <v>0.99699999888738</v>
          </cell>
          <cell r="Q99">
            <v>0.99730952438854015</v>
          </cell>
          <cell r="R99">
            <v>-3.095255011601461E-4</v>
          </cell>
          <cell r="S99">
            <v>3.496597007829299E-3</v>
          </cell>
          <cell r="T99">
            <v>5.2448955117439481E-5</v>
          </cell>
          <cell r="U99">
            <v>-5.9014617253495611</v>
          </cell>
        </row>
        <row r="100">
          <cell r="A100">
            <v>44519</v>
          </cell>
          <cell r="B100">
            <v>0.99500000476837158</v>
          </cell>
          <cell r="C100">
            <v>1.003000020980835</v>
          </cell>
          <cell r="D100">
            <v>0.99400001764297485</v>
          </cell>
          <cell r="E100">
            <v>1.0019999742507935</v>
          </cell>
          <cell r="F100">
            <v>3607827</v>
          </cell>
          <cell r="G100">
            <v>3598.861083984375</v>
          </cell>
          <cell r="H100">
            <v>98</v>
          </cell>
          <cell r="I100">
            <v>12426985.68622449</v>
          </cell>
          <cell r="N100">
            <v>1.0099999904632568</v>
          </cell>
          <cell r="O100">
            <v>0.98100000619888306</v>
          </cell>
          <cell r="P100">
            <v>0.99966667095820105</v>
          </cell>
          <cell r="Q100">
            <v>0.99766666690508521</v>
          </cell>
          <cell r="R100">
            <v>2.0000040531158447E-3</v>
          </cell>
          <cell r="S100">
            <v>3.4761897155216842E-3</v>
          </cell>
          <cell r="T100">
            <v>5.214284573282526E-5</v>
          </cell>
          <cell r="U100">
            <v>38.356250507762198</v>
          </cell>
        </row>
        <row r="101">
          <cell r="A101">
            <v>44522</v>
          </cell>
          <cell r="B101">
            <v>1.0039999485015869</v>
          </cell>
          <cell r="C101">
            <v>1.0219999551773071</v>
          </cell>
          <cell r="D101">
            <v>1.0039999485015869</v>
          </cell>
          <cell r="E101">
            <v>1.0210000276565552</v>
          </cell>
          <cell r="F101">
            <v>15328411</v>
          </cell>
          <cell r="G101">
            <v>15549.439453125</v>
          </cell>
          <cell r="H101">
            <v>99</v>
          </cell>
          <cell r="I101">
            <v>12456293.012626262</v>
          </cell>
          <cell r="N101">
            <v>1.0219999551773071</v>
          </cell>
          <cell r="O101">
            <v>0.98100000619888306</v>
          </cell>
          <cell r="P101">
            <v>1.0156666437784831</v>
          </cell>
          <cell r="Q101">
            <v>0.99923809511320927</v>
          </cell>
          <cell r="R101">
            <v>1.6428548665273879E-2</v>
          </cell>
          <cell r="S101">
            <v>4.3333328905559854E-3</v>
          </cell>
          <cell r="T101">
            <v>6.4999993358339777E-5</v>
          </cell>
          <cell r="U101">
            <v>252.74692836820154</v>
          </cell>
        </row>
        <row r="102">
          <cell r="A102">
            <v>44523</v>
          </cell>
          <cell r="B102">
            <v>1.0199999809265137</v>
          </cell>
          <cell r="C102">
            <v>1.0199999809265137</v>
          </cell>
          <cell r="D102">
            <v>1.0119999647140503</v>
          </cell>
          <cell r="E102">
            <v>1.0130000114440918</v>
          </cell>
          <cell r="F102">
            <v>9459840</v>
          </cell>
          <cell r="G102">
            <v>9609.9208984375</v>
          </cell>
          <cell r="H102">
            <v>100</v>
          </cell>
          <cell r="I102">
            <v>12426328.4825</v>
          </cell>
          <cell r="N102">
            <v>1.0219999551773071</v>
          </cell>
          <cell r="O102">
            <v>0.98100000619888306</v>
          </cell>
          <cell r="P102">
            <v>1.0149999856948853</v>
          </cell>
          <cell r="Q102">
            <v>1.0011904750551497</v>
          </cell>
          <cell r="R102">
            <v>1.3809510639735567E-2</v>
          </cell>
          <cell r="S102">
            <v>5.0544175160985782E-3</v>
          </cell>
          <cell r="T102">
            <v>7.5816262741478673E-5</v>
          </cell>
          <cell r="U102">
            <v>182.14443894212761</v>
          </cell>
        </row>
        <row r="103">
          <cell r="A103">
            <v>44524</v>
          </cell>
          <cell r="B103">
            <v>1.0130000114440918</v>
          </cell>
          <cell r="C103">
            <v>1.0160000324249268</v>
          </cell>
          <cell r="D103">
            <v>1.0089999437332153</v>
          </cell>
          <cell r="E103">
            <v>1.0110000371932983</v>
          </cell>
          <cell r="F103">
            <v>4747023</v>
          </cell>
          <cell r="G103">
            <v>4802.89111328125</v>
          </cell>
          <cell r="H103">
            <v>101</v>
          </cell>
          <cell r="I103">
            <v>12350295.754950495</v>
          </cell>
          <cell r="N103">
            <v>1.0219999551773071</v>
          </cell>
          <cell r="O103">
            <v>0.98100000619888306</v>
          </cell>
          <cell r="P103">
            <v>1.0120000044504802</v>
          </cell>
          <cell r="Q103">
            <v>1.0024047607467288</v>
          </cell>
          <cell r="R103">
            <v>9.5952437037514215E-3</v>
          </cell>
          <cell r="S103">
            <v>5.710880367123361E-3</v>
          </cell>
          <cell r="T103">
            <v>8.5663205506850411E-5</v>
          </cell>
          <cell r="U103">
            <v>112.01126139254851</v>
          </cell>
        </row>
        <row r="104">
          <cell r="A104">
            <v>44525</v>
          </cell>
          <cell r="B104">
            <v>1.0099999904632568</v>
          </cell>
          <cell r="C104">
            <v>1.0110000371932983</v>
          </cell>
          <cell r="D104">
            <v>1.0060000419616699</v>
          </cell>
          <cell r="E104">
            <v>1.0080000162124634</v>
          </cell>
          <cell r="F104">
            <v>4018310.25</v>
          </cell>
          <cell r="G104">
            <v>4053.112060546875</v>
          </cell>
          <cell r="H104">
            <v>102</v>
          </cell>
          <cell r="I104">
            <v>12268609.62254902</v>
          </cell>
          <cell r="N104">
            <v>1.0219999551773071</v>
          </cell>
          <cell r="O104">
            <v>0.98100000619888306</v>
          </cell>
          <cell r="P104">
            <v>1.0083333651224773</v>
          </cell>
          <cell r="Q104">
            <v>1.0032380961236498</v>
          </cell>
          <cell r="R104">
            <v>5.0952689988275068E-3</v>
          </cell>
          <cell r="S104">
            <v>5.8435363834406983E-3</v>
          </cell>
          <cell r="T104">
            <v>8.7653045751610477E-5</v>
          </cell>
          <cell r="U104">
            <v>58.129970899886153</v>
          </cell>
        </row>
        <row r="105">
          <cell r="A105">
            <v>44526</v>
          </cell>
          <cell r="B105">
            <v>1.0099999904632568</v>
          </cell>
          <cell r="C105">
            <v>1.0130000114440918</v>
          </cell>
          <cell r="D105">
            <v>1.003000020980835</v>
          </cell>
          <cell r="E105">
            <v>1.0049999952316284</v>
          </cell>
          <cell r="F105">
            <v>2548336</v>
          </cell>
          <cell r="G105">
            <v>2571.751953125</v>
          </cell>
          <cell r="H105">
            <v>103</v>
          </cell>
          <cell r="I105">
            <v>12174238.033980582</v>
          </cell>
          <cell r="N105">
            <v>1.0219999551773071</v>
          </cell>
          <cell r="O105">
            <v>0.98100000619888306</v>
          </cell>
          <cell r="P105">
            <v>1.0070000092188518</v>
          </cell>
          <cell r="Q105">
            <v>1.0040238102277119</v>
          </cell>
          <cell r="R105">
            <v>2.9761989911398778E-3</v>
          </cell>
          <cell r="S105">
            <v>5.5986415772211039E-3</v>
          </cell>
          <cell r="T105">
            <v>8.3979623658316562E-5</v>
          </cell>
          <cell r="U105">
            <v>35.439537134019325</v>
          </cell>
        </row>
        <row r="106">
          <cell r="A106">
            <v>44529</v>
          </cell>
          <cell r="B106">
            <v>1.0010000467300415</v>
          </cell>
          <cell r="C106">
            <v>1.0110000371932983</v>
          </cell>
          <cell r="D106">
            <v>0.99599999189376831</v>
          </cell>
          <cell r="E106">
            <v>1.0089999437332153</v>
          </cell>
          <cell r="F106">
            <v>4573849</v>
          </cell>
          <cell r="G106">
            <v>4607.95703125</v>
          </cell>
          <cell r="H106">
            <v>104</v>
          </cell>
          <cell r="I106">
            <v>12101157.370192308</v>
          </cell>
          <cell r="N106">
            <v>1.0219999551773071</v>
          </cell>
          <cell r="O106">
            <v>0.98100000619888306</v>
          </cell>
          <cell r="P106">
            <v>1.0053333242734273</v>
          </cell>
          <cell r="Q106">
            <v>1.004452380396071</v>
          </cell>
          <cell r="R106">
            <v>8.8094387735626611E-4</v>
          </cell>
          <cell r="S106">
            <v>5.3571448439643631E-3</v>
          </cell>
          <cell r="T106">
            <v>8.035717265946545E-5</v>
          </cell>
          <cell r="U106">
            <v>10.962853074603512</v>
          </cell>
        </row>
        <row r="107">
          <cell r="A107">
            <v>44530</v>
          </cell>
          <cell r="B107">
            <v>1.0110000371932983</v>
          </cell>
          <cell r="C107">
            <v>1.0149999856948853</v>
          </cell>
          <cell r="D107">
            <v>1.0049999952316284</v>
          </cell>
          <cell r="E107">
            <v>1.0110000371932983</v>
          </cell>
          <cell r="F107">
            <v>3040778</v>
          </cell>
          <cell r="G107">
            <v>3072.791015625</v>
          </cell>
          <cell r="H107">
            <v>105</v>
          </cell>
          <cell r="I107">
            <v>12014868.042857142</v>
          </cell>
          <cell r="N107">
            <v>1.0110000371932983</v>
          </cell>
          <cell r="O107">
            <v>1.0019999742507935</v>
          </cell>
          <cell r="P107">
            <v>1.0103333393732707</v>
          </cell>
          <cell r="Q107">
            <v>1.0056666660876501</v>
          </cell>
          <cell r="R107">
            <v>4.6666732856206483E-3</v>
          </cell>
          <cell r="S107">
            <v>4.9047644446496407E-3</v>
          </cell>
          <cell r="T107">
            <v>7.3571466669744613E-5</v>
          </cell>
          <cell r="U107">
            <v>63.430477831424852</v>
          </cell>
        </row>
        <row r="108">
          <cell r="A108">
            <v>44531</v>
          </cell>
          <cell r="B108">
            <v>1.0110000371932983</v>
          </cell>
          <cell r="C108">
            <v>1.0110000371932983</v>
          </cell>
          <cell r="D108">
            <v>1.0019999742507935</v>
          </cell>
          <cell r="E108">
            <v>1.0069999694824219</v>
          </cell>
          <cell r="F108">
            <v>1723848</v>
          </cell>
          <cell r="G108">
            <v>1733.385009765625</v>
          </cell>
          <cell r="H108">
            <v>106</v>
          </cell>
          <cell r="I108">
            <v>11917782.948113207</v>
          </cell>
          <cell r="N108">
            <v>1.0110000371932983</v>
          </cell>
          <cell r="O108">
            <v>1.0019999742507935</v>
          </cell>
          <cell r="P108">
            <v>1.0066666603088379</v>
          </cell>
          <cell r="Q108">
            <v>1.0058571426641374</v>
          </cell>
          <cell r="R108">
            <v>8.0951764470049703E-4</v>
          </cell>
          <cell r="S108">
            <v>4.8571441854749643E-3</v>
          </cell>
          <cell r="T108">
            <v>7.2857162782124461E-5</v>
          </cell>
          <cell r="U108">
            <v>11.111023457244928</v>
          </cell>
        </row>
        <row r="109">
          <cell r="A109">
            <v>44532</v>
          </cell>
          <cell r="B109">
            <v>1.003000020980835</v>
          </cell>
          <cell r="C109">
            <v>1.0089999437332153</v>
          </cell>
          <cell r="D109">
            <v>1.0010000467300415</v>
          </cell>
          <cell r="E109">
            <v>1.003000020980835</v>
          </cell>
          <cell r="F109">
            <v>2275412</v>
          </cell>
          <cell r="G109">
            <v>2284.958984375</v>
          </cell>
          <cell r="H109">
            <v>107</v>
          </cell>
          <cell r="I109">
            <v>11827667.331775701</v>
          </cell>
          <cell r="N109">
            <v>1.0110000371932983</v>
          </cell>
          <cell r="O109">
            <v>1.0010000467300415</v>
          </cell>
          <cell r="P109">
            <v>1.0043333371480305</v>
          </cell>
          <cell r="Q109">
            <v>1.0057857135931649</v>
          </cell>
          <cell r="R109">
            <v>-1.4523764451344068E-3</v>
          </cell>
          <cell r="S109">
            <v>4.9285732564472362E-3</v>
          </cell>
          <cell r="T109">
            <v>7.3928598846708537E-5</v>
          </cell>
          <cell r="U109">
            <v>-19.645664435571401</v>
          </cell>
        </row>
        <row r="110">
          <cell r="A110">
            <v>44533</v>
          </cell>
          <cell r="B110">
            <v>1.0049999952316284</v>
          </cell>
          <cell r="C110">
            <v>1.0069999694824219</v>
          </cell>
          <cell r="D110">
            <v>0.99800002574920654</v>
          </cell>
          <cell r="E110">
            <v>1.0060000419616699</v>
          </cell>
          <cell r="F110">
            <v>1681631</v>
          </cell>
          <cell r="G110">
            <v>1687.27001953125</v>
          </cell>
          <cell r="H110">
            <v>108</v>
          </cell>
          <cell r="I110">
            <v>11733722.550925925</v>
          </cell>
          <cell r="N110">
            <v>1.0110000371932983</v>
          </cell>
          <cell r="O110">
            <v>0.99800002574920654</v>
          </cell>
          <cell r="P110">
            <v>1.0036666790644329</v>
          </cell>
          <cell r="Q110">
            <v>1.0060714284578958</v>
          </cell>
          <cell r="R110">
            <v>-2.4047493934629127E-3</v>
          </cell>
          <cell r="S110">
            <v>4.6428583917163934E-3</v>
          </cell>
          <cell r="T110">
            <v>6.9642875875745896E-5</v>
          </cell>
          <cell r="U110">
            <v>-34.529725592512477</v>
          </cell>
        </row>
        <row r="111">
          <cell r="A111">
            <v>44536</v>
          </cell>
          <cell r="B111">
            <v>1.003000020980835</v>
          </cell>
          <cell r="C111">
            <v>1.0099999904632568</v>
          </cell>
          <cell r="D111">
            <v>0.99500000476837158</v>
          </cell>
          <cell r="E111">
            <v>0.99500000476837158</v>
          </cell>
          <cell r="F111">
            <v>1038611.0625</v>
          </cell>
          <cell r="G111">
            <v>1041.5989990234375</v>
          </cell>
          <cell r="H111">
            <v>109</v>
          </cell>
          <cell r="I111">
            <v>11635602.262041284</v>
          </cell>
          <cell r="N111">
            <v>1.0110000371932983</v>
          </cell>
          <cell r="O111">
            <v>0.99500000476837158</v>
          </cell>
          <cell r="P111">
            <v>1</v>
          </cell>
          <cell r="Q111">
            <v>1.0061666681652979</v>
          </cell>
          <cell r="R111">
            <v>-6.1666681652978728E-3</v>
          </cell>
          <cell r="S111">
            <v>4.5476186843145727E-3</v>
          </cell>
          <cell r="T111">
            <v>6.8214280264718586E-5</v>
          </cell>
          <cell r="U111">
            <v>-90.401425352095416</v>
          </cell>
        </row>
        <row r="112">
          <cell r="A112">
            <v>44537</v>
          </cell>
          <cell r="B112">
            <v>1.0010000467300415</v>
          </cell>
          <cell r="C112">
            <v>1.0010000467300415</v>
          </cell>
          <cell r="D112">
            <v>0.98400002717971802</v>
          </cell>
          <cell r="E112">
            <v>0.98900002241134644</v>
          </cell>
          <cell r="F112">
            <v>2848805</v>
          </cell>
          <cell r="G112">
            <v>2824.451904296875</v>
          </cell>
          <cell r="H112">
            <v>110</v>
          </cell>
          <cell r="I112">
            <v>11555722.286931818</v>
          </cell>
          <cell r="N112">
            <v>1.0110000371932983</v>
          </cell>
          <cell r="O112">
            <v>0.98400002717971802</v>
          </cell>
          <cell r="P112">
            <v>0.99133336544036865</v>
          </cell>
          <cell r="Q112">
            <v>1.0054523845513663</v>
          </cell>
          <cell r="R112">
            <v>-1.4119019110997666E-2</v>
          </cell>
          <cell r="S112">
            <v>5.2619022982461428E-3</v>
          </cell>
          <cell r="T112">
            <v>7.8928534473692139E-5</v>
          </cell>
          <cell r="U112">
            <v>-178.88358380331653</v>
          </cell>
        </row>
        <row r="113">
          <cell r="A113">
            <v>44538</v>
          </cell>
          <cell r="B113">
            <v>0.99500000476837158</v>
          </cell>
          <cell r="C113">
            <v>1.0060000419616699</v>
          </cell>
          <cell r="D113">
            <v>0.99400001764297485</v>
          </cell>
          <cell r="E113">
            <v>1.0060000419616699</v>
          </cell>
          <cell r="F113">
            <v>3410173.75</v>
          </cell>
          <cell r="G113">
            <v>3419.632080078125</v>
          </cell>
          <cell r="H113">
            <v>111</v>
          </cell>
          <cell r="I113">
            <v>11482338.966779279</v>
          </cell>
          <cell r="N113">
            <v>1.0110000371932983</v>
          </cell>
          <cell r="O113">
            <v>0.98400002717971802</v>
          </cell>
          <cell r="P113">
            <v>1.0020000338554382</v>
          </cell>
          <cell r="Q113">
            <v>1.0058095299062275</v>
          </cell>
          <cell r="R113">
            <v>-3.809496050789285E-3</v>
          </cell>
          <cell r="S113">
            <v>4.9047569433848404E-3</v>
          </cell>
          <cell r="T113">
            <v>7.3571354150772609E-5</v>
          </cell>
          <cell r="U113">
            <v>-51.779610349190229</v>
          </cell>
        </row>
        <row r="114">
          <cell r="A114">
            <v>44539</v>
          </cell>
          <cell r="B114">
            <v>1.0049999952316284</v>
          </cell>
          <cell r="C114">
            <v>1.0219999551773071</v>
          </cell>
          <cell r="D114">
            <v>1.0049999952316284</v>
          </cell>
          <cell r="E114">
            <v>1.0190000534057617</v>
          </cell>
          <cell r="F114">
            <v>10712061</v>
          </cell>
          <cell r="G114">
            <v>10902.970703125</v>
          </cell>
          <cell r="H114">
            <v>112</v>
          </cell>
          <cell r="I114">
            <v>11475461.484933035</v>
          </cell>
          <cell r="N114">
            <v>1.0219999551773071</v>
          </cell>
          <cell r="O114">
            <v>0.98400002717971802</v>
          </cell>
          <cell r="P114">
            <v>1.0153333346048992</v>
          </cell>
          <cell r="Q114">
            <v>1.0069285773095631</v>
          </cell>
          <cell r="R114">
            <v>8.4047572953360739E-3</v>
          </cell>
          <cell r="S114">
            <v>5.0238058680580145E-3</v>
          </cell>
          <cell r="T114">
            <v>7.5357088020870219E-5</v>
          </cell>
          <cell r="U114">
            <v>111.53240545877208</v>
          </cell>
        </row>
        <row r="115">
          <cell r="A115">
            <v>44540</v>
          </cell>
          <cell r="B115">
            <v>1.0130000114440918</v>
          </cell>
          <cell r="C115">
            <v>1.0210000276565552</v>
          </cell>
          <cell r="D115">
            <v>1.0089999437332153</v>
          </cell>
          <cell r="E115">
            <v>1.0190000534057617</v>
          </cell>
          <cell r="F115">
            <v>1963998</v>
          </cell>
          <cell r="G115">
            <v>1997.758056640625</v>
          </cell>
          <cell r="H115">
            <v>113</v>
          </cell>
          <cell r="I115">
            <v>11391289.24170354</v>
          </cell>
          <cell r="N115">
            <v>1.0219999551773071</v>
          </cell>
          <cell r="O115">
            <v>0.98400002717971802</v>
          </cell>
          <cell r="P115">
            <v>1.0163333415985107</v>
          </cell>
          <cell r="Q115">
            <v>1.0069761985824222</v>
          </cell>
          <cell r="R115">
            <v>9.3571430160885871E-3</v>
          </cell>
          <cell r="S115">
            <v>5.0714271409171285E-3</v>
          </cell>
          <cell r="T115">
            <v>7.6071407113756929E-5</v>
          </cell>
          <cell r="U115">
            <v>123.00473162138235</v>
          </cell>
        </row>
        <row r="116">
          <cell r="A116">
            <v>44543</v>
          </cell>
          <cell r="B116">
            <v>1.0130000114440918</v>
          </cell>
          <cell r="C116">
            <v>1.034000039100647</v>
          </cell>
          <cell r="D116">
            <v>1.0130000114440918</v>
          </cell>
          <cell r="E116">
            <v>1.0269999504089355</v>
          </cell>
          <cell r="F116">
            <v>8765824</v>
          </cell>
          <cell r="G116">
            <v>9026.02734375</v>
          </cell>
          <cell r="H116">
            <v>114</v>
          </cell>
          <cell r="I116">
            <v>11368258.844846491</v>
          </cell>
          <cell r="N116">
            <v>1.034000039100647</v>
          </cell>
          <cell r="O116">
            <v>0.98400002717971802</v>
          </cell>
          <cell r="P116">
            <v>1.0246666669845581</v>
          </cell>
          <cell r="Q116">
            <v>1.0076666758173987</v>
          </cell>
          <cell r="R116">
            <v>1.6999991167159445E-2</v>
          </cell>
          <cell r="S116">
            <v>5.8571424614004552E-3</v>
          </cell>
          <cell r="T116">
            <v>8.7857136921006823E-5</v>
          </cell>
          <cell r="U116">
            <v>193.49584749665013</v>
          </cell>
        </row>
        <row r="117">
          <cell r="A117">
            <v>44544</v>
          </cell>
          <cell r="B117">
            <v>1.0269999504089355</v>
          </cell>
          <cell r="C117">
            <v>1.0269999504089355</v>
          </cell>
          <cell r="D117">
            <v>1.0180000066757202</v>
          </cell>
          <cell r="E117">
            <v>1.0180000066757202</v>
          </cell>
          <cell r="F117">
            <v>1627225</v>
          </cell>
          <cell r="G117">
            <v>1659.76904296875</v>
          </cell>
          <cell r="H117">
            <v>115</v>
          </cell>
          <cell r="I117">
            <v>11283554.202717392</v>
          </cell>
          <cell r="N117">
            <v>1.034000039100647</v>
          </cell>
          <cell r="O117">
            <v>0.98400002717971802</v>
          </cell>
          <cell r="P117">
            <v>1.0209999879201253</v>
          </cell>
          <cell r="Q117">
            <v>1.0083095317795163</v>
          </cell>
          <cell r="R117">
            <v>1.269045614060893E-2</v>
          </cell>
          <cell r="S117">
            <v>6.5918349895347662E-3</v>
          </cell>
          <cell r="T117">
            <v>9.8877524843021483E-5</v>
          </cell>
          <cell r="U117">
            <v>128.34520444111411</v>
          </cell>
        </row>
        <row r="118">
          <cell r="A118">
            <v>44545</v>
          </cell>
          <cell r="B118">
            <v>1.0199999809265137</v>
          </cell>
          <cell r="C118">
            <v>1.0219999551773071</v>
          </cell>
          <cell r="D118">
            <v>1.0089999437332153</v>
          </cell>
          <cell r="E118">
            <v>1.0099999904632568</v>
          </cell>
          <cell r="F118">
            <v>3141458</v>
          </cell>
          <cell r="G118">
            <v>3196.468017578125</v>
          </cell>
          <cell r="H118">
            <v>116</v>
          </cell>
          <cell r="I118">
            <v>11213363.718211208</v>
          </cell>
          <cell r="N118">
            <v>1.034000039100647</v>
          </cell>
          <cell r="O118">
            <v>0.98400002717971802</v>
          </cell>
          <cell r="P118">
            <v>1.0136666297912598</v>
          </cell>
          <cell r="Q118">
            <v>1.008690479255858</v>
          </cell>
          <cell r="R118">
            <v>4.976150535401791E-3</v>
          </cell>
          <cell r="S118">
            <v>7.0272035339251793E-3</v>
          </cell>
          <cell r="T118">
            <v>1.0540805300887769E-4</v>
          </cell>
          <cell r="U118">
            <v>47.208447489137185</v>
          </cell>
        </row>
        <row r="119">
          <cell r="A119">
            <v>44546</v>
          </cell>
          <cell r="B119">
            <v>1.0099999904632568</v>
          </cell>
          <cell r="C119">
            <v>1.0149999856948853</v>
          </cell>
          <cell r="D119">
            <v>1.0080000162124634</v>
          </cell>
          <cell r="E119">
            <v>1.0149999856948853</v>
          </cell>
          <cell r="F119">
            <v>2897243</v>
          </cell>
          <cell r="G119">
            <v>2928.18994140625</v>
          </cell>
          <cell r="H119">
            <v>117</v>
          </cell>
          <cell r="I119">
            <v>11142285.7633547</v>
          </cell>
          <cell r="N119">
            <v>1.034000039100647</v>
          </cell>
          <cell r="O119">
            <v>0.98400002717971802</v>
          </cell>
          <cell r="P119">
            <v>1.0126666625340779</v>
          </cell>
          <cell r="Q119">
            <v>1.0090952402069455</v>
          </cell>
          <cell r="R119">
            <v>3.5714223271323675E-3</v>
          </cell>
          <cell r="S119">
            <v>7.1904687654404465E-3</v>
          </cell>
          <cell r="T119">
            <v>1.0785703148160669E-4</v>
          </cell>
          <cell r="U119">
            <v>33.112559080039368</v>
          </cell>
        </row>
        <row r="120">
          <cell r="A120">
            <v>44547</v>
          </cell>
          <cell r="B120">
            <v>1.0069999694824219</v>
          </cell>
          <cell r="C120">
            <v>1.0099999904632568</v>
          </cell>
          <cell r="D120">
            <v>0.99900001287460327</v>
          </cell>
          <cell r="E120">
            <v>1</v>
          </cell>
          <cell r="F120">
            <v>3019505</v>
          </cell>
          <cell r="G120">
            <v>3028.802001953125</v>
          </cell>
          <cell r="H120">
            <v>118</v>
          </cell>
          <cell r="I120">
            <v>11073448.638241526</v>
          </cell>
          <cell r="N120">
            <v>1.034000039100647</v>
          </cell>
          <cell r="O120">
            <v>0.98400002717971802</v>
          </cell>
          <cell r="P120">
            <v>1.0030000011126201</v>
          </cell>
          <cell r="Q120">
            <v>1.0089285742668879</v>
          </cell>
          <cell r="R120">
            <v>-5.9285731542677578E-3</v>
          </cell>
          <cell r="S120">
            <v>7.3571347054980996E-3</v>
          </cell>
          <cell r="T120">
            <v>1.1035702058247149E-4</v>
          </cell>
          <cell r="U120">
            <v>-53.72175800847436</v>
          </cell>
        </row>
        <row r="121">
          <cell r="A121">
            <v>44550</v>
          </cell>
          <cell r="B121">
            <v>0.99900001287460327</v>
          </cell>
          <cell r="C121">
            <v>1</v>
          </cell>
          <cell r="D121">
            <v>0.97600001096725464</v>
          </cell>
          <cell r="E121">
            <v>0.97699999809265137</v>
          </cell>
          <cell r="F121">
            <v>4565101</v>
          </cell>
          <cell r="G121">
            <v>4501.97900390625</v>
          </cell>
          <cell r="H121">
            <v>119</v>
          </cell>
          <cell r="I121">
            <v>11018756.641281513</v>
          </cell>
          <cell r="N121">
            <v>1.034000039100647</v>
          </cell>
          <cell r="O121">
            <v>0.97600001096725464</v>
          </cell>
          <cell r="P121">
            <v>0.984333336353302</v>
          </cell>
          <cell r="Q121">
            <v>1.007071431194033</v>
          </cell>
          <cell r="R121">
            <v>-2.2738094840730971E-2</v>
          </cell>
          <cell r="S121">
            <v>8.7482908956047576E-3</v>
          </cell>
          <cell r="T121">
            <v>1.3122436343407135E-4</v>
          </cell>
          <cell r="U121">
            <v>-173.27647279580714</v>
          </cell>
        </row>
        <row r="122">
          <cell r="A122">
            <v>44551</v>
          </cell>
          <cell r="B122">
            <v>0.98299998044967651</v>
          </cell>
          <cell r="C122">
            <v>0.98500001430511475</v>
          </cell>
          <cell r="D122">
            <v>0.97699999809265137</v>
          </cell>
          <cell r="E122">
            <v>0.98500001430511475</v>
          </cell>
          <cell r="F122">
            <v>3084602</v>
          </cell>
          <cell r="G122">
            <v>3024.156005859375</v>
          </cell>
          <cell r="H122">
            <v>120</v>
          </cell>
          <cell r="I122">
            <v>10952638.6859375</v>
          </cell>
          <cell r="N122">
            <v>1.034000039100647</v>
          </cell>
          <cell r="O122">
            <v>0.97600001096725464</v>
          </cell>
          <cell r="P122">
            <v>0.98233334223429358</v>
          </cell>
          <cell r="Q122">
            <v>1.0053333370458513</v>
          </cell>
          <cell r="R122">
            <v>-2.2999994811557678E-2</v>
          </cell>
          <cell r="S122">
            <v>1.0238085879760534E-2</v>
          </cell>
          <cell r="T122">
            <v>1.5357128819640801E-4</v>
          </cell>
          <cell r="U122">
            <v>-149.76754497326436</v>
          </cell>
        </row>
        <row r="123">
          <cell r="A123">
            <v>44552</v>
          </cell>
          <cell r="B123">
            <v>0.98600000143051147</v>
          </cell>
          <cell r="C123">
            <v>0.99299997091293335</v>
          </cell>
          <cell r="D123">
            <v>0.98600000143051147</v>
          </cell>
          <cell r="E123">
            <v>0.99099999666213989</v>
          </cell>
          <cell r="F123">
            <v>2327117</v>
          </cell>
          <cell r="G123">
            <v>2305.64208984375</v>
          </cell>
          <cell r="H123">
            <v>121</v>
          </cell>
          <cell r="I123">
            <v>10881353.382747933</v>
          </cell>
          <cell r="N123">
            <v>1.034000039100647</v>
          </cell>
          <cell r="O123">
            <v>0.97600001096725464</v>
          </cell>
          <cell r="P123">
            <v>0.9899999896685282</v>
          </cell>
          <cell r="Q123">
            <v>1.0043095265116011</v>
          </cell>
          <cell r="R123">
            <v>-1.4309536843072901E-2</v>
          </cell>
          <cell r="S123">
            <v>1.1115637766260678E-2</v>
          </cell>
          <cell r="T123">
            <v>1.6673456649391016E-4</v>
          </cell>
          <cell r="U123">
            <v>-85.822257159828609</v>
          </cell>
        </row>
        <row r="124">
          <cell r="A124">
            <v>44553</v>
          </cell>
          <cell r="B124">
            <v>0.99500000476837158</v>
          </cell>
          <cell r="C124">
            <v>0.99900001287460327</v>
          </cell>
          <cell r="D124">
            <v>0.99099999666213989</v>
          </cell>
          <cell r="E124">
            <v>0.99500000476837158</v>
          </cell>
          <cell r="F124">
            <v>3145225</v>
          </cell>
          <cell r="G124">
            <v>3126.48388671875</v>
          </cell>
          <cell r="H124">
            <v>122</v>
          </cell>
          <cell r="I124">
            <v>10817942.494364753</v>
          </cell>
          <cell r="N124">
            <v>1.034000039100647</v>
          </cell>
          <cell r="O124">
            <v>0.97600001096725464</v>
          </cell>
          <cell r="P124">
            <v>0.99500000476837158</v>
          </cell>
          <cell r="Q124">
            <v>1.0036904783475966</v>
          </cell>
          <cell r="R124">
            <v>-8.6904735792250332E-3</v>
          </cell>
          <cell r="S124">
            <v>1.1646250478264413E-2</v>
          </cell>
          <cell r="T124">
            <v>1.7469375717396617E-4</v>
          </cell>
          <cell r="U124">
            <v>-49.746904066930995</v>
          </cell>
        </row>
        <row r="125">
          <cell r="A125">
            <v>44554</v>
          </cell>
          <cell r="B125">
            <v>0.99400001764297485</v>
          </cell>
          <cell r="C125">
            <v>0.99400001764297485</v>
          </cell>
          <cell r="D125">
            <v>0.9779999852180481</v>
          </cell>
          <cell r="E125">
            <v>0.98199999332427979</v>
          </cell>
          <cell r="F125">
            <v>3182907</v>
          </cell>
          <cell r="G125">
            <v>3132.027099609375</v>
          </cell>
          <cell r="H125">
            <v>123</v>
          </cell>
          <cell r="I125">
            <v>10755869.035060976</v>
          </cell>
          <cell r="N125">
            <v>1.034000039100647</v>
          </cell>
          <cell r="O125">
            <v>0.97600001096725464</v>
          </cell>
          <cell r="P125">
            <v>0.98466666539510095</v>
          </cell>
          <cell r="Q125">
            <v>1.0025952401615323</v>
          </cell>
          <cell r="R125">
            <v>-1.7928574766431393E-2</v>
          </cell>
          <cell r="S125">
            <v>1.2642849059331987E-2</v>
          </cell>
          <cell r="T125">
            <v>1.896427358899798E-4</v>
          </cell>
          <cell r="U125">
            <v>-94.538684449440538</v>
          </cell>
        </row>
        <row r="126">
          <cell r="A126">
            <v>44557</v>
          </cell>
          <cell r="B126">
            <v>0.98400002717971802</v>
          </cell>
          <cell r="C126">
            <v>0.98900002241134644</v>
          </cell>
          <cell r="D126">
            <v>0.98000001907348633</v>
          </cell>
          <cell r="E126">
            <v>0.98299998044967651</v>
          </cell>
          <cell r="F126">
            <v>1800311.875</v>
          </cell>
          <cell r="G126">
            <v>1771.0479736328125</v>
          </cell>
          <cell r="H126">
            <v>124</v>
          </cell>
          <cell r="I126">
            <v>10683646.799899194</v>
          </cell>
          <cell r="N126">
            <v>1.034000039100647</v>
          </cell>
          <cell r="O126">
            <v>0.97600001096725464</v>
          </cell>
          <cell r="P126">
            <v>0.98400000731150306</v>
          </cell>
          <cell r="Q126">
            <v>1.0020714288666135</v>
          </cell>
          <cell r="R126">
            <v>-1.8071421555110434E-2</v>
          </cell>
          <cell r="S126">
            <v>1.3166660354250959E-2</v>
          </cell>
          <cell r="T126">
            <v>1.9749990531376437E-4</v>
          </cell>
          <cell r="U126">
            <v>-91.500912501201995</v>
          </cell>
        </row>
        <row r="127">
          <cell r="A127">
            <v>44558</v>
          </cell>
          <cell r="B127">
            <v>0.9869999885559082</v>
          </cell>
          <cell r="C127">
            <v>0.99599999189376831</v>
          </cell>
          <cell r="D127">
            <v>0.98199999332427979</v>
          </cell>
          <cell r="E127">
            <v>0.99400001764297485</v>
          </cell>
          <cell r="F127">
            <v>4340008</v>
          </cell>
          <cell r="G127">
            <v>4296.35302734375</v>
          </cell>
          <cell r="H127">
            <v>125</v>
          </cell>
          <cell r="I127">
            <v>10632897.6895</v>
          </cell>
          <cell r="N127">
            <v>1.034000039100647</v>
          </cell>
          <cell r="O127">
            <v>0.97600001096725464</v>
          </cell>
          <cell r="P127">
            <v>0.99066666762034095</v>
          </cell>
          <cell r="Q127">
            <v>1.0012619027069636</v>
          </cell>
          <cell r="R127">
            <v>-1.0595235086622634E-2</v>
          </cell>
          <cell r="S127">
            <v>1.3976186513900766E-2</v>
          </cell>
          <cell r="T127">
            <v>2.0964279770851148E-4</v>
          </cell>
          <cell r="U127">
            <v>-50.539466189314588</v>
          </cell>
        </row>
        <row r="128">
          <cell r="A128">
            <v>44559</v>
          </cell>
          <cell r="B128">
            <v>0.99500000476837158</v>
          </cell>
          <cell r="C128">
            <v>0.99500000476837158</v>
          </cell>
          <cell r="D128">
            <v>0.98299998044967651</v>
          </cell>
          <cell r="E128">
            <v>0.98299998044967651</v>
          </cell>
          <cell r="F128">
            <v>3106204</v>
          </cell>
          <cell r="G128">
            <v>3066.179931640625</v>
          </cell>
          <cell r="H128">
            <v>126</v>
          </cell>
          <cell r="I128">
            <v>10573162.025297619</v>
          </cell>
          <cell r="N128">
            <v>1.034000039100647</v>
          </cell>
          <cell r="O128">
            <v>0.97600001096725464</v>
          </cell>
          <cell r="P128">
            <v>0.9869999885559082</v>
          </cell>
          <cell r="Q128">
            <v>0.9992380922748928</v>
          </cell>
          <cell r="R128">
            <v>-1.2238103718984594E-2</v>
          </cell>
          <cell r="S128">
            <v>1.3700676613113496E-2</v>
          </cell>
          <cell r="T128">
            <v>2.0551014919670244E-4</v>
          </cell>
          <cell r="U128">
            <v>-59.549875112352666</v>
          </cell>
        </row>
        <row r="129">
          <cell r="A129">
            <v>44560</v>
          </cell>
          <cell r="B129">
            <v>0.98299998044967651</v>
          </cell>
          <cell r="C129">
            <v>0.99400001764297485</v>
          </cell>
          <cell r="D129">
            <v>0.98299998044967651</v>
          </cell>
          <cell r="E129">
            <v>0.99000000953674316</v>
          </cell>
          <cell r="F129">
            <v>1774302.875</v>
          </cell>
          <cell r="G129">
            <v>1756.2440185546875</v>
          </cell>
          <cell r="H129">
            <v>127</v>
          </cell>
          <cell r="I129">
            <v>10503879.669783464</v>
          </cell>
          <cell r="N129">
            <v>1.034000039100647</v>
          </cell>
          <cell r="O129">
            <v>0.97600001096725464</v>
          </cell>
          <cell r="P129">
            <v>0.98900000254313147</v>
          </cell>
          <cell r="Q129">
            <v>0.99728571091379425</v>
          </cell>
          <cell r="R129">
            <v>-8.285708370662781E-3</v>
          </cell>
          <cell r="S129">
            <v>1.2653056253381296E-2</v>
          </cell>
          <cell r="T129">
            <v>1.8979584380071944E-4</v>
          </cell>
          <cell r="U129">
            <v>-43.655899964609098</v>
          </cell>
        </row>
        <row r="130">
          <cell r="A130">
            <v>44561</v>
          </cell>
          <cell r="B130">
            <v>0.99500000476837158</v>
          </cell>
          <cell r="C130">
            <v>0.99500000476837158</v>
          </cell>
          <cell r="D130">
            <v>0.98600000143051147</v>
          </cell>
          <cell r="E130">
            <v>0.99199998378753662</v>
          </cell>
          <cell r="F130">
            <v>1988017</v>
          </cell>
          <cell r="G130">
            <v>1969.0880126953125</v>
          </cell>
          <cell r="H130">
            <v>128</v>
          </cell>
          <cell r="I130">
            <v>10437349.492675781</v>
          </cell>
          <cell r="N130">
            <v>0.99599999189376831</v>
          </cell>
          <cell r="O130">
            <v>0.97600001096725464</v>
          </cell>
          <cell r="P130">
            <v>0.99099999666213989</v>
          </cell>
          <cell r="Q130">
            <v>0.99488094874790733</v>
          </cell>
          <cell r="R130">
            <v>-3.8809520857674418E-3</v>
          </cell>
          <cell r="S130">
            <v>1.0132648912416831E-2</v>
          </cell>
          <cell r="T130">
            <v>1.5198973368625246E-4</v>
          </cell>
          <cell r="U130">
            <v>-25.534304137796351</v>
          </cell>
        </row>
        <row r="131">
          <cell r="A131">
            <v>44565</v>
          </cell>
          <cell r="B131">
            <v>0.99199998378753662</v>
          </cell>
          <cell r="C131">
            <v>0.99599999189376831</v>
          </cell>
          <cell r="D131">
            <v>0.97600001096725464</v>
          </cell>
          <cell r="E131">
            <v>0.98299998044967651</v>
          </cell>
          <cell r="F131">
            <v>3473303</v>
          </cell>
          <cell r="G131">
            <v>3420.97705078125</v>
          </cell>
          <cell r="H131">
            <v>129</v>
          </cell>
          <cell r="I131">
            <v>10383364.636143411</v>
          </cell>
          <cell r="N131">
            <v>0.99599999189376831</v>
          </cell>
          <cell r="O131">
            <v>0.97600001096725464</v>
          </cell>
          <cell r="P131">
            <v>0.98499999443689978</v>
          </cell>
          <cell r="Q131">
            <v>0.99230952064196265</v>
          </cell>
          <cell r="R131">
            <v>-7.3095262050628662E-3</v>
          </cell>
          <cell r="S131">
            <v>7.8707450912112262E-3</v>
          </cell>
          <cell r="T131">
            <v>1.1806117636816839E-4</v>
          </cell>
          <cell r="U131">
            <v>-61.913038900005894</v>
          </cell>
        </row>
        <row r="132">
          <cell r="A132">
            <v>44566</v>
          </cell>
          <cell r="B132">
            <v>0.97699999809265137</v>
          </cell>
          <cell r="C132">
            <v>0.97699999809265137</v>
          </cell>
          <cell r="D132">
            <v>0.95599997043609619</v>
          </cell>
          <cell r="E132">
            <v>0.96100002527236938</v>
          </cell>
          <cell r="F132">
            <v>5904303</v>
          </cell>
          <cell r="G132">
            <v>5693.3017578125</v>
          </cell>
          <cell r="H132">
            <v>130</v>
          </cell>
          <cell r="I132">
            <v>10348910.315865384</v>
          </cell>
          <cell r="N132">
            <v>0.99599999189376831</v>
          </cell>
          <cell r="O132">
            <v>0.95599997043609619</v>
          </cell>
          <cell r="P132">
            <v>0.96466666460037231</v>
          </cell>
          <cell r="Q132">
            <v>0.98880952312832782</v>
          </cell>
          <cell r="R132">
            <v>-2.4142858527955502E-2</v>
          </cell>
          <cell r="S132">
            <v>7.0952375729878715E-3</v>
          </cell>
          <cell r="T132">
            <v>1.0642856359481806E-4</v>
          </cell>
          <cell r="U132">
            <v>-226.84566729538199</v>
          </cell>
        </row>
        <row r="133">
          <cell r="A133">
            <v>44567</v>
          </cell>
          <cell r="B133">
            <v>0.95599997043609619</v>
          </cell>
          <cell r="C133">
            <v>0.9570000171661377</v>
          </cell>
          <cell r="D133">
            <v>0.94300001859664917</v>
          </cell>
          <cell r="E133">
            <v>0.95200002193450928</v>
          </cell>
          <cell r="F133">
            <v>6038001</v>
          </cell>
          <cell r="G133">
            <v>5740.23486328125</v>
          </cell>
          <cell r="H133">
            <v>131</v>
          </cell>
          <cell r="I133">
            <v>10316002.611164123</v>
          </cell>
          <cell r="N133">
            <v>0.99599999189376831</v>
          </cell>
          <cell r="O133">
            <v>0.94300001859664917</v>
          </cell>
          <cell r="P133">
            <v>0.95066668589909875</v>
          </cell>
          <cell r="Q133">
            <v>0.98438095336868658</v>
          </cell>
          <cell r="R133">
            <v>-3.3714267469587833E-2</v>
          </cell>
          <cell r="S133">
            <v>7.9863900635517935E-3</v>
          </cell>
          <cell r="T133">
            <v>1.1979585095327689E-4</v>
          </cell>
          <cell r="U133">
            <v>-281.43101118533031</v>
          </cell>
        </row>
        <row r="134">
          <cell r="A134">
            <v>44568</v>
          </cell>
          <cell r="B134">
            <v>0.95599997043609619</v>
          </cell>
          <cell r="C134">
            <v>0.95899999141693115</v>
          </cell>
          <cell r="D134">
            <v>0.94900000095367432</v>
          </cell>
          <cell r="E134">
            <v>0.94999998807907104</v>
          </cell>
          <cell r="F134">
            <v>2948303</v>
          </cell>
          <cell r="G134">
            <v>2812.489990234375</v>
          </cell>
          <cell r="H134">
            <v>132</v>
          </cell>
          <cell r="I134">
            <v>10260186.705018939</v>
          </cell>
          <cell r="N134">
            <v>0.99599999189376831</v>
          </cell>
          <cell r="O134">
            <v>0.94300001859664917</v>
          </cell>
          <cell r="P134">
            <v>0.95266666014989221</v>
          </cell>
          <cell r="Q134">
            <v>0.98078571472849163</v>
          </cell>
          <cell r="R134">
            <v>-2.8119054578599423E-2</v>
          </cell>
          <cell r="S134">
            <v>1.0622447648015954E-2</v>
          </cell>
          <cell r="T134">
            <v>1.5933671472023928E-4</v>
          </cell>
          <cell r="U134">
            <v>-176.47567685809503</v>
          </cell>
        </row>
        <row r="135">
          <cell r="A135">
            <v>44571</v>
          </cell>
          <cell r="B135">
            <v>0.95300000905990601</v>
          </cell>
          <cell r="C135">
            <v>0.95399999618530273</v>
          </cell>
          <cell r="D135">
            <v>0.93800002336502075</v>
          </cell>
          <cell r="E135">
            <v>0.94999998807907104</v>
          </cell>
          <cell r="F135">
            <v>2877113</v>
          </cell>
          <cell r="G135">
            <v>2723.02392578125</v>
          </cell>
          <cell r="H135">
            <v>133</v>
          </cell>
          <cell r="I135">
            <v>10204674.872650376</v>
          </cell>
          <cell r="N135">
            <v>0.99599999189376831</v>
          </cell>
          <cell r="O135">
            <v>0.93800002336502075</v>
          </cell>
          <cell r="P135">
            <v>0.94733333587646484</v>
          </cell>
          <cell r="Q135">
            <v>0.97814285755157482</v>
          </cell>
          <cell r="R135">
            <v>-3.0809521675109974E-2</v>
          </cell>
          <cell r="S135">
            <v>1.3891154811495761E-2</v>
          </cell>
          <cell r="T135">
            <v>2.083673221724364E-4</v>
          </cell>
          <cell r="U135">
            <v>-147.8615809518023</v>
          </cell>
        </row>
        <row r="136">
          <cell r="A136">
            <v>44572</v>
          </cell>
          <cell r="B136">
            <v>0.94999998807907104</v>
          </cell>
          <cell r="C136">
            <v>0.95200002193450928</v>
          </cell>
          <cell r="D136">
            <v>0.93800002336502075</v>
          </cell>
          <cell r="E136">
            <v>0.93900001049041748</v>
          </cell>
          <cell r="F136">
            <v>4772900</v>
          </cell>
          <cell r="G136">
            <v>4504.2998046875</v>
          </cell>
          <cell r="H136">
            <v>134</v>
          </cell>
          <cell r="I136">
            <v>10164139.239272388</v>
          </cell>
          <cell r="N136">
            <v>0.99599999189376831</v>
          </cell>
          <cell r="O136">
            <v>0.93800002336502075</v>
          </cell>
          <cell r="P136">
            <v>0.94300001859664917</v>
          </cell>
          <cell r="Q136">
            <v>0.97533333443460013</v>
          </cell>
          <cell r="R136">
            <v>-3.233331583795096E-2</v>
          </cell>
          <cell r="S136">
            <v>1.6904758150074733E-2</v>
          </cell>
          <cell r="T136">
            <v>2.53571372251121E-4</v>
          </cell>
          <cell r="U136">
            <v>-127.51169641472814</v>
          </cell>
        </row>
        <row r="137">
          <cell r="A137">
            <v>44573</v>
          </cell>
          <cell r="B137">
            <v>0.94700002670288086</v>
          </cell>
          <cell r="C137">
            <v>0.95200002193450928</v>
          </cell>
          <cell r="D137">
            <v>0.94300001859664917</v>
          </cell>
          <cell r="E137">
            <v>0.95200002193450928</v>
          </cell>
          <cell r="F137">
            <v>1687809</v>
          </cell>
          <cell r="G137">
            <v>1599.0799560546875</v>
          </cell>
          <cell r="H137">
            <v>135</v>
          </cell>
          <cell r="I137">
            <v>10101351.60787037</v>
          </cell>
          <cell r="N137">
            <v>0.99599999189376831</v>
          </cell>
          <cell r="O137">
            <v>0.93800002336502075</v>
          </cell>
          <cell r="P137">
            <v>0.94900002082188928</v>
          </cell>
          <cell r="Q137">
            <v>0.97240476523126884</v>
          </cell>
          <cell r="R137">
            <v>-2.3404744409379563E-2</v>
          </cell>
          <cell r="S137">
            <v>1.8156457920463689E-2</v>
          </cell>
          <cell r="T137">
            <v>2.7234686880695533E-4</v>
          </cell>
          <cell r="U137">
            <v>-85.937262697039827</v>
          </cell>
        </row>
        <row r="138">
          <cell r="A138">
            <v>44574</v>
          </cell>
          <cell r="B138">
            <v>0.95200002193450928</v>
          </cell>
          <cell r="C138">
            <v>0.95300000905990601</v>
          </cell>
          <cell r="D138">
            <v>0.93500000238418579</v>
          </cell>
          <cell r="E138">
            <v>0.93599998950958252</v>
          </cell>
          <cell r="F138">
            <v>3237800</v>
          </cell>
          <cell r="G138">
            <v>3048.388916015625</v>
          </cell>
          <cell r="H138">
            <v>136</v>
          </cell>
          <cell r="I138">
            <v>10050884.31663603</v>
          </cell>
          <cell r="N138">
            <v>0.99599999189376831</v>
          </cell>
          <cell r="O138">
            <v>0.93500000238418579</v>
          </cell>
          <cell r="P138">
            <v>0.94133333365122474</v>
          </cell>
          <cell r="Q138">
            <v>0.96857143158004411</v>
          </cell>
          <cell r="R138">
            <v>-2.7238097928819371E-2</v>
          </cell>
          <cell r="S138">
            <v>1.8761900209245213E-2</v>
          </cell>
          <cell r="T138">
            <v>2.814285031386782E-4</v>
          </cell>
          <cell r="U138">
            <v>-96.785143029373188</v>
          </cell>
        </row>
        <row r="139">
          <cell r="A139">
            <v>44575</v>
          </cell>
          <cell r="B139">
            <v>0.94800001382827759</v>
          </cell>
          <cell r="C139">
            <v>0.94800001382827759</v>
          </cell>
          <cell r="D139">
            <v>0.93000000715255737</v>
          </cell>
          <cell r="E139">
            <v>0.93800002336502075</v>
          </cell>
          <cell r="F139">
            <v>1447505</v>
          </cell>
          <cell r="G139">
            <v>1356.9019775390625</v>
          </cell>
          <cell r="H139">
            <v>137</v>
          </cell>
          <cell r="I139">
            <v>9988085.9274635036</v>
          </cell>
          <cell r="N139">
            <v>0.99599999189376831</v>
          </cell>
          <cell r="O139">
            <v>0.93000000715255737</v>
          </cell>
          <cell r="P139">
            <v>0.93866668144861853</v>
          </cell>
          <cell r="Q139">
            <v>0.96528571844100952</v>
          </cell>
          <cell r="R139">
            <v>-2.6619036992390988E-2</v>
          </cell>
          <cell r="S139">
            <v>1.9278906640552325E-2</v>
          </cell>
          <cell r="T139">
            <v>2.8918359960828488E-4</v>
          </cell>
          <cell r="U139">
            <v>-92.048916426961767</v>
          </cell>
        </row>
        <row r="140">
          <cell r="A140">
            <v>44578</v>
          </cell>
          <cell r="B140">
            <v>0.93800002336502075</v>
          </cell>
          <cell r="C140">
            <v>0.95499998331069946</v>
          </cell>
          <cell r="D140">
            <v>0.93800002336502075</v>
          </cell>
          <cell r="E140">
            <v>0.95300000905990601</v>
          </cell>
          <cell r="F140">
            <v>1462618</v>
          </cell>
          <cell r="G140">
            <v>1390.68994140625</v>
          </cell>
          <cell r="H140">
            <v>138</v>
          </cell>
          <cell r="I140">
            <v>9926307.1743659414</v>
          </cell>
          <cell r="N140">
            <v>0.99599999189376831</v>
          </cell>
          <cell r="O140">
            <v>0.93000000715255737</v>
          </cell>
          <cell r="P140">
            <v>0.94866667191187537</v>
          </cell>
          <cell r="Q140">
            <v>0.96276190876960743</v>
          </cell>
          <cell r="R140">
            <v>-1.4095236857732063E-2</v>
          </cell>
          <cell r="S140">
            <v>1.8680265971592471E-2</v>
          </cell>
          <cell r="T140">
            <v>2.8020398957388705E-4</v>
          </cell>
          <cell r="U140">
            <v>-50.303483826790007</v>
          </cell>
        </row>
        <row r="141">
          <cell r="A141">
            <v>44579</v>
          </cell>
          <cell r="B141">
            <v>0.95899999141693115</v>
          </cell>
          <cell r="C141">
            <v>0.95899999141693115</v>
          </cell>
          <cell r="D141">
            <v>0.94700002670288086</v>
          </cell>
          <cell r="E141">
            <v>0.95399999618530273</v>
          </cell>
          <cell r="F141">
            <v>2637102</v>
          </cell>
          <cell r="G141">
            <v>2516.280029296875</v>
          </cell>
          <cell r="H141">
            <v>139</v>
          </cell>
          <cell r="I141">
            <v>9873866.8493705038</v>
          </cell>
          <cell r="N141">
            <v>0.99599999189376831</v>
          </cell>
          <cell r="O141">
            <v>0.93000000715255737</v>
          </cell>
          <cell r="P141">
            <v>0.95333333810170495</v>
          </cell>
          <cell r="Q141">
            <v>0.96009524237541921</v>
          </cell>
          <cell r="R141">
            <v>-6.7619042737142587E-3</v>
          </cell>
          <cell r="S141">
            <v>1.6598633560193619E-2</v>
          </cell>
          <cell r="T141">
            <v>2.489795034029043E-4</v>
          </cell>
          <cell r="U141">
            <v>-27.158477630875467</v>
          </cell>
        </row>
        <row r="142">
          <cell r="A142">
            <v>44580</v>
          </cell>
          <cell r="B142">
            <v>0.95800000429153442</v>
          </cell>
          <cell r="C142">
            <v>0.95800000429153442</v>
          </cell>
          <cell r="D142">
            <v>0.93300002813339233</v>
          </cell>
          <cell r="E142">
            <v>0.93900001049041748</v>
          </cell>
          <cell r="F142">
            <v>3376500</v>
          </cell>
          <cell r="G142">
            <v>3168.449951171875</v>
          </cell>
          <cell r="H142">
            <v>140</v>
          </cell>
          <cell r="I142">
            <v>9827457.0861607138</v>
          </cell>
          <cell r="N142">
            <v>0.99599999189376831</v>
          </cell>
          <cell r="O142">
            <v>0.93000000715255737</v>
          </cell>
          <cell r="P142">
            <v>0.94333334763844812</v>
          </cell>
          <cell r="Q142">
            <v>0.95697619659560051</v>
          </cell>
          <cell r="R142">
            <v>-1.3642848957152398E-2</v>
          </cell>
          <cell r="S142">
            <v>1.4537410265734328E-2</v>
          </cell>
          <cell r="T142">
            <v>2.1806115398601491E-4</v>
          </cell>
          <cell r="U142">
            <v>-62.564325226066472</v>
          </cell>
        </row>
        <row r="143">
          <cell r="A143">
            <v>44581</v>
          </cell>
          <cell r="B143">
            <v>0.94099998474121094</v>
          </cell>
          <cell r="C143">
            <v>0.9440000057220459</v>
          </cell>
          <cell r="D143">
            <v>0.93500000238418579</v>
          </cell>
          <cell r="E143">
            <v>0.93900001049041748</v>
          </cell>
          <cell r="F143">
            <v>1368202</v>
          </cell>
          <cell r="G143">
            <v>1286.06201171875</v>
          </cell>
          <cell r="H143">
            <v>141</v>
          </cell>
          <cell r="I143">
            <v>9767462.3692375887</v>
          </cell>
          <cell r="N143">
            <v>0.99599999189376831</v>
          </cell>
          <cell r="O143">
            <v>0.93000000715255737</v>
          </cell>
          <cell r="P143">
            <v>0.93933333953221643</v>
          </cell>
          <cell r="Q143">
            <v>0.95342857780910673</v>
          </cell>
          <cell r="R143">
            <v>-1.4095238276890298E-2</v>
          </cell>
          <cell r="S143">
            <v>1.14829888960131E-2</v>
          </cell>
          <cell r="T143">
            <v>1.722448334401965E-4</v>
          </cell>
          <cell r="U143">
            <v>-81.832575151138997</v>
          </cell>
        </row>
        <row r="144">
          <cell r="A144">
            <v>44582</v>
          </cell>
          <cell r="B144">
            <v>0.94700002670288086</v>
          </cell>
          <cell r="C144">
            <v>0.94700002670288086</v>
          </cell>
          <cell r="D144">
            <v>0.92500001192092896</v>
          </cell>
          <cell r="E144">
            <v>0.92699998617172241</v>
          </cell>
          <cell r="F144">
            <v>3362521</v>
          </cell>
          <cell r="G144">
            <v>3127.39404296875</v>
          </cell>
          <cell r="H144">
            <v>142</v>
          </cell>
          <cell r="I144">
            <v>9722357.1483274642</v>
          </cell>
          <cell r="N144">
            <v>0.99599999189376831</v>
          </cell>
          <cell r="O144">
            <v>0.92500001192092896</v>
          </cell>
          <cell r="P144">
            <v>0.93300000826517737</v>
          </cell>
          <cell r="Q144">
            <v>0.94928572149503798</v>
          </cell>
          <cell r="R144">
            <v>-1.628571322986061E-2</v>
          </cell>
          <cell r="S144">
            <v>8.5578193875397203E-3</v>
          </cell>
          <cell r="T144">
            <v>1.283672908130958E-4</v>
          </cell>
          <cell r="U144">
            <v>-126.86809176001688</v>
          </cell>
        </row>
        <row r="145">
          <cell r="A145">
            <v>44585</v>
          </cell>
          <cell r="B145">
            <v>0.92699998617172241</v>
          </cell>
          <cell r="C145">
            <v>0.93599998950958252</v>
          </cell>
          <cell r="D145">
            <v>0.92299997806549072</v>
          </cell>
          <cell r="E145">
            <v>0.93300002813339233</v>
          </cell>
          <cell r="F145">
            <v>1527212</v>
          </cell>
          <cell r="G145">
            <v>1420.634033203125</v>
          </cell>
          <cell r="H145">
            <v>143</v>
          </cell>
          <cell r="I145">
            <v>9665048.4409965035</v>
          </cell>
          <cell r="N145">
            <v>0.99599999189376831</v>
          </cell>
          <cell r="O145">
            <v>0.92299997806549072</v>
          </cell>
          <cell r="P145">
            <v>0.93066666523615516</v>
          </cell>
          <cell r="Q145">
            <v>0.94540476940927054</v>
          </cell>
          <cell r="R145">
            <v>-1.4738104173115385E-2</v>
          </cell>
          <cell r="S145">
            <v>6.9285702137720151E-3</v>
          </cell>
          <cell r="T145">
            <v>1.0392855320658022E-4</v>
          </cell>
          <cell r="U145">
            <v>-141.80996192471045</v>
          </cell>
        </row>
        <row r="146">
          <cell r="A146">
            <v>44586</v>
          </cell>
          <cell r="B146">
            <v>0.92100000381469727</v>
          </cell>
          <cell r="C146">
            <v>0.93500000238418579</v>
          </cell>
          <cell r="D146">
            <v>0.91399997472763062</v>
          </cell>
          <cell r="E146">
            <v>0.91399997472763062</v>
          </cell>
          <cell r="F146">
            <v>1894109</v>
          </cell>
          <cell r="G146">
            <v>1748.9329833984375</v>
          </cell>
          <cell r="H146">
            <v>144</v>
          </cell>
          <cell r="I146">
            <v>9611083.5837673619</v>
          </cell>
          <cell r="N146">
            <v>0.99599999189376831</v>
          </cell>
          <cell r="O146">
            <v>0.91399997472763062</v>
          </cell>
          <cell r="P146">
            <v>0.9209999839464823</v>
          </cell>
          <cell r="Q146">
            <v>0.94228572079113548</v>
          </cell>
          <cell r="R146">
            <v>-2.128573684465318E-2</v>
          </cell>
          <cell r="S146">
            <v>7.1020446667055138E-3</v>
          </cell>
          <cell r="T146">
            <v>1.0653067000058271E-4</v>
          </cell>
          <cell r="U146">
            <v>-199.80853255251986</v>
          </cell>
        </row>
        <row r="147">
          <cell r="A147">
            <v>44587</v>
          </cell>
          <cell r="B147">
            <v>0.91500002145767212</v>
          </cell>
          <cell r="C147">
            <v>0.92400002479553223</v>
          </cell>
          <cell r="D147">
            <v>0.90799999237060547</v>
          </cell>
          <cell r="E147">
            <v>0.92100000381469727</v>
          </cell>
          <cell r="F147">
            <v>1920309</v>
          </cell>
          <cell r="G147">
            <v>1765.64794921875</v>
          </cell>
          <cell r="H147">
            <v>145</v>
          </cell>
          <cell r="I147">
            <v>9558043.7590517234</v>
          </cell>
          <cell r="N147">
            <v>0.99599999189376831</v>
          </cell>
          <cell r="O147">
            <v>0.90799999237060547</v>
          </cell>
          <cell r="P147">
            <v>0.91766667366027832</v>
          </cell>
          <cell r="Q147">
            <v>0.93992857705979116</v>
          </cell>
          <cell r="R147">
            <v>-2.2261903399512839E-2</v>
          </cell>
          <cell r="S147">
            <v>8.462587181402732E-3</v>
          </cell>
          <cell r="T147">
            <v>1.2693880772104098E-4</v>
          </cell>
          <cell r="U147">
            <v>-175.37507874215504</v>
          </cell>
        </row>
        <row r="148">
          <cell r="A148">
            <v>44588</v>
          </cell>
          <cell r="B148">
            <v>0.91900002956390381</v>
          </cell>
          <cell r="C148">
            <v>0.91900002956390381</v>
          </cell>
          <cell r="D148">
            <v>0.89300000667572021</v>
          </cell>
          <cell r="E148">
            <v>0.89300000667572021</v>
          </cell>
          <cell r="F148">
            <v>2677822</v>
          </cell>
          <cell r="G148">
            <v>2423.487060546875</v>
          </cell>
          <cell r="H148">
            <v>146</v>
          </cell>
          <cell r="I148">
            <v>9510918.9524828773</v>
          </cell>
          <cell r="N148">
            <v>0.99599999189376831</v>
          </cell>
          <cell r="O148">
            <v>0.89300000667572021</v>
          </cell>
          <cell r="P148">
            <v>0.90166668097178138</v>
          </cell>
          <cell r="Q148">
            <v>0.93628572140421173</v>
          </cell>
          <cell r="R148">
            <v>-3.4619040432430359E-2</v>
          </cell>
          <cell r="S148">
            <v>1.1061227848740711E-2</v>
          </cell>
          <cell r="T148">
            <v>1.6591841773111067E-4</v>
          </cell>
          <cell r="U148">
            <v>-208.65097983597204</v>
          </cell>
        </row>
        <row r="149">
          <cell r="A149">
            <v>44589</v>
          </cell>
          <cell r="B149">
            <v>0.90499997138977051</v>
          </cell>
          <cell r="C149">
            <v>0.90499997138977051</v>
          </cell>
          <cell r="D149">
            <v>0.88499999046325684</v>
          </cell>
          <cell r="E149">
            <v>0.89099997282028198</v>
          </cell>
          <cell r="F149">
            <v>2257005</v>
          </cell>
          <cell r="G149">
            <v>2018.9129638671875</v>
          </cell>
          <cell r="H149">
            <v>147</v>
          </cell>
          <cell r="I149">
            <v>9461572.5990646258</v>
          </cell>
          <cell r="N149">
            <v>0.91100001335144043</v>
          </cell>
          <cell r="O149">
            <v>0.89200001955032349</v>
          </cell>
          <cell r="P149">
            <v>0.89366664489110315</v>
          </cell>
          <cell r="Q149">
            <v>0.93245238633382865</v>
          </cell>
          <cell r="R149">
            <v>-3.8785741442725508E-2</v>
          </cell>
          <cell r="S149">
            <v>1.3942183280477789E-2</v>
          </cell>
          <cell r="T149">
            <v>2.0913274920716682E-4</v>
          </cell>
          <cell r="U149">
            <v>-185.45991285326798</v>
          </cell>
        </row>
        <row r="150">
          <cell r="A150">
            <v>44599</v>
          </cell>
          <cell r="B150">
            <v>0.90700000524520874</v>
          </cell>
          <cell r="C150">
            <v>0.91100001335144043</v>
          </cell>
          <cell r="D150">
            <v>0.89200001955032349</v>
          </cell>
          <cell r="E150">
            <v>0.89300000667572021</v>
          </cell>
          <cell r="F150">
            <v>1191102</v>
          </cell>
          <cell r="G150">
            <v>1076.927001953125</v>
          </cell>
          <cell r="H150">
            <v>148</v>
          </cell>
          <cell r="I150">
            <v>9405691.0409628376</v>
          </cell>
          <cell r="N150">
            <v>0.91100001335144043</v>
          </cell>
          <cell r="O150">
            <v>0.89200001955032349</v>
          </cell>
          <cell r="P150">
            <v>0.89866667985916138</v>
          </cell>
          <cell r="Q150">
            <v>0.92928571928115111</v>
          </cell>
          <cell r="R150">
            <v>-3.0619039421989735E-2</v>
          </cell>
          <cell r="S150">
            <v>1.6251704725278499E-2</v>
          </cell>
          <cell r="T150">
            <v>2.4377557087917748E-4</v>
          </cell>
          <cell r="U150">
            <v>-125.60339541637441</v>
          </cell>
        </row>
        <row r="151">
          <cell r="A151">
            <v>44600</v>
          </cell>
          <cell r="B151">
            <v>0.88999998569488525</v>
          </cell>
          <cell r="C151">
            <v>0.88999998569488525</v>
          </cell>
          <cell r="D151">
            <v>0.86100000143051147</v>
          </cell>
          <cell r="E151">
            <v>0.87699997425079346</v>
          </cell>
          <cell r="F151">
            <v>4656026</v>
          </cell>
          <cell r="G151">
            <v>4068.3359375</v>
          </cell>
          <cell r="H151">
            <v>149</v>
          </cell>
          <cell r="I151">
            <v>9373814.0943791941</v>
          </cell>
          <cell r="N151">
            <v>0.91100001335144043</v>
          </cell>
          <cell r="O151">
            <v>0.86100000143051147</v>
          </cell>
          <cell r="P151">
            <v>0.87599998712539673</v>
          </cell>
          <cell r="Q151">
            <v>0.92407143115997314</v>
          </cell>
          <cell r="R151">
            <v>-4.8071444034576416E-2</v>
          </cell>
          <cell r="S151">
            <v>1.9394562357947936E-2</v>
          </cell>
          <cell r="T151">
            <v>2.9091843536921901E-4</v>
          </cell>
          <cell r="U151">
            <v>-165.24028108966888</v>
          </cell>
        </row>
        <row r="152">
          <cell r="A152">
            <v>44601</v>
          </cell>
          <cell r="B152">
            <v>0.87400001287460327</v>
          </cell>
          <cell r="C152">
            <v>0.88899999856948853</v>
          </cell>
          <cell r="D152">
            <v>0.87000000476837158</v>
          </cell>
          <cell r="E152">
            <v>0.8880000114440918</v>
          </cell>
          <cell r="F152">
            <v>1261603</v>
          </cell>
          <cell r="G152">
            <v>1109.7239990234375</v>
          </cell>
          <cell r="H152">
            <v>150</v>
          </cell>
          <cell r="I152">
            <v>9319732.6870833337</v>
          </cell>
          <cell r="N152">
            <v>0.91100001335144043</v>
          </cell>
          <cell r="O152">
            <v>0.86100000143051147</v>
          </cell>
          <cell r="P152">
            <v>0.88233333826065063</v>
          </cell>
          <cell r="Q152">
            <v>0.91985714577493216</v>
          </cell>
          <cell r="R152">
            <v>-3.7523807514281526E-2</v>
          </cell>
          <cell r="S152">
            <v>2.1306124268745879E-2</v>
          </cell>
          <cell r="T152">
            <v>3.1959186403118816E-4</v>
          </cell>
          <cell r="U152">
            <v>-117.41164822212018</v>
          </cell>
        </row>
        <row r="153">
          <cell r="A153">
            <v>44602</v>
          </cell>
          <cell r="B153">
            <v>0.90100002288818359</v>
          </cell>
          <cell r="C153">
            <v>0.90100002288818359</v>
          </cell>
          <cell r="D153">
            <v>0.87000000476837158</v>
          </cell>
          <cell r="E153">
            <v>0.87699997425079346</v>
          </cell>
          <cell r="F153">
            <v>2198404</v>
          </cell>
          <cell r="G153">
            <v>1924.845947265625</v>
          </cell>
          <cell r="H153">
            <v>151</v>
          </cell>
          <cell r="I153">
            <v>9272571.569950331</v>
          </cell>
          <cell r="N153">
            <v>0.91100001335144043</v>
          </cell>
          <cell r="O153">
            <v>0.86100000143051147</v>
          </cell>
          <cell r="P153">
            <v>0.88266666730244958</v>
          </cell>
          <cell r="Q153">
            <v>0.91585714476449165</v>
          </cell>
          <cell r="R153">
            <v>-3.3190477462042067E-2</v>
          </cell>
          <cell r="S153">
            <v>2.2877552882343704E-2</v>
          </cell>
          <cell r="T153">
            <v>3.4316329323515557E-4</v>
          </cell>
          <cell r="U153">
            <v>-96.719194961501927</v>
          </cell>
        </row>
        <row r="154">
          <cell r="A154">
            <v>44603</v>
          </cell>
          <cell r="B154">
            <v>0.87800002098083496</v>
          </cell>
          <cell r="C154">
            <v>0.87800002098083496</v>
          </cell>
          <cell r="D154">
            <v>0.85900002717971802</v>
          </cell>
          <cell r="E154">
            <v>0.86000001430511475</v>
          </cell>
          <cell r="F154">
            <v>2927609</v>
          </cell>
          <cell r="G154">
            <v>2549.548095703125</v>
          </cell>
          <cell r="H154">
            <v>152</v>
          </cell>
          <cell r="I154">
            <v>9230828.3951480258</v>
          </cell>
          <cell r="N154">
            <v>0.91100001335144043</v>
          </cell>
          <cell r="O154">
            <v>0.85900002717971802</v>
          </cell>
          <cell r="P154">
            <v>0.86566668748855591</v>
          </cell>
          <cell r="Q154">
            <v>0.90992857444854014</v>
          </cell>
          <cell r="R154">
            <v>-4.4261886959984231E-2</v>
          </cell>
          <cell r="S154">
            <v>2.4119047891525993E-2</v>
          </cell>
          <cell r="T154">
            <v>3.6178571837288987E-4</v>
          </cell>
          <cell r="U154">
            <v>-122.34282535819679</v>
          </cell>
        </row>
        <row r="155">
          <cell r="A155">
            <v>44606</v>
          </cell>
          <cell r="B155">
            <v>0.8529999852180481</v>
          </cell>
          <cell r="C155">
            <v>0.86599999666213989</v>
          </cell>
          <cell r="D155">
            <v>0.85000002384185791</v>
          </cell>
          <cell r="E155">
            <v>0.85500001907348633</v>
          </cell>
          <cell r="F155">
            <v>2468311</v>
          </cell>
          <cell r="G155">
            <v>2110.842041015625</v>
          </cell>
          <cell r="H155">
            <v>153</v>
          </cell>
          <cell r="I155">
            <v>9186628.9350490198</v>
          </cell>
          <cell r="N155">
            <v>0.91100001335144043</v>
          </cell>
          <cell r="O155">
            <v>0.85000002384185791</v>
          </cell>
          <cell r="P155">
            <v>0.85700001319249475</v>
          </cell>
          <cell r="Q155">
            <v>0.90304762266931093</v>
          </cell>
          <cell r="R155">
            <v>-4.6047609476816187E-2</v>
          </cell>
          <cell r="S155">
            <v>2.3816326037556148E-2</v>
          </cell>
          <cell r="T155">
            <v>3.572448905633422E-4</v>
          </cell>
          <cell r="U155">
            <v>-128.89648163813723</v>
          </cell>
        </row>
        <row r="156">
          <cell r="A156">
            <v>44607</v>
          </cell>
          <cell r="B156">
            <v>0.86000001430511475</v>
          </cell>
          <cell r="C156">
            <v>0.875</v>
          </cell>
          <cell r="D156">
            <v>0.86000001430511475</v>
          </cell>
          <cell r="E156">
            <v>0.875</v>
          </cell>
          <cell r="F156">
            <v>775004</v>
          </cell>
          <cell r="G156">
            <v>674.23199462890625</v>
          </cell>
          <cell r="H156">
            <v>154</v>
          </cell>
          <cell r="I156">
            <v>9132007.9939123373</v>
          </cell>
          <cell r="N156">
            <v>0.91100001335144043</v>
          </cell>
          <cell r="O156">
            <v>0.85000002384185791</v>
          </cell>
          <cell r="P156">
            <v>0.87000000476837158</v>
          </cell>
          <cell r="Q156">
            <v>0.89780952675001957</v>
          </cell>
          <cell r="R156">
            <v>-2.7809521981647989E-2</v>
          </cell>
          <cell r="S156">
            <v>2.2476192031587856E-2</v>
          </cell>
          <cell r="T156">
            <v>3.3714288047381784E-4</v>
          </cell>
          <cell r="U156">
            <v>-82.485864576362147</v>
          </cell>
        </row>
        <row r="157">
          <cell r="A157">
            <v>44608</v>
          </cell>
          <cell r="B157">
            <v>0.88200002908706665</v>
          </cell>
          <cell r="C157">
            <v>0.88200002908706665</v>
          </cell>
          <cell r="D157">
            <v>0.875</v>
          </cell>
          <cell r="E157">
            <v>0.87699997425079346</v>
          </cell>
          <cell r="F157">
            <v>880201.9375</v>
          </cell>
          <cell r="G157">
            <v>771.77801513671875</v>
          </cell>
          <cell r="H157">
            <v>155</v>
          </cell>
          <cell r="I157">
            <v>9078770.5354838707</v>
          </cell>
          <cell r="N157">
            <v>0.91100001335144043</v>
          </cell>
          <cell r="O157">
            <v>0.85000002384185791</v>
          </cell>
          <cell r="P157">
            <v>0.87800000111262</v>
          </cell>
          <cell r="Q157">
            <v>0.89342857400576281</v>
          </cell>
          <cell r="R157">
            <v>-1.5428572893142811E-2</v>
          </cell>
          <cell r="S157">
            <v>2.0333331255685705E-2</v>
          </cell>
          <cell r="T157">
            <v>3.0499996883528557E-4</v>
          </cell>
          <cell r="U157">
            <v>-50.585490064344796</v>
          </cell>
        </row>
        <row r="158">
          <cell r="A158">
            <v>44609</v>
          </cell>
          <cell r="B158">
            <v>0.87900000810623169</v>
          </cell>
          <cell r="C158">
            <v>0.88700002431869507</v>
          </cell>
          <cell r="D158">
            <v>0.87400001287460327</v>
          </cell>
          <cell r="E158">
            <v>0.88099998235702515</v>
          </cell>
          <cell r="F158">
            <v>712602</v>
          </cell>
          <cell r="G158">
            <v>627.53399658203125</v>
          </cell>
          <cell r="H158">
            <v>156</v>
          </cell>
          <cell r="I158">
            <v>9025141.25</v>
          </cell>
          <cell r="N158">
            <v>0.91100001335144043</v>
          </cell>
          <cell r="O158">
            <v>0.85000002384185791</v>
          </cell>
          <cell r="P158">
            <v>0.88066667318344116</v>
          </cell>
          <cell r="Q158">
            <v>0.8896904786427815</v>
          </cell>
          <cell r="R158">
            <v>-9.0238054593403394E-3</v>
          </cell>
          <cell r="S158">
            <v>1.7884350958324597E-2</v>
          </cell>
          <cell r="T158">
            <v>2.6826526437486896E-4</v>
          </cell>
          <cell r="U158">
            <v>-33.637621629353546</v>
          </cell>
        </row>
        <row r="159">
          <cell r="A159">
            <v>44610</v>
          </cell>
          <cell r="B159">
            <v>0.87400001287460327</v>
          </cell>
          <cell r="C159">
            <v>0.87900000810623169</v>
          </cell>
          <cell r="D159">
            <v>0.87300002574920654</v>
          </cell>
          <cell r="E159">
            <v>0.87900000810623169</v>
          </cell>
          <cell r="F159">
            <v>536304</v>
          </cell>
          <cell r="G159">
            <v>469.42098999023437</v>
          </cell>
          <cell r="H159">
            <v>157</v>
          </cell>
          <cell r="I159">
            <v>8971072.2229299359</v>
          </cell>
          <cell r="N159">
            <v>0.91100001335144043</v>
          </cell>
          <cell r="O159">
            <v>0.85000002384185791</v>
          </cell>
          <cell r="P159">
            <v>0.87700001398722327</v>
          </cell>
          <cell r="Q159">
            <v>0.885857146410715</v>
          </cell>
          <cell r="R159">
            <v>-8.8571324234917315E-3</v>
          </cell>
          <cell r="S159">
            <v>1.4768704467890208E-2</v>
          </cell>
          <cell r="T159">
            <v>2.2153056701835312E-4</v>
          </cell>
          <cell r="U159">
            <v>-39.981536375329846</v>
          </cell>
        </row>
        <row r="160">
          <cell r="A160">
            <v>44613</v>
          </cell>
          <cell r="B160">
            <v>0.87800002098083496</v>
          </cell>
          <cell r="C160">
            <v>0.87900000810623169</v>
          </cell>
          <cell r="D160">
            <v>0.87400001287460327</v>
          </cell>
          <cell r="E160">
            <v>0.87699997425079346</v>
          </cell>
          <cell r="F160">
            <v>320901</v>
          </cell>
          <cell r="G160">
            <v>281.20199584960937</v>
          </cell>
          <cell r="H160">
            <v>158</v>
          </cell>
          <cell r="I160">
            <v>8916324.3037974685</v>
          </cell>
          <cell r="N160">
            <v>0.91100001335144043</v>
          </cell>
          <cell r="O160">
            <v>0.85000002384185791</v>
          </cell>
          <cell r="P160">
            <v>0.87666666507720947</v>
          </cell>
          <cell r="Q160">
            <v>0.88269048077719536</v>
          </cell>
          <cell r="R160">
            <v>-6.0238156999858905E-3</v>
          </cell>
          <cell r="S160">
            <v>1.1557822324791665E-2</v>
          </cell>
          <cell r="T160">
            <v>1.7336733487187498E-4</v>
          </cell>
          <cell r="U160">
            <v>-34.745967021052252</v>
          </cell>
        </row>
        <row r="161">
          <cell r="A161">
            <v>44614</v>
          </cell>
          <cell r="B161">
            <v>0.875</v>
          </cell>
          <cell r="C161">
            <v>0.875</v>
          </cell>
          <cell r="D161">
            <v>0.86100000143051147</v>
          </cell>
          <cell r="E161">
            <v>0.86599999666213989</v>
          </cell>
          <cell r="F161">
            <v>2683700</v>
          </cell>
          <cell r="G161">
            <v>2322.748046875</v>
          </cell>
          <cell r="H161">
            <v>159</v>
          </cell>
          <cell r="I161">
            <v>8877125.4088050313</v>
          </cell>
          <cell r="N161">
            <v>0.91100001335144043</v>
          </cell>
          <cell r="O161">
            <v>0.85000002384185791</v>
          </cell>
          <cell r="P161">
            <v>0.86733333269755042</v>
          </cell>
          <cell r="Q161">
            <v>0.87909524213700052</v>
          </cell>
          <cell r="R161">
            <v>-1.1761909439450102E-2</v>
          </cell>
          <cell r="S161">
            <v>9.2993188066547283E-3</v>
          </cell>
          <cell r="T161">
            <v>1.3948978209982091E-4</v>
          </cell>
          <cell r="U161">
            <v>-84.320939228603208</v>
          </cell>
        </row>
        <row r="162">
          <cell r="A162">
            <v>44615</v>
          </cell>
          <cell r="B162">
            <v>0.86900001764297485</v>
          </cell>
          <cell r="C162">
            <v>0.8880000114440918</v>
          </cell>
          <cell r="D162">
            <v>0.86900001764297485</v>
          </cell>
          <cell r="E162">
            <v>0.88700002431869507</v>
          </cell>
          <cell r="F162">
            <v>1673102.875</v>
          </cell>
          <cell r="G162">
            <v>1476.133056640625</v>
          </cell>
          <cell r="H162">
            <v>160</v>
          </cell>
          <cell r="I162">
            <v>8832100.2679687496</v>
          </cell>
          <cell r="N162">
            <v>0.91100001335144043</v>
          </cell>
          <cell r="O162">
            <v>0.85000002384185791</v>
          </cell>
          <cell r="P162">
            <v>0.88133335113525391</v>
          </cell>
          <cell r="Q162">
            <v>0.87764286143439152</v>
          </cell>
          <cell r="R162">
            <v>3.6904897008623871E-3</v>
          </cell>
          <cell r="S162">
            <v>7.6904751005626914E-3</v>
          </cell>
          <cell r="T162">
            <v>1.1535712650844036E-4</v>
          </cell>
          <cell r="U162">
            <v>31.99186571791353</v>
          </cell>
        </row>
        <row r="163">
          <cell r="A163">
            <v>44616</v>
          </cell>
          <cell r="B163">
            <v>0.88700002431869507</v>
          </cell>
          <cell r="C163">
            <v>0.8880000114440918</v>
          </cell>
          <cell r="D163">
            <v>0.85799998044967651</v>
          </cell>
          <cell r="E163">
            <v>0.86900001764297485</v>
          </cell>
          <cell r="F163">
            <v>2679516</v>
          </cell>
          <cell r="G163">
            <v>2344.927978515625</v>
          </cell>
          <cell r="H163">
            <v>161</v>
          </cell>
          <cell r="I163">
            <v>8793885.4588509314</v>
          </cell>
          <cell r="N163">
            <v>0.91100001335144043</v>
          </cell>
          <cell r="O163">
            <v>0.85000002384185791</v>
          </cell>
          <cell r="P163">
            <v>0.87166666984558105</v>
          </cell>
          <cell r="Q163">
            <v>0.8760714346454257</v>
          </cell>
          <cell r="R163">
            <v>-4.4047647998446404E-3</v>
          </cell>
          <cell r="S163">
            <v>6.9659875363719693E-3</v>
          </cell>
          <cell r="T163">
            <v>1.0448981304557953E-4</v>
          </cell>
          <cell r="U163">
            <v>-42.154968713775347</v>
          </cell>
        </row>
        <row r="164">
          <cell r="A164">
            <v>44617</v>
          </cell>
          <cell r="B164">
            <v>0.86599999666213989</v>
          </cell>
          <cell r="C164">
            <v>0.88999998569488525</v>
          </cell>
          <cell r="D164">
            <v>0.86599999666213989</v>
          </cell>
          <cell r="E164">
            <v>0.88300001621246338</v>
          </cell>
          <cell r="F164">
            <v>1296209</v>
          </cell>
          <cell r="G164">
            <v>1148.3599853515625</v>
          </cell>
          <cell r="H164">
            <v>162</v>
          </cell>
          <cell r="I164">
            <v>8747603.5054012351</v>
          </cell>
          <cell r="N164">
            <v>0.91100001335144043</v>
          </cell>
          <cell r="O164">
            <v>0.85000002384185791</v>
          </cell>
          <cell r="P164">
            <v>0.87966666618982947</v>
          </cell>
          <cell r="Q164">
            <v>0.87471429081190188</v>
          </cell>
          <cell r="R164">
            <v>4.952375377927587E-3</v>
          </cell>
          <cell r="S164">
            <v>5.986392295279498E-3</v>
          </cell>
          <cell r="T164">
            <v>8.979588442919247E-5</v>
          </cell>
          <cell r="U164">
            <v>55.151473916744223</v>
          </cell>
        </row>
        <row r="165">
          <cell r="A165">
            <v>44620</v>
          </cell>
          <cell r="B165">
            <v>0.87400001287460327</v>
          </cell>
          <cell r="C165">
            <v>0.88400000333786011</v>
          </cell>
          <cell r="D165">
            <v>0.87400001287460327</v>
          </cell>
          <cell r="E165">
            <v>0.88200002908706665</v>
          </cell>
          <cell r="F165">
            <v>906904</v>
          </cell>
          <cell r="G165">
            <v>799.25701904296875</v>
          </cell>
          <cell r="H165">
            <v>163</v>
          </cell>
          <cell r="I165">
            <v>8699501.0544478521</v>
          </cell>
          <cell r="N165">
            <v>0.88599997758865356</v>
          </cell>
          <cell r="O165">
            <v>0.87800002098083496</v>
          </cell>
          <cell r="P165">
            <v>0.88000001509984338</v>
          </cell>
          <cell r="Q165">
            <v>0.87500000709579118</v>
          </cell>
          <cell r="R165">
            <v>5.0000080040522032E-3</v>
          </cell>
          <cell r="S165">
            <v>6.1904753552001757E-3</v>
          </cell>
          <cell r="T165">
            <v>9.2857130328002631E-5</v>
          </cell>
          <cell r="U165">
            <v>53.846247309070314</v>
          </cell>
        </row>
        <row r="166">
          <cell r="A166">
            <v>44621</v>
          </cell>
          <cell r="B166">
            <v>0.88099998235702515</v>
          </cell>
          <cell r="C166">
            <v>0.88599997758865356</v>
          </cell>
          <cell r="D166">
            <v>0.87800002098083496</v>
          </cell>
          <cell r="E166">
            <v>0.88300001621246338</v>
          </cell>
          <cell r="F166">
            <v>1023300</v>
          </cell>
          <cell r="G166">
            <v>901.9520263671875</v>
          </cell>
          <cell r="H166">
            <v>164</v>
          </cell>
          <cell r="I166">
            <v>8652694.9504573178</v>
          </cell>
          <cell r="N166">
            <v>0.88599997758865356</v>
          </cell>
          <cell r="O166">
            <v>0.87800002098083496</v>
          </cell>
          <cell r="P166">
            <v>0.88233333826065063</v>
          </cell>
          <cell r="Q166">
            <v>0.87500000709579118</v>
          </cell>
          <cell r="R166">
            <v>7.3333311648594579E-3</v>
          </cell>
          <cell r="S166">
            <v>6.1904753552001757E-3</v>
          </cell>
          <cell r="T166">
            <v>9.2857130328002631E-5</v>
          </cell>
          <cell r="U166">
            <v>78.974346277508943</v>
          </cell>
        </row>
        <row r="167">
          <cell r="A167">
            <v>44622</v>
          </cell>
          <cell r="B167">
            <v>0.87400001287460327</v>
          </cell>
          <cell r="C167">
            <v>0.875</v>
          </cell>
          <cell r="D167">
            <v>0.86500000953674316</v>
          </cell>
          <cell r="E167">
            <v>0.87199997901916504</v>
          </cell>
          <cell r="F167">
            <v>3593001.25</v>
          </cell>
          <cell r="G167">
            <v>3125.152099609375</v>
          </cell>
          <cell r="H167">
            <v>165</v>
          </cell>
          <cell r="I167">
            <v>8622030.1401515156</v>
          </cell>
          <cell r="N167">
            <v>0.88599997758865356</v>
          </cell>
          <cell r="O167">
            <v>0.86500000953674316</v>
          </cell>
          <cell r="P167">
            <v>0.87066666285196936</v>
          </cell>
          <cell r="Q167">
            <v>0.8741428639207568</v>
          </cell>
          <cell r="R167">
            <v>-3.4762010687874323E-3</v>
          </cell>
          <cell r="S167">
            <v>6.0748303828596162E-3</v>
          </cell>
          <cell r="T167">
            <v>9.1122455742894242E-5</v>
          </cell>
          <cell r="U167">
            <v>-38.148676310872006</v>
          </cell>
        </row>
        <row r="168">
          <cell r="A168">
            <v>44623</v>
          </cell>
          <cell r="B168">
            <v>0.87400001287460327</v>
          </cell>
          <cell r="C168">
            <v>0.87400001287460327</v>
          </cell>
          <cell r="D168">
            <v>0.86100000143051147</v>
          </cell>
          <cell r="E168">
            <v>0.8619999885559082</v>
          </cell>
          <cell r="F168">
            <v>904101</v>
          </cell>
          <cell r="G168">
            <v>780.48602294921875</v>
          </cell>
          <cell r="H168">
            <v>166</v>
          </cell>
          <cell r="I168">
            <v>8575536.5911144577</v>
          </cell>
          <cell r="N168">
            <v>0.88599997758865356</v>
          </cell>
          <cell r="O168">
            <v>0.86100000143051147</v>
          </cell>
          <cell r="P168">
            <v>0.86566666762034095</v>
          </cell>
          <cell r="Q168">
            <v>0.87414286250159845</v>
          </cell>
          <cell r="R168">
            <v>-8.4761948812575039E-3</v>
          </cell>
          <cell r="S168">
            <v>6.0748320047547344E-3</v>
          </cell>
          <cell r="T168">
            <v>9.1122480071321007E-5</v>
          </cell>
          <cell r="U168">
            <v>-93.019800104466412</v>
          </cell>
        </row>
        <row r="169">
          <cell r="A169">
            <v>44624</v>
          </cell>
          <cell r="B169">
            <v>0.86000001430511475</v>
          </cell>
          <cell r="C169">
            <v>0.86100000143051147</v>
          </cell>
          <cell r="D169">
            <v>0.84700000286102295</v>
          </cell>
          <cell r="E169">
            <v>0.85000002384185791</v>
          </cell>
          <cell r="F169">
            <v>2099500</v>
          </cell>
          <cell r="G169">
            <v>1788.68603515625</v>
          </cell>
          <cell r="H169">
            <v>167</v>
          </cell>
          <cell r="I169">
            <v>8536757.9288922157</v>
          </cell>
          <cell r="N169">
            <v>0.88599997758865356</v>
          </cell>
          <cell r="O169">
            <v>0.84700000286102295</v>
          </cell>
          <cell r="P169">
            <v>0.85266667604446411</v>
          </cell>
          <cell r="Q169">
            <v>0.87383333841959632</v>
          </cell>
          <cell r="R169">
            <v>-2.1166662375132206E-2</v>
          </cell>
          <cell r="S169">
            <v>6.4285738127572278E-3</v>
          </cell>
          <cell r="T169">
            <v>9.642860719135841E-5</v>
          </cell>
          <cell r="U169">
            <v>-219.50604692576215</v>
          </cell>
        </row>
        <row r="170">
          <cell r="A170">
            <v>44627</v>
          </cell>
          <cell r="B170">
            <v>0.85199999809265137</v>
          </cell>
          <cell r="C170">
            <v>0.85199999809265137</v>
          </cell>
          <cell r="D170">
            <v>0.81199997663497925</v>
          </cell>
          <cell r="E170">
            <v>0.81400001049041748</v>
          </cell>
          <cell r="F170">
            <v>2547118</v>
          </cell>
          <cell r="G170">
            <v>2088.75390625</v>
          </cell>
          <cell r="H170">
            <v>168</v>
          </cell>
          <cell r="I170">
            <v>8501105.3102678563</v>
          </cell>
          <cell r="N170">
            <v>0.88599997758865356</v>
          </cell>
          <cell r="O170">
            <v>0.81199997663497925</v>
          </cell>
          <cell r="P170">
            <v>0.82599999507268274</v>
          </cell>
          <cell r="Q170">
            <v>0.87069048058418996</v>
          </cell>
          <cell r="R170">
            <v>-4.4690485511507227E-2</v>
          </cell>
          <cell r="S170">
            <v>1.0159866947706066E-2</v>
          </cell>
          <cell r="T170">
            <v>1.52398004215591E-4</v>
          </cell>
          <cell r="U170">
            <v>-293.2484958811238</v>
          </cell>
        </row>
        <row r="171">
          <cell r="A171">
            <v>44628</v>
          </cell>
          <cell r="B171">
            <v>0.81599998474121094</v>
          </cell>
          <cell r="C171">
            <v>0.81999999284744263</v>
          </cell>
          <cell r="D171">
            <v>0.79100000858306885</v>
          </cell>
          <cell r="E171">
            <v>0.79600000381469727</v>
          </cell>
          <cell r="F171">
            <v>1877014</v>
          </cell>
          <cell r="G171">
            <v>1509.1009521484375</v>
          </cell>
          <cell r="H171">
            <v>169</v>
          </cell>
          <cell r="I171">
            <v>8461909.5036982242</v>
          </cell>
          <cell r="N171">
            <v>0.88599997758865356</v>
          </cell>
          <cell r="O171">
            <v>0.79100000858306885</v>
          </cell>
          <cell r="P171">
            <v>0.80233333508173621</v>
          </cell>
          <cell r="Q171">
            <v>0.86528571872484117</v>
          </cell>
          <cell r="R171">
            <v>-6.2952383643104959E-2</v>
          </cell>
          <cell r="S171">
            <v>1.6408164282234333E-2</v>
          </cell>
          <cell r="T171">
            <v>2.4612246423351501E-4</v>
          </cell>
          <cell r="U171">
            <v>-255.776667274781</v>
          </cell>
        </row>
        <row r="172">
          <cell r="A172">
            <v>44629</v>
          </cell>
          <cell r="B172">
            <v>0.80000001192092896</v>
          </cell>
          <cell r="C172">
            <v>0.80199998617172241</v>
          </cell>
          <cell r="D172">
            <v>0.75900000333786011</v>
          </cell>
          <cell r="E172">
            <v>0.79000002145767212</v>
          </cell>
          <cell r="F172">
            <v>1891715</v>
          </cell>
          <cell r="G172">
            <v>1479.85205078125</v>
          </cell>
          <cell r="H172">
            <v>170</v>
          </cell>
          <cell r="I172">
            <v>8423261.3007352948</v>
          </cell>
          <cell r="N172">
            <v>0.88599997758865356</v>
          </cell>
          <cell r="O172">
            <v>0.75900000333786011</v>
          </cell>
          <cell r="P172">
            <v>0.78366667032241821</v>
          </cell>
          <cell r="Q172">
            <v>0.85835714709191091</v>
          </cell>
          <cell r="R172">
            <v>-7.4690476769492697E-2</v>
          </cell>
          <cell r="S172">
            <v>2.4108844549477513E-2</v>
          </cell>
          <cell r="T172">
            <v>3.6163266824216269E-4</v>
          </cell>
          <cell r="U172">
            <v>-206.53686275786671</v>
          </cell>
        </row>
        <row r="173">
          <cell r="A173">
            <v>44630</v>
          </cell>
          <cell r="B173">
            <v>0.80000001192092896</v>
          </cell>
          <cell r="C173">
            <v>0.81499999761581421</v>
          </cell>
          <cell r="D173">
            <v>0.80000001192092896</v>
          </cell>
          <cell r="E173">
            <v>0.80900001525878906</v>
          </cell>
          <cell r="F173">
            <v>2855105</v>
          </cell>
          <cell r="G173">
            <v>2313.18505859375</v>
          </cell>
          <cell r="H173">
            <v>171</v>
          </cell>
          <cell r="I173">
            <v>8390698.9831871353</v>
          </cell>
          <cell r="N173">
            <v>0.88599997758865356</v>
          </cell>
          <cell r="O173">
            <v>0.75900000333786011</v>
          </cell>
          <cell r="P173">
            <v>0.80800000826517737</v>
          </cell>
          <cell r="Q173">
            <v>0.8534285752546219</v>
          </cell>
          <cell r="R173">
            <v>-4.542856698944453E-2</v>
          </cell>
          <cell r="S173">
            <v>2.7782313069518744E-2</v>
          </cell>
          <cell r="T173">
            <v>4.1673469604278118E-4</v>
          </cell>
          <cell r="U173">
            <v>-109.01076253267119</v>
          </cell>
        </row>
        <row r="174">
          <cell r="A174">
            <v>44631</v>
          </cell>
          <cell r="B174">
            <v>0.81400001049041748</v>
          </cell>
          <cell r="C174">
            <v>0.81400001049041748</v>
          </cell>
          <cell r="D174">
            <v>0.78799998760223389</v>
          </cell>
          <cell r="E174">
            <v>0.81199997663497925</v>
          </cell>
          <cell r="F174">
            <v>2379500</v>
          </cell>
          <cell r="G174">
            <v>1913.7049560546875</v>
          </cell>
          <cell r="H174">
            <v>172</v>
          </cell>
          <cell r="I174">
            <v>8355750.1518895347</v>
          </cell>
          <cell r="N174">
            <v>0.88599997758865356</v>
          </cell>
          <cell r="O174">
            <v>0.75900000333786011</v>
          </cell>
          <cell r="P174">
            <v>0.80466665824254358</v>
          </cell>
          <cell r="Q174">
            <v>0.84828571762357441</v>
          </cell>
          <cell r="R174">
            <v>-4.3619059381030834E-2</v>
          </cell>
          <cell r="S174">
            <v>3.0965988733330539E-2</v>
          </cell>
          <cell r="T174">
            <v>4.6448983099995809E-4</v>
          </cell>
          <cell r="U174">
            <v>-93.907458182943017</v>
          </cell>
        </row>
        <row r="175">
          <cell r="A175">
            <v>44634</v>
          </cell>
          <cell r="B175">
            <v>0.81499999761581421</v>
          </cell>
          <cell r="C175">
            <v>0.81499999761581421</v>
          </cell>
          <cell r="D175">
            <v>0.78799998760223389</v>
          </cell>
          <cell r="E175">
            <v>0.78799998760223389</v>
          </cell>
          <cell r="F175">
            <v>925204</v>
          </cell>
          <cell r="G175">
            <v>736.51300048828125</v>
          </cell>
          <cell r="H175">
            <v>173</v>
          </cell>
          <cell r="I175">
            <v>8312799.0180635834</v>
          </cell>
          <cell r="N175">
            <v>0.88599997758865356</v>
          </cell>
          <cell r="O175">
            <v>0.75900000333786011</v>
          </cell>
          <cell r="P175">
            <v>0.79699999094009399</v>
          </cell>
          <cell r="Q175">
            <v>0.84326190749804186</v>
          </cell>
          <cell r="R175">
            <v>-4.6261916557947869E-2</v>
          </cell>
          <cell r="S175">
            <v>3.3986398151942647E-2</v>
          </cell>
          <cell r="T175">
            <v>5.0979597227913964E-4</v>
          </cell>
          <cell r="U175">
            <v>-90.745943619611566</v>
          </cell>
        </row>
        <row r="176">
          <cell r="A176">
            <v>44635</v>
          </cell>
          <cell r="B176">
            <v>0.79699999094009399</v>
          </cell>
          <cell r="C176">
            <v>0.79699999094009399</v>
          </cell>
          <cell r="D176">
            <v>0.76200002431869507</v>
          </cell>
          <cell r="E176">
            <v>0.76200002431869507</v>
          </cell>
          <cell r="F176">
            <v>1554500</v>
          </cell>
          <cell r="G176">
            <v>1201.6419677734375</v>
          </cell>
          <cell r="H176">
            <v>174</v>
          </cell>
          <cell r="I176">
            <v>8273958.2191091953</v>
          </cell>
          <cell r="N176">
            <v>0.88599997758865356</v>
          </cell>
          <cell r="O176">
            <v>0.75900000333786011</v>
          </cell>
          <cell r="P176">
            <v>0.77366667985916138</v>
          </cell>
          <cell r="Q176">
            <v>0.83557143097832098</v>
          </cell>
          <cell r="R176">
            <v>-6.1904751119159607E-2</v>
          </cell>
          <cell r="S176">
            <v>3.6238097009204676E-2</v>
          </cell>
          <cell r="T176">
            <v>5.435714551380701E-4</v>
          </cell>
          <cell r="U176">
            <v>-113.88521331282097</v>
          </cell>
        </row>
        <row r="177">
          <cell r="A177">
            <v>44636</v>
          </cell>
          <cell r="B177">
            <v>0.7630000114440918</v>
          </cell>
          <cell r="C177">
            <v>0.7929999828338623</v>
          </cell>
          <cell r="D177">
            <v>0.75</v>
          </cell>
          <cell r="E177">
            <v>0.79000002145767212</v>
          </cell>
          <cell r="F177">
            <v>3271618</v>
          </cell>
          <cell r="G177">
            <v>2545.72509765625</v>
          </cell>
          <cell r="H177">
            <v>175</v>
          </cell>
          <cell r="I177">
            <v>8245373.4178571431</v>
          </cell>
          <cell r="N177">
            <v>0.88599997758865356</v>
          </cell>
          <cell r="O177">
            <v>0.75</v>
          </cell>
          <cell r="P177">
            <v>0.7776666680971781</v>
          </cell>
          <cell r="Q177">
            <v>0.82885714513914921</v>
          </cell>
          <cell r="R177">
            <v>-5.1190477041971105E-2</v>
          </cell>
          <cell r="S177">
            <v>3.6836736461743194E-2</v>
          </cell>
          <cell r="T177">
            <v>5.5255104692614784E-4</v>
          </cell>
          <cell r="U177">
            <v>-92.643887522690832</v>
          </cell>
        </row>
        <row r="178">
          <cell r="A178">
            <v>44637</v>
          </cell>
          <cell r="B178">
            <v>0.79799997806549072</v>
          </cell>
          <cell r="C178">
            <v>0.82499998807907104</v>
          </cell>
          <cell r="D178">
            <v>0.79799997806549072</v>
          </cell>
          <cell r="E178">
            <v>0.81000000238418579</v>
          </cell>
          <cell r="F178">
            <v>2188720</v>
          </cell>
          <cell r="G178">
            <v>1788.75</v>
          </cell>
          <cell r="H178">
            <v>176</v>
          </cell>
          <cell r="I178">
            <v>8210960.6143465908</v>
          </cell>
          <cell r="N178">
            <v>0.88599997758865356</v>
          </cell>
          <cell r="O178">
            <v>0.75</v>
          </cell>
          <cell r="P178">
            <v>0.81099998950958252</v>
          </cell>
          <cell r="Q178">
            <v>0.8239523825191315</v>
          </cell>
          <cell r="R178">
            <v>-1.2952393009548979E-2</v>
          </cell>
          <cell r="S178">
            <v>3.3374151405023054E-2</v>
          </cell>
          <cell r="T178">
            <v>5.0061227107534576E-4</v>
          </cell>
          <cell r="U178">
            <v>-25.873103313521355</v>
          </cell>
        </row>
        <row r="179">
          <cell r="A179">
            <v>44638</v>
          </cell>
          <cell r="B179">
            <v>0.81599998474121094</v>
          </cell>
          <cell r="C179">
            <v>0.81599998474121094</v>
          </cell>
          <cell r="D179">
            <v>0.80000001192092896</v>
          </cell>
          <cell r="E179">
            <v>0.81099998950958252</v>
          </cell>
          <cell r="F179">
            <v>827743</v>
          </cell>
          <cell r="G179">
            <v>666.7750244140625</v>
          </cell>
          <cell r="H179">
            <v>177</v>
          </cell>
          <cell r="I179">
            <v>8169247.5204802258</v>
          </cell>
          <cell r="N179">
            <v>0.88599997758865356</v>
          </cell>
          <cell r="O179">
            <v>0.75</v>
          </cell>
          <cell r="P179">
            <v>0.8089999953905741</v>
          </cell>
          <cell r="Q179">
            <v>0.8188809525398979</v>
          </cell>
          <cell r="R179">
            <v>-9.8809571493237991E-3</v>
          </cell>
          <cell r="S179">
            <v>2.8989796735802424E-2</v>
          </cell>
          <cell r="T179">
            <v>4.3484695103703636E-4</v>
          </cell>
          <cell r="U179">
            <v>-22.722838749954182</v>
          </cell>
        </row>
        <row r="180">
          <cell r="A180">
            <v>44641</v>
          </cell>
          <cell r="B180">
            <v>0.81400001049041748</v>
          </cell>
          <cell r="C180">
            <v>0.81999999284744263</v>
          </cell>
          <cell r="D180">
            <v>0.80699998140335083</v>
          </cell>
          <cell r="E180">
            <v>0.81400001049041748</v>
          </cell>
          <cell r="F180">
            <v>779401</v>
          </cell>
          <cell r="G180">
            <v>635.23602294921875</v>
          </cell>
          <cell r="H180">
            <v>178</v>
          </cell>
          <cell r="I180">
            <v>8127731.5287921345</v>
          </cell>
          <cell r="N180">
            <v>0.88599997758865356</v>
          </cell>
          <cell r="O180">
            <v>0.75</v>
          </cell>
          <cell r="P180">
            <v>0.81366666158040368</v>
          </cell>
          <cell r="Q180">
            <v>0.8139761899198803</v>
          </cell>
          <cell r="R180">
            <v>-3.0952833947661684E-4</v>
          </cell>
          <cell r="S180">
            <v>2.2727891701419273E-2</v>
          </cell>
          <cell r="T180">
            <v>3.4091837552128909E-4</v>
          </cell>
          <cell r="U180">
            <v>-0.90792506858372013</v>
          </cell>
        </row>
        <row r="181">
          <cell r="A181">
            <v>44642</v>
          </cell>
          <cell r="B181">
            <v>0.81099998950958252</v>
          </cell>
          <cell r="C181">
            <v>0.81099998950958252</v>
          </cell>
          <cell r="D181">
            <v>0.8059999942779541</v>
          </cell>
          <cell r="E181">
            <v>0.80699998140335083</v>
          </cell>
          <cell r="F181">
            <v>1041201.9375</v>
          </cell>
          <cell r="G181">
            <v>841.54498291015625</v>
          </cell>
          <cell r="H181">
            <v>179</v>
          </cell>
          <cell r="I181">
            <v>8088141.9780027932</v>
          </cell>
          <cell r="N181">
            <v>0.88599997758865356</v>
          </cell>
          <cell r="O181">
            <v>0.75</v>
          </cell>
          <cell r="P181">
            <v>0.80799998839696252</v>
          </cell>
          <cell r="Q181">
            <v>0.80949999888737989</v>
          </cell>
          <cell r="R181">
            <v>-1.5000104904173694E-3</v>
          </cell>
          <cell r="S181">
            <v>1.7357142198653436E-2</v>
          </cell>
          <cell r="T181">
            <v>2.6035713297980156E-4</v>
          </cell>
          <cell r="U181">
            <v>-5.7613573834128058</v>
          </cell>
        </row>
        <row r="182">
          <cell r="A182">
            <v>44643</v>
          </cell>
          <cell r="B182">
            <v>0.80900001525878906</v>
          </cell>
          <cell r="C182">
            <v>0.81599998474121094</v>
          </cell>
          <cell r="D182">
            <v>0.80400002002716064</v>
          </cell>
          <cell r="E182">
            <v>0.81400001049041748</v>
          </cell>
          <cell r="F182">
            <v>3580100</v>
          </cell>
          <cell r="G182">
            <v>2911.240966796875</v>
          </cell>
          <cell r="H182">
            <v>180</v>
          </cell>
          <cell r="I182">
            <v>8063097.300347222</v>
          </cell>
          <cell r="N182">
            <v>0.88599997758865356</v>
          </cell>
          <cell r="O182">
            <v>0.75</v>
          </cell>
          <cell r="P182">
            <v>0.81133333841959632</v>
          </cell>
          <cell r="Q182">
            <v>0.80561904680161256</v>
          </cell>
          <cell r="R182">
            <v>5.7142916179837577E-3</v>
          </cell>
          <cell r="S182">
            <v>1.3530611180934769E-2</v>
          </cell>
          <cell r="T182">
            <v>2.0295916771402152E-4</v>
          </cell>
          <cell r="U182">
            <v>28.154882986293323</v>
          </cell>
        </row>
        <row r="183">
          <cell r="A183">
            <v>44644</v>
          </cell>
          <cell r="B183">
            <v>0.80699998140335083</v>
          </cell>
          <cell r="C183">
            <v>0.81300002336502075</v>
          </cell>
          <cell r="D183">
            <v>0.80000001192092896</v>
          </cell>
          <cell r="E183">
            <v>0.80900001525878906</v>
          </cell>
          <cell r="F183">
            <v>1274100</v>
          </cell>
          <cell r="G183">
            <v>1026.7230224609375</v>
          </cell>
          <cell r="H183">
            <v>181</v>
          </cell>
          <cell r="I183">
            <v>8025589.0279696137</v>
          </cell>
          <cell r="N183">
            <v>0.88599997758865356</v>
          </cell>
          <cell r="O183">
            <v>0.75</v>
          </cell>
          <cell r="P183">
            <v>0.80733335018157959</v>
          </cell>
          <cell r="Q183">
            <v>0.80238095209712079</v>
          </cell>
          <cell r="R183">
            <v>4.9523980844587978E-3</v>
          </cell>
          <cell r="S183">
            <v>1.1081630883573668E-2</v>
          </cell>
          <cell r="T183">
            <v>1.6622446325360502E-4</v>
          </cell>
          <cell r="U183">
            <v>29.793437064092259</v>
          </cell>
        </row>
        <row r="184">
          <cell r="A184">
            <v>44645</v>
          </cell>
          <cell r="B184">
            <v>0.80900001525878906</v>
          </cell>
          <cell r="C184">
            <v>0.80900001525878906</v>
          </cell>
          <cell r="D184">
            <v>0.79100000858306885</v>
          </cell>
          <cell r="E184">
            <v>0.79100000858306885</v>
          </cell>
          <cell r="F184">
            <v>914900</v>
          </cell>
          <cell r="G184">
            <v>730.801025390625</v>
          </cell>
          <cell r="H184">
            <v>182</v>
          </cell>
          <cell r="I184">
            <v>7986519.3080357146</v>
          </cell>
          <cell r="N184">
            <v>0.88599997758865356</v>
          </cell>
          <cell r="O184">
            <v>0.75</v>
          </cell>
          <cell r="P184">
            <v>0.79700001080830896</v>
          </cell>
          <cell r="Q184">
            <v>0.80030952464966543</v>
          </cell>
          <cell r="R184">
            <v>-3.3095138413564706E-3</v>
          </cell>
          <cell r="S184">
            <v>1.0363943317309538E-2</v>
          </cell>
          <cell r="T184">
            <v>1.5545914975964307E-4</v>
          </cell>
          <cell r="U184">
            <v>-21.288639790410166</v>
          </cell>
        </row>
        <row r="185">
          <cell r="A185">
            <v>44648</v>
          </cell>
          <cell r="B185">
            <v>0.78899997472763062</v>
          </cell>
          <cell r="C185">
            <v>0.78899997472763062</v>
          </cell>
          <cell r="D185">
            <v>0.77499997615814209</v>
          </cell>
          <cell r="E185">
            <v>0.77899998426437378</v>
          </cell>
          <cell r="F185">
            <v>692703</v>
          </cell>
          <cell r="G185">
            <v>539.21502685546875</v>
          </cell>
          <cell r="H185">
            <v>183</v>
          </cell>
          <cell r="I185">
            <v>7946662.3883196721</v>
          </cell>
          <cell r="N185">
            <v>0.88599997758865356</v>
          </cell>
          <cell r="O185">
            <v>0.75</v>
          </cell>
          <cell r="P185">
            <v>0.7809999783833822</v>
          </cell>
          <cell r="Q185">
            <v>0.79878571345692595</v>
          </cell>
          <cell r="R185">
            <v>-1.7785735073543751E-2</v>
          </cell>
          <cell r="S185">
            <v>1.1816326047287495E-2</v>
          </cell>
          <cell r="T185">
            <v>1.7724489070931242E-4</v>
          </cell>
          <cell r="U185">
            <v>-100.34554453088838</v>
          </cell>
        </row>
        <row r="186">
          <cell r="A186">
            <v>44649</v>
          </cell>
          <cell r="B186">
            <v>0.78899997472763062</v>
          </cell>
          <cell r="C186">
            <v>0.78899997472763062</v>
          </cell>
          <cell r="D186">
            <v>0.7720000147819519</v>
          </cell>
          <cell r="E186">
            <v>0.77399998903274536</v>
          </cell>
          <cell r="F186">
            <v>881700</v>
          </cell>
          <cell r="G186">
            <v>687.166015625</v>
          </cell>
          <cell r="H186">
            <v>184</v>
          </cell>
          <cell r="I186">
            <v>7908265.8536005439</v>
          </cell>
          <cell r="N186">
            <v>0.88599997758865356</v>
          </cell>
          <cell r="O186">
            <v>0.75</v>
          </cell>
          <cell r="P186">
            <v>0.778333326180776</v>
          </cell>
          <cell r="Q186">
            <v>0.79840476030395158</v>
          </cell>
          <cell r="R186">
            <v>-2.007143412317558E-2</v>
          </cell>
          <cell r="S186">
            <v>1.2251701079258279E-2</v>
          </cell>
          <cell r="T186">
            <v>1.8377551618887418E-4</v>
          </cell>
          <cell r="U186">
            <v>-109.2171282628709</v>
          </cell>
        </row>
        <row r="187">
          <cell r="A187">
            <v>44650</v>
          </cell>
          <cell r="B187">
            <v>0.78100001811981201</v>
          </cell>
          <cell r="C187">
            <v>0.80000001192092896</v>
          </cell>
          <cell r="D187">
            <v>0.78100001811981201</v>
          </cell>
          <cell r="E187">
            <v>0.80000001192092896</v>
          </cell>
          <cell r="F187">
            <v>1145900</v>
          </cell>
          <cell r="G187">
            <v>904.89398193359375</v>
          </cell>
          <cell r="H187">
            <v>185</v>
          </cell>
          <cell r="I187">
            <v>7871712.5246621622</v>
          </cell>
          <cell r="N187">
            <v>0.88599997758865356</v>
          </cell>
          <cell r="O187">
            <v>0.75</v>
          </cell>
          <cell r="P187">
            <v>0.79366668065389001</v>
          </cell>
          <cell r="Q187">
            <v>0.79738095118885965</v>
          </cell>
          <cell r="R187">
            <v>-3.7142705349696437E-3</v>
          </cell>
          <cell r="S187">
            <v>1.1904760485603691E-2</v>
          </cell>
          <cell r="T187">
            <v>1.7857140728405537E-4</v>
          </cell>
          <cell r="U187">
            <v>-20.799917475373398</v>
          </cell>
        </row>
        <row r="188">
          <cell r="A188">
            <v>44651</v>
          </cell>
          <cell r="B188">
            <v>0.80099999904632568</v>
          </cell>
          <cell r="C188">
            <v>0.80099999904632568</v>
          </cell>
          <cell r="D188">
            <v>0.79000002145767212</v>
          </cell>
          <cell r="E188">
            <v>0.79199999570846558</v>
          </cell>
          <cell r="F188">
            <v>1401901</v>
          </cell>
          <cell r="G188">
            <v>1111.7139892578125</v>
          </cell>
          <cell r="H188">
            <v>186</v>
          </cell>
          <cell r="I188">
            <v>7836928.591733871</v>
          </cell>
          <cell r="N188">
            <v>0.80199998617172241</v>
          </cell>
          <cell r="O188">
            <v>0.79400002956390381</v>
          </cell>
          <cell r="P188">
            <v>0.79433333873748779</v>
          </cell>
          <cell r="Q188">
            <v>0.79664285693849846</v>
          </cell>
          <cell r="R188">
            <v>-2.309518201010663E-3</v>
          </cell>
          <cell r="S188">
            <v>1.1598638531302092E-2</v>
          </cell>
          <cell r="T188">
            <v>1.7397957796953139E-4</v>
          </cell>
          <cell r="U188">
            <v>-13.27465112839349</v>
          </cell>
        </row>
        <row r="189">
          <cell r="A189">
            <v>44652</v>
          </cell>
          <cell r="B189">
            <v>0.79400002956390381</v>
          </cell>
          <cell r="C189">
            <v>0.80199998617172241</v>
          </cell>
          <cell r="D189">
            <v>0.79400002956390381</v>
          </cell>
          <cell r="E189">
            <v>0.79799997806549072</v>
          </cell>
          <cell r="F189">
            <v>246701</v>
          </cell>
          <cell r="G189">
            <v>196.80499267578125</v>
          </cell>
          <cell r="H189">
            <v>187</v>
          </cell>
          <cell r="I189">
            <v>7796339.1393716577</v>
          </cell>
          <cell r="N189">
            <v>0.80199998617172241</v>
          </cell>
          <cell r="O189">
            <v>0.79400002956390381</v>
          </cell>
          <cell r="P189">
            <v>0.79799999793370568</v>
          </cell>
          <cell r="Q189">
            <v>0.7967142860094707</v>
          </cell>
          <cell r="R189">
            <v>1.285711924234989E-3</v>
          </cell>
          <cell r="S189">
            <v>1.1659863449278321E-2</v>
          </cell>
          <cell r="T189">
            <v>1.748979517391748E-4</v>
          </cell>
          <cell r="U189">
            <v>7.351212015063334</v>
          </cell>
        </row>
        <row r="190">
          <cell r="A190">
            <v>44657</v>
          </cell>
          <cell r="B190">
            <v>0.79500001668930054</v>
          </cell>
          <cell r="C190">
            <v>0.79600000381469727</v>
          </cell>
          <cell r="D190">
            <v>0.78799998760223389</v>
          </cell>
          <cell r="E190">
            <v>0.79100000858306885</v>
          </cell>
          <cell r="F190">
            <v>802500</v>
          </cell>
          <cell r="G190">
            <v>634.76202392578125</v>
          </cell>
          <cell r="H190">
            <v>188</v>
          </cell>
          <cell r="I190">
            <v>7759137.8673537234</v>
          </cell>
          <cell r="N190">
            <v>0.80199998617172241</v>
          </cell>
          <cell r="O190">
            <v>0.78799998760223389</v>
          </cell>
          <cell r="P190">
            <v>0.79166666666666663</v>
          </cell>
          <cell r="Q190">
            <v>0.79799999935286381</v>
          </cell>
          <cell r="R190">
            <v>-6.3333326861971795E-3</v>
          </cell>
          <cell r="S190">
            <v>1.0333332480216497E-2</v>
          </cell>
          <cell r="T190">
            <v>1.5499998720324746E-4</v>
          </cell>
          <cell r="U190">
            <v>-40.86021425209826</v>
          </cell>
        </row>
        <row r="191">
          <cell r="A191">
            <v>44658</v>
          </cell>
          <cell r="B191">
            <v>0.7850000262260437</v>
          </cell>
          <cell r="C191">
            <v>0.79000002145767212</v>
          </cell>
          <cell r="D191">
            <v>0.77899998426437378</v>
          </cell>
          <cell r="E191">
            <v>0.77999997138977051</v>
          </cell>
          <cell r="F191">
            <v>378901</v>
          </cell>
          <cell r="G191">
            <v>297.0830078125</v>
          </cell>
          <cell r="H191">
            <v>189</v>
          </cell>
          <cell r="I191">
            <v>7720088.9950396828</v>
          </cell>
          <cell r="N191">
            <v>0.80199998617172241</v>
          </cell>
          <cell r="O191">
            <v>0.77899998426437378</v>
          </cell>
          <cell r="P191">
            <v>0.78299999237060547</v>
          </cell>
          <cell r="Q191">
            <v>0.79838095108668006</v>
          </cell>
          <cell r="R191">
            <v>-1.5380958716074589E-2</v>
          </cell>
          <cell r="S191">
            <v>1.0006802422659722E-2</v>
          </cell>
          <cell r="T191">
            <v>1.5010203633989582E-4</v>
          </cell>
          <cell r="U191">
            <v>-102.4700203350037</v>
          </cell>
        </row>
        <row r="192">
          <cell r="A192">
            <v>44659</v>
          </cell>
          <cell r="B192">
            <v>0.7839999794960022</v>
          </cell>
          <cell r="C192">
            <v>0.7839999794960022</v>
          </cell>
          <cell r="D192">
            <v>0.76999998092651367</v>
          </cell>
          <cell r="E192">
            <v>0.77799999713897705</v>
          </cell>
          <cell r="F192">
            <v>513700</v>
          </cell>
          <cell r="G192">
            <v>399.04800415039062</v>
          </cell>
          <cell r="H192">
            <v>190</v>
          </cell>
          <cell r="I192">
            <v>7682160.6319078943</v>
          </cell>
          <cell r="N192">
            <v>0.80199998617172241</v>
          </cell>
          <cell r="O192">
            <v>0.76999998092651367</v>
          </cell>
          <cell r="P192">
            <v>0.77733331918716431</v>
          </cell>
          <cell r="Q192">
            <v>0.79597618892079303</v>
          </cell>
          <cell r="R192">
            <v>-1.864286973362872E-2</v>
          </cell>
          <cell r="S192">
            <v>1.0357145752225603E-2</v>
          </cell>
          <cell r="T192">
            <v>1.5535718628338405E-4</v>
          </cell>
          <cell r="U192">
            <v>-120.00004750100598</v>
          </cell>
        </row>
        <row r="193">
          <cell r="A193">
            <v>44662</v>
          </cell>
          <cell r="B193">
            <v>0.78200000524520874</v>
          </cell>
          <cell r="C193">
            <v>0.78200000524520874</v>
          </cell>
          <cell r="D193">
            <v>0.74599999189376831</v>
          </cell>
          <cell r="E193">
            <v>0.74699997901916504</v>
          </cell>
          <cell r="F193">
            <v>1995908</v>
          </cell>
          <cell r="G193">
            <v>1498.2559814453125</v>
          </cell>
          <cell r="H193">
            <v>191</v>
          </cell>
          <cell r="I193">
            <v>7652389.6757198954</v>
          </cell>
          <cell r="N193">
            <v>0.80199998617172241</v>
          </cell>
          <cell r="O193">
            <v>0.74599999189376831</v>
          </cell>
          <cell r="P193">
            <v>0.75833332538604736</v>
          </cell>
          <cell r="Q193">
            <v>0.79235714106332689</v>
          </cell>
          <cell r="R193">
            <v>-3.4023815677279523E-2</v>
          </cell>
          <cell r="S193">
            <v>1.2068034029331345E-2</v>
          </cell>
          <cell r="T193">
            <v>1.8102051043997016E-4</v>
          </cell>
          <cell r="U193">
            <v>-187.95558356666146</v>
          </cell>
        </row>
        <row r="194">
          <cell r="A194">
            <v>44663</v>
          </cell>
          <cell r="B194">
            <v>0.74699997901916504</v>
          </cell>
          <cell r="C194">
            <v>0.76099997758865356</v>
          </cell>
          <cell r="D194">
            <v>0.74199998378753662</v>
          </cell>
          <cell r="E194">
            <v>0.76099997758865356</v>
          </cell>
          <cell r="F194">
            <v>3429202</v>
          </cell>
          <cell r="G194">
            <v>2573.47412109375</v>
          </cell>
          <cell r="H194">
            <v>192</v>
          </cell>
          <cell r="I194">
            <v>7630393.9065755205</v>
          </cell>
          <cell r="N194">
            <v>0.80199998617172241</v>
          </cell>
          <cell r="O194">
            <v>0.74199998378753662</v>
          </cell>
          <cell r="P194">
            <v>0.75466664632161462</v>
          </cell>
          <cell r="Q194">
            <v>0.78814285425912767</v>
          </cell>
          <cell r="R194">
            <v>-3.3476207937513047E-2</v>
          </cell>
          <cell r="S194">
            <v>1.3741505389310873E-2</v>
          </cell>
          <cell r="T194">
            <v>2.0612258083966309E-4</v>
          </cell>
          <cell r="U194">
            <v>-162.40922174147062</v>
          </cell>
        </row>
        <row r="195">
          <cell r="A195">
            <v>44664</v>
          </cell>
          <cell r="B195">
            <v>0.75199997425079346</v>
          </cell>
          <cell r="C195">
            <v>0.75999999046325684</v>
          </cell>
          <cell r="D195">
            <v>0.75</v>
          </cell>
          <cell r="E195">
            <v>0.75</v>
          </cell>
          <cell r="F195">
            <v>862409</v>
          </cell>
          <cell r="G195">
            <v>651.0250244140625</v>
          </cell>
          <cell r="H195">
            <v>193</v>
          </cell>
          <cell r="I195">
            <v>7595326.6272668391</v>
          </cell>
          <cell r="N195">
            <v>0.80199998617172241</v>
          </cell>
          <cell r="O195">
            <v>0.74199998378753662</v>
          </cell>
          <cell r="P195">
            <v>0.75333333015441895</v>
          </cell>
          <cell r="Q195">
            <v>0.78423809295608893</v>
          </cell>
          <cell r="R195">
            <v>-3.0904762801669983E-2</v>
          </cell>
          <cell r="S195">
            <v>1.4809533244087578E-2</v>
          </cell>
          <cell r="T195">
            <v>2.2214299866131365E-4</v>
          </cell>
          <cell r="U195">
            <v>-139.1210300928204</v>
          </cell>
        </row>
        <row r="196">
          <cell r="A196">
            <v>44665</v>
          </cell>
          <cell r="B196">
            <v>0.75199997425079346</v>
          </cell>
          <cell r="C196">
            <v>0.75700002908706665</v>
          </cell>
          <cell r="D196">
            <v>0.74699997901916504</v>
          </cell>
          <cell r="E196">
            <v>0.75300002098083496</v>
          </cell>
          <cell r="F196">
            <v>4063216</v>
          </cell>
          <cell r="G196">
            <v>3053.993896484375</v>
          </cell>
          <cell r="H196">
            <v>194</v>
          </cell>
          <cell r="I196">
            <v>7577119.8714561854</v>
          </cell>
          <cell r="N196">
            <v>0.80199998617172241</v>
          </cell>
          <cell r="O196">
            <v>0.74199998378753662</v>
          </cell>
          <cell r="P196">
            <v>0.75233334302902222</v>
          </cell>
          <cell r="Q196">
            <v>0.78002380757104794</v>
          </cell>
          <cell r="R196">
            <v>-2.7690464542025728E-2</v>
          </cell>
          <cell r="S196">
            <v>1.5115650738177642E-2</v>
          </cell>
          <cell r="T196">
            <v>2.2673476107266461E-4</v>
          </cell>
          <cell r="U196">
            <v>-122.12712515286267</v>
          </cell>
        </row>
        <row r="197">
          <cell r="A197">
            <v>44666</v>
          </cell>
          <cell r="B197">
            <v>0.74299997091293335</v>
          </cell>
          <cell r="C197">
            <v>0.75300002098083496</v>
          </cell>
          <cell r="D197">
            <v>0.73799997568130493</v>
          </cell>
          <cell r="E197">
            <v>0.74800002574920654</v>
          </cell>
          <cell r="F197">
            <v>2779301</v>
          </cell>
          <cell r="G197">
            <v>2068.803955078125</v>
          </cell>
          <cell r="H197">
            <v>195</v>
          </cell>
          <cell r="I197">
            <v>7552515.6721153846</v>
          </cell>
          <cell r="N197">
            <v>0.80199998617172241</v>
          </cell>
          <cell r="O197">
            <v>0.73799997568130493</v>
          </cell>
          <cell r="P197">
            <v>0.74633334080378211</v>
          </cell>
          <cell r="Q197">
            <v>0.77566666404406237</v>
          </cell>
          <cell r="R197">
            <v>-2.9333323240280262E-2</v>
          </cell>
          <cell r="S197">
            <v>1.6190476360775165E-2</v>
          </cell>
          <cell r="T197">
            <v>2.4285714541162748E-4</v>
          </cell>
          <cell r="U197">
            <v>-120.78427089539464</v>
          </cell>
        </row>
        <row r="198">
          <cell r="A198">
            <v>44669</v>
          </cell>
          <cell r="B198">
            <v>0.75300002098083496</v>
          </cell>
          <cell r="C198">
            <v>0.75400000810623169</v>
          </cell>
          <cell r="D198">
            <v>0.73600000143051147</v>
          </cell>
          <cell r="E198">
            <v>0.75400000810623169</v>
          </cell>
          <cell r="F198">
            <v>3013102</v>
          </cell>
          <cell r="G198">
            <v>2258.364990234375</v>
          </cell>
          <cell r="H198">
            <v>196</v>
          </cell>
          <cell r="I198">
            <v>7529355.3982780613</v>
          </cell>
          <cell r="N198">
            <v>0.80199998617172241</v>
          </cell>
          <cell r="O198">
            <v>0.73600000143051147</v>
          </cell>
          <cell r="P198">
            <v>0.74800000588099158</v>
          </cell>
          <cell r="Q198">
            <v>0.77216666369211084</v>
          </cell>
          <cell r="R198">
            <v>-2.4166657811119263E-2</v>
          </cell>
          <cell r="S198">
            <v>1.7142855796684255E-2</v>
          </cell>
          <cell r="T198">
            <v>2.5714283695026384E-4</v>
          </cell>
          <cell r="U198">
            <v>-93.981454423299922</v>
          </cell>
        </row>
        <row r="199">
          <cell r="A199">
            <v>44670</v>
          </cell>
          <cell r="B199">
            <v>0.75800001621246338</v>
          </cell>
          <cell r="C199">
            <v>0.75800001621246338</v>
          </cell>
          <cell r="D199">
            <v>0.74400001764297485</v>
          </cell>
          <cell r="E199">
            <v>0.74599999189376831</v>
          </cell>
          <cell r="F199">
            <v>1872500</v>
          </cell>
          <cell r="G199">
            <v>1398.3699951171875</v>
          </cell>
          <cell r="H199">
            <v>197</v>
          </cell>
          <cell r="I199">
            <v>7500640.3962563453</v>
          </cell>
          <cell r="N199">
            <v>0.80199998617172241</v>
          </cell>
          <cell r="O199">
            <v>0.73600000143051147</v>
          </cell>
          <cell r="P199">
            <v>0.74933334191640222</v>
          </cell>
          <cell r="Q199">
            <v>0.76990476108732675</v>
          </cell>
          <cell r="R199">
            <v>-2.0571419170924532E-2</v>
          </cell>
          <cell r="S199">
            <v>1.8142856302715487E-2</v>
          </cell>
          <cell r="T199">
            <v>2.7214284454073228E-4</v>
          </cell>
          <cell r="U199">
            <v>-75.590520138939596</v>
          </cell>
        </row>
        <row r="200">
          <cell r="A200">
            <v>44671</v>
          </cell>
          <cell r="B200">
            <v>0.75800001621246338</v>
          </cell>
          <cell r="C200">
            <v>0.75800001621246338</v>
          </cell>
          <cell r="D200">
            <v>0.7279999852180481</v>
          </cell>
          <cell r="E200">
            <v>0.73100000619888306</v>
          </cell>
          <cell r="F200">
            <v>2084605.125</v>
          </cell>
          <cell r="G200">
            <v>1528.2230224609375</v>
          </cell>
          <cell r="H200">
            <v>198</v>
          </cell>
          <cell r="I200">
            <v>7473286.6827651514</v>
          </cell>
          <cell r="N200">
            <v>0.80199998617172241</v>
          </cell>
          <cell r="O200">
            <v>0.7279999852180481</v>
          </cell>
          <cell r="P200">
            <v>0.73900000254313147</v>
          </cell>
          <cell r="Q200">
            <v>0.76709523797035217</v>
          </cell>
          <cell r="R200">
            <v>-2.8095235427220699E-2</v>
          </cell>
          <cell r="S200">
            <v>1.9346938246772409E-2</v>
          </cell>
          <cell r="T200">
            <v>2.9020407370158614E-4</v>
          </cell>
          <cell r="U200">
            <v>-96.811995327504405</v>
          </cell>
        </row>
        <row r="201">
          <cell r="A201">
            <v>44672</v>
          </cell>
          <cell r="B201">
            <v>0.73799997568130493</v>
          </cell>
          <cell r="C201">
            <v>0.73799997568130493</v>
          </cell>
          <cell r="D201">
            <v>0.70800000429153442</v>
          </cell>
          <cell r="E201">
            <v>0.70899999141693115</v>
          </cell>
          <cell r="F201">
            <v>2819701</v>
          </cell>
          <cell r="G201">
            <v>2022.1629638671875</v>
          </cell>
          <cell r="H201">
            <v>199</v>
          </cell>
          <cell r="I201">
            <v>7449901.8300879393</v>
          </cell>
          <cell r="N201">
            <v>0.80199998617172241</v>
          </cell>
          <cell r="O201">
            <v>0.70800000429153442</v>
          </cell>
          <cell r="P201">
            <v>0.71833332379659021</v>
          </cell>
          <cell r="Q201">
            <v>0.76171428390911644</v>
          </cell>
          <cell r="R201">
            <v>-4.3380960112526235E-2</v>
          </cell>
          <cell r="S201">
            <v>1.9394556478578209E-2</v>
          </cell>
          <cell r="T201">
            <v>2.9091834717867311E-4</v>
          </cell>
          <cell r="U201">
            <v>-149.1173057087492</v>
          </cell>
        </row>
        <row r="202">
          <cell r="A202">
            <v>44673</v>
          </cell>
          <cell r="B202">
            <v>0.70499998331069946</v>
          </cell>
          <cell r="C202">
            <v>0.7160000205039978</v>
          </cell>
          <cell r="D202">
            <v>0.70200002193450928</v>
          </cell>
          <cell r="E202">
            <v>0.70899999141693115</v>
          </cell>
          <cell r="F202">
            <v>1129815</v>
          </cell>
          <cell r="G202">
            <v>802.17999267578125</v>
          </cell>
          <cell r="H202">
            <v>200</v>
          </cell>
          <cell r="I202">
            <v>7418301.3959374996</v>
          </cell>
          <cell r="N202">
            <v>0.80199998617172241</v>
          </cell>
          <cell r="O202">
            <v>0.70200002193450928</v>
          </cell>
          <cell r="P202">
            <v>0.70900001128514611</v>
          </cell>
          <cell r="Q202">
            <v>0.75561904623394927</v>
          </cell>
          <cell r="R202">
            <v>-4.6619034948803151E-2</v>
          </cell>
          <cell r="S202">
            <v>1.8605438624920503E-2</v>
          </cell>
          <cell r="T202">
            <v>2.7908157937380754E-4</v>
          </cell>
          <cell r="U202">
            <v>-167.04447156062804</v>
          </cell>
        </row>
        <row r="203">
          <cell r="A203">
            <v>44676</v>
          </cell>
          <cell r="B203">
            <v>0.71299999952316284</v>
          </cell>
          <cell r="C203">
            <v>0.71299999952316284</v>
          </cell>
          <cell r="D203">
            <v>0.67100000381469727</v>
          </cell>
          <cell r="E203">
            <v>0.67299997806549072</v>
          </cell>
          <cell r="F203">
            <v>1799902</v>
          </cell>
          <cell r="G203">
            <v>1239.696044921875</v>
          </cell>
          <cell r="H203">
            <v>201</v>
          </cell>
          <cell r="I203">
            <v>7390349.1601368161</v>
          </cell>
          <cell r="N203">
            <v>0.80199998617172241</v>
          </cell>
          <cell r="O203">
            <v>0.67100000381469727</v>
          </cell>
          <cell r="P203">
            <v>0.68566666046778357</v>
          </cell>
          <cell r="Q203">
            <v>0.74759523641495484</v>
          </cell>
          <cell r="R203">
            <v>-6.1928575947171272E-2</v>
          </cell>
          <cell r="S203">
            <v>1.994897759690575E-2</v>
          </cell>
          <cell r="T203">
            <v>2.9923466395358623E-4</v>
          </cell>
          <cell r="U203">
            <v>-206.95655753565003</v>
          </cell>
        </row>
        <row r="204">
          <cell r="A204">
            <v>44677</v>
          </cell>
          <cell r="B204">
            <v>0.67000001668930054</v>
          </cell>
          <cell r="C204">
            <v>0.68000000715255737</v>
          </cell>
          <cell r="D204">
            <v>0.66100001335144043</v>
          </cell>
          <cell r="E204">
            <v>0.66100001335144043</v>
          </cell>
          <cell r="F204">
            <v>5469009</v>
          </cell>
          <cell r="G204">
            <v>3642.27392578125</v>
          </cell>
          <cell r="H204">
            <v>202</v>
          </cell>
          <cell r="I204">
            <v>7380837.5751856435</v>
          </cell>
          <cell r="N204">
            <v>0.80199998617172241</v>
          </cell>
          <cell r="O204">
            <v>0.66100001335144043</v>
          </cell>
          <cell r="P204">
            <v>0.66733334461847937</v>
          </cell>
          <cell r="Q204">
            <v>0.73871428484008439</v>
          </cell>
          <cell r="R204">
            <v>-7.1380940221605016E-2</v>
          </cell>
          <cell r="S204">
            <v>2.493197131319105E-2</v>
          </cell>
          <cell r="T204">
            <v>3.7397956969786574E-4</v>
          </cell>
          <cell r="U204">
            <v>-190.86855541139039</v>
          </cell>
        </row>
        <row r="205">
          <cell r="A205">
            <v>44678</v>
          </cell>
          <cell r="B205">
            <v>0.66200000047683716</v>
          </cell>
          <cell r="C205">
            <v>0.69300001859664917</v>
          </cell>
          <cell r="D205">
            <v>0.65399998426437378</v>
          </cell>
          <cell r="E205">
            <v>0.69300001859664917</v>
          </cell>
          <cell r="F205">
            <v>2363909</v>
          </cell>
          <cell r="G205">
            <v>1584.9010009765625</v>
          </cell>
          <cell r="H205">
            <v>203</v>
          </cell>
          <cell r="I205">
            <v>7356123.6413177336</v>
          </cell>
          <cell r="N205">
            <v>0.80199998617172241</v>
          </cell>
          <cell r="O205">
            <v>0.65399998426437378</v>
          </cell>
          <cell r="P205">
            <v>0.68000000715255737</v>
          </cell>
          <cell r="Q205">
            <v>0.73135714303879507</v>
          </cell>
          <cell r="R205">
            <v>-5.1357135886237693E-2</v>
          </cell>
          <cell r="S205">
            <v>2.8064623981916996E-2</v>
          </cell>
          <cell r="T205">
            <v>4.2096935972875491E-4</v>
          </cell>
          <cell r="U205">
            <v>-121.99732521941471</v>
          </cell>
        </row>
        <row r="206">
          <cell r="A206">
            <v>44679</v>
          </cell>
          <cell r="B206">
            <v>0.68800002336502075</v>
          </cell>
          <cell r="C206">
            <v>0.69700002670288086</v>
          </cell>
          <cell r="D206">
            <v>0.68300002813339233</v>
          </cell>
          <cell r="E206">
            <v>0.68800002336502075</v>
          </cell>
          <cell r="F206">
            <v>2685504</v>
          </cell>
          <cell r="G206">
            <v>1844.656982421875</v>
          </cell>
          <cell r="H206">
            <v>204</v>
          </cell>
          <cell r="I206">
            <v>7333228.4469975494</v>
          </cell>
          <cell r="N206">
            <v>0.80199998617172241</v>
          </cell>
          <cell r="O206">
            <v>0.65399998426437378</v>
          </cell>
          <cell r="P206">
            <v>0.68933335940043128</v>
          </cell>
          <cell r="Q206">
            <v>0.72507143162545695</v>
          </cell>
          <cell r="R206">
            <v>-3.5738072225025674E-2</v>
          </cell>
          <cell r="S206">
            <v>2.8680269004536334E-2</v>
          </cell>
          <cell r="T206">
            <v>4.3020403506804499E-4</v>
          </cell>
          <cell r="U206">
            <v>-83.072378015638591</v>
          </cell>
        </row>
        <row r="207">
          <cell r="A207">
            <v>44680</v>
          </cell>
          <cell r="B207">
            <v>0.6940000057220459</v>
          </cell>
          <cell r="C207">
            <v>0.71899998188018799</v>
          </cell>
          <cell r="D207">
            <v>0.68999999761581421</v>
          </cell>
          <cell r="E207">
            <v>0.71899998188018799</v>
          </cell>
          <cell r="F207">
            <v>2631500</v>
          </cell>
          <cell r="G207">
            <v>1869.6650390625</v>
          </cell>
          <cell r="H207">
            <v>205</v>
          </cell>
          <cell r="I207">
            <v>7310293.186280488</v>
          </cell>
          <cell r="N207">
            <v>0.72500002384185791</v>
          </cell>
          <cell r="O207">
            <v>0.69099998474121094</v>
          </cell>
          <cell r="P207">
            <v>0.7093333204587301</v>
          </cell>
          <cell r="Q207">
            <v>0.72157143127350576</v>
          </cell>
          <cell r="R207">
            <v>-1.223811081477566E-2</v>
          </cell>
          <cell r="S207">
            <v>2.7428570247831796E-2</v>
          </cell>
          <cell r="T207">
            <v>4.114285537174769E-4</v>
          </cell>
          <cell r="U207">
            <v>-29.745409510831923</v>
          </cell>
        </row>
        <row r="208">
          <cell r="A208">
            <v>44686</v>
          </cell>
          <cell r="B208">
            <v>0.70999997854232788</v>
          </cell>
          <cell r="C208">
            <v>0.72500002384185791</v>
          </cell>
          <cell r="D208">
            <v>0.69099998474121094</v>
          </cell>
          <cell r="E208">
            <v>0.71799999475479126</v>
          </cell>
          <cell r="F208">
            <v>1139800</v>
          </cell>
          <cell r="G208">
            <v>811.74102783203125</v>
          </cell>
          <cell r="H208">
            <v>206</v>
          </cell>
          <cell r="I208">
            <v>7280339.3358616503</v>
          </cell>
          <cell r="N208">
            <v>0.72500002384185791</v>
          </cell>
          <cell r="O208">
            <v>0.69099998474121094</v>
          </cell>
          <cell r="P208">
            <v>0.71133333444595337</v>
          </cell>
          <cell r="Q208">
            <v>0.71847619471095858</v>
          </cell>
          <cell r="R208">
            <v>-7.1428602650052131E-3</v>
          </cell>
          <cell r="S208">
            <v>2.5353742294571022E-2</v>
          </cell>
          <cell r="T208">
            <v>3.8030613441856532E-4</v>
          </cell>
          <cell r="U208">
            <v>-18.78186970590323</v>
          </cell>
        </row>
        <row r="209">
          <cell r="A209">
            <v>44687</v>
          </cell>
          <cell r="B209">
            <v>0.70999997854232788</v>
          </cell>
          <cell r="C209">
            <v>0.70999997854232788</v>
          </cell>
          <cell r="D209">
            <v>0.69800001382827759</v>
          </cell>
          <cell r="E209">
            <v>0.70300000905990601</v>
          </cell>
          <cell r="F209">
            <v>2513500</v>
          </cell>
          <cell r="G209">
            <v>1769.6669921875</v>
          </cell>
          <cell r="H209">
            <v>207</v>
          </cell>
          <cell r="I209">
            <v>7257311.1265096618</v>
          </cell>
          <cell r="N209">
            <v>0.72500002384185791</v>
          </cell>
          <cell r="O209">
            <v>0.69099998474121094</v>
          </cell>
          <cell r="P209">
            <v>0.70366666714350379</v>
          </cell>
          <cell r="Q209">
            <v>0.71492857592446468</v>
          </cell>
          <cell r="R209">
            <v>-1.1261908780960894E-2</v>
          </cell>
          <cell r="S209">
            <v>2.339455748901887E-2</v>
          </cell>
          <cell r="T209">
            <v>3.5091836233528306E-4</v>
          </cell>
          <cell r="U209">
            <v>-32.092674507014721</v>
          </cell>
        </row>
        <row r="210">
          <cell r="A210">
            <v>44690</v>
          </cell>
          <cell r="B210">
            <v>0.70599997043609619</v>
          </cell>
          <cell r="C210">
            <v>0.70599997043609619</v>
          </cell>
          <cell r="D210">
            <v>0.69099998474121094</v>
          </cell>
          <cell r="E210">
            <v>0.69300001859664917</v>
          </cell>
          <cell r="F210">
            <v>616500</v>
          </cell>
          <cell r="G210">
            <v>429.71099853515625</v>
          </cell>
          <cell r="H210">
            <v>208</v>
          </cell>
          <cell r="I210">
            <v>7225384.149939904</v>
          </cell>
          <cell r="N210">
            <v>0.72500002384185791</v>
          </cell>
          <cell r="O210">
            <v>0.69099998474121094</v>
          </cell>
          <cell r="P210">
            <v>0.6966666579246521</v>
          </cell>
          <cell r="Q210">
            <v>0.71095238413129536</v>
          </cell>
          <cell r="R210">
            <v>-1.4285726206643257E-2</v>
          </cell>
          <cell r="S210">
            <v>2.0945577799868425E-2</v>
          </cell>
          <cell r="T210">
            <v>3.1418366699802636E-4</v>
          </cell>
          <cell r="U210">
            <v>-45.469347096050654</v>
          </cell>
        </row>
        <row r="211">
          <cell r="A211">
            <v>44691</v>
          </cell>
          <cell r="B211">
            <v>0.68599998950958252</v>
          </cell>
          <cell r="C211">
            <v>0.70499998331069946</v>
          </cell>
          <cell r="D211">
            <v>0.68199998140335083</v>
          </cell>
          <cell r="E211">
            <v>0.70499998331069946</v>
          </cell>
          <cell r="F211">
            <v>1282103</v>
          </cell>
          <cell r="G211">
            <v>893.8740234375</v>
          </cell>
          <cell r="H211">
            <v>209</v>
          </cell>
          <cell r="I211">
            <v>7196947.3980263155</v>
          </cell>
          <cell r="N211">
            <v>0.72500002384185791</v>
          </cell>
          <cell r="O211">
            <v>0.68199998140335083</v>
          </cell>
          <cell r="P211">
            <v>0.69733331600824988</v>
          </cell>
          <cell r="Q211">
            <v>0.70745238236018593</v>
          </cell>
          <cell r="R211">
            <v>-1.0119066351936046E-2</v>
          </cell>
          <cell r="S211">
            <v>1.8880951972234834E-2</v>
          </cell>
          <cell r="T211">
            <v>2.8321427958352251E-4</v>
          </cell>
          <cell r="U211">
            <v>-35.729364941684871</v>
          </cell>
        </row>
        <row r="212">
          <cell r="A212">
            <v>44692</v>
          </cell>
          <cell r="B212">
            <v>0.70999997854232788</v>
          </cell>
          <cell r="C212">
            <v>0.7369999885559082</v>
          </cell>
          <cell r="D212">
            <v>0.70999997854232788</v>
          </cell>
          <cell r="E212">
            <v>0.72399997711181641</v>
          </cell>
          <cell r="F212">
            <v>2071917</v>
          </cell>
          <cell r="G212">
            <v>1497.9730224609375</v>
          </cell>
          <cell r="H212">
            <v>210</v>
          </cell>
          <cell r="I212">
            <v>7172542.4913690472</v>
          </cell>
          <cell r="N212">
            <v>0.7369999885559082</v>
          </cell>
          <cell r="O212">
            <v>0.68199998140335083</v>
          </cell>
          <cell r="P212">
            <v>0.72366664807001746</v>
          </cell>
          <cell r="Q212">
            <v>0.70571428537368774</v>
          </cell>
          <cell r="R212">
            <v>1.7952362696329716E-2</v>
          </cell>
          <cell r="S212">
            <v>1.7142854985736682E-2</v>
          </cell>
          <cell r="T212">
            <v>2.5714282478605025E-4</v>
          </cell>
          <cell r="U212">
            <v>69.81475260399182</v>
          </cell>
        </row>
        <row r="213">
          <cell r="A213">
            <v>44693</v>
          </cell>
          <cell r="B213">
            <v>0.72000002861022949</v>
          </cell>
          <cell r="C213">
            <v>0.72699999809265137</v>
          </cell>
          <cell r="D213">
            <v>0.7160000205039978</v>
          </cell>
          <cell r="E213">
            <v>0.72299998998641968</v>
          </cell>
          <cell r="F213">
            <v>2552301</v>
          </cell>
          <cell r="G213">
            <v>1836.574951171875</v>
          </cell>
          <cell r="H213">
            <v>211</v>
          </cell>
          <cell r="I213">
            <v>7150645.6122630332</v>
          </cell>
          <cell r="N213">
            <v>0.7369999885559082</v>
          </cell>
          <cell r="O213">
            <v>0.68199998140335083</v>
          </cell>
          <cell r="P213">
            <v>0.72200000286102295</v>
          </cell>
          <cell r="Q213">
            <v>0.7037619040125892</v>
          </cell>
          <cell r="R213">
            <v>1.8238098848433748E-2</v>
          </cell>
          <cell r="S213">
            <v>1.5190473624638165E-2</v>
          </cell>
          <cell r="T213">
            <v>2.2785710436957248E-4</v>
          </cell>
          <cell r="U213">
            <v>80.041826647864752</v>
          </cell>
        </row>
        <row r="214">
          <cell r="A214">
            <v>44694</v>
          </cell>
          <cell r="B214">
            <v>0.72399997711181641</v>
          </cell>
          <cell r="C214">
            <v>0.73000001907348633</v>
          </cell>
          <cell r="D214">
            <v>0.72100001573562622</v>
          </cell>
          <cell r="E214">
            <v>0.72699999809265137</v>
          </cell>
          <cell r="F214">
            <v>216601</v>
          </cell>
          <cell r="G214">
            <v>157.19999694824219</v>
          </cell>
          <cell r="H214">
            <v>212</v>
          </cell>
          <cell r="I214">
            <v>7117937.8546580188</v>
          </cell>
          <cell r="N214">
            <v>0.7369999885559082</v>
          </cell>
          <cell r="O214">
            <v>0.68199998140335083</v>
          </cell>
          <cell r="P214">
            <v>0.72600001096725464</v>
          </cell>
          <cell r="Q214">
            <v>0.70283333318574093</v>
          </cell>
          <cell r="R214">
            <v>2.3166677781513711E-2</v>
          </cell>
          <cell r="S214">
            <v>1.4380950506041656E-2</v>
          </cell>
          <cell r="T214">
            <v>2.1571425759062484E-4</v>
          </cell>
          <cell r="U214">
            <v>107.39520901524573</v>
          </cell>
        </row>
        <row r="215">
          <cell r="A215">
            <v>44697</v>
          </cell>
          <cell r="B215">
            <v>0.73100000619888306</v>
          </cell>
          <cell r="C215">
            <v>0.7369999885559082</v>
          </cell>
          <cell r="D215">
            <v>0.72000002861022949</v>
          </cell>
          <cell r="E215">
            <v>0.72100001573562622</v>
          </cell>
          <cell r="F215">
            <v>4232100</v>
          </cell>
          <cell r="G215">
            <v>3077.431884765625</v>
          </cell>
          <cell r="H215">
            <v>213</v>
          </cell>
          <cell r="I215">
            <v>7104389.3201291077</v>
          </cell>
          <cell r="N215">
            <v>0.7369999885559082</v>
          </cell>
          <cell r="O215">
            <v>0.68199998140335083</v>
          </cell>
          <cell r="P215">
            <v>0.72600001096725464</v>
          </cell>
          <cell r="Q215">
            <v>0.7033809536979313</v>
          </cell>
          <cell r="R215">
            <v>2.2619057269323339E-2</v>
          </cell>
          <cell r="S215">
            <v>1.4850339516490492E-2</v>
          </cell>
          <cell r="T215">
            <v>2.2275509274735737E-4</v>
          </cell>
          <cell r="U215">
            <v>101.54226774503982</v>
          </cell>
        </row>
        <row r="216">
          <cell r="A216">
            <v>44698</v>
          </cell>
          <cell r="B216">
            <v>0.72100001573562622</v>
          </cell>
          <cell r="C216">
            <v>0.73199999332427979</v>
          </cell>
          <cell r="D216">
            <v>0.71899998188018799</v>
          </cell>
          <cell r="E216">
            <v>0.73199999332427979</v>
          </cell>
          <cell r="F216">
            <v>3829205</v>
          </cell>
          <cell r="G216">
            <v>2781.59912109375</v>
          </cell>
          <cell r="H216">
            <v>214</v>
          </cell>
          <cell r="I216">
            <v>7089084.7205023365</v>
          </cell>
          <cell r="N216">
            <v>0.7369999885559082</v>
          </cell>
          <cell r="O216">
            <v>0.68199998140335083</v>
          </cell>
          <cell r="P216">
            <v>0.72766665617624915</v>
          </cell>
          <cell r="Q216">
            <v>0.70471428547586712</v>
          </cell>
          <cell r="R216">
            <v>2.295237070038203E-2</v>
          </cell>
          <cell r="S216">
            <v>1.6142855087916068E-2</v>
          </cell>
          <cell r="T216">
            <v>2.4214282631874101E-4</v>
          </cell>
          <cell r="U216">
            <v>94.788563631321566</v>
          </cell>
        </row>
        <row r="217">
          <cell r="A217">
            <v>44699</v>
          </cell>
          <cell r="B217">
            <v>0.73400002717971802</v>
          </cell>
          <cell r="C217">
            <v>0.73799997568130493</v>
          </cell>
          <cell r="D217">
            <v>0.73000001907348633</v>
          </cell>
          <cell r="E217">
            <v>0.73299998044967651</v>
          </cell>
          <cell r="F217">
            <v>1327301</v>
          </cell>
          <cell r="G217">
            <v>973.39599609375</v>
          </cell>
          <cell r="H217">
            <v>215</v>
          </cell>
          <cell r="I217">
            <v>7062285.7264534887</v>
          </cell>
          <cell r="N217">
            <v>0.73799997568130493</v>
          </cell>
          <cell r="O217">
            <v>0.68199998140335083</v>
          </cell>
          <cell r="P217">
            <v>0.73366665840148926</v>
          </cell>
          <cell r="Q217">
            <v>0.70814285675684618</v>
          </cell>
          <cell r="R217">
            <v>2.5523801644643074E-2</v>
          </cell>
          <cell r="S217">
            <v>1.6360541184743244E-2</v>
          </cell>
          <cell r="T217">
            <v>2.4540811777114865E-4</v>
          </cell>
          <cell r="U217">
            <v>104.00553117988086</v>
          </cell>
        </row>
        <row r="218">
          <cell r="A218">
            <v>44700</v>
          </cell>
          <cell r="B218">
            <v>0.72600001096725464</v>
          </cell>
          <cell r="C218">
            <v>0.73400002717971802</v>
          </cell>
          <cell r="D218">
            <v>0.72299998998641968</v>
          </cell>
          <cell r="E218">
            <v>0.73400002717971802</v>
          </cell>
          <cell r="F218">
            <v>891500</v>
          </cell>
          <cell r="G218">
            <v>647.301025390625</v>
          </cell>
          <cell r="H218">
            <v>216</v>
          </cell>
          <cell r="I218">
            <v>7033717.2740162034</v>
          </cell>
          <cell r="N218">
            <v>0.73799997568130493</v>
          </cell>
          <cell r="O218">
            <v>0.68199998140335083</v>
          </cell>
          <cell r="P218">
            <v>0.73033334811528527</v>
          </cell>
          <cell r="Q218">
            <v>0.712642857006618</v>
          </cell>
          <cell r="R218">
            <v>1.7690491108667272E-2</v>
          </cell>
          <cell r="S218">
            <v>1.4404762358892534E-2</v>
          </cell>
          <cell r="T218">
            <v>2.16071435383388E-4</v>
          </cell>
          <cell r="U218">
            <v>81.873344698608648</v>
          </cell>
        </row>
        <row r="219">
          <cell r="A219">
            <v>44701</v>
          </cell>
          <cell r="B219">
            <v>0.73799997568130493</v>
          </cell>
          <cell r="C219">
            <v>0.74800002574920654</v>
          </cell>
          <cell r="D219">
            <v>0.7369999885559082</v>
          </cell>
          <cell r="E219">
            <v>0.74599999189376831</v>
          </cell>
          <cell r="F219">
            <v>3326500</v>
          </cell>
          <cell r="G219">
            <v>2457.93896484375</v>
          </cell>
          <cell r="H219">
            <v>217</v>
          </cell>
          <cell r="I219">
            <v>7016633.3234447008</v>
          </cell>
          <cell r="N219">
            <v>0.74800002574920654</v>
          </cell>
          <cell r="O219">
            <v>0.68199998140335083</v>
          </cell>
          <cell r="P219">
            <v>0.74366666873296106</v>
          </cell>
          <cell r="Q219">
            <v>0.71719047569093264</v>
          </cell>
          <cell r="R219">
            <v>2.6476193042028418E-2</v>
          </cell>
          <cell r="S219">
            <v>1.3639456966296331E-2</v>
          </cell>
          <cell r="T219">
            <v>2.0459185449444496E-4</v>
          </cell>
          <cell r="U219">
            <v>129.40981011904017</v>
          </cell>
        </row>
        <row r="220">
          <cell r="A220">
            <v>44704</v>
          </cell>
          <cell r="B220">
            <v>0.74299997091293335</v>
          </cell>
          <cell r="C220">
            <v>0.74400001764297485</v>
          </cell>
          <cell r="D220">
            <v>0.73600000143051147</v>
          </cell>
          <cell r="E220">
            <v>0.74299997091293335</v>
          </cell>
          <cell r="F220">
            <v>548300</v>
          </cell>
          <cell r="G220">
            <v>405.875</v>
          </cell>
          <cell r="H220">
            <v>218</v>
          </cell>
          <cell r="I220">
            <v>6986962.0696674315</v>
          </cell>
          <cell r="N220">
            <v>0.74800002574920654</v>
          </cell>
          <cell r="O220">
            <v>0.68199998140335083</v>
          </cell>
          <cell r="P220">
            <v>0.74099999666213989</v>
          </cell>
          <cell r="Q220">
            <v>0.72088094978105466</v>
          </cell>
          <cell r="R220">
            <v>2.0119046881085234E-2</v>
          </cell>
          <cell r="S220">
            <v>1.2295921846311888E-2</v>
          </cell>
          <cell r="T220">
            <v>1.8443882769467832E-4</v>
          </cell>
          <cell r="U220">
            <v>109.08249164536268</v>
          </cell>
        </row>
        <row r="221">
          <cell r="A221">
            <v>44705</v>
          </cell>
          <cell r="B221">
            <v>0.73600000143051147</v>
          </cell>
          <cell r="C221">
            <v>0.74099999666213989</v>
          </cell>
          <cell r="D221">
            <v>0.71899998188018799</v>
          </cell>
          <cell r="E221">
            <v>0.71899998188018799</v>
          </cell>
          <cell r="F221">
            <v>2411500</v>
          </cell>
          <cell r="G221">
            <v>1762.8360595703125</v>
          </cell>
          <cell r="H221">
            <v>219</v>
          </cell>
          <cell r="I221">
            <v>6966069.54880137</v>
          </cell>
          <cell r="N221">
            <v>0.74800002574920654</v>
          </cell>
          <cell r="O221">
            <v>0.68199998140335083</v>
          </cell>
          <cell r="P221">
            <v>0.72633332014083862</v>
          </cell>
          <cell r="Q221">
            <v>0.72209523547263377</v>
          </cell>
          <cell r="R221">
            <v>4.2380846682048556E-3</v>
          </cell>
          <cell r="S221">
            <v>1.135374271139806E-2</v>
          </cell>
          <cell r="T221">
            <v>1.7030614067097089E-4</v>
          </cell>
          <cell r="U221">
            <v>24.88509604825569</v>
          </cell>
        </row>
        <row r="222">
          <cell r="A222">
            <v>44706</v>
          </cell>
          <cell r="B222">
            <v>0.72299998998641968</v>
          </cell>
          <cell r="C222">
            <v>0.72299998998641968</v>
          </cell>
          <cell r="D222">
            <v>0.71399998664855957</v>
          </cell>
          <cell r="E222">
            <v>0.72100001573562622</v>
          </cell>
          <cell r="F222">
            <v>2685700</v>
          </cell>
          <cell r="G222">
            <v>1931.02099609375</v>
          </cell>
          <cell r="H222">
            <v>220</v>
          </cell>
          <cell r="I222">
            <v>6946613.3235795451</v>
          </cell>
          <cell r="N222">
            <v>0.74800002574920654</v>
          </cell>
          <cell r="O222">
            <v>0.68199998140335083</v>
          </cell>
          <cell r="P222">
            <v>0.71933333079020179</v>
          </cell>
          <cell r="Q222">
            <v>0.72266666378293709</v>
          </cell>
          <cell r="R222">
            <v>-3.333332992735305E-3</v>
          </cell>
          <cell r="S222">
            <v>1.0619049169579366E-2</v>
          </cell>
          <cell r="T222">
            <v>1.5928573754369049E-4</v>
          </cell>
          <cell r="U222">
            <v>-20.926751158878901</v>
          </cell>
        </row>
        <row r="223">
          <cell r="A223">
            <v>44707</v>
          </cell>
          <cell r="B223">
            <v>0.7149999737739563</v>
          </cell>
          <cell r="C223">
            <v>0.73000001907348633</v>
          </cell>
          <cell r="D223">
            <v>0.71200001239776611</v>
          </cell>
          <cell r="E223">
            <v>0.72399997711181641</v>
          </cell>
          <cell r="F223">
            <v>652100</v>
          </cell>
          <cell r="G223">
            <v>467.6610107421875</v>
          </cell>
          <cell r="H223">
            <v>221</v>
          </cell>
          <cell r="I223">
            <v>6918131.3628393663</v>
          </cell>
          <cell r="N223">
            <v>0.74800002574920654</v>
          </cell>
          <cell r="O223">
            <v>0.68199998140335083</v>
          </cell>
          <cell r="P223">
            <v>0.72200000286102295</v>
          </cell>
          <cell r="Q223">
            <v>0.72397618776275985</v>
          </cell>
          <cell r="R223">
            <v>-1.9761849017368993E-3</v>
          </cell>
          <cell r="S223">
            <v>8.9795954373418363E-3</v>
          </cell>
          <cell r="T223">
            <v>1.3469393156012753E-4</v>
          </cell>
          <cell r="U223">
            <v>-14.671669902624588</v>
          </cell>
        </row>
        <row r="224">
          <cell r="A224">
            <v>44708</v>
          </cell>
          <cell r="B224">
            <v>0.73400002717971802</v>
          </cell>
          <cell r="C224">
            <v>0.73799997568130493</v>
          </cell>
          <cell r="D224">
            <v>0.72200000286102295</v>
          </cell>
          <cell r="E224">
            <v>0.72399997711181641</v>
          </cell>
          <cell r="F224">
            <v>1500113</v>
          </cell>
          <cell r="G224">
            <v>1093.363037109375</v>
          </cell>
          <cell r="H224">
            <v>222</v>
          </cell>
          <cell r="I224">
            <v>6893725.8747184686</v>
          </cell>
          <cell r="N224">
            <v>0.74800002574920654</v>
          </cell>
          <cell r="O224">
            <v>0.68199998140335083</v>
          </cell>
          <cell r="P224">
            <v>0.7279999852180481</v>
          </cell>
          <cell r="Q224">
            <v>0.72621428256943099</v>
          </cell>
          <cell r="R224">
            <v>1.7857026486171046E-3</v>
          </cell>
          <cell r="S224">
            <v>6.7380936372847889E-3</v>
          </cell>
          <cell r="T224">
            <v>1.0107140455927183E-4</v>
          </cell>
          <cell r="U224">
            <v>17.667733583042331</v>
          </cell>
        </row>
        <row r="225">
          <cell r="A225">
            <v>44711</v>
          </cell>
          <cell r="B225">
            <v>0.73100000619888306</v>
          </cell>
          <cell r="C225">
            <v>0.73500001430511475</v>
          </cell>
          <cell r="D225">
            <v>0.72600001096725464</v>
          </cell>
          <cell r="E225">
            <v>0.73299998044967651</v>
          </cell>
          <cell r="F225">
            <v>2272500</v>
          </cell>
          <cell r="G225">
            <v>1660.302978515625</v>
          </cell>
          <cell r="H225">
            <v>223</v>
          </cell>
          <cell r="I225">
            <v>6873002.888733184</v>
          </cell>
          <cell r="N225">
            <v>0.74800002574920654</v>
          </cell>
          <cell r="O225">
            <v>0.68199998140335083</v>
          </cell>
          <cell r="P225">
            <v>0.731333335240682</v>
          </cell>
          <cell r="Q225">
            <v>0.72864285537174767</v>
          </cell>
          <cell r="R225">
            <v>2.6904798689343368E-3</v>
          </cell>
          <cell r="S225">
            <v>5.255104327688419E-3</v>
          </cell>
          <cell r="T225">
            <v>7.8826564915326276E-5</v>
          </cell>
          <cell r="U225">
            <v>34.131639147594342</v>
          </cell>
        </row>
        <row r="226">
          <cell r="A226">
            <v>44712</v>
          </cell>
          <cell r="B226">
            <v>0.73100000619888306</v>
          </cell>
          <cell r="C226">
            <v>0.74800002574920654</v>
          </cell>
          <cell r="D226">
            <v>0.72699999809265137</v>
          </cell>
          <cell r="E226">
            <v>0.74699997901916504</v>
          </cell>
          <cell r="F226">
            <v>1147010</v>
          </cell>
          <cell r="G226">
            <v>846.8280029296875</v>
          </cell>
          <cell r="H226">
            <v>224</v>
          </cell>
          <cell r="I226">
            <v>6847440.4204799104</v>
          </cell>
          <cell r="N226">
            <v>0.75599998235702515</v>
          </cell>
          <cell r="O226">
            <v>0.74400001764297485</v>
          </cell>
          <cell r="P226">
            <v>0.74066666762034095</v>
          </cell>
          <cell r="Q226">
            <v>0.72985714248248512</v>
          </cell>
          <cell r="R226">
            <v>1.0809525137855824E-2</v>
          </cell>
          <cell r="S226">
            <v>5.9319742682839892E-3</v>
          </cell>
          <cell r="T226">
            <v>8.8979614024259839E-5</v>
          </cell>
          <cell r="U226">
            <v>121.48316506417596</v>
          </cell>
        </row>
        <row r="227">
          <cell r="A227">
            <v>44713</v>
          </cell>
          <cell r="B227">
            <v>0.74599999189376831</v>
          </cell>
          <cell r="C227">
            <v>0.75599998235702515</v>
          </cell>
          <cell r="D227">
            <v>0.74400001764297485</v>
          </cell>
          <cell r="E227">
            <v>0.75300002098083496</v>
          </cell>
          <cell r="F227">
            <v>2583514</v>
          </cell>
          <cell r="G227">
            <v>1943.5040283203125</v>
          </cell>
          <cell r="H227">
            <v>225</v>
          </cell>
          <cell r="I227">
            <v>6828489.6363888886</v>
          </cell>
          <cell r="N227">
            <v>0.75599998235702515</v>
          </cell>
          <cell r="O227">
            <v>0.74400001764297485</v>
          </cell>
          <cell r="P227">
            <v>0.75100000699361169</v>
          </cell>
          <cell r="Q227">
            <v>0.73192857134909861</v>
          </cell>
          <cell r="R227">
            <v>1.9071435644513079E-2</v>
          </cell>
          <cell r="S227">
            <v>7.1938773807214374E-3</v>
          </cell>
          <cell r="T227">
            <v>1.0790816071082156E-4</v>
          </cell>
          <cell r="U227">
            <v>176.73765838361197</v>
          </cell>
        </row>
        <row r="228">
          <cell r="A228">
            <v>44714</v>
          </cell>
          <cell r="B228">
            <v>0.74800002574920654</v>
          </cell>
          <cell r="C228">
            <v>0.76200002431869507</v>
          </cell>
          <cell r="D228">
            <v>0.74800002574920654</v>
          </cell>
          <cell r="E228">
            <v>0.76200002431869507</v>
          </cell>
          <cell r="F228">
            <v>3690200</v>
          </cell>
          <cell r="G228">
            <v>2795.114990234375</v>
          </cell>
          <cell r="H228">
            <v>226</v>
          </cell>
          <cell r="I228">
            <v>6814603.3990597343</v>
          </cell>
          <cell r="N228">
            <v>0.76200002431869507</v>
          </cell>
          <cell r="O228">
            <v>0.74400001764297485</v>
          </cell>
          <cell r="P228">
            <v>0.7573333581288656</v>
          </cell>
          <cell r="Q228">
            <v>0.73416666757492799</v>
          </cell>
          <cell r="R228">
            <v>2.3166690553937608E-2</v>
          </cell>
          <cell r="S228">
            <v>8.9761943233256682E-3</v>
          </cell>
          <cell r="T228">
            <v>1.3464291484988501E-4</v>
          </cell>
          <cell r="U228">
            <v>172.06022745249112</v>
          </cell>
        </row>
        <row r="229">
          <cell r="A229">
            <v>44718</v>
          </cell>
          <cell r="B229">
            <v>0.76700001955032349</v>
          </cell>
          <cell r="C229">
            <v>0.7850000262260437</v>
          </cell>
          <cell r="D229">
            <v>0.76599997282028198</v>
          </cell>
          <cell r="E229">
            <v>0.7850000262260437</v>
          </cell>
          <cell r="F229">
            <v>2723003</v>
          </cell>
          <cell r="G229">
            <v>2114.70703125</v>
          </cell>
          <cell r="H229">
            <v>227</v>
          </cell>
          <cell r="I229">
            <v>6796578.7276982376</v>
          </cell>
          <cell r="N229">
            <v>0.7850000262260437</v>
          </cell>
          <cell r="O229">
            <v>0.74400001764297485</v>
          </cell>
          <cell r="P229">
            <v>0.77866667509078979</v>
          </cell>
          <cell r="Q229">
            <v>0.73792857215518048</v>
          </cell>
          <cell r="R229">
            <v>4.0738102935609311E-2</v>
          </cell>
          <cell r="S229">
            <v>1.210884861394663E-2</v>
          </cell>
          <cell r="T229">
            <v>1.8163272920919944E-4</v>
          </cell>
          <cell r="U229">
            <v>224.28833786166544</v>
          </cell>
        </row>
        <row r="230">
          <cell r="A230">
            <v>44719</v>
          </cell>
          <cell r="B230">
            <v>0.78200000524520874</v>
          </cell>
          <cell r="C230">
            <v>0.78799998760223389</v>
          </cell>
          <cell r="D230">
            <v>0.77700001001358032</v>
          </cell>
          <cell r="E230">
            <v>0.78100001811981201</v>
          </cell>
          <cell r="F230">
            <v>4458000</v>
          </cell>
          <cell r="G230">
            <v>3497.881103515625</v>
          </cell>
          <cell r="H230">
            <v>228</v>
          </cell>
          <cell r="I230">
            <v>6786321.8034539474</v>
          </cell>
          <cell r="N230">
            <v>0.78799998760223389</v>
          </cell>
          <cell r="O230">
            <v>0.74400001764297485</v>
          </cell>
          <cell r="P230">
            <v>0.78200000524520874</v>
          </cell>
          <cell r="Q230">
            <v>0.74180952566010627</v>
          </cell>
          <cell r="R230">
            <v>4.0190479585102468E-2</v>
          </cell>
          <cell r="S230">
            <v>1.4802726555843795E-2</v>
          </cell>
          <cell r="T230">
            <v>2.2204089833765693E-4</v>
          </cell>
          <cell r="U230">
            <v>181.00485039465534</v>
          </cell>
        </row>
        <row r="231">
          <cell r="A231">
            <v>44720</v>
          </cell>
          <cell r="B231">
            <v>0.77999997138977051</v>
          </cell>
          <cell r="C231">
            <v>0.78899997472763062</v>
          </cell>
          <cell r="D231">
            <v>0.77399998903274536</v>
          </cell>
          <cell r="E231">
            <v>0.78700000047683716</v>
          </cell>
          <cell r="F231">
            <v>2677606</v>
          </cell>
          <cell r="G231">
            <v>2101.0009765625</v>
          </cell>
          <cell r="H231">
            <v>229</v>
          </cell>
          <cell r="I231">
            <v>6768379.8130458519</v>
          </cell>
          <cell r="N231">
            <v>0.78899997472763062</v>
          </cell>
          <cell r="O231">
            <v>0.74400001764297485</v>
          </cell>
          <cell r="P231">
            <v>0.78333332141240442</v>
          </cell>
          <cell r="Q231">
            <v>0.74535714444660006</v>
          </cell>
          <cell r="R231">
            <v>3.7976176965804354E-2</v>
          </cell>
          <cell r="S231">
            <v>1.7935377805411417E-2</v>
          </cell>
          <cell r="T231">
            <v>2.6903066708117124E-4</v>
          </cell>
          <cell r="U231">
            <v>141.15928632904249</v>
          </cell>
        </row>
        <row r="232">
          <cell r="A232">
            <v>44721</v>
          </cell>
          <cell r="B232">
            <v>0.79400002956390381</v>
          </cell>
          <cell r="C232">
            <v>0.79400002956390381</v>
          </cell>
          <cell r="D232">
            <v>0.76700001955032349</v>
          </cell>
          <cell r="E232">
            <v>0.76899999380111694</v>
          </cell>
          <cell r="F232">
            <v>1790700</v>
          </cell>
          <cell r="G232">
            <v>1381.47900390625</v>
          </cell>
          <cell r="H232">
            <v>230</v>
          </cell>
          <cell r="I232">
            <v>6746737.7269021738</v>
          </cell>
          <cell r="N232">
            <v>0.79400002956390381</v>
          </cell>
          <cell r="O232">
            <v>0.74400001764297485</v>
          </cell>
          <cell r="P232">
            <v>0.77666668097178138</v>
          </cell>
          <cell r="Q232">
            <v>0.74866666822206407</v>
          </cell>
          <cell r="R232">
            <v>2.8000012749717307E-2</v>
          </cell>
          <cell r="S232">
            <v>1.9571434072896743E-2</v>
          </cell>
          <cell r="T232">
            <v>2.9357151109345116E-4</v>
          </cell>
          <cell r="U232">
            <v>95.377145573243993</v>
          </cell>
        </row>
        <row r="233">
          <cell r="A233">
            <v>44722</v>
          </cell>
          <cell r="B233">
            <v>0.75999999046325684</v>
          </cell>
          <cell r="C233">
            <v>0.78700000047683716</v>
          </cell>
          <cell r="D233">
            <v>0.75999999046325684</v>
          </cell>
          <cell r="E233">
            <v>0.78600001335144043</v>
          </cell>
          <cell r="F233">
            <v>1048300</v>
          </cell>
          <cell r="G233">
            <v>815.572021484375</v>
          </cell>
          <cell r="H233">
            <v>231</v>
          </cell>
          <cell r="I233">
            <v>6722069.165313853</v>
          </cell>
          <cell r="N233">
            <v>0.79400002956390381</v>
          </cell>
          <cell r="O233">
            <v>0.74400001764297485</v>
          </cell>
          <cell r="P233">
            <v>0.7776666680971781</v>
          </cell>
          <cell r="Q233">
            <v>0.75109523960522229</v>
          </cell>
          <cell r="R233">
            <v>2.6571428491955817E-2</v>
          </cell>
          <cell r="S233">
            <v>2.1299324473556185E-2</v>
          </cell>
          <cell r="T233">
            <v>3.1948986710334274E-4</v>
          </cell>
          <cell r="U233">
            <v>83.168298052347865</v>
          </cell>
        </row>
        <row r="234">
          <cell r="A234">
            <v>44725</v>
          </cell>
          <cell r="B234">
            <v>0.77999997138977051</v>
          </cell>
          <cell r="C234">
            <v>0.78600001335144043</v>
          </cell>
          <cell r="D234">
            <v>0.77600002288818359</v>
          </cell>
          <cell r="E234">
            <v>0.7839999794960022</v>
          </cell>
          <cell r="F234">
            <v>1227400</v>
          </cell>
          <cell r="G234">
            <v>961.82098388671875</v>
          </cell>
          <cell r="H234">
            <v>232</v>
          </cell>
          <cell r="I234">
            <v>6698385.2464978453</v>
          </cell>
          <cell r="N234">
            <v>0.79400002956390381</v>
          </cell>
          <cell r="O234">
            <v>0.74400001764297485</v>
          </cell>
          <cell r="P234">
            <v>0.78200000524520874</v>
          </cell>
          <cell r="Q234">
            <v>0.75402381164687005</v>
          </cell>
          <cell r="R234">
            <v>2.7976193598338694E-2</v>
          </cell>
          <cell r="S234">
            <v>2.2785718951906477E-2</v>
          </cell>
          <cell r="T234">
            <v>3.4178578427859714E-4</v>
          </cell>
          <cell r="U234">
            <v>81.853005259969152</v>
          </cell>
        </row>
        <row r="235">
          <cell r="A235">
            <v>44726</v>
          </cell>
          <cell r="B235">
            <v>0.77399998903274536</v>
          </cell>
          <cell r="C235">
            <v>0.78299999237060547</v>
          </cell>
          <cell r="D235">
            <v>0.75800001621246338</v>
          </cell>
          <cell r="E235">
            <v>0.78299999237060547</v>
          </cell>
          <cell r="F235">
            <v>2357103</v>
          </cell>
          <cell r="G235">
            <v>1811.18798828125</v>
          </cell>
          <cell r="H235">
            <v>233</v>
          </cell>
          <cell r="I235">
            <v>6679753.1338519314</v>
          </cell>
          <cell r="N235">
            <v>0.79400002956390381</v>
          </cell>
          <cell r="O235">
            <v>0.74400001764297485</v>
          </cell>
          <cell r="P235">
            <v>0.77466666698455811</v>
          </cell>
          <cell r="Q235">
            <v>0.75747619356427864</v>
          </cell>
          <cell r="R235">
            <v>1.7190473420279462E-2</v>
          </cell>
          <cell r="S235">
            <v>2.1809524013882586E-2</v>
          </cell>
          <cell r="T235">
            <v>3.2714286020823878E-4</v>
          </cell>
          <cell r="U235">
            <v>52.547298172232999</v>
          </cell>
        </row>
        <row r="236">
          <cell r="A236">
            <v>44727</v>
          </cell>
          <cell r="B236">
            <v>0.78299999237060547</v>
          </cell>
          <cell r="C236">
            <v>0.80500000715255737</v>
          </cell>
          <cell r="D236">
            <v>0.78299999237060547</v>
          </cell>
          <cell r="E236">
            <v>0.7929999828338623</v>
          </cell>
          <cell r="F236">
            <v>2113600</v>
          </cell>
          <cell r="G236">
            <v>1684.7550048828125</v>
          </cell>
          <cell r="H236">
            <v>234</v>
          </cell>
          <cell r="I236">
            <v>6660239.65892094</v>
          </cell>
          <cell r="N236">
            <v>0.80500000715255737</v>
          </cell>
          <cell r="O236">
            <v>0.74400001764297485</v>
          </cell>
          <cell r="P236">
            <v>0.79366666078567505</v>
          </cell>
          <cell r="Q236">
            <v>0.76278571713538401</v>
          </cell>
          <cell r="R236">
            <v>3.0880943650291037E-2</v>
          </cell>
          <cell r="S236">
            <v>2.091156382139036E-2</v>
          </cell>
          <cell r="T236">
            <v>3.1367345732085538E-4</v>
          </cell>
          <cell r="U236">
            <v>98.449336179258026</v>
          </cell>
        </row>
        <row r="237">
          <cell r="A237">
            <v>44728</v>
          </cell>
          <cell r="B237">
            <v>0.79799997806549072</v>
          </cell>
          <cell r="C237">
            <v>0.80099999904632568</v>
          </cell>
          <cell r="D237">
            <v>0.79000002145767212</v>
          </cell>
          <cell r="E237">
            <v>0.79400002956390381</v>
          </cell>
          <cell r="F237">
            <v>1736786</v>
          </cell>
          <cell r="G237">
            <v>1382.72998046875</v>
          </cell>
          <cell r="H237">
            <v>235</v>
          </cell>
          <cell r="I237">
            <v>6639288.7922872342</v>
          </cell>
          <cell r="N237">
            <v>0.80500000715255737</v>
          </cell>
          <cell r="O237">
            <v>0.74400001764297485</v>
          </cell>
          <cell r="P237">
            <v>0.79500001668930054</v>
          </cell>
          <cell r="Q237">
            <v>0.76800000383740386</v>
          </cell>
          <cell r="R237">
            <v>2.7000012851896682E-2</v>
          </cell>
          <cell r="S237">
            <v>1.8809523712210081E-2</v>
          </cell>
          <cell r="T237">
            <v>2.8214285568315122E-4</v>
          </cell>
          <cell r="U237">
            <v>95.69624857776985</v>
          </cell>
        </row>
        <row r="238">
          <cell r="A238">
            <v>44729</v>
          </cell>
          <cell r="B238">
            <v>0.79000002145767212</v>
          </cell>
          <cell r="C238">
            <v>0.81000000238418579</v>
          </cell>
          <cell r="D238">
            <v>0.78700000047683716</v>
          </cell>
          <cell r="E238">
            <v>0.80900001525878906</v>
          </cell>
          <cell r="F238">
            <v>1285101</v>
          </cell>
          <cell r="G238">
            <v>1021.2490234375</v>
          </cell>
          <cell r="H238">
            <v>236</v>
          </cell>
          <cell r="I238">
            <v>6616601.5558792371</v>
          </cell>
          <cell r="N238">
            <v>0.81000000238418579</v>
          </cell>
          <cell r="O238">
            <v>0.74400001764297485</v>
          </cell>
          <cell r="P238">
            <v>0.80200000603993737</v>
          </cell>
          <cell r="Q238">
            <v>0.77328571961039594</v>
          </cell>
          <cell r="R238">
            <v>2.8714286429541436E-2</v>
          </cell>
          <cell r="S238">
            <v>1.6115644351154739E-2</v>
          </cell>
          <cell r="T238">
            <v>2.4173466526732109E-4</v>
          </cell>
          <cell r="U238">
            <v>118.78431418922844</v>
          </cell>
        </row>
        <row r="239">
          <cell r="A239">
            <v>44732</v>
          </cell>
          <cell r="B239">
            <v>0.81800001859664917</v>
          </cell>
          <cell r="C239">
            <v>0.82999998331069946</v>
          </cell>
          <cell r="D239">
            <v>0.81499999761581421</v>
          </cell>
          <cell r="E239">
            <v>0.82300001382827759</v>
          </cell>
          <cell r="F239">
            <v>4857802</v>
          </cell>
          <cell r="G239">
            <v>4005.39990234375</v>
          </cell>
          <cell r="H239">
            <v>237</v>
          </cell>
          <cell r="I239">
            <v>6609180.4607067509</v>
          </cell>
          <cell r="N239">
            <v>0.82999998331069946</v>
          </cell>
          <cell r="O239">
            <v>0.74400001764297485</v>
          </cell>
          <cell r="P239">
            <v>0.82266666491826379</v>
          </cell>
          <cell r="Q239">
            <v>0.77980952887308042</v>
          </cell>
          <cell r="R239">
            <v>4.2857136045183375E-2</v>
          </cell>
          <cell r="S239">
            <v>1.4571425460633789E-2</v>
          </cell>
          <cell r="T239">
            <v>2.1857138190950682E-4</v>
          </cell>
          <cell r="U239">
            <v>196.07844206670723</v>
          </cell>
        </row>
        <row r="240">
          <cell r="A240">
            <v>44733</v>
          </cell>
          <cell r="B240">
            <v>0.82499998807907104</v>
          </cell>
          <cell r="C240">
            <v>0.82999998331069946</v>
          </cell>
          <cell r="D240">
            <v>0.81400001049041748</v>
          </cell>
          <cell r="E240">
            <v>0.82400000095367432</v>
          </cell>
          <cell r="F240">
            <v>5059200</v>
          </cell>
          <cell r="G240">
            <v>4166.759765625</v>
          </cell>
          <cell r="H240">
            <v>238</v>
          </cell>
          <cell r="I240">
            <v>6602667.937762605</v>
          </cell>
          <cell r="N240">
            <v>0.82999998331069946</v>
          </cell>
          <cell r="O240">
            <v>0.74400001764297485</v>
          </cell>
          <cell r="P240">
            <v>0.82266666491826379</v>
          </cell>
          <cell r="Q240">
            <v>0.78566667153721781</v>
          </cell>
          <cell r="R240">
            <v>3.6999993381045981E-2</v>
          </cell>
          <cell r="S240">
            <v>1.5380950809336087E-2</v>
          </cell>
          <cell r="T240">
            <v>2.3071426214004128E-4</v>
          </cell>
          <cell r="U240">
            <v>160.37150472556112</v>
          </cell>
        </row>
        <row r="241">
          <cell r="A241">
            <v>44734</v>
          </cell>
          <cell r="B241">
            <v>0.82400000095367432</v>
          </cell>
          <cell r="C241">
            <v>0.82400000095367432</v>
          </cell>
          <cell r="D241">
            <v>0.81099998950958252</v>
          </cell>
          <cell r="E241">
            <v>0.81199997663497925</v>
          </cell>
          <cell r="F241">
            <v>1716301</v>
          </cell>
          <cell r="G241">
            <v>1400.303955078125</v>
          </cell>
          <cell r="H241">
            <v>239</v>
          </cell>
          <cell r="I241">
            <v>6582222.8878138075</v>
          </cell>
          <cell r="N241">
            <v>0.82999998331069946</v>
          </cell>
          <cell r="O241">
            <v>0.74400001764297485</v>
          </cell>
          <cell r="P241">
            <v>0.81566665569941199</v>
          </cell>
          <cell r="Q241">
            <v>0.79028571787334634</v>
          </cell>
          <cell r="R241">
            <v>2.5380937826065653E-2</v>
          </cell>
          <cell r="S241">
            <v>1.5707480258682165E-2</v>
          </cell>
          <cell r="T241">
            <v>2.3561220388023247E-4</v>
          </cell>
          <cell r="U241">
            <v>107.72335816258233</v>
          </cell>
        </row>
        <row r="242">
          <cell r="A242">
            <v>44735</v>
          </cell>
          <cell r="B242">
            <v>0.81099998950958252</v>
          </cell>
          <cell r="C242">
            <v>0.82899999618530273</v>
          </cell>
          <cell r="D242">
            <v>0.80699998140335083</v>
          </cell>
          <cell r="E242">
            <v>0.82899999618530273</v>
          </cell>
          <cell r="F242">
            <v>1852300</v>
          </cell>
          <cell r="G242">
            <v>1515.281005859375</v>
          </cell>
          <cell r="H242">
            <v>240</v>
          </cell>
          <cell r="I242">
            <v>6562514.8757812502</v>
          </cell>
          <cell r="N242">
            <v>0.82999998331069946</v>
          </cell>
          <cell r="O242">
            <v>0.74400001764297485</v>
          </cell>
          <cell r="P242">
            <v>0.8216666579246521</v>
          </cell>
          <cell r="Q242">
            <v>0.79488095357304522</v>
          </cell>
          <cell r="R242">
            <v>2.6785704351606876E-2</v>
          </cell>
          <cell r="S242">
            <v>1.5768706393079694E-2</v>
          </cell>
          <cell r="T242">
            <v>2.3653059589619541E-4</v>
          </cell>
          <cell r="U242">
            <v>113.24414184185346</v>
          </cell>
        </row>
        <row r="243">
          <cell r="A243">
            <v>44736</v>
          </cell>
          <cell r="B243">
            <v>0.83300000429153442</v>
          </cell>
          <cell r="C243">
            <v>0.84299999475479126</v>
          </cell>
          <cell r="D243">
            <v>0.8320000171661377</v>
          </cell>
          <cell r="E243">
            <v>0.84299999475479126</v>
          </cell>
          <cell r="F243">
            <v>2807903</v>
          </cell>
          <cell r="G243">
            <v>2359.35595703125</v>
          </cell>
          <cell r="H243">
            <v>241</v>
          </cell>
          <cell r="I243">
            <v>6546935.5733921165</v>
          </cell>
          <cell r="N243">
            <v>0.84299999475479126</v>
          </cell>
          <cell r="O243">
            <v>0.74400001764297485</v>
          </cell>
          <cell r="P243">
            <v>0.83933333555857337</v>
          </cell>
          <cell r="Q243">
            <v>0.79921428646360115</v>
          </cell>
          <cell r="R243">
            <v>4.0119049094972214E-2</v>
          </cell>
          <cell r="S243">
            <v>1.8387752325356405E-2</v>
          </cell>
          <cell r="T243">
            <v>2.7581628488034606E-4</v>
          </cell>
          <cell r="U243">
            <v>145.45569385932583</v>
          </cell>
        </row>
        <row r="244">
          <cell r="A244">
            <v>44739</v>
          </cell>
          <cell r="B244">
            <v>0.84299999475479126</v>
          </cell>
          <cell r="C244">
            <v>0.85500001907348633</v>
          </cell>
          <cell r="D244">
            <v>0.84299999475479126</v>
          </cell>
          <cell r="E244">
            <v>0.85000002384185791</v>
          </cell>
          <cell r="F244">
            <v>2039614</v>
          </cell>
          <cell r="G244">
            <v>1735.9100341796875</v>
          </cell>
          <cell r="H244">
            <v>242</v>
          </cell>
          <cell r="I244">
            <v>6528310.2776342975</v>
          </cell>
          <cell r="N244">
            <v>0.85500001907348633</v>
          </cell>
          <cell r="O244">
            <v>0.74400001764297485</v>
          </cell>
          <cell r="P244">
            <v>0.84933334589004517</v>
          </cell>
          <cell r="Q244">
            <v>0.8040238107953751</v>
          </cell>
          <cell r="R244">
            <v>4.5309535094670061E-2</v>
          </cell>
          <cell r="S244">
            <v>2.1027208590994051E-2</v>
          </cell>
          <cell r="T244">
            <v>3.1540812886491075E-4</v>
          </cell>
          <cell r="U244">
            <v>143.65366947811333</v>
          </cell>
        </row>
        <row r="245">
          <cell r="A245">
            <v>44740</v>
          </cell>
          <cell r="B245">
            <v>0.84600001573562622</v>
          </cell>
          <cell r="C245">
            <v>0.86000001430511475</v>
          </cell>
          <cell r="D245">
            <v>0.83700001239776611</v>
          </cell>
          <cell r="E245">
            <v>0.85699999332427979</v>
          </cell>
          <cell r="F245">
            <v>2219511</v>
          </cell>
          <cell r="G245">
            <v>1880.85302734375</v>
          </cell>
          <cell r="H245">
            <v>243</v>
          </cell>
          <cell r="I245">
            <v>6510578.5933641978</v>
          </cell>
          <cell r="N245">
            <v>0.86000001430511475</v>
          </cell>
          <cell r="O245">
            <v>0.74400001764297485</v>
          </cell>
          <cell r="P245">
            <v>0.85133334000905359</v>
          </cell>
          <cell r="Q245">
            <v>0.80888095498085022</v>
          </cell>
          <cell r="R245">
            <v>4.2452385028203365E-2</v>
          </cell>
          <cell r="S245">
            <v>2.2928568578901749E-2</v>
          </cell>
          <cell r="T245">
            <v>3.4392852868352623E-4</v>
          </cell>
          <cell r="U245">
            <v>123.43374127962181</v>
          </cell>
        </row>
        <row r="246">
          <cell r="A246">
            <v>44741</v>
          </cell>
          <cell r="B246">
            <v>0.84799998998641968</v>
          </cell>
          <cell r="C246">
            <v>0.85799998044967651</v>
          </cell>
          <cell r="D246">
            <v>0.83600002527236938</v>
          </cell>
          <cell r="E246">
            <v>0.83600002527236938</v>
          </cell>
          <cell r="F246">
            <v>4249000</v>
          </cell>
          <cell r="G246">
            <v>3603.51806640625</v>
          </cell>
          <cell r="H246">
            <v>244</v>
          </cell>
          <cell r="I246">
            <v>6501309.8286372954</v>
          </cell>
          <cell r="N246">
            <v>0.86000001430511475</v>
          </cell>
          <cell r="O246">
            <v>0.74400001764297485</v>
          </cell>
          <cell r="P246">
            <v>0.84333334366480506</v>
          </cell>
          <cell r="Q246">
            <v>0.81364285945892323</v>
          </cell>
          <cell r="R246">
            <v>2.9690484205881829E-2</v>
          </cell>
          <cell r="S246">
            <v>2.2408161844526035E-2</v>
          </cell>
          <cell r="T246">
            <v>3.3612242766789053E-4</v>
          </cell>
          <cell r="U246">
            <v>88.332350839789356</v>
          </cell>
        </row>
        <row r="247">
          <cell r="A247">
            <v>44742</v>
          </cell>
          <cell r="B247">
            <v>0.83600002527236938</v>
          </cell>
          <cell r="C247">
            <v>0.85199999809265137</v>
          </cell>
          <cell r="D247">
            <v>0.83600002527236938</v>
          </cell>
          <cell r="E247">
            <v>0.84500002861022949</v>
          </cell>
          <cell r="F247">
            <v>2764909</v>
          </cell>
          <cell r="G247">
            <v>2342.7900390625</v>
          </cell>
          <cell r="H247">
            <v>245</v>
          </cell>
          <cell r="I247">
            <v>6486059.213010204</v>
          </cell>
          <cell r="N247">
            <v>0.84799998998641968</v>
          </cell>
          <cell r="O247">
            <v>0.83700001239776611</v>
          </cell>
          <cell r="P247">
            <v>0.84433335065841675</v>
          </cell>
          <cell r="Q247">
            <v>0.8184047653561547</v>
          </cell>
          <cell r="R247">
            <v>2.5928585302262053E-2</v>
          </cell>
          <cell r="S247">
            <v>2.1061225813262315E-2</v>
          </cell>
          <cell r="T247">
            <v>3.1591838719893469E-4</v>
          </cell>
          <cell r="U247">
            <v>82.073682168853153</v>
          </cell>
        </row>
        <row r="248">
          <cell r="A248">
            <v>44743</v>
          </cell>
          <cell r="B248">
            <v>0.8399999737739563</v>
          </cell>
          <cell r="C248">
            <v>0.84799998998641968</v>
          </cell>
          <cell r="D248">
            <v>0.83700001239776611</v>
          </cell>
          <cell r="E248">
            <v>0.83899998664855957</v>
          </cell>
          <cell r="F248">
            <v>1495244</v>
          </cell>
          <cell r="G248">
            <v>1261.9620361328125</v>
          </cell>
          <cell r="H248">
            <v>246</v>
          </cell>
          <cell r="I248">
            <v>6465771.3462906508</v>
          </cell>
          <cell r="N248">
            <v>0.84799998998641968</v>
          </cell>
          <cell r="O248">
            <v>0.83700001239776611</v>
          </cell>
          <cell r="P248">
            <v>0.84133332967758179</v>
          </cell>
          <cell r="Q248">
            <v>0.82264285995846709</v>
          </cell>
          <cell r="R248">
            <v>1.86904697191147E-2</v>
          </cell>
          <cell r="S248">
            <v>1.9027213661038139E-2</v>
          </cell>
          <cell r="T248">
            <v>2.8540820491557205E-4</v>
          </cell>
          <cell r="U248">
            <v>65.486798897892982</v>
          </cell>
        </row>
        <row r="249">
          <cell r="A249">
            <v>44746</v>
          </cell>
          <cell r="B249">
            <v>0.83600002527236938</v>
          </cell>
          <cell r="C249">
            <v>0.85000002384185791</v>
          </cell>
          <cell r="D249">
            <v>0.83499997854232788</v>
          </cell>
          <cell r="E249">
            <v>0.85000002384185791</v>
          </cell>
          <cell r="F249">
            <v>4170205.75</v>
          </cell>
          <cell r="G249">
            <v>3522.764892578125</v>
          </cell>
          <cell r="H249">
            <v>247</v>
          </cell>
          <cell r="I249">
            <v>6456477.5584514169</v>
          </cell>
          <cell r="N249">
            <v>0.85000002384185791</v>
          </cell>
          <cell r="O249">
            <v>0.83499997854232788</v>
          </cell>
          <cell r="P249">
            <v>0.84500000874201453</v>
          </cell>
          <cell r="Q249">
            <v>0.82766667008399963</v>
          </cell>
          <cell r="R249">
            <v>1.7333338658014896E-2</v>
          </cell>
          <cell r="S249">
            <v>1.7190480516070399E-2</v>
          </cell>
          <cell r="T249">
            <v>2.5785720774105597E-4</v>
          </cell>
          <cell r="U249">
            <v>67.220687022335596</v>
          </cell>
        </row>
        <row r="250">
          <cell r="A250">
            <v>44747</v>
          </cell>
          <cell r="B250">
            <v>0.85500001907348633</v>
          </cell>
          <cell r="C250">
            <v>0.85799998044967651</v>
          </cell>
          <cell r="D250">
            <v>0.83300000429153442</v>
          </cell>
          <cell r="E250">
            <v>0.8399999737739563</v>
          </cell>
          <cell r="F250">
            <v>1786900</v>
          </cell>
          <cell r="G250">
            <v>1514.385009765625</v>
          </cell>
          <cell r="H250">
            <v>248</v>
          </cell>
          <cell r="I250">
            <v>6437648.6166834673</v>
          </cell>
          <cell r="N250">
            <v>0.85799998044967651</v>
          </cell>
          <cell r="O250">
            <v>0.83300000429153442</v>
          </cell>
          <cell r="P250">
            <v>0.84366665283838904</v>
          </cell>
          <cell r="Q250">
            <v>0.83123809808776483</v>
          </cell>
          <cell r="R250">
            <v>1.242855475062421E-2</v>
          </cell>
          <cell r="S250">
            <v>1.539456033382286E-2</v>
          </cell>
          <cell r="T250">
            <v>2.3091840500734289E-4</v>
          </cell>
          <cell r="U250">
            <v>53.822278697226402</v>
          </cell>
        </row>
        <row r="251">
          <cell r="A251">
            <v>44748</v>
          </cell>
          <cell r="B251">
            <v>0.84500002861022949</v>
          </cell>
          <cell r="C251">
            <v>0.85000002384185791</v>
          </cell>
          <cell r="D251">
            <v>0.83300000429153442</v>
          </cell>
          <cell r="E251">
            <v>0.83899998664855957</v>
          </cell>
          <cell r="F251">
            <v>1508719</v>
          </cell>
          <cell r="G251">
            <v>1275.363037109375</v>
          </cell>
          <cell r="H251">
            <v>249</v>
          </cell>
          <cell r="I251">
            <v>6417853.7186244978</v>
          </cell>
          <cell r="N251">
            <v>0.85799998044967651</v>
          </cell>
          <cell r="O251">
            <v>0.83300000429153442</v>
          </cell>
          <cell r="P251">
            <v>0.84066667159398401</v>
          </cell>
          <cell r="Q251">
            <v>0.8345000020095279</v>
          </cell>
          <cell r="R251">
            <v>6.1666695844561081E-3</v>
          </cell>
          <cell r="S251">
            <v>1.2547622935301619E-2</v>
          </cell>
          <cell r="T251">
            <v>1.8821434402952427E-4</v>
          </cell>
          <cell r="U251">
            <v>32.764078722335704</v>
          </cell>
        </row>
        <row r="252">
          <cell r="A252">
            <v>44749</v>
          </cell>
          <cell r="B252">
            <v>0.83899998664855957</v>
          </cell>
          <cell r="C252">
            <v>0.85199999809265137</v>
          </cell>
          <cell r="D252">
            <v>0.83700001239776611</v>
          </cell>
          <cell r="E252">
            <v>0.85000002384185791</v>
          </cell>
          <cell r="F252">
            <v>1476508</v>
          </cell>
          <cell r="G252">
            <v>1245.821044921875</v>
          </cell>
          <cell r="H252">
            <v>250</v>
          </cell>
          <cell r="I252">
            <v>6398088.3357499996</v>
          </cell>
          <cell r="N252">
            <v>0.85799998044967651</v>
          </cell>
          <cell r="O252">
            <v>0.83300000429153442</v>
          </cell>
          <cell r="P252">
            <v>0.84633334477742517</v>
          </cell>
          <cell r="Q252">
            <v>0.83766666906220577</v>
          </cell>
          <cell r="R252">
            <v>8.6666757152193963E-3</v>
          </cell>
          <cell r="S252">
            <v>9.7142903983187257E-3</v>
          </cell>
          <cell r="T252">
            <v>1.4571435597478087E-4</v>
          </cell>
          <cell r="U252">
            <v>59.477157602229383</v>
          </cell>
        </row>
        <row r="253">
          <cell r="A253">
            <v>44750</v>
          </cell>
          <cell r="B253">
            <v>0.85500001907348633</v>
          </cell>
          <cell r="C253">
            <v>0.85699999332427979</v>
          </cell>
          <cell r="D253">
            <v>0.84299999475479126</v>
          </cell>
          <cell r="E253">
            <v>0.84299999475479126</v>
          </cell>
          <cell r="F253">
            <v>901509</v>
          </cell>
          <cell r="G253">
            <v>767.59698486328125</v>
          </cell>
          <cell r="H253">
            <v>251</v>
          </cell>
          <cell r="I253">
            <v>6376189.6132968124</v>
          </cell>
          <cell r="N253">
            <v>0.85799998044967651</v>
          </cell>
          <cell r="O253">
            <v>0.83300000429153442</v>
          </cell>
          <cell r="P253">
            <v>0.84766666094462073</v>
          </cell>
          <cell r="Q253">
            <v>0.83945238306408831</v>
          </cell>
          <cell r="R253">
            <v>8.2142778805324168E-3</v>
          </cell>
          <cell r="S253">
            <v>8.3537454507789065E-3</v>
          </cell>
          <cell r="T253">
            <v>1.2530618176168358E-4</v>
          </cell>
          <cell r="U253">
            <v>65.553652382090206</v>
          </cell>
        </row>
        <row r="254">
          <cell r="A254">
            <v>44753</v>
          </cell>
          <cell r="B254">
            <v>0.84200000762939453</v>
          </cell>
          <cell r="C254">
            <v>0.84200000762939453</v>
          </cell>
          <cell r="D254">
            <v>0.82099997997283936</v>
          </cell>
          <cell r="E254">
            <v>0.82700002193450928</v>
          </cell>
          <cell r="F254">
            <v>2405029</v>
          </cell>
          <cell r="G254">
            <v>1991.8050537109375</v>
          </cell>
          <cell r="H254">
            <v>252</v>
          </cell>
          <cell r="I254">
            <v>6360431.0394345243</v>
          </cell>
          <cell r="N254">
            <v>0.85799998044967651</v>
          </cell>
          <cell r="O254">
            <v>0.82099997997283936</v>
          </cell>
          <cell r="P254">
            <v>0.83000000317891443</v>
          </cell>
          <cell r="Q254">
            <v>0.83997619293984915</v>
          </cell>
          <cell r="R254">
            <v>-9.9761897609347283E-3</v>
          </cell>
          <cell r="S254">
            <v>7.6054456282635009E-3</v>
          </cell>
          <cell r="T254">
            <v>1.1408168442395251E-4</v>
          </cell>
          <cell r="U254">
            <v>-87.447777540354537</v>
          </cell>
        </row>
        <row r="255">
          <cell r="A255">
            <v>44754</v>
          </cell>
          <cell r="B255">
            <v>0.82599997520446777</v>
          </cell>
          <cell r="C255">
            <v>0.82899999618530273</v>
          </cell>
          <cell r="D255">
            <v>0.80900001525878906</v>
          </cell>
          <cell r="E255">
            <v>0.81300002336502075</v>
          </cell>
          <cell r="F255">
            <v>1544112</v>
          </cell>
          <cell r="G255">
            <v>1264.779052734375</v>
          </cell>
          <cell r="H255">
            <v>253</v>
          </cell>
          <cell r="I255">
            <v>6341394.2052865615</v>
          </cell>
          <cell r="N255">
            <v>0.85799998044967651</v>
          </cell>
          <cell r="O255">
            <v>0.80900001525878906</v>
          </cell>
          <cell r="P255">
            <v>0.81700001160303748</v>
          </cell>
          <cell r="Q255">
            <v>0.84007143264725104</v>
          </cell>
          <cell r="R255">
            <v>-2.3071421044213558E-2</v>
          </cell>
          <cell r="S255">
            <v>7.4693889034037298E-3</v>
          </cell>
          <cell r="T255">
            <v>1.1204083355105594E-4</v>
          </cell>
          <cell r="U255">
            <v>-205.9197554407709</v>
          </cell>
        </row>
        <row r="256">
          <cell r="A256">
            <v>44755</v>
          </cell>
          <cell r="B256">
            <v>0.81400001049041748</v>
          </cell>
          <cell r="C256">
            <v>0.81999999284744263</v>
          </cell>
          <cell r="D256">
            <v>0.80400002002716064</v>
          </cell>
          <cell r="E256">
            <v>0.81800001859664917</v>
          </cell>
          <cell r="F256">
            <v>2543118</v>
          </cell>
          <cell r="G256">
            <v>2061.532958984375</v>
          </cell>
          <cell r="H256">
            <v>254</v>
          </cell>
          <cell r="I256">
            <v>6326440.3619586611</v>
          </cell>
          <cell r="N256">
            <v>0.85799998044967651</v>
          </cell>
          <cell r="O256">
            <v>0.80400002002716064</v>
          </cell>
          <cell r="P256">
            <v>0.81400001049041748</v>
          </cell>
          <cell r="Q256">
            <v>0.83952381497337691</v>
          </cell>
          <cell r="R256">
            <v>-2.5523804482959433E-2</v>
          </cell>
          <cell r="S256">
            <v>8.2516998660808281E-3</v>
          </cell>
          <cell r="T256">
            <v>1.2377549799121241E-4</v>
          </cell>
          <cell r="U256">
            <v>-206.21047701033308</v>
          </cell>
        </row>
        <row r="257">
          <cell r="A257">
            <v>44756</v>
          </cell>
          <cell r="B257">
            <v>0.81599998474121094</v>
          </cell>
          <cell r="C257">
            <v>0.83799999952316284</v>
          </cell>
          <cell r="D257">
            <v>0.81599998474121094</v>
          </cell>
          <cell r="E257">
            <v>0.83099997043609619</v>
          </cell>
          <cell r="F257">
            <v>4239117</v>
          </cell>
          <cell r="G257">
            <v>3500.73388671875</v>
          </cell>
          <cell r="H257">
            <v>255</v>
          </cell>
          <cell r="I257">
            <v>6318254.7801470589</v>
          </cell>
          <cell r="N257">
            <v>0.85799998044967651</v>
          </cell>
          <cell r="O257">
            <v>0.80400002002716064</v>
          </cell>
          <cell r="P257">
            <v>0.82833331823348999</v>
          </cell>
          <cell r="Q257">
            <v>0.83873809945015676</v>
          </cell>
          <cell r="R257">
            <v>-1.040478121666677E-2</v>
          </cell>
          <cell r="S257">
            <v>9.374150613538277E-3</v>
          </cell>
          <cell r="T257">
            <v>1.4061225920307415E-4</v>
          </cell>
          <cell r="U257">
            <v>-73.996259470093875</v>
          </cell>
        </row>
        <row r="258">
          <cell r="A258">
            <v>44757</v>
          </cell>
          <cell r="B258">
            <v>0.82700002193450928</v>
          </cell>
          <cell r="C258">
            <v>0.83799999952316284</v>
          </cell>
          <cell r="D258">
            <v>0.82099997997283936</v>
          </cell>
          <cell r="E258">
            <v>0.82099997997283936</v>
          </cell>
          <cell r="F258">
            <v>2385502</v>
          </cell>
          <cell r="G258">
            <v>1975.0770263671875</v>
          </cell>
          <cell r="H258">
            <v>256</v>
          </cell>
          <cell r="I258">
            <v>6302892.4645996094</v>
          </cell>
          <cell r="N258">
            <v>0.85799998044967651</v>
          </cell>
          <cell r="O258">
            <v>0.80400002002716064</v>
          </cell>
          <cell r="P258">
            <v>0.82666665315628052</v>
          </cell>
          <cell r="Q258">
            <v>0.83711904996917352</v>
          </cell>
          <cell r="R258">
            <v>-1.0452396812893006E-2</v>
          </cell>
          <cell r="S258">
            <v>9.9421790262469046E-3</v>
          </cell>
          <cell r="T258">
            <v>1.4913268539370355E-4</v>
          </cell>
          <cell r="U258">
            <v>-70.087900484720365</v>
          </cell>
        </row>
        <row r="259">
          <cell r="A259">
            <v>44760</v>
          </cell>
          <cell r="B259">
            <v>0.81599998474121094</v>
          </cell>
          <cell r="C259">
            <v>0.82899999618530273</v>
          </cell>
          <cell r="D259">
            <v>0.81099998950958252</v>
          </cell>
          <cell r="E259">
            <v>0.82700002193450928</v>
          </cell>
          <cell r="F259">
            <v>2361910</v>
          </cell>
          <cell r="G259">
            <v>1948.583984375</v>
          </cell>
          <cell r="H259">
            <v>257</v>
          </cell>
          <cell r="I259">
            <v>6287557.9024805445</v>
          </cell>
          <cell r="N259">
            <v>0.85799998044967651</v>
          </cell>
          <cell r="O259">
            <v>0.80400002002716064</v>
          </cell>
          <cell r="P259">
            <v>0.82233333587646484</v>
          </cell>
          <cell r="Q259">
            <v>0.83504762110256003</v>
          </cell>
          <cell r="R259">
            <v>-1.271428522609519E-2</v>
          </cell>
          <cell r="S259">
            <v>1.027891343953659E-2</v>
          </cell>
          <cell r="T259">
            <v>1.5418370159304883E-4</v>
          </cell>
          <cell r="U259">
            <v>-82.461927523657252</v>
          </cell>
        </row>
        <row r="260">
          <cell r="A260">
            <v>44761</v>
          </cell>
          <cell r="B260">
            <v>0.82499998807907104</v>
          </cell>
          <cell r="C260">
            <v>0.82599997520446777</v>
          </cell>
          <cell r="D260">
            <v>0.81699997186660767</v>
          </cell>
          <cell r="E260">
            <v>0.82099997997283936</v>
          </cell>
          <cell r="F260">
            <v>2960117</v>
          </cell>
          <cell r="G260">
            <v>2432.14599609375</v>
          </cell>
          <cell r="H260">
            <v>258</v>
          </cell>
          <cell r="I260">
            <v>6274660.8447189927</v>
          </cell>
          <cell r="N260">
            <v>0.85799998044967651</v>
          </cell>
          <cell r="O260">
            <v>0.80400002002716064</v>
          </cell>
          <cell r="P260">
            <v>0.8213333090146383</v>
          </cell>
          <cell r="Q260">
            <v>0.83347619005611961</v>
          </cell>
          <cell r="R260">
            <v>-1.2142881041481313E-2</v>
          </cell>
          <cell r="S260">
            <v>1.0666669834227784E-2</v>
          </cell>
          <cell r="T260">
            <v>1.6000004751341677E-4</v>
          </cell>
          <cell r="U260">
            <v>-75.8929839721646</v>
          </cell>
        </row>
        <row r="261">
          <cell r="A261">
            <v>44762</v>
          </cell>
          <cell r="B261">
            <v>0.82400000095367432</v>
          </cell>
          <cell r="C261">
            <v>0.82700002193450928</v>
          </cell>
          <cell r="D261">
            <v>0.82099997997283936</v>
          </cell>
          <cell r="E261">
            <v>0.82300001382827759</v>
          </cell>
          <cell r="F261">
            <v>1896203.875</v>
          </cell>
          <cell r="G261">
            <v>1564.0279541015625</v>
          </cell>
          <cell r="H261">
            <v>259</v>
          </cell>
          <cell r="I261">
            <v>6257755.6054536682</v>
          </cell>
          <cell r="N261">
            <v>0.85799998044967651</v>
          </cell>
          <cell r="O261">
            <v>0.80400002002716064</v>
          </cell>
          <cell r="P261">
            <v>0.82366667191187537</v>
          </cell>
          <cell r="Q261">
            <v>0.83199999871708108</v>
          </cell>
          <cell r="R261">
            <v>-8.3333268052057097E-3</v>
          </cell>
          <cell r="S261">
            <v>1.0380953753075644E-2</v>
          </cell>
          <cell r="T261">
            <v>1.5571430629613464E-4</v>
          </cell>
          <cell r="U261">
            <v>-53.516770574423269</v>
          </cell>
        </row>
        <row r="262">
          <cell r="A262">
            <v>44763</v>
          </cell>
          <cell r="B262">
            <v>0.82300001382827759</v>
          </cell>
          <cell r="C262">
            <v>0.82599997520446777</v>
          </cell>
          <cell r="D262">
            <v>0.81699997186660767</v>
          </cell>
          <cell r="E262">
            <v>0.81699997186660767</v>
          </cell>
          <cell r="F262">
            <v>1736700</v>
          </cell>
          <cell r="G262">
            <v>1429.3709716796875</v>
          </cell>
          <cell r="H262">
            <v>260</v>
          </cell>
          <cell r="I262">
            <v>6240366.9300480774</v>
          </cell>
          <cell r="N262">
            <v>0.85799998044967651</v>
          </cell>
          <cell r="O262">
            <v>0.80400002002716064</v>
          </cell>
          <cell r="P262">
            <v>0.81999997297922766</v>
          </cell>
          <cell r="Q262">
            <v>0.83047618752434149</v>
          </cell>
          <cell r="R262">
            <v>-1.0476214545113827E-2</v>
          </cell>
          <cell r="S262">
            <v>1.0136057324960954E-2</v>
          </cell>
          <cell r="T262">
            <v>1.5204085987441431E-4</v>
          </cell>
          <cell r="U262">
            <v>-68.903941702034416</v>
          </cell>
        </row>
        <row r="263">
          <cell r="A263">
            <v>44764</v>
          </cell>
          <cell r="B263">
            <v>0.82200002670288086</v>
          </cell>
          <cell r="C263">
            <v>0.82400000095367432</v>
          </cell>
          <cell r="D263">
            <v>0.8059999942779541</v>
          </cell>
          <cell r="E263">
            <v>0.81400001049041748</v>
          </cell>
          <cell r="F263">
            <v>2481207</v>
          </cell>
          <cell r="G263">
            <v>2018.5589599609375</v>
          </cell>
          <cell r="H263">
            <v>261</v>
          </cell>
          <cell r="I263">
            <v>6225964.0184386969</v>
          </cell>
          <cell r="N263">
            <v>0.85799998044967651</v>
          </cell>
          <cell r="O263">
            <v>0.80400002002716064</v>
          </cell>
          <cell r="P263">
            <v>0.81466666857401526</v>
          </cell>
          <cell r="Q263">
            <v>0.82830952036948424</v>
          </cell>
          <cell r="R263">
            <v>-1.364285179546898E-2</v>
          </cell>
          <cell r="S263">
            <v>9.5442184785596382E-3</v>
          </cell>
          <cell r="T263">
            <v>1.4316327717839457E-4</v>
          </cell>
          <cell r="U263">
            <v>-95.29574947120507</v>
          </cell>
        </row>
        <row r="264">
          <cell r="A264">
            <v>44767</v>
          </cell>
          <cell r="B264">
            <v>0.81300002336502075</v>
          </cell>
          <cell r="C264">
            <v>0.81300002336502075</v>
          </cell>
          <cell r="D264">
            <v>0.80400002002716064</v>
          </cell>
          <cell r="E264">
            <v>0.80800002813339233</v>
          </cell>
          <cell r="F264">
            <v>1467200</v>
          </cell>
          <cell r="G264">
            <v>1185.1949462890625</v>
          </cell>
          <cell r="H264">
            <v>262</v>
          </cell>
          <cell r="I264">
            <v>6207800.7969942745</v>
          </cell>
          <cell r="N264">
            <v>0.85799998044967651</v>
          </cell>
          <cell r="O264">
            <v>0.80400002002716064</v>
          </cell>
          <cell r="P264">
            <v>0.80833335717519128</v>
          </cell>
          <cell r="Q264">
            <v>0.82578571353639874</v>
          </cell>
          <cell r="R264">
            <v>-1.7452356361207455E-2</v>
          </cell>
          <cell r="S264">
            <v>9.2789100951889015E-3</v>
          </cell>
          <cell r="T264">
            <v>1.3918365142783352E-4</v>
          </cell>
          <cell r="U264">
            <v>-125.39085001844826</v>
          </cell>
        </row>
        <row r="265">
          <cell r="A265">
            <v>44768</v>
          </cell>
          <cell r="B265">
            <v>0.80800002813339233</v>
          </cell>
          <cell r="C265">
            <v>0.81400001049041748</v>
          </cell>
          <cell r="D265">
            <v>0.80299997329711914</v>
          </cell>
          <cell r="E265">
            <v>0.81000000238418579</v>
          </cell>
          <cell r="F265">
            <v>1790201</v>
          </cell>
          <cell r="G265">
            <v>1446.571044921875</v>
          </cell>
          <cell r="H265">
            <v>263</v>
          </cell>
          <cell r="I265">
            <v>6191003.8395912545</v>
          </cell>
          <cell r="N265">
            <v>0.85799998044967651</v>
          </cell>
          <cell r="O265">
            <v>0.80299997329711914</v>
          </cell>
          <cell r="P265">
            <v>0.8089999953905741</v>
          </cell>
          <cell r="Q265">
            <v>0.82352380809329795</v>
          </cell>
          <cell r="R265">
            <v>-1.4523812702723848E-2</v>
          </cell>
          <cell r="S265">
            <v>8.7891148061168354E-3</v>
          </cell>
          <cell r="T265">
            <v>1.3183672209175252E-4</v>
          </cell>
          <cell r="U265">
            <v>-110.16515332212157</v>
          </cell>
        </row>
        <row r="266">
          <cell r="A266">
            <v>44769</v>
          </cell>
          <cell r="B266">
            <v>0.80500000715255737</v>
          </cell>
          <cell r="C266">
            <v>0.81000000238418579</v>
          </cell>
          <cell r="D266">
            <v>0.80400002002716064</v>
          </cell>
          <cell r="E266">
            <v>0.80800002813339233</v>
          </cell>
          <cell r="F266">
            <v>1215300</v>
          </cell>
          <cell r="G266">
            <v>981.36798095703125</v>
          </cell>
          <cell r="H266">
            <v>264</v>
          </cell>
          <cell r="I266">
            <v>6172156.4765625</v>
          </cell>
          <cell r="N266">
            <v>0.85799998044967651</v>
          </cell>
          <cell r="O266">
            <v>0.80299997329711914</v>
          </cell>
          <cell r="P266">
            <v>0.80733335018157959</v>
          </cell>
          <cell r="Q266">
            <v>0.82073809419359467</v>
          </cell>
          <cell r="R266">
            <v>-1.340474401201508E-2</v>
          </cell>
          <cell r="S266">
            <v>7.8333275658743796E-3</v>
          </cell>
          <cell r="T266">
            <v>1.1749991348811568E-4</v>
          </cell>
          <cell r="U266">
            <v>-114.08301175788421</v>
          </cell>
        </row>
        <row r="267">
          <cell r="A267">
            <v>44770</v>
          </cell>
          <cell r="B267">
            <v>0.81400001049041748</v>
          </cell>
          <cell r="C267">
            <v>0.8190000057220459</v>
          </cell>
          <cell r="D267">
            <v>0.80800002813339233</v>
          </cell>
          <cell r="E267">
            <v>0.81199997663497925</v>
          </cell>
          <cell r="F267">
            <v>1439700</v>
          </cell>
          <cell r="G267">
            <v>1170.04296875</v>
          </cell>
          <cell r="H267">
            <v>265</v>
          </cell>
          <cell r="I267">
            <v>6154298.1502358494</v>
          </cell>
          <cell r="N267">
            <v>0.85799998044967651</v>
          </cell>
          <cell r="O267">
            <v>0.80299997329711914</v>
          </cell>
          <cell r="P267">
            <v>0.81300000349680579</v>
          </cell>
          <cell r="Q267">
            <v>0.81826190437589374</v>
          </cell>
          <cell r="R267">
            <v>-5.2619008790879551E-3</v>
          </cell>
          <cell r="S267">
            <v>6.3571333885192949E-3</v>
          </cell>
          <cell r="T267">
            <v>9.5357000827789418E-5</v>
          </cell>
          <cell r="U267">
            <v>-55.181065190910509</v>
          </cell>
        </row>
        <row r="268">
          <cell r="A268">
            <v>44771</v>
          </cell>
          <cell r="B268">
            <v>0.81099998950958252</v>
          </cell>
          <cell r="C268">
            <v>0.81300002336502075</v>
          </cell>
          <cell r="D268">
            <v>0.79900002479553223</v>
          </cell>
          <cell r="E268">
            <v>0.80099999904632568</v>
          </cell>
          <cell r="F268">
            <v>2184000</v>
          </cell>
          <cell r="G268">
            <v>1756.7760009765625</v>
          </cell>
          <cell r="H268">
            <v>266</v>
          </cell>
          <cell r="I268">
            <v>6139372.2173402254</v>
          </cell>
          <cell r="N268">
            <v>0.81499999761581421</v>
          </cell>
          <cell r="O268">
            <v>0.7929999828338623</v>
          </cell>
          <cell r="P268">
            <v>0.80433334906895959</v>
          </cell>
          <cell r="Q268">
            <v>0.81642857193946838</v>
          </cell>
          <cell r="R268">
            <v>-1.2095222870508793E-2</v>
          </cell>
          <cell r="S268">
            <v>6.3333241712479338E-3</v>
          </cell>
          <cell r="T268">
            <v>9.499986256871901E-5</v>
          </cell>
          <cell r="U268">
            <v>-127.3183196634585</v>
          </cell>
        </row>
        <row r="269">
          <cell r="A269">
            <v>44774</v>
          </cell>
          <cell r="B269">
            <v>0.79799997806549072</v>
          </cell>
          <cell r="C269">
            <v>0.81499999761581421</v>
          </cell>
          <cell r="D269">
            <v>0.7929999828338623</v>
          </cell>
          <cell r="E269">
            <v>0.81499999761581421</v>
          </cell>
          <cell r="F269">
            <v>2013700</v>
          </cell>
          <cell r="G269">
            <v>1614.844970703125</v>
          </cell>
          <cell r="H269">
            <v>267</v>
          </cell>
          <cell r="I269">
            <v>6123920.2614700375</v>
          </cell>
          <cell r="N269">
            <v>0.81499999761581421</v>
          </cell>
          <cell r="O269">
            <v>0.7929999828338623</v>
          </cell>
          <cell r="P269">
            <v>0.80766665935516357</v>
          </cell>
          <cell r="Q269">
            <v>0.81576190392176318</v>
          </cell>
          <cell r="R269">
            <v>-8.095244566599602E-3</v>
          </cell>
          <cell r="S269">
            <v>6.8231196630568836E-3</v>
          </cell>
          <cell r="T269">
            <v>1.0234679494585326E-4</v>
          </cell>
          <cell r="U269">
            <v>-79.096219582473537</v>
          </cell>
        </row>
        <row r="270">
          <cell r="A270">
            <v>44775</v>
          </cell>
          <cell r="B270">
            <v>0.80000001192092896</v>
          </cell>
          <cell r="C270">
            <v>0.8059999942779541</v>
          </cell>
          <cell r="D270">
            <v>0.79199999570846558</v>
          </cell>
          <cell r="E270">
            <v>0.80400002002716064</v>
          </cell>
          <cell r="F270">
            <v>1785101</v>
          </cell>
          <cell r="G270">
            <v>1428.43603515625</v>
          </cell>
          <cell r="H270">
            <v>268</v>
          </cell>
          <cell r="I270">
            <v>6107730.6373600746</v>
          </cell>
          <cell r="N270">
            <v>0.81499999761581421</v>
          </cell>
          <cell r="O270">
            <v>0.79199999570846558</v>
          </cell>
          <cell r="P270">
            <v>0.80066667000452674</v>
          </cell>
          <cell r="Q270">
            <v>0.81480952245848515</v>
          </cell>
          <cell r="R270">
            <v>-1.414285245395841E-2</v>
          </cell>
          <cell r="S270">
            <v>7.6394466315807897E-3</v>
          </cell>
          <cell r="T270">
            <v>1.1459169947371184E-4</v>
          </cell>
          <cell r="U270">
            <v>-123.41951920525345</v>
          </cell>
        </row>
        <row r="271">
          <cell r="A271">
            <v>44776</v>
          </cell>
          <cell r="B271">
            <v>0.78799998760223389</v>
          </cell>
          <cell r="C271">
            <v>0.82700002193450928</v>
          </cell>
          <cell r="D271">
            <v>0.7850000262260437</v>
          </cell>
          <cell r="E271">
            <v>0.78700000047683716</v>
          </cell>
          <cell r="F271">
            <v>3769500</v>
          </cell>
          <cell r="G271">
            <v>3015.47705078125</v>
          </cell>
          <cell r="H271">
            <v>269</v>
          </cell>
          <cell r="I271">
            <v>6099038.3301579924</v>
          </cell>
          <cell r="N271">
            <v>0.82700002193450928</v>
          </cell>
          <cell r="O271">
            <v>0.7850000262260437</v>
          </cell>
          <cell r="P271">
            <v>0.79966668287913001</v>
          </cell>
          <cell r="Q271">
            <v>0.81276190564745943</v>
          </cell>
          <cell r="R271">
            <v>-1.3095222768329418E-2</v>
          </cell>
          <cell r="S271">
            <v>7.4761822110130617E-3</v>
          </cell>
          <cell r="T271">
            <v>1.1214273316519592E-4</v>
          </cell>
          <cell r="U271">
            <v>-116.77281620235726</v>
          </cell>
        </row>
        <row r="272">
          <cell r="A272">
            <v>44777</v>
          </cell>
          <cell r="B272">
            <v>0.79400002956390381</v>
          </cell>
          <cell r="C272">
            <v>0.79500001668930054</v>
          </cell>
          <cell r="D272">
            <v>0.7839999794960022</v>
          </cell>
          <cell r="E272">
            <v>0.78700000047683716</v>
          </cell>
          <cell r="F272">
            <v>3007700</v>
          </cell>
          <cell r="G272">
            <v>2376.217041015625</v>
          </cell>
          <cell r="H272">
            <v>270</v>
          </cell>
          <cell r="I272">
            <v>6087588.9289351851</v>
          </cell>
          <cell r="N272">
            <v>0.82700002193450928</v>
          </cell>
          <cell r="O272">
            <v>0.7839999794960022</v>
          </cell>
          <cell r="P272">
            <v>0.78866666555404663</v>
          </cell>
          <cell r="Q272">
            <v>0.8100476208187285</v>
          </cell>
          <cell r="R272">
            <v>-2.1380955264681867E-2</v>
          </cell>
          <cell r="S272">
            <v>7.8163195629509085E-3</v>
          </cell>
          <cell r="T272">
            <v>1.1724479344426362E-4</v>
          </cell>
          <cell r="U272">
            <v>-182.36166090263143</v>
          </cell>
        </row>
        <row r="273">
          <cell r="A273">
            <v>44778</v>
          </cell>
          <cell r="B273">
            <v>0.79500001668930054</v>
          </cell>
          <cell r="C273">
            <v>0.80500000715255737</v>
          </cell>
          <cell r="D273">
            <v>0.79199999570846558</v>
          </cell>
          <cell r="E273">
            <v>0.80500000715255737</v>
          </cell>
          <cell r="F273">
            <v>2103402</v>
          </cell>
          <cell r="G273">
            <v>1679.14501953125</v>
          </cell>
          <cell r="H273">
            <v>271</v>
          </cell>
          <cell r="I273">
            <v>6072887.1321494468</v>
          </cell>
          <cell r="N273">
            <v>0.82700002193450928</v>
          </cell>
          <cell r="O273">
            <v>0.7839999794960022</v>
          </cell>
          <cell r="P273">
            <v>0.80066667000452674</v>
          </cell>
          <cell r="Q273">
            <v>0.80850000182787551</v>
          </cell>
          <cell r="R273">
            <v>-7.833331823348777E-3</v>
          </cell>
          <cell r="S273">
            <v>7.2380871999830976E-3</v>
          </cell>
          <cell r="T273">
            <v>1.0857130799974646E-4</v>
          </cell>
          <cell r="U273">
            <v>-72.149189023006613</v>
          </cell>
        </row>
        <row r="274">
          <cell r="A274">
            <v>44781</v>
          </cell>
          <cell r="B274">
            <v>0.80400002002716064</v>
          </cell>
          <cell r="C274">
            <v>0.80500000715255737</v>
          </cell>
          <cell r="D274">
            <v>0.80000001192092896</v>
          </cell>
          <cell r="E274">
            <v>0.80299997329711914</v>
          </cell>
          <cell r="F274">
            <v>2443100</v>
          </cell>
          <cell r="G274">
            <v>1960.866943359375</v>
          </cell>
          <cell r="H274">
            <v>272</v>
          </cell>
          <cell r="I274">
            <v>6059542.3265165444</v>
          </cell>
          <cell r="N274">
            <v>0.82700002193450928</v>
          </cell>
          <cell r="O274">
            <v>0.7839999794960022</v>
          </cell>
          <cell r="P274">
            <v>0.80266666412353516</v>
          </cell>
          <cell r="Q274">
            <v>0.80716667004993969</v>
          </cell>
          <cell r="R274">
            <v>-4.5000059264045378E-3</v>
          </cell>
          <cell r="S274">
            <v>6.6190455235591705E-3</v>
          </cell>
          <cell r="T274">
            <v>9.9285682853387559E-5</v>
          </cell>
          <cell r="U274">
            <v>-45.323815046420869</v>
          </cell>
        </row>
        <row r="275">
          <cell r="A275">
            <v>44782</v>
          </cell>
          <cell r="B275">
            <v>0.80299997329711914</v>
          </cell>
          <cell r="C275">
            <v>0.80900001525878906</v>
          </cell>
          <cell r="D275">
            <v>0.80199998617172241</v>
          </cell>
          <cell r="E275">
            <v>0.80800002813339233</v>
          </cell>
          <cell r="F275">
            <v>1976400</v>
          </cell>
          <cell r="G275">
            <v>1594.093994140625</v>
          </cell>
          <cell r="H275">
            <v>273</v>
          </cell>
          <cell r="I275">
            <v>6044585.761217949</v>
          </cell>
          <cell r="N275">
            <v>0.82700002193450928</v>
          </cell>
          <cell r="O275">
            <v>0.7839999794960022</v>
          </cell>
          <cell r="P275">
            <v>0.8063333431879679</v>
          </cell>
          <cell r="Q275">
            <v>0.80592857514108918</v>
          </cell>
          <cell r="R275">
            <v>4.0476804687872292E-4</v>
          </cell>
          <cell r="S275">
            <v>5.5578213159729961E-3</v>
          </cell>
          <cell r="T275">
            <v>8.3367319739594938E-5</v>
          </cell>
          <cell r="U275">
            <v>4.8552364180958563</v>
          </cell>
        </row>
        <row r="276">
          <cell r="A276">
            <v>44783</v>
          </cell>
          <cell r="B276">
            <v>0.8059999942779541</v>
          </cell>
          <cell r="C276">
            <v>0.80699998140335083</v>
          </cell>
          <cell r="D276">
            <v>0.79400002956390381</v>
          </cell>
          <cell r="E276">
            <v>0.79600000381469727</v>
          </cell>
          <cell r="F276">
            <v>1248904</v>
          </cell>
          <cell r="G276">
            <v>1002.7080078125</v>
          </cell>
          <cell r="H276">
            <v>274</v>
          </cell>
          <cell r="I276">
            <v>6027083.2730383212</v>
          </cell>
          <cell r="N276">
            <v>0.82700002193450928</v>
          </cell>
          <cell r="O276">
            <v>0.7839999794960022</v>
          </cell>
          <cell r="P276">
            <v>0.79900000492731726</v>
          </cell>
          <cell r="Q276">
            <v>0.80442857742309559</v>
          </cell>
          <cell r="R276">
            <v>-5.4285724957783277E-3</v>
          </cell>
          <cell r="S276">
            <v>5.0476193428039551E-3</v>
          </cell>
          <cell r="T276">
            <v>7.5714290142059318E-5</v>
          </cell>
          <cell r="U276">
            <v>-71.698123109824337</v>
          </cell>
        </row>
        <row r="277">
          <cell r="A277">
            <v>44784</v>
          </cell>
          <cell r="B277">
            <v>0.80000001192092896</v>
          </cell>
          <cell r="C277">
            <v>0.81599998474121094</v>
          </cell>
          <cell r="D277">
            <v>0.79799997806549072</v>
          </cell>
          <cell r="E277">
            <v>0.81599998474121094</v>
          </cell>
          <cell r="F277">
            <v>2788705</v>
          </cell>
          <cell r="G277">
            <v>2261.468994140625</v>
          </cell>
          <cell r="H277">
            <v>275</v>
          </cell>
          <cell r="I277">
            <v>6015307.3520454541</v>
          </cell>
          <cell r="N277">
            <v>0.82700002193450928</v>
          </cell>
          <cell r="O277">
            <v>0.7839999794960022</v>
          </cell>
          <cell r="P277">
            <v>0.80999998251597083</v>
          </cell>
          <cell r="Q277">
            <v>0.80409524270466382</v>
          </cell>
          <cell r="R277">
            <v>5.9047398113070138E-3</v>
          </cell>
          <cell r="S277">
            <v>4.7482998192716064E-3</v>
          </cell>
          <cell r="T277">
            <v>7.122449728907409E-5</v>
          </cell>
          <cell r="U277">
            <v>82.903214989947102</v>
          </cell>
        </row>
        <row r="278">
          <cell r="A278">
            <v>44785</v>
          </cell>
          <cell r="B278">
            <v>0.81599998474121094</v>
          </cell>
          <cell r="C278">
            <v>0.81699997186660767</v>
          </cell>
          <cell r="D278">
            <v>0.81000000238418579</v>
          </cell>
          <cell r="E278">
            <v>0.81000000238418579</v>
          </cell>
          <cell r="F278">
            <v>2712301</v>
          </cell>
          <cell r="G278">
            <v>2203.125</v>
          </cell>
          <cell r="H278">
            <v>276</v>
          </cell>
          <cell r="I278">
            <v>6003339.9377264492</v>
          </cell>
          <cell r="N278">
            <v>0.82700002193450928</v>
          </cell>
          <cell r="O278">
            <v>0.7839999794960022</v>
          </cell>
          <cell r="P278">
            <v>0.81233332554499305</v>
          </cell>
          <cell r="Q278">
            <v>0.80438095473107829</v>
          </cell>
          <cell r="R278">
            <v>7.9523708139147553E-3</v>
          </cell>
          <cell r="S278">
            <v>4.9999966507866212E-3</v>
          </cell>
          <cell r="T278">
            <v>7.4999949761799323E-5</v>
          </cell>
          <cell r="U278">
            <v>106.03168187674224</v>
          </cell>
        </row>
        <row r="279">
          <cell r="A279">
            <v>44788</v>
          </cell>
          <cell r="B279">
            <v>0.81599998474121094</v>
          </cell>
          <cell r="C279">
            <v>0.81999999284744263</v>
          </cell>
          <cell r="D279">
            <v>0.81400001049041748</v>
          </cell>
          <cell r="E279">
            <v>0.81400001049041748</v>
          </cell>
          <cell r="F279">
            <v>3417704</v>
          </cell>
          <cell r="G279">
            <v>2782.947998046875</v>
          </cell>
          <cell r="H279">
            <v>277</v>
          </cell>
          <cell r="I279">
            <v>5994005.5119584836</v>
          </cell>
          <cell r="N279">
            <v>0.82700002193450928</v>
          </cell>
          <cell r="O279">
            <v>0.7839999794960022</v>
          </cell>
          <cell r="P279">
            <v>0.8160000046094259</v>
          </cell>
          <cell r="Q279">
            <v>0.80488095538956783</v>
          </cell>
          <cell r="R279">
            <v>1.1119049219858068E-2</v>
          </cell>
          <cell r="S279">
            <v>5.4999973092760357E-3</v>
          </cell>
          <cell r="T279">
            <v>8.2499959639140529E-5</v>
          </cell>
          <cell r="U279">
            <v>134.77642011576026</v>
          </cell>
        </row>
        <row r="280">
          <cell r="A280">
            <v>44789</v>
          </cell>
          <cell r="B280">
            <v>0.81099998950958252</v>
          </cell>
          <cell r="C280">
            <v>0.82099997997283936</v>
          </cell>
          <cell r="D280">
            <v>0.81099998950958252</v>
          </cell>
          <cell r="E280">
            <v>0.81300002336502075</v>
          </cell>
          <cell r="F280">
            <v>659002</v>
          </cell>
          <cell r="G280">
            <v>537.9000244140625</v>
          </cell>
          <cell r="H280">
            <v>278</v>
          </cell>
          <cell r="I280">
            <v>5974814.8518435247</v>
          </cell>
          <cell r="N280">
            <v>0.82700002193450928</v>
          </cell>
          <cell r="O280">
            <v>0.7839999794960022</v>
          </cell>
          <cell r="P280">
            <v>0.81499999761581421</v>
          </cell>
          <cell r="Q280">
            <v>0.80542857306344173</v>
          </cell>
          <cell r="R280">
            <v>9.5714245523724761E-3</v>
          </cell>
          <cell r="S280">
            <v>6.0476149831499371E-3</v>
          </cell>
          <cell r="T280">
            <v>9.0714224747249049E-5</v>
          </cell>
          <cell r="U280">
            <v>105.51183763120606</v>
          </cell>
        </row>
        <row r="281">
          <cell r="A281">
            <v>44790</v>
          </cell>
          <cell r="B281">
            <v>0.81300002336502075</v>
          </cell>
          <cell r="C281">
            <v>0.82700002193450928</v>
          </cell>
          <cell r="D281">
            <v>0.80900001525878906</v>
          </cell>
          <cell r="E281">
            <v>0.82599997520446777</v>
          </cell>
          <cell r="F281">
            <v>1264301</v>
          </cell>
          <cell r="G281">
            <v>1038.8409423828125</v>
          </cell>
          <cell r="H281">
            <v>279</v>
          </cell>
          <cell r="I281">
            <v>5957931.289650538</v>
          </cell>
          <cell r="N281">
            <v>0.82700002193450928</v>
          </cell>
          <cell r="O281">
            <v>0.7839999794960022</v>
          </cell>
          <cell r="P281">
            <v>0.82066667079925537</v>
          </cell>
          <cell r="Q281">
            <v>0.80597619215647387</v>
          </cell>
          <cell r="R281">
            <v>1.4690478642781502E-2</v>
          </cell>
          <cell r="S281">
            <v>6.5952340761820504E-3</v>
          </cell>
          <cell r="T281">
            <v>9.8928511142730747E-5</v>
          </cell>
          <cell r="U281">
            <v>148.49590348718147</v>
          </cell>
        </row>
        <row r="282">
          <cell r="A282">
            <v>44791</v>
          </cell>
          <cell r="B282">
            <v>0.82499998807907104</v>
          </cell>
          <cell r="C282">
            <v>0.82700002193450928</v>
          </cell>
          <cell r="D282">
            <v>0.82200002670288086</v>
          </cell>
          <cell r="E282">
            <v>0.82200002670288086</v>
          </cell>
          <cell r="F282">
            <v>2662600</v>
          </cell>
          <cell r="G282">
            <v>2192.096923828125</v>
          </cell>
          <cell r="H282">
            <v>280</v>
          </cell>
          <cell r="I282">
            <v>5946162.2493303567</v>
          </cell>
          <cell r="N282">
            <v>0.82700002193450928</v>
          </cell>
          <cell r="O282">
            <v>0.7839999794960022</v>
          </cell>
          <cell r="P282">
            <v>0.82366669178009033</v>
          </cell>
          <cell r="Q282">
            <v>0.80735714520726898</v>
          </cell>
          <cell r="R282">
            <v>1.6309546572821354E-2</v>
          </cell>
          <cell r="S282">
            <v>7.6904736814044873E-3</v>
          </cell>
          <cell r="T282">
            <v>1.1535710522106731E-4</v>
          </cell>
          <cell r="U282">
            <v>141.38311239317397</v>
          </cell>
        </row>
        <row r="283">
          <cell r="A283">
            <v>44792</v>
          </cell>
          <cell r="B283">
            <v>0.81999999284744263</v>
          </cell>
          <cell r="C283">
            <v>0.82200002670288086</v>
          </cell>
          <cell r="D283">
            <v>0.80900001525878906</v>
          </cell>
          <cell r="E283">
            <v>0.80900001525878906</v>
          </cell>
          <cell r="F283">
            <v>2245800</v>
          </cell>
          <cell r="G283">
            <v>1828.1500244140625</v>
          </cell>
          <cell r="H283">
            <v>281</v>
          </cell>
          <cell r="I283">
            <v>5932993.7004003562</v>
          </cell>
          <cell r="N283">
            <v>0.82700002193450928</v>
          </cell>
          <cell r="O283">
            <v>0.7839999794960022</v>
          </cell>
          <cell r="P283">
            <v>0.8133333524068197</v>
          </cell>
          <cell r="Q283">
            <v>0.80776190899667288</v>
          </cell>
          <cell r="R283">
            <v>5.5714434101468147E-3</v>
          </cell>
          <cell r="S283">
            <v>8.0952374708084963E-3</v>
          </cell>
          <cell r="T283">
            <v>1.2142856206212743E-4</v>
          </cell>
          <cell r="U283">
            <v>45.882478681549848</v>
          </cell>
        </row>
        <row r="284">
          <cell r="A284">
            <v>44795</v>
          </cell>
          <cell r="B284">
            <v>0.80699998140335083</v>
          </cell>
          <cell r="C284">
            <v>0.81999999284744263</v>
          </cell>
          <cell r="D284">
            <v>0.8059999942779541</v>
          </cell>
          <cell r="E284">
            <v>0.81999999284744263</v>
          </cell>
          <cell r="F284">
            <v>1242402</v>
          </cell>
          <cell r="G284">
            <v>1012.343017578125</v>
          </cell>
          <cell r="H284">
            <v>282</v>
          </cell>
          <cell r="I284">
            <v>5916360.3964982266</v>
          </cell>
          <cell r="N284">
            <v>0.82700002193450928</v>
          </cell>
          <cell r="O284">
            <v>0.7839999794960022</v>
          </cell>
          <cell r="P284">
            <v>0.81533332665761316</v>
          </cell>
          <cell r="Q284">
            <v>0.80880952732903622</v>
          </cell>
          <cell r="R284">
            <v>6.5237993285769402E-3</v>
          </cell>
          <cell r="S284">
            <v>7.9795904710990295E-3</v>
          </cell>
          <cell r="T284">
            <v>1.1969385706648544E-4</v>
          </cell>
          <cell r="U284">
            <v>54.504044639093003</v>
          </cell>
        </row>
        <row r="285">
          <cell r="A285">
            <v>44796</v>
          </cell>
          <cell r="B285">
            <v>0.82200002670288086</v>
          </cell>
          <cell r="C285">
            <v>0.82200002670288086</v>
          </cell>
          <cell r="D285">
            <v>0.81400001049041748</v>
          </cell>
          <cell r="E285">
            <v>0.81599998474121094</v>
          </cell>
          <cell r="F285">
            <v>2766812</v>
          </cell>
          <cell r="G285">
            <v>2261.160888671875</v>
          </cell>
          <cell r="H285">
            <v>283</v>
          </cell>
          <cell r="I285">
            <v>5905231.2502208482</v>
          </cell>
          <cell r="N285">
            <v>0.82700002193450928</v>
          </cell>
          <cell r="O285">
            <v>0.7839999794960022</v>
          </cell>
          <cell r="P285">
            <v>0.81733334064483643</v>
          </cell>
          <cell r="Q285">
            <v>0.81007143145515814</v>
          </cell>
          <cell r="R285">
            <v>7.2619091896782839E-3</v>
          </cell>
          <cell r="S285">
            <v>7.5850369167976672E-3</v>
          </cell>
          <cell r="T285">
            <v>1.1377555375196501E-4</v>
          </cell>
          <cell r="U285">
            <v>63.826621362876594</v>
          </cell>
        </row>
        <row r="286">
          <cell r="A286">
            <v>44797</v>
          </cell>
          <cell r="B286">
            <v>0.81499999761581421</v>
          </cell>
          <cell r="C286">
            <v>0.81499999761581421</v>
          </cell>
          <cell r="D286">
            <v>0.78899997472763062</v>
          </cell>
          <cell r="E286">
            <v>0.78899997472763062</v>
          </cell>
          <cell r="F286">
            <v>1819400</v>
          </cell>
          <cell r="G286">
            <v>1462.2669677734375</v>
          </cell>
          <cell r="H286">
            <v>284</v>
          </cell>
          <cell r="I286">
            <v>5890844.5204665493</v>
          </cell>
          <cell r="N286">
            <v>0.82700002193450928</v>
          </cell>
          <cell r="O286">
            <v>0.7839999794960022</v>
          </cell>
          <cell r="P286">
            <v>0.79766664902369178</v>
          </cell>
          <cell r="Q286">
            <v>0.81071428741727558</v>
          </cell>
          <cell r="R286">
            <v>-1.3047638393583805E-2</v>
          </cell>
          <cell r="S286">
            <v>6.8503443886633797E-3</v>
          </cell>
          <cell r="T286">
            <v>1.027551658299507E-4</v>
          </cell>
          <cell r="U286">
            <v>-126.97793135944438</v>
          </cell>
        </row>
        <row r="287">
          <cell r="A287">
            <v>44798</v>
          </cell>
          <cell r="B287">
            <v>0.79000002145767212</v>
          </cell>
          <cell r="C287">
            <v>0.79199999570846558</v>
          </cell>
          <cell r="D287">
            <v>0.77999997138977051</v>
          </cell>
          <cell r="E287">
            <v>0.78899997472763062</v>
          </cell>
          <cell r="F287">
            <v>1528700</v>
          </cell>
          <cell r="G287">
            <v>1202.9169921875</v>
          </cell>
          <cell r="H287">
            <v>285</v>
          </cell>
          <cell r="I287">
            <v>5875538.7502192985</v>
          </cell>
          <cell r="N287">
            <v>0.82700002193450928</v>
          </cell>
          <cell r="O287">
            <v>0.77999997138977051</v>
          </cell>
          <cell r="P287">
            <v>0.7869999806086222</v>
          </cell>
          <cell r="Q287">
            <v>0.80973809531756802</v>
          </cell>
          <cell r="R287">
            <v>-2.2738114708945822E-2</v>
          </cell>
          <cell r="S287">
            <v>8.0034049595294719E-3</v>
          </cell>
          <cell r="T287">
            <v>1.2005107439294208E-4</v>
          </cell>
          <cell r="U287">
            <v>-189.40367526009095</v>
          </cell>
        </row>
        <row r="288">
          <cell r="A288">
            <v>44799</v>
          </cell>
          <cell r="B288">
            <v>0.79000002145767212</v>
          </cell>
          <cell r="C288">
            <v>0.79500001668930054</v>
          </cell>
          <cell r="D288">
            <v>0.7850000262260437</v>
          </cell>
          <cell r="E288">
            <v>0.7850000262260437</v>
          </cell>
          <cell r="F288">
            <v>1858000</v>
          </cell>
          <cell r="G288">
            <v>1466.7509765625</v>
          </cell>
          <cell r="H288">
            <v>286</v>
          </cell>
          <cell r="I288">
            <v>5861491.4119318184</v>
          </cell>
          <cell r="N288">
            <v>0.82700002193450928</v>
          </cell>
          <cell r="O288">
            <v>0.77999997138977051</v>
          </cell>
          <cell r="P288">
            <v>0.78833335638046265</v>
          </cell>
          <cell r="Q288">
            <v>0.80871428762163422</v>
          </cell>
          <cell r="R288">
            <v>-2.0380931241171574E-2</v>
          </cell>
          <cell r="S288">
            <v>9.3197291400157357E-3</v>
          </cell>
          <cell r="T288">
            <v>1.3979593710023602E-4</v>
          </cell>
          <cell r="U288">
            <v>-145.7905835028532</v>
          </cell>
        </row>
        <row r="289">
          <cell r="A289">
            <v>44802</v>
          </cell>
          <cell r="B289">
            <v>0.78200000524520874</v>
          </cell>
          <cell r="C289">
            <v>0.7839999794960022</v>
          </cell>
          <cell r="D289">
            <v>0.77499997615814209</v>
          </cell>
          <cell r="E289">
            <v>0.77999997138977051</v>
          </cell>
          <cell r="F289">
            <v>1066100</v>
          </cell>
          <cell r="G289">
            <v>832.19097900390625</v>
          </cell>
          <cell r="H289">
            <v>287</v>
          </cell>
          <cell r="I289">
            <v>5844782.7310540071</v>
          </cell>
          <cell r="N289">
            <v>0.82700002193450928</v>
          </cell>
          <cell r="O289">
            <v>0.77499997615814209</v>
          </cell>
          <cell r="P289">
            <v>0.77966664234797156</v>
          </cell>
          <cell r="Q289">
            <v>0.80680952327592015</v>
          </cell>
          <cell r="R289">
            <v>-2.7142880927948587E-2</v>
          </cell>
          <cell r="S289">
            <v>1.1768711870219495E-2</v>
          </cell>
          <cell r="T289">
            <v>1.7653067805329241E-4</v>
          </cell>
          <cell r="U289">
            <v>-153.75730285109137</v>
          </cell>
        </row>
        <row r="290">
          <cell r="A290">
            <v>44803</v>
          </cell>
          <cell r="B290">
            <v>0.78100001811981201</v>
          </cell>
          <cell r="C290">
            <v>0.78299999237060547</v>
          </cell>
          <cell r="D290">
            <v>0.77399998903274536</v>
          </cell>
          <cell r="E290">
            <v>0.77799999713897705</v>
          </cell>
          <cell r="F290">
            <v>2732707</v>
          </cell>
          <cell r="G290">
            <v>2121.662109375</v>
          </cell>
          <cell r="H290">
            <v>288</v>
          </cell>
          <cell r="I290">
            <v>5833976.912543403</v>
          </cell>
          <cell r="N290">
            <v>0.82700002193450928</v>
          </cell>
          <cell r="O290">
            <v>0.77399998903274536</v>
          </cell>
          <cell r="P290">
            <v>0.778333326180776</v>
          </cell>
          <cell r="Q290">
            <v>0.8053333319368815</v>
          </cell>
          <cell r="R290">
            <v>-2.7000005756105505E-2</v>
          </cell>
          <cell r="S290">
            <v>1.3666672163269198E-2</v>
          </cell>
          <cell r="T290">
            <v>2.0500008244903796E-4</v>
          </cell>
          <cell r="U290">
            <v>-131.70729218032182</v>
          </cell>
        </row>
        <row r="291">
          <cell r="A291">
            <v>44804</v>
          </cell>
          <cell r="B291">
            <v>0.77499997615814209</v>
          </cell>
          <cell r="C291">
            <v>0.77499997615814209</v>
          </cell>
          <cell r="D291">
            <v>0.7630000114440918</v>
          </cell>
          <cell r="E291">
            <v>0.76499998569488525</v>
          </cell>
          <cell r="F291">
            <v>719700</v>
          </cell>
          <cell r="G291">
            <v>555.2960205078125</v>
          </cell>
          <cell r="H291">
            <v>289</v>
          </cell>
          <cell r="I291">
            <v>5816280.4526384082</v>
          </cell>
          <cell r="N291">
            <v>0.77399998903274536</v>
          </cell>
          <cell r="O291">
            <v>0.76099997758865356</v>
          </cell>
          <cell r="P291">
            <v>0.76766665776570642</v>
          </cell>
          <cell r="Q291">
            <v>0.80230952302614855</v>
          </cell>
          <cell r="R291">
            <v>-3.4642865260442135E-2</v>
          </cell>
          <cell r="S291">
            <v>1.6455789407094319E-2</v>
          </cell>
          <cell r="T291">
            <v>2.4683684110641478E-4</v>
          </cell>
          <cell r="U291">
            <v>-140.34722331220857</v>
          </cell>
        </row>
        <row r="292">
          <cell r="A292">
            <v>44805</v>
          </cell>
          <cell r="B292">
            <v>0.76800000667572021</v>
          </cell>
          <cell r="C292">
            <v>0.77399998903274536</v>
          </cell>
          <cell r="D292">
            <v>0.76099997758865356</v>
          </cell>
          <cell r="E292">
            <v>0.76099997758865356</v>
          </cell>
          <cell r="F292">
            <v>2288400</v>
          </cell>
          <cell r="G292">
            <v>1760.092041015625</v>
          </cell>
          <cell r="H292">
            <v>290</v>
          </cell>
          <cell r="I292">
            <v>5804115.3476293106</v>
          </cell>
          <cell r="N292">
            <v>0.77399998903274536</v>
          </cell>
          <cell r="O292">
            <v>0.76099997758865356</v>
          </cell>
          <cell r="P292">
            <v>0.7653333147366842</v>
          </cell>
          <cell r="Q292">
            <v>0.79895237939698371</v>
          </cell>
          <cell r="R292">
            <v>-3.3619064660299514E-2</v>
          </cell>
          <cell r="S292">
            <v>1.8380961247852878E-2</v>
          </cell>
          <cell r="T292">
            <v>2.7571441871779317E-4</v>
          </cell>
          <cell r="U292">
            <v>-121.93437258974195</v>
          </cell>
        </row>
        <row r="293">
          <cell r="A293">
            <v>44806</v>
          </cell>
          <cell r="B293">
            <v>0.76099997758865356</v>
          </cell>
          <cell r="C293">
            <v>0.76599997282028198</v>
          </cell>
          <cell r="D293">
            <v>0.75700002908706665</v>
          </cell>
          <cell r="E293">
            <v>0.75700002908706665</v>
          </cell>
          <cell r="F293">
            <v>2373000</v>
          </cell>
          <cell r="G293">
            <v>1803.68798828125</v>
          </cell>
          <cell r="H293">
            <v>291</v>
          </cell>
          <cell r="I293">
            <v>5792324.5732388319</v>
          </cell>
          <cell r="N293">
            <v>0.77399998903274536</v>
          </cell>
          <cell r="O293">
            <v>0.75700002908706665</v>
          </cell>
          <cell r="P293">
            <v>0.7600000103314718</v>
          </cell>
          <cell r="Q293">
            <v>0.79495237980570133</v>
          </cell>
          <cell r="R293">
            <v>-3.4952369474229528E-2</v>
          </cell>
          <cell r="S293">
            <v>1.9761910041173298E-2</v>
          </cell>
          <cell r="T293">
            <v>2.9642865061759946E-4</v>
          </cell>
          <cell r="U293">
            <v>-117.91157636553486</v>
          </cell>
        </row>
        <row r="294">
          <cell r="A294">
            <v>44809</v>
          </cell>
          <cell r="B294">
            <v>0.75800001621246338</v>
          </cell>
          <cell r="C294">
            <v>0.75800001621246338</v>
          </cell>
          <cell r="D294">
            <v>0.75199997425079346</v>
          </cell>
          <cell r="E294">
            <v>0.75499999523162842</v>
          </cell>
          <cell r="F294">
            <v>3329000</v>
          </cell>
          <cell r="G294">
            <v>2512.873046875</v>
          </cell>
          <cell r="H294">
            <v>292</v>
          </cell>
          <cell r="I294">
            <v>5783888.5301797949</v>
          </cell>
          <cell r="N294">
            <v>0.77399998903274536</v>
          </cell>
          <cell r="O294">
            <v>0.75199997425079346</v>
          </cell>
          <cell r="P294">
            <v>0.75499999523162842</v>
          </cell>
          <cell r="Q294">
            <v>0.7906666653496881</v>
          </cell>
          <cell r="R294">
            <v>-3.5666670118059685E-2</v>
          </cell>
          <cell r="S294">
            <v>2.0571434173454268E-2</v>
          </cell>
          <cell r="T294">
            <v>3.0857151260181402E-4</v>
          </cell>
          <cell r="U294">
            <v>-115.58639946158792</v>
          </cell>
        </row>
        <row r="295">
          <cell r="A295">
            <v>44810</v>
          </cell>
          <cell r="B295">
            <v>0.75400000810623169</v>
          </cell>
          <cell r="C295">
            <v>0.75999999046325684</v>
          </cell>
          <cell r="D295">
            <v>0.74900001287460327</v>
          </cell>
          <cell r="E295">
            <v>0.75900000333786011</v>
          </cell>
          <cell r="F295">
            <v>1944501</v>
          </cell>
          <cell r="G295">
            <v>1463.989013671875</v>
          </cell>
          <cell r="H295">
            <v>293</v>
          </cell>
          <cell r="I295">
            <v>5770784.8184726965</v>
          </cell>
          <cell r="N295">
            <v>0.77399998903274536</v>
          </cell>
          <cell r="O295">
            <v>0.74900001287460327</v>
          </cell>
          <cell r="P295">
            <v>0.75600000222524011</v>
          </cell>
          <cell r="Q295">
            <v>0.78604761759440123</v>
          </cell>
          <cell r="R295">
            <v>-3.0047615369161118E-2</v>
          </cell>
          <cell r="S295">
            <v>2.0047624905904123E-2</v>
          </cell>
          <cell r="T295">
            <v>3.0071437358856183E-4</v>
          </cell>
          <cell r="U295">
            <v>-99.920782005160618</v>
          </cell>
        </row>
        <row r="296">
          <cell r="A296">
            <v>44811</v>
          </cell>
          <cell r="B296">
            <v>0.75900000333786011</v>
          </cell>
          <cell r="C296">
            <v>0.76999998092651367</v>
          </cell>
          <cell r="D296">
            <v>0.75900000333786011</v>
          </cell>
          <cell r="E296">
            <v>0.76499998569488525</v>
          </cell>
          <cell r="F296">
            <v>2308601</v>
          </cell>
          <cell r="G296">
            <v>1772.0279541015625</v>
          </cell>
          <cell r="H296">
            <v>294</v>
          </cell>
          <cell r="I296">
            <v>5759008.6830357146</v>
          </cell>
          <cell r="N296">
            <v>0.77399998903274536</v>
          </cell>
          <cell r="O296">
            <v>0.74900001287460327</v>
          </cell>
          <cell r="P296">
            <v>0.76466665665308631</v>
          </cell>
          <cell r="Q296">
            <v>0.78183332937104366</v>
          </cell>
          <cell r="R296">
            <v>-1.7166672717957354E-2</v>
          </cell>
          <cell r="S296">
            <v>1.8285718499397745E-2</v>
          </cell>
          <cell r="T296">
            <v>2.7428577749096617E-4</v>
          </cell>
          <cell r="U296">
            <v>-62.586813195309595</v>
          </cell>
        </row>
        <row r="297">
          <cell r="A297">
            <v>44812</v>
          </cell>
          <cell r="B297">
            <v>0.76999998092651367</v>
          </cell>
          <cell r="C297">
            <v>0.76999998092651367</v>
          </cell>
          <cell r="D297">
            <v>0.75599998235702515</v>
          </cell>
          <cell r="E297">
            <v>0.75599998235702515</v>
          </cell>
          <cell r="F297">
            <v>1194800</v>
          </cell>
          <cell r="G297">
            <v>909.03302001953125</v>
          </cell>
          <cell r="H297">
            <v>295</v>
          </cell>
          <cell r="I297">
            <v>5743536.7891949154</v>
          </cell>
          <cell r="N297">
            <v>0.77399998903274536</v>
          </cell>
          <cell r="O297">
            <v>0.74900001287460327</v>
          </cell>
          <cell r="P297">
            <v>0.76066664854685462</v>
          </cell>
          <cell r="Q297">
            <v>0.77807142195247447</v>
          </cell>
          <cell r="R297">
            <v>-1.7404773405619856E-2</v>
          </cell>
          <cell r="S297">
            <v>1.6738095453807278E-2</v>
          </cell>
          <cell r="T297">
            <v>2.5107143180710918E-4</v>
          </cell>
          <cell r="U297">
            <v>-69.321998446208852</v>
          </cell>
        </row>
        <row r="298">
          <cell r="A298">
            <v>44813</v>
          </cell>
          <cell r="B298">
            <v>0.75700002908706665</v>
          </cell>
          <cell r="C298">
            <v>0.76599997282028198</v>
          </cell>
          <cell r="D298">
            <v>0.75700002908706665</v>
          </cell>
          <cell r="E298">
            <v>0.76599997282028198</v>
          </cell>
          <cell r="F298">
            <v>763506</v>
          </cell>
          <cell r="G298">
            <v>580.97698974609375</v>
          </cell>
          <cell r="H298">
            <v>296</v>
          </cell>
          <cell r="I298">
            <v>5726712.3608530406</v>
          </cell>
          <cell r="N298">
            <v>0.77399998903274536</v>
          </cell>
          <cell r="O298">
            <v>0.74900001287460327</v>
          </cell>
          <cell r="P298">
            <v>0.76299999157587683</v>
          </cell>
          <cell r="Q298">
            <v>0.77433332658949339</v>
          </cell>
          <cell r="R298">
            <v>-1.1333335013616552E-2</v>
          </cell>
          <cell r="S298">
            <v>1.461904794991419E-2</v>
          </cell>
          <cell r="T298">
            <v>2.1928571924871286E-4</v>
          </cell>
          <cell r="U298">
            <v>-51.682959804429103</v>
          </cell>
        </row>
        <row r="299">
          <cell r="A299">
            <v>44817</v>
          </cell>
          <cell r="B299">
            <v>0.76999998092651367</v>
          </cell>
          <cell r="C299">
            <v>0.7720000147819519</v>
          </cell>
          <cell r="D299">
            <v>0.76800000667572021</v>
          </cell>
          <cell r="E299">
            <v>0.76899999380111694</v>
          </cell>
          <cell r="F299">
            <v>3126300</v>
          </cell>
          <cell r="G299">
            <v>2407.77587890625</v>
          </cell>
          <cell r="H299">
            <v>297</v>
          </cell>
          <cell r="I299">
            <v>5717956.7636784511</v>
          </cell>
          <cell r="N299">
            <v>0.77399998903274536</v>
          </cell>
          <cell r="O299">
            <v>0.74900001287460327</v>
          </cell>
          <cell r="P299">
            <v>0.76966667175292969</v>
          </cell>
          <cell r="Q299">
            <v>0.77092856452578573</v>
          </cell>
          <cell r="R299">
            <v>-1.2618927728560436E-3</v>
          </cell>
          <cell r="S299">
            <v>1.0908161701799193E-2</v>
          </cell>
          <cell r="T299">
            <v>1.636224255269879E-4</v>
          </cell>
          <cell r="U299">
            <v>-7.7122238519065771</v>
          </cell>
        </row>
        <row r="300">
          <cell r="A300">
            <v>44818</v>
          </cell>
          <cell r="B300">
            <v>0.76899999380111694</v>
          </cell>
          <cell r="C300">
            <v>0.76899999380111694</v>
          </cell>
          <cell r="D300">
            <v>0.75499999523162842</v>
          </cell>
          <cell r="E300">
            <v>0.75800001621246338</v>
          </cell>
          <cell r="F300">
            <v>1951805.125</v>
          </cell>
          <cell r="G300">
            <v>1481.2509765625</v>
          </cell>
          <cell r="H300">
            <v>298</v>
          </cell>
          <cell r="I300">
            <v>5705318.6709312079</v>
          </cell>
          <cell r="N300">
            <v>0.77399998903274536</v>
          </cell>
          <cell r="O300">
            <v>0.74900001287460327</v>
          </cell>
          <cell r="P300">
            <v>0.76066666841506958</v>
          </cell>
          <cell r="Q300">
            <v>0.76828570876802704</v>
          </cell>
          <cell r="R300">
            <v>-7.6190403529574624E-3</v>
          </cell>
          <cell r="S300">
            <v>8.7959190615179983E-3</v>
          </cell>
          <cell r="T300">
            <v>1.3193878592276996E-4</v>
          </cell>
          <cell r="U300">
            <v>-57.74678234054123</v>
          </cell>
        </row>
        <row r="301">
          <cell r="A301">
            <v>44819</v>
          </cell>
          <cell r="B301">
            <v>0.75199997425079346</v>
          </cell>
          <cell r="C301">
            <v>0.75199997425079346</v>
          </cell>
          <cell r="D301">
            <v>0.73500001430511475</v>
          </cell>
          <cell r="E301">
            <v>0.74199998378753662</v>
          </cell>
          <cell r="F301">
            <v>2490805</v>
          </cell>
          <cell r="G301">
            <v>1853.7550048828125</v>
          </cell>
          <cell r="H301">
            <v>299</v>
          </cell>
          <cell r="I301">
            <v>5694567.7890886292</v>
          </cell>
          <cell r="N301">
            <v>0.77399998903274536</v>
          </cell>
          <cell r="O301">
            <v>0.73500001430511475</v>
          </cell>
          <cell r="P301">
            <v>0.74299999078114831</v>
          </cell>
          <cell r="Q301">
            <v>0.76514285235177915</v>
          </cell>
          <cell r="R301">
            <v>-2.2142861570630834E-2</v>
          </cell>
          <cell r="S301">
            <v>8.3061221505509163E-3</v>
          </cell>
          <cell r="T301">
            <v>1.2459183225826373E-4</v>
          </cell>
          <cell r="U301">
            <v>-177.72321964678528</v>
          </cell>
        </row>
        <row r="302">
          <cell r="A302">
            <v>44820</v>
          </cell>
          <cell r="B302">
            <v>0.74000000953674316</v>
          </cell>
          <cell r="C302">
            <v>0.74000000953674316</v>
          </cell>
          <cell r="D302">
            <v>0.72899997234344482</v>
          </cell>
          <cell r="E302">
            <v>0.72899997234344482</v>
          </cell>
          <cell r="F302">
            <v>1412605</v>
          </cell>
          <cell r="G302">
            <v>1038.10302734375</v>
          </cell>
          <cell r="H302">
            <v>300</v>
          </cell>
          <cell r="I302">
            <v>5680294.5797916669</v>
          </cell>
          <cell r="N302">
            <v>0.77399998903274536</v>
          </cell>
          <cell r="O302">
            <v>0.72899997234344482</v>
          </cell>
          <cell r="P302">
            <v>0.73266665140787757</v>
          </cell>
          <cell r="Q302">
            <v>0.76116665913945158</v>
          </cell>
          <cell r="R302">
            <v>-2.8500007731574017E-2</v>
          </cell>
          <cell r="S302">
            <v>8.5952352909814712E-3</v>
          </cell>
          <cell r="T302">
            <v>1.2892852936472206E-4</v>
          </cell>
          <cell r="U302">
            <v>-221.05276366684677</v>
          </cell>
        </row>
        <row r="303">
          <cell r="A303">
            <v>44823</v>
          </cell>
          <cell r="B303">
            <v>0.72699999809265137</v>
          </cell>
          <cell r="C303">
            <v>0.73400002717971802</v>
          </cell>
          <cell r="D303">
            <v>0.72399997711181641</v>
          </cell>
          <cell r="E303">
            <v>0.7279999852180481</v>
          </cell>
          <cell r="F303">
            <v>2359600</v>
          </cell>
          <cell r="G303">
            <v>1718.0860595703125</v>
          </cell>
          <cell r="H303">
            <v>301</v>
          </cell>
          <cell r="I303">
            <v>5669262.3718853816</v>
          </cell>
          <cell r="N303">
            <v>0.77399998903274536</v>
          </cell>
          <cell r="O303">
            <v>0.72399997711181641</v>
          </cell>
          <cell r="P303">
            <v>0.72866666316986084</v>
          </cell>
          <cell r="Q303">
            <v>0.75752380348387227</v>
          </cell>
          <cell r="R303">
            <v>-2.8857140314011431E-2</v>
          </cell>
          <cell r="S303">
            <v>1.0326530657657937E-2</v>
          </cell>
          <cell r="T303">
            <v>1.5489795986486904E-4</v>
          </cell>
          <cell r="U303">
            <v>-186.29774297341311</v>
          </cell>
        </row>
        <row r="304">
          <cell r="A304">
            <v>44824</v>
          </cell>
          <cell r="B304">
            <v>0.73199999332427979</v>
          </cell>
          <cell r="C304">
            <v>0.73500001430511475</v>
          </cell>
          <cell r="D304">
            <v>0.72600001096725464</v>
          </cell>
          <cell r="E304">
            <v>0.73000001907348633</v>
          </cell>
          <cell r="F304">
            <v>2352200</v>
          </cell>
          <cell r="G304">
            <v>1723.1519775390625</v>
          </cell>
          <cell r="H304">
            <v>302</v>
          </cell>
          <cell r="I304">
            <v>5658278.721647351</v>
          </cell>
          <cell r="N304">
            <v>0.77399998903274536</v>
          </cell>
          <cell r="O304">
            <v>0.72399997711181641</v>
          </cell>
          <cell r="P304">
            <v>0.73033334811528527</v>
          </cell>
          <cell r="Q304">
            <v>0.75409523362205155</v>
          </cell>
          <cell r="R304">
            <v>-2.3761885506766278E-2</v>
          </cell>
          <cell r="S304">
            <v>1.1673468716290476E-2</v>
          </cell>
          <cell r="T304">
            <v>1.7510203074435712E-4</v>
          </cell>
          <cell r="U304">
            <v>-135.70308354366151</v>
          </cell>
        </row>
        <row r="305">
          <cell r="A305">
            <v>44825</v>
          </cell>
          <cell r="B305">
            <v>0.72600001096725464</v>
          </cell>
          <cell r="C305">
            <v>0.72600001096725464</v>
          </cell>
          <cell r="D305">
            <v>0.71899998188018799</v>
          </cell>
          <cell r="E305">
            <v>0.72100001573562622</v>
          </cell>
          <cell r="F305">
            <v>2098600</v>
          </cell>
          <cell r="G305">
            <v>1509.9429931640625</v>
          </cell>
          <cell r="H305">
            <v>303</v>
          </cell>
          <cell r="I305">
            <v>5646530.6070544552</v>
          </cell>
          <cell r="N305">
            <v>0.77399998903274536</v>
          </cell>
          <cell r="O305">
            <v>0.71899998188018799</v>
          </cell>
          <cell r="P305">
            <v>0.72200000286102295</v>
          </cell>
          <cell r="Q305">
            <v>0.75083332970028838</v>
          </cell>
          <cell r="R305">
            <v>-2.8833326839265427E-2</v>
          </cell>
          <cell r="S305">
            <v>1.3928570309463793E-2</v>
          </cell>
          <cell r="T305">
            <v>2.0892855464195689E-4</v>
          </cell>
          <cell r="U305">
            <v>-138.00567801121014</v>
          </cell>
        </row>
        <row r="306">
          <cell r="A306">
            <v>44826</v>
          </cell>
          <cell r="B306">
            <v>0.71799999475479126</v>
          </cell>
          <cell r="C306">
            <v>0.72299998998641968</v>
          </cell>
          <cell r="D306">
            <v>0.71299999952316284</v>
          </cell>
          <cell r="E306">
            <v>0.71399998664855957</v>
          </cell>
          <cell r="F306">
            <v>1011500</v>
          </cell>
          <cell r="G306">
            <v>724.42498779296875</v>
          </cell>
          <cell r="H306">
            <v>304</v>
          </cell>
          <cell r="I306">
            <v>5631283.7958470397</v>
          </cell>
          <cell r="N306">
            <v>0.77399998903274536</v>
          </cell>
          <cell r="O306">
            <v>0.71299999952316284</v>
          </cell>
          <cell r="P306">
            <v>0.71666665871938073</v>
          </cell>
          <cell r="Q306">
            <v>0.74735713998476683</v>
          </cell>
          <cell r="R306">
            <v>-3.0690481265386094E-2</v>
          </cell>
          <cell r="S306">
            <v>1.582993212200343E-2</v>
          </cell>
          <cell r="T306">
            <v>2.3744898183005145E-4</v>
          </cell>
          <cell r="U306">
            <v>-129.25084381853483</v>
          </cell>
        </row>
        <row r="307">
          <cell r="A307">
            <v>44827</v>
          </cell>
          <cell r="B307">
            <v>0.7160000205039978</v>
          </cell>
          <cell r="C307">
            <v>0.7160000205039978</v>
          </cell>
          <cell r="D307">
            <v>0.70099997520446777</v>
          </cell>
          <cell r="E307">
            <v>0.70999997854232788</v>
          </cell>
          <cell r="F307">
            <v>1125500</v>
          </cell>
          <cell r="G307">
            <v>801.0460205078125</v>
          </cell>
          <cell r="H307">
            <v>305</v>
          </cell>
          <cell r="I307">
            <v>5616510.7342213113</v>
          </cell>
          <cell r="N307">
            <v>0.77399998903274536</v>
          </cell>
          <cell r="O307">
            <v>0.70099997520446777</v>
          </cell>
          <cell r="P307">
            <v>0.70899999141693115</v>
          </cell>
          <cell r="Q307">
            <v>0.74371428149087093</v>
          </cell>
          <cell r="R307">
            <v>-3.471429007393978E-2</v>
          </cell>
          <cell r="S307">
            <v>1.7666666280655625E-2</v>
          </cell>
          <cell r="T307">
            <v>2.6499999420983433E-4</v>
          </cell>
          <cell r="U307">
            <v>-130.99732389598486</v>
          </cell>
        </row>
        <row r="308">
          <cell r="A308">
            <v>44830</v>
          </cell>
          <cell r="B308">
            <v>0.7070000171661377</v>
          </cell>
          <cell r="C308">
            <v>0.71899998188018799</v>
          </cell>
          <cell r="D308">
            <v>0.70599997043609619</v>
          </cell>
          <cell r="E308">
            <v>0.70999997854232788</v>
          </cell>
          <cell r="F308">
            <v>429300</v>
          </cell>
          <cell r="G308">
            <v>305.89801025390625</v>
          </cell>
          <cell r="H308">
            <v>306</v>
          </cell>
          <cell r="I308">
            <v>5599559.0651552286</v>
          </cell>
          <cell r="N308">
            <v>0.77399998903274536</v>
          </cell>
          <cell r="O308">
            <v>0.70099997520446777</v>
          </cell>
          <cell r="P308">
            <v>0.71166664361953735</v>
          </cell>
          <cell r="Q308">
            <v>0.74061904209000728</v>
          </cell>
          <cell r="R308">
            <v>-2.8952398470469931E-2</v>
          </cell>
          <cell r="S308">
            <v>1.9047619331450685E-2</v>
          </cell>
          <cell r="T308">
            <v>2.8571428997176026E-4</v>
          </cell>
          <cell r="U308">
            <v>-101.33339313665957</v>
          </cell>
        </row>
        <row r="309">
          <cell r="A309">
            <v>44831</v>
          </cell>
          <cell r="B309">
            <v>0.7070000171661377</v>
          </cell>
          <cell r="C309">
            <v>0.72299998998641968</v>
          </cell>
          <cell r="D309">
            <v>0.7070000171661377</v>
          </cell>
          <cell r="E309">
            <v>0.72299998998641968</v>
          </cell>
          <cell r="F309">
            <v>2066300</v>
          </cell>
          <cell r="G309">
            <v>1474.52001953125</v>
          </cell>
          <cell r="H309">
            <v>307</v>
          </cell>
          <cell r="I309">
            <v>5588050.0779723125</v>
          </cell>
          <cell r="N309">
            <v>0.77399998903274536</v>
          </cell>
          <cell r="O309">
            <v>0.70099997520446777</v>
          </cell>
          <cell r="P309">
            <v>0.71766666571299231</v>
          </cell>
          <cell r="Q309">
            <v>0.7378809466248466</v>
          </cell>
          <cell r="R309">
            <v>-2.0214280911854288E-2</v>
          </cell>
          <cell r="S309">
            <v>1.919727828226931E-2</v>
          </cell>
          <cell r="T309">
            <v>2.8795917423403964E-4</v>
          </cell>
          <cell r="U309">
            <v>-70.198426445774814</v>
          </cell>
        </row>
        <row r="310">
          <cell r="A310">
            <v>44832</v>
          </cell>
          <cell r="B310">
            <v>0.71899998188018799</v>
          </cell>
          <cell r="C310">
            <v>0.71899998188018799</v>
          </cell>
          <cell r="D310">
            <v>0.70599997043609619</v>
          </cell>
          <cell r="E310">
            <v>0.7070000171661377</v>
          </cell>
          <cell r="F310">
            <v>2303800</v>
          </cell>
          <cell r="G310">
            <v>1636.550048828125</v>
          </cell>
          <cell r="H310">
            <v>308</v>
          </cell>
          <cell r="I310">
            <v>5577386.928368507</v>
          </cell>
          <cell r="N310">
            <v>0.77399998903274536</v>
          </cell>
          <cell r="O310">
            <v>0.70099997520446777</v>
          </cell>
          <cell r="P310">
            <v>0.71066665649414063</v>
          </cell>
          <cell r="Q310">
            <v>0.73402380375635057</v>
          </cell>
          <cell r="R310">
            <v>-2.3357147262209943E-2</v>
          </cell>
          <cell r="S310">
            <v>1.8125850327160891E-2</v>
          </cell>
          <cell r="T310">
            <v>2.7188775490741334E-4</v>
          </cell>
          <cell r="U310">
            <v>-85.907315944271986</v>
          </cell>
        </row>
        <row r="311">
          <cell r="A311">
            <v>44833</v>
          </cell>
          <cell r="B311">
            <v>0.71100002527236938</v>
          </cell>
          <cell r="C311">
            <v>0.7149999737739563</v>
          </cell>
          <cell r="D311">
            <v>0.70499998331069946</v>
          </cell>
          <cell r="E311">
            <v>0.70899999141693115</v>
          </cell>
          <cell r="F311">
            <v>2392801</v>
          </cell>
          <cell r="G311">
            <v>1700.7969970703125</v>
          </cell>
          <cell r="H311">
            <v>309</v>
          </cell>
          <cell r="I311">
            <v>5567080.8250404531</v>
          </cell>
          <cell r="N311">
            <v>0.77399998903274536</v>
          </cell>
          <cell r="O311">
            <v>0.70099997520446777</v>
          </cell>
          <cell r="P311">
            <v>0.70966664950052893</v>
          </cell>
          <cell r="Q311">
            <v>0.7303809466816128</v>
          </cell>
          <cell r="R311">
            <v>-2.0714297181083863E-2</v>
          </cell>
          <cell r="S311">
            <v>1.672789150354807E-2</v>
          </cell>
          <cell r="T311">
            <v>2.5091837255322106E-4</v>
          </cell>
          <cell r="U311">
            <v>-82.55392767897159</v>
          </cell>
        </row>
        <row r="312">
          <cell r="A312">
            <v>44834</v>
          </cell>
          <cell r="B312">
            <v>0.70599997043609619</v>
          </cell>
          <cell r="C312">
            <v>0.70599997043609619</v>
          </cell>
          <cell r="D312">
            <v>0.69599997997283936</v>
          </cell>
          <cell r="E312">
            <v>0.69599997997283936</v>
          </cell>
          <cell r="F312">
            <v>2128200</v>
          </cell>
          <cell r="G312">
            <v>1490.9100341796875</v>
          </cell>
          <cell r="H312">
            <v>310</v>
          </cell>
          <cell r="I312">
            <v>5555987.6610887097</v>
          </cell>
          <cell r="N312">
            <v>0.69499999284744263</v>
          </cell>
          <cell r="O312">
            <v>0.67799997329711914</v>
          </cell>
          <cell r="P312">
            <v>0.6993333101272583</v>
          </cell>
          <cell r="Q312">
            <v>0.72583332657814015</v>
          </cell>
          <cell r="R312">
            <v>-2.6500016450881847E-2</v>
          </cell>
          <cell r="S312">
            <v>1.5714290596189943E-2</v>
          </cell>
          <cell r="T312">
            <v>2.3571435894284914E-4</v>
          </cell>
          <cell r="U312">
            <v>-112.42427728939072</v>
          </cell>
        </row>
        <row r="313">
          <cell r="A313">
            <v>44844</v>
          </cell>
          <cell r="B313">
            <v>0.69499999284744263</v>
          </cell>
          <cell r="C313">
            <v>0.69499999284744263</v>
          </cell>
          <cell r="D313">
            <v>0.67799997329711914</v>
          </cell>
          <cell r="E313">
            <v>0.67900002002716064</v>
          </cell>
          <cell r="F313">
            <v>2245002</v>
          </cell>
          <cell r="G313">
            <v>1540.2440185546875</v>
          </cell>
          <cell r="H313">
            <v>311</v>
          </cell>
          <cell r="I313">
            <v>5545341.4049437298</v>
          </cell>
          <cell r="N313">
            <v>0.69499999284744263</v>
          </cell>
          <cell r="O313">
            <v>0.67799997329711914</v>
          </cell>
          <cell r="P313">
            <v>0.6839999953905741</v>
          </cell>
          <cell r="Q313">
            <v>0.71971427826654344</v>
          </cell>
          <cell r="R313">
            <v>-3.5714282875969339E-2</v>
          </cell>
          <cell r="S313">
            <v>1.4149665021571991E-2</v>
          </cell>
          <cell r="T313">
            <v>2.1224497532357987E-4</v>
          </cell>
          <cell r="U313">
            <v>-168.26915606139005</v>
          </cell>
        </row>
        <row r="314">
          <cell r="A314">
            <v>44845</v>
          </cell>
          <cell r="B314">
            <v>0.68400001525878906</v>
          </cell>
          <cell r="C314">
            <v>0.68599998950958252</v>
          </cell>
          <cell r="D314">
            <v>0.68000000715255737</v>
          </cell>
          <cell r="E314">
            <v>0.68400001525878906</v>
          </cell>
          <cell r="F314">
            <v>1981100</v>
          </cell>
          <cell r="G314">
            <v>1354.720947265625</v>
          </cell>
          <cell r="H314">
            <v>312</v>
          </cell>
          <cell r="I314">
            <v>5533917.554286859</v>
          </cell>
          <cell r="N314">
            <v>0.69499999284744263</v>
          </cell>
          <cell r="O314">
            <v>0.67799997329711914</v>
          </cell>
          <cell r="P314">
            <v>0.68333333730697632</v>
          </cell>
          <cell r="Q314">
            <v>0.71419046890167959</v>
          </cell>
          <cell r="R314">
            <v>-3.0857131594703269E-2</v>
          </cell>
          <cell r="S314">
            <v>1.3095242636544371E-2</v>
          </cell>
          <cell r="T314">
            <v>1.9642863954816555E-4</v>
          </cell>
          <cell r="U314">
            <v>-157.09079727723159</v>
          </cell>
        </row>
        <row r="315">
          <cell r="A315">
            <v>44846</v>
          </cell>
          <cell r="B315">
            <v>0.68199998140335083</v>
          </cell>
          <cell r="C315">
            <v>0.70200002193450928</v>
          </cell>
          <cell r="D315">
            <v>0.67799997329711914</v>
          </cell>
          <cell r="E315">
            <v>0.70200002193450928</v>
          </cell>
          <cell r="F315">
            <v>3683321</v>
          </cell>
          <cell r="G315">
            <v>2556.885009765625</v>
          </cell>
          <cell r="H315">
            <v>313</v>
          </cell>
          <cell r="I315">
            <v>5528005.1052316297</v>
          </cell>
          <cell r="N315">
            <v>0.70200002193450928</v>
          </cell>
          <cell r="O315">
            <v>0.67799997329711914</v>
          </cell>
          <cell r="P315">
            <v>0.6940000057220459</v>
          </cell>
          <cell r="Q315">
            <v>0.71069046996888663</v>
          </cell>
          <cell r="R315">
            <v>-1.669046424684073E-2</v>
          </cell>
          <cell r="S315">
            <v>1.2119049117678693E-2</v>
          </cell>
          <cell r="T315">
            <v>1.8178573676518039E-4</v>
          </cell>
          <cell r="U315">
            <v>-91.813937351974118</v>
          </cell>
        </row>
        <row r="316">
          <cell r="A316">
            <v>44847</v>
          </cell>
          <cell r="B316">
            <v>0.72200000286102295</v>
          </cell>
          <cell r="C316">
            <v>0.72200000286102295</v>
          </cell>
          <cell r="D316">
            <v>0.70200002193450928</v>
          </cell>
          <cell r="E316">
            <v>0.70200002193450928</v>
          </cell>
          <cell r="F316">
            <v>2085700</v>
          </cell>
          <cell r="G316">
            <v>1470.1500244140625</v>
          </cell>
          <cell r="H316">
            <v>314</v>
          </cell>
          <cell r="I316">
            <v>5517042.3501194268</v>
          </cell>
          <cell r="N316">
            <v>0.72200000286102295</v>
          </cell>
          <cell r="O316">
            <v>0.67799997329711914</v>
          </cell>
          <cell r="P316">
            <v>0.70866668224334717</v>
          </cell>
          <cell r="Q316">
            <v>0.70897618645713456</v>
          </cell>
          <cell r="R316">
            <v>-3.0950421378739268E-4</v>
          </cell>
          <cell r="S316">
            <v>1.0792514499352868E-2</v>
          </cell>
          <cell r="T316">
            <v>1.61887717490293E-4</v>
          </cell>
          <cell r="U316">
            <v>-1.9118449415778005</v>
          </cell>
        </row>
        <row r="317">
          <cell r="A317">
            <v>44848</v>
          </cell>
          <cell r="B317">
            <v>0.70099997520446777</v>
          </cell>
          <cell r="C317">
            <v>0.7279999852180481</v>
          </cell>
          <cell r="D317">
            <v>0.70099997520446777</v>
          </cell>
          <cell r="E317">
            <v>0.72500002384185791</v>
          </cell>
          <cell r="F317">
            <v>2803100</v>
          </cell>
          <cell r="G317">
            <v>2006.97998046875</v>
          </cell>
          <cell r="H317">
            <v>315</v>
          </cell>
          <cell r="I317">
            <v>5508426.6601190474</v>
          </cell>
          <cell r="N317">
            <v>0.7279999852180481</v>
          </cell>
          <cell r="O317">
            <v>0.67799997329711914</v>
          </cell>
          <cell r="P317">
            <v>0.71799999475479126</v>
          </cell>
          <cell r="Q317">
            <v>0.70821428157034383</v>
          </cell>
          <cell r="R317">
            <v>9.785713184447431E-3</v>
          </cell>
          <cell r="S317">
            <v>1.0312925390645726E-2</v>
          </cell>
          <cell r="T317">
            <v>1.5469388085968588E-4</v>
          </cell>
          <cell r="U317">
            <v>63.258566725877806</v>
          </cell>
        </row>
        <row r="318">
          <cell r="A318">
            <v>44851</v>
          </cell>
          <cell r="B318">
            <v>0.72899997234344482</v>
          </cell>
          <cell r="C318">
            <v>0.72899997234344482</v>
          </cell>
          <cell r="D318">
            <v>0.72000002861022949</v>
          </cell>
          <cell r="E318">
            <v>0.7279999852180481</v>
          </cell>
          <cell r="F318">
            <v>3419204</v>
          </cell>
          <cell r="G318">
            <v>2482.27392578125</v>
          </cell>
          <cell r="H318">
            <v>316</v>
          </cell>
          <cell r="I318">
            <v>5501815.1960047465</v>
          </cell>
          <cell r="N318">
            <v>0.72899997234344482</v>
          </cell>
          <cell r="O318">
            <v>0.67799997329711914</v>
          </cell>
          <cell r="P318">
            <v>0.72566666205724084</v>
          </cell>
          <cell r="Q318">
            <v>0.70788094685191205</v>
          </cell>
          <cell r="R318">
            <v>1.7785715205328789E-2</v>
          </cell>
          <cell r="S318">
            <v>1.0122448408684743E-2</v>
          </cell>
          <cell r="T318">
            <v>1.5183672613027115E-4</v>
          </cell>
          <cell r="U318">
            <v>117.13710943733865</v>
          </cell>
        </row>
        <row r="319">
          <cell r="A319">
            <v>44852</v>
          </cell>
          <cell r="B319">
            <v>0.74199998378753662</v>
          </cell>
          <cell r="C319">
            <v>0.74199998378753662</v>
          </cell>
          <cell r="D319">
            <v>0.7279999852180481</v>
          </cell>
          <cell r="E319">
            <v>0.73100000619888306</v>
          </cell>
          <cell r="F319">
            <v>2292600</v>
          </cell>
          <cell r="G319">
            <v>1672.51904296875</v>
          </cell>
          <cell r="H319">
            <v>317</v>
          </cell>
          <cell r="I319">
            <v>5491691.4887618292</v>
          </cell>
          <cell r="N319">
            <v>0.74199998378753662</v>
          </cell>
          <cell r="O319">
            <v>0.67799997329711914</v>
          </cell>
          <cell r="P319">
            <v>0.73366665840148926</v>
          </cell>
          <cell r="Q319">
            <v>0.70871427939051679</v>
          </cell>
          <cell r="R319">
            <v>2.495237901097247E-2</v>
          </cell>
          <cell r="S319">
            <v>1.0605438023197395E-2</v>
          </cell>
          <cell r="T319">
            <v>1.5908157034796093E-4</v>
          </cell>
          <cell r="U319">
            <v>156.85273257231398</v>
          </cell>
        </row>
        <row r="320">
          <cell r="A320">
            <v>44853</v>
          </cell>
          <cell r="B320">
            <v>0.73000001907348633</v>
          </cell>
          <cell r="C320">
            <v>0.73400002717971802</v>
          </cell>
          <cell r="D320">
            <v>0.72399997711181641</v>
          </cell>
          <cell r="E320">
            <v>0.72399997711181641</v>
          </cell>
          <cell r="F320">
            <v>4453704</v>
          </cell>
          <cell r="G320">
            <v>3243.928955078125</v>
          </cell>
          <cell r="H320">
            <v>318</v>
          </cell>
          <cell r="I320">
            <v>5488427.3771619499</v>
          </cell>
          <cell r="N320">
            <v>0.74199998378753662</v>
          </cell>
          <cell r="O320">
            <v>0.67799997329711914</v>
          </cell>
          <cell r="P320">
            <v>0.72733332713445031</v>
          </cell>
          <cell r="Q320">
            <v>0.70947618427730752</v>
          </cell>
          <cell r="R320">
            <v>1.7857142857142794E-2</v>
          </cell>
          <cell r="S320">
            <v>1.121768335095878E-2</v>
          </cell>
          <cell r="T320">
            <v>1.6826525026438169E-4</v>
          </cell>
          <cell r="U320">
            <v>106.12495942617562</v>
          </cell>
        </row>
        <row r="321">
          <cell r="A321">
            <v>44854</v>
          </cell>
          <cell r="B321">
            <v>0.71700000762939453</v>
          </cell>
          <cell r="C321">
            <v>0.72399997711181641</v>
          </cell>
          <cell r="D321">
            <v>0.70899999141693115</v>
          </cell>
          <cell r="E321">
            <v>0.71700000762939453</v>
          </cell>
          <cell r="F321">
            <v>5247100</v>
          </cell>
          <cell r="G321">
            <v>3749.001953125</v>
          </cell>
          <cell r="H321">
            <v>319</v>
          </cell>
          <cell r="I321">
            <v>5487670.8650078373</v>
          </cell>
          <cell r="N321">
            <v>0.74199998378753662</v>
          </cell>
          <cell r="O321">
            <v>0.67799997329711914</v>
          </cell>
          <cell r="P321">
            <v>0.71666665871938073</v>
          </cell>
          <cell r="Q321">
            <v>0.71002380337033955</v>
          </cell>
          <cell r="R321">
            <v>6.6428553490411879E-3</v>
          </cell>
          <cell r="S321">
            <v>1.1591834275900921E-2</v>
          </cell>
          <cell r="T321">
            <v>1.7387751413851382E-4</v>
          </cell>
          <cell r="U321">
            <v>38.204223139223025</v>
          </cell>
        </row>
        <row r="322">
          <cell r="A322">
            <v>44855</v>
          </cell>
          <cell r="B322">
            <v>0.71700000762939453</v>
          </cell>
          <cell r="C322">
            <v>0.71700000762939453</v>
          </cell>
          <cell r="D322">
            <v>0.71200001239776611</v>
          </cell>
          <cell r="E322">
            <v>0.7149999737739563</v>
          </cell>
          <cell r="F322">
            <v>3382502</v>
          </cell>
          <cell r="G322">
            <v>2419.902099609375</v>
          </cell>
          <cell r="H322">
            <v>320</v>
          </cell>
          <cell r="I322">
            <v>5481092.2123046871</v>
          </cell>
          <cell r="N322">
            <v>0.74199998378753662</v>
          </cell>
          <cell r="O322">
            <v>0.67799997329711914</v>
          </cell>
          <cell r="P322">
            <v>0.71466666460037231</v>
          </cell>
          <cell r="Q322">
            <v>0.71023809058325627</v>
          </cell>
          <cell r="R322">
            <v>4.4285740171160493E-3</v>
          </cell>
          <cell r="S322">
            <v>1.1775509029829601E-2</v>
          </cell>
          <cell r="T322">
            <v>1.7663263544744401E-4</v>
          </cell>
          <cell r="U322">
            <v>25.072229749036072</v>
          </cell>
        </row>
        <row r="323">
          <cell r="A323">
            <v>44858</v>
          </cell>
          <cell r="B323">
            <v>0.71399998664855957</v>
          </cell>
          <cell r="C323">
            <v>0.72100001573562622</v>
          </cell>
          <cell r="D323">
            <v>0.69599997997283936</v>
          </cell>
          <cell r="E323">
            <v>0.70300000905990601</v>
          </cell>
          <cell r="F323">
            <v>2591900</v>
          </cell>
          <cell r="G323">
            <v>1839.9659423828125</v>
          </cell>
          <cell r="H323">
            <v>321</v>
          </cell>
          <cell r="I323">
            <v>5472091.6135124611</v>
          </cell>
          <cell r="N323">
            <v>0.74199998378753662</v>
          </cell>
          <cell r="O323">
            <v>0.67799997329711914</v>
          </cell>
          <cell r="P323">
            <v>0.7066666682561239</v>
          </cell>
          <cell r="Q323">
            <v>0.70945237647919424</v>
          </cell>
          <cell r="R323">
            <v>-2.7857082230703378E-3</v>
          </cell>
          <cell r="S323">
            <v>1.1530608546977152E-2</v>
          </cell>
          <cell r="T323">
            <v>1.7295912820465727E-4</v>
          </cell>
          <cell r="U323">
            <v>-16.106164803132529</v>
          </cell>
        </row>
        <row r="324">
          <cell r="A324">
            <v>44859</v>
          </cell>
          <cell r="B324">
            <v>0.69800001382827759</v>
          </cell>
          <cell r="C324">
            <v>0.7070000171661377</v>
          </cell>
          <cell r="D324">
            <v>0.69099998474121094</v>
          </cell>
          <cell r="E324">
            <v>0.69800001382827759</v>
          </cell>
          <cell r="F324">
            <v>5515601</v>
          </cell>
          <cell r="G324">
            <v>3848.76708984375</v>
          </cell>
          <cell r="H324">
            <v>322</v>
          </cell>
          <cell r="I324">
            <v>5472226.7358307457</v>
          </cell>
          <cell r="N324">
            <v>0.74199998378753662</v>
          </cell>
          <cell r="O324">
            <v>0.67799997329711914</v>
          </cell>
          <cell r="P324">
            <v>0.69866667191187537</v>
          </cell>
          <cell r="Q324">
            <v>0.70859523472331809</v>
          </cell>
          <cell r="R324">
            <v>-9.9285628114427205E-3</v>
          </cell>
          <cell r="S324">
            <v>1.2224488517865053E-2</v>
          </cell>
          <cell r="T324">
            <v>1.833673277679758E-4</v>
          </cell>
          <cell r="U324">
            <v>-54.145757220205809</v>
          </cell>
        </row>
        <row r="325">
          <cell r="A325">
            <v>44860</v>
          </cell>
          <cell r="B325">
            <v>0.70300000905990601</v>
          </cell>
          <cell r="C325">
            <v>0.71799999475479126</v>
          </cell>
          <cell r="D325">
            <v>0.70200002193450928</v>
          </cell>
          <cell r="E325">
            <v>0.71299999952316284</v>
          </cell>
          <cell r="F325">
            <v>2935600</v>
          </cell>
          <cell r="G325">
            <v>2079.35595703125</v>
          </cell>
          <cell r="H325">
            <v>323</v>
          </cell>
          <cell r="I325">
            <v>5464373.402283282</v>
          </cell>
          <cell r="N325">
            <v>0.74199998378753662</v>
          </cell>
          <cell r="O325">
            <v>0.67799997329711914</v>
          </cell>
          <cell r="P325">
            <v>0.71100000540415442</v>
          </cell>
          <cell r="Q325">
            <v>0.70869047443071975</v>
          </cell>
          <cell r="R325">
            <v>2.3095309734346703E-3</v>
          </cell>
          <cell r="S325">
            <v>1.2309521436691293E-2</v>
          </cell>
          <cell r="T325">
            <v>1.846428215503694E-4</v>
          </cell>
          <cell r="U325">
            <v>12.508100526424444</v>
          </cell>
        </row>
        <row r="326">
          <cell r="A326">
            <v>44861</v>
          </cell>
          <cell r="B326">
            <v>0.71399998664855957</v>
          </cell>
          <cell r="C326">
            <v>0.7149999737739563</v>
          </cell>
          <cell r="D326">
            <v>0.7070000171661377</v>
          </cell>
          <cell r="E326">
            <v>0.7070000171661377</v>
          </cell>
          <cell r="F326">
            <v>3527200</v>
          </cell>
          <cell r="G326">
            <v>2511.2080078125</v>
          </cell>
          <cell r="H326">
            <v>324</v>
          </cell>
          <cell r="I326">
            <v>5458394.4720293209</v>
          </cell>
          <cell r="N326">
            <v>0.74199998378753662</v>
          </cell>
          <cell r="O326">
            <v>0.67799997329711914</v>
          </cell>
          <cell r="P326">
            <v>0.7096666693687439</v>
          </cell>
          <cell r="Q326">
            <v>0.70942857151939742</v>
          </cell>
          <cell r="R326">
            <v>2.3809784934647471E-4</v>
          </cell>
          <cell r="S326">
            <v>1.1605438326491817E-2</v>
          </cell>
          <cell r="T326">
            <v>1.7408157489737724E-4</v>
          </cell>
          <cell r="U326">
            <v>1.3677372202476665</v>
          </cell>
        </row>
        <row r="327">
          <cell r="A327">
            <v>44862</v>
          </cell>
          <cell r="B327">
            <v>0.70200002193450928</v>
          </cell>
          <cell r="C327">
            <v>0.70200002193450928</v>
          </cell>
          <cell r="D327">
            <v>0.6809999942779541</v>
          </cell>
          <cell r="E327">
            <v>0.68300002813339233</v>
          </cell>
          <cell r="F327">
            <v>3020700</v>
          </cell>
          <cell r="G327">
            <v>2104.006103515625</v>
          </cell>
          <cell r="H327">
            <v>325</v>
          </cell>
          <cell r="I327">
            <v>5450893.8736538459</v>
          </cell>
          <cell r="N327">
            <v>0.74199998378753662</v>
          </cell>
          <cell r="O327">
            <v>0.67799997329711914</v>
          </cell>
          <cell r="P327">
            <v>0.68866668144861853</v>
          </cell>
          <cell r="Q327">
            <v>0.7097619062378292</v>
          </cell>
          <cell r="R327">
            <v>-2.1095224789210665E-2</v>
          </cell>
          <cell r="S327">
            <v>1.1238089629582004E-2</v>
          </cell>
          <cell r="T327">
            <v>1.6857134444373006E-4</v>
          </cell>
          <cell r="U327">
            <v>-125.14122645710022</v>
          </cell>
        </row>
        <row r="328">
          <cell r="A328">
            <v>44865</v>
          </cell>
          <cell r="B328">
            <v>0.68000000715255737</v>
          </cell>
          <cell r="C328">
            <v>0.69199997186660767</v>
          </cell>
          <cell r="D328">
            <v>0.67799997329711914</v>
          </cell>
          <cell r="E328">
            <v>0.68699997663497925</v>
          </cell>
          <cell r="F328">
            <v>3400007.75</v>
          </cell>
          <cell r="G328">
            <v>2326.47412109375</v>
          </cell>
          <cell r="H328">
            <v>326</v>
          </cell>
          <cell r="I328">
            <v>5444602.8119248468</v>
          </cell>
          <cell r="N328">
            <v>0</v>
          </cell>
          <cell r="O328">
            <v>0</v>
          </cell>
          <cell r="P328">
            <v>0.68566664059956872</v>
          </cell>
          <cell r="Q328">
            <v>0.70992857075872884</v>
          </cell>
          <cell r="R328">
            <v>-2.4261930159160117E-2</v>
          </cell>
          <cell r="S328">
            <v>1.1071425108682547E-2</v>
          </cell>
          <cell r="T328">
            <v>1.660713766302382E-4</v>
          </cell>
          <cell r="U328">
            <v>-146.0933885866429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l1"/>
      <sheetName val="myPEPB"/>
    </sheetNames>
    <sheetDataSet>
      <sheetData sheetId="0"/>
      <sheetData sheetId="1">
        <row r="1">
          <cell r="B1" t="str">
            <v>DATE</v>
          </cell>
          <cell r="C1">
            <v>399088</v>
          </cell>
        </row>
        <row r="2">
          <cell r="B2">
            <v>0</v>
          </cell>
          <cell r="C2" t="str">
            <v>PE</v>
          </cell>
          <cell r="D2" t="str">
            <v>PE MEAN</v>
          </cell>
        </row>
        <row r="3">
          <cell r="B3">
            <v>44292</v>
          </cell>
          <cell r="C3">
            <v>45.12</v>
          </cell>
          <cell r="D3">
            <v>45.12</v>
          </cell>
        </row>
        <row r="4">
          <cell r="B4">
            <v>44293</v>
          </cell>
          <cell r="C4">
            <v>44.81</v>
          </cell>
          <cell r="D4">
            <v>44.965000000000003</v>
          </cell>
        </row>
        <row r="5">
          <cell r="B5">
            <v>44294</v>
          </cell>
          <cell r="C5">
            <v>45.06</v>
          </cell>
          <cell r="D5">
            <v>44.99666666666667</v>
          </cell>
        </row>
        <row r="6">
          <cell r="B6">
            <v>44295</v>
          </cell>
          <cell r="C6">
            <v>44.18</v>
          </cell>
          <cell r="D6">
            <v>44.792500000000004</v>
          </cell>
        </row>
        <row r="7">
          <cell r="B7">
            <v>44298</v>
          </cell>
          <cell r="C7">
            <v>43.03</v>
          </cell>
          <cell r="D7">
            <v>44.440000000000005</v>
          </cell>
        </row>
        <row r="8">
          <cell r="B8">
            <v>44299</v>
          </cell>
          <cell r="C8">
            <v>43.34</v>
          </cell>
          <cell r="D8">
            <v>44.256666666666668</v>
          </cell>
        </row>
        <row r="9">
          <cell r="B9">
            <v>44300</v>
          </cell>
          <cell r="C9">
            <v>44.23</v>
          </cell>
          <cell r="D9">
            <v>44.252857142857145</v>
          </cell>
        </row>
        <row r="10">
          <cell r="B10">
            <v>44301</v>
          </cell>
          <cell r="C10">
            <v>43.99</v>
          </cell>
          <cell r="D10">
            <v>44.220000000000006</v>
          </cell>
        </row>
        <row r="11">
          <cell r="B11">
            <v>44302</v>
          </cell>
          <cell r="C11">
            <v>43.87</v>
          </cell>
          <cell r="D11">
            <v>44.181111111111115</v>
          </cell>
        </row>
        <row r="12">
          <cell r="B12">
            <v>44305</v>
          </cell>
          <cell r="C12">
            <v>45.78</v>
          </cell>
          <cell r="D12">
            <v>44.341000000000008</v>
          </cell>
        </row>
        <row r="13">
          <cell r="B13">
            <v>44306</v>
          </cell>
          <cell r="C13">
            <v>45.63</v>
          </cell>
          <cell r="D13">
            <v>44.458181818181828</v>
          </cell>
        </row>
        <row r="14">
          <cell r="B14">
            <v>44307</v>
          </cell>
          <cell r="C14">
            <v>45.89</v>
          </cell>
          <cell r="D14">
            <v>44.577500000000008</v>
          </cell>
        </row>
        <row r="15">
          <cell r="B15">
            <v>44308</v>
          </cell>
          <cell r="C15">
            <v>46.21</v>
          </cell>
          <cell r="D15">
            <v>44.703076923076928</v>
          </cell>
        </row>
        <row r="16">
          <cell r="B16">
            <v>44309</v>
          </cell>
          <cell r="C16">
            <v>46.9</v>
          </cell>
          <cell r="D16">
            <v>44.860000000000007</v>
          </cell>
        </row>
        <row r="17">
          <cell r="B17">
            <v>44312</v>
          </cell>
          <cell r="C17">
            <v>46.48</v>
          </cell>
          <cell r="D17">
            <v>44.968000000000004</v>
          </cell>
        </row>
        <row r="18">
          <cell r="B18">
            <v>44313</v>
          </cell>
          <cell r="C18">
            <v>46.74</v>
          </cell>
          <cell r="D18">
            <v>45.078750000000007</v>
          </cell>
        </row>
        <row r="19">
          <cell r="B19">
            <v>44314</v>
          </cell>
          <cell r="C19">
            <v>47.38</v>
          </cell>
          <cell r="D19">
            <v>45.214117647058828</v>
          </cell>
        </row>
        <row r="20">
          <cell r="B20">
            <v>44315</v>
          </cell>
          <cell r="C20">
            <v>47.58</v>
          </cell>
          <cell r="D20">
            <v>45.345555555555563</v>
          </cell>
        </row>
        <row r="21">
          <cell r="B21">
            <v>44316</v>
          </cell>
          <cell r="C21">
            <v>47.64</v>
          </cell>
          <cell r="D21">
            <v>45.46631578947369</v>
          </cell>
        </row>
        <row r="22">
          <cell r="B22">
            <v>44322</v>
          </cell>
          <cell r="C22">
            <v>37.39</v>
          </cell>
          <cell r="D22">
            <v>45.062500000000007</v>
          </cell>
        </row>
        <row r="23">
          <cell r="B23">
            <v>44323</v>
          </cell>
          <cell r="C23">
            <v>36.26</v>
          </cell>
          <cell r="D23">
            <v>44.643333333333338</v>
          </cell>
        </row>
        <row r="24">
          <cell r="B24">
            <v>44326</v>
          </cell>
          <cell r="C24">
            <v>36.409999999999997</v>
          </cell>
          <cell r="D24">
            <v>44.269090909090913</v>
          </cell>
        </row>
        <row r="25">
          <cell r="B25">
            <v>44327</v>
          </cell>
          <cell r="C25">
            <v>36.44</v>
          </cell>
          <cell r="D25">
            <v>43.928695652173921</v>
          </cell>
        </row>
        <row r="26">
          <cell r="B26">
            <v>44328</v>
          </cell>
          <cell r="C26">
            <v>36.700000000000003</v>
          </cell>
          <cell r="D26">
            <v>43.627500000000005</v>
          </cell>
        </row>
        <row r="27">
          <cell r="B27">
            <v>44329</v>
          </cell>
          <cell r="C27">
            <v>36.25</v>
          </cell>
          <cell r="D27">
            <v>43.332400000000007</v>
          </cell>
        </row>
        <row r="28">
          <cell r="B28">
            <v>44330</v>
          </cell>
          <cell r="C28">
            <v>36.99</v>
          </cell>
          <cell r="D28">
            <v>43.088461538461544</v>
          </cell>
        </row>
        <row r="29">
          <cell r="B29">
            <v>44333</v>
          </cell>
          <cell r="C29">
            <v>38.049999999999997</v>
          </cell>
          <cell r="D29">
            <v>42.901851851851859</v>
          </cell>
        </row>
        <row r="30">
          <cell r="B30">
            <v>44334</v>
          </cell>
          <cell r="C30">
            <v>37.979999999999997</v>
          </cell>
          <cell r="D30">
            <v>42.726071428571437</v>
          </cell>
        </row>
        <row r="31">
          <cell r="B31">
            <v>44335</v>
          </cell>
          <cell r="C31">
            <v>38.200000000000003</v>
          </cell>
          <cell r="D31">
            <v>42.570000000000007</v>
          </cell>
        </row>
        <row r="32">
          <cell r="B32">
            <v>44336</v>
          </cell>
          <cell r="C32">
            <v>38.520000000000003</v>
          </cell>
          <cell r="D32">
            <v>42.435000000000009</v>
          </cell>
        </row>
        <row r="33">
          <cell r="B33">
            <v>44337</v>
          </cell>
          <cell r="C33">
            <v>38.200000000000003</v>
          </cell>
          <cell r="D33">
            <v>42.298387096774199</v>
          </cell>
        </row>
        <row r="34">
          <cell r="B34">
            <v>44340</v>
          </cell>
          <cell r="C34">
            <v>38.479999999999997</v>
          </cell>
          <cell r="D34">
            <v>42.179062500000008</v>
          </cell>
        </row>
        <row r="35">
          <cell r="B35">
            <v>44341</v>
          </cell>
          <cell r="C35">
            <v>39.35</v>
          </cell>
          <cell r="D35">
            <v>42.093333333333341</v>
          </cell>
        </row>
        <row r="36">
          <cell r="B36">
            <v>44342</v>
          </cell>
          <cell r="C36">
            <v>39.090000000000003</v>
          </cell>
          <cell r="D36">
            <v>42.005000000000003</v>
          </cell>
        </row>
        <row r="37">
          <cell r="B37">
            <v>44343</v>
          </cell>
          <cell r="C37">
            <v>39.36</v>
          </cell>
          <cell r="D37">
            <v>41.929428571428573</v>
          </cell>
        </row>
        <row r="38">
          <cell r="B38">
            <v>44344</v>
          </cell>
          <cell r="C38">
            <v>39.31</v>
          </cell>
          <cell r="D38">
            <v>41.856666666666662</v>
          </cell>
        </row>
        <row r="39">
          <cell r="B39">
            <v>44347</v>
          </cell>
          <cell r="C39">
            <v>39.85</v>
          </cell>
          <cell r="D39">
            <v>41.802432432432425</v>
          </cell>
        </row>
        <row r="40">
          <cell r="B40">
            <v>44348</v>
          </cell>
          <cell r="C40">
            <v>39.86</v>
          </cell>
          <cell r="D40">
            <v>41.751315789473679</v>
          </cell>
        </row>
        <row r="41">
          <cell r="B41">
            <v>44349</v>
          </cell>
          <cell r="C41">
            <v>39.36</v>
          </cell>
          <cell r="D41">
            <v>41.689999999999991</v>
          </cell>
        </row>
        <row r="42">
          <cell r="B42">
            <v>44350</v>
          </cell>
          <cell r="C42">
            <v>38.97</v>
          </cell>
          <cell r="D42">
            <v>41.621999999999993</v>
          </cell>
        </row>
        <row r="43">
          <cell r="B43">
            <v>44351</v>
          </cell>
          <cell r="C43">
            <v>39.409999999999997</v>
          </cell>
          <cell r="D43">
            <v>41.5680487804878</v>
          </cell>
        </row>
        <row r="44">
          <cell r="B44">
            <v>44354</v>
          </cell>
          <cell r="C44">
            <v>39.229999999999997</v>
          </cell>
          <cell r="D44">
            <v>41.512380952380944</v>
          </cell>
        </row>
        <row r="45">
          <cell r="B45">
            <v>44355</v>
          </cell>
          <cell r="C45">
            <v>39.01</v>
          </cell>
          <cell r="D45">
            <v>41.454186046511623</v>
          </cell>
        </row>
        <row r="46">
          <cell r="B46">
            <v>44356</v>
          </cell>
          <cell r="C46">
            <v>39.04</v>
          </cell>
          <cell r="D46">
            <v>41.399318181818174</v>
          </cell>
        </row>
        <row r="47">
          <cell r="B47">
            <v>44357</v>
          </cell>
          <cell r="C47">
            <v>39.65</v>
          </cell>
          <cell r="D47">
            <v>41.36044444444444</v>
          </cell>
        </row>
        <row r="48">
          <cell r="B48">
            <v>44358</v>
          </cell>
          <cell r="C48">
            <v>39.61</v>
          </cell>
          <cell r="D48">
            <v>41.322391304347818</v>
          </cell>
        </row>
        <row r="49">
          <cell r="B49">
            <v>44362</v>
          </cell>
          <cell r="C49">
            <v>39.58</v>
          </cell>
          <cell r="D49">
            <v>41.285319148936161</v>
          </cell>
        </row>
        <row r="50">
          <cell r="B50">
            <v>44363</v>
          </cell>
          <cell r="C50">
            <v>38.270000000000003</v>
          </cell>
          <cell r="D50">
            <v>41.222499999999989</v>
          </cell>
        </row>
        <row r="51">
          <cell r="B51">
            <v>44364</v>
          </cell>
          <cell r="C51">
            <v>38.880000000000003</v>
          </cell>
          <cell r="D51">
            <v>41.174693877551015</v>
          </cell>
        </row>
        <row r="52">
          <cell r="B52">
            <v>44365</v>
          </cell>
          <cell r="C52">
            <v>39.4</v>
          </cell>
          <cell r="D52">
            <v>41.139199999999988</v>
          </cell>
        </row>
        <row r="53">
          <cell r="B53">
            <v>44368</v>
          </cell>
          <cell r="C53">
            <v>39.49</v>
          </cell>
          <cell r="D53">
            <v>41.106862745098027</v>
          </cell>
        </row>
        <row r="54">
          <cell r="B54">
            <v>44369</v>
          </cell>
          <cell r="C54">
            <v>39.64</v>
          </cell>
          <cell r="D54">
            <v>41.078653846153834</v>
          </cell>
        </row>
        <row r="55">
          <cell r="B55">
            <v>44370</v>
          </cell>
          <cell r="C55">
            <v>40.22</v>
          </cell>
          <cell r="D55">
            <v>41.062452830188661</v>
          </cell>
        </row>
        <row r="56">
          <cell r="B56">
            <v>44371</v>
          </cell>
          <cell r="C56">
            <v>40.15</v>
          </cell>
          <cell r="D56">
            <v>41.045555555555538</v>
          </cell>
        </row>
        <row r="57">
          <cell r="B57">
            <v>44372</v>
          </cell>
          <cell r="C57">
            <v>40.64</v>
          </cell>
          <cell r="D57">
            <v>41.038181818181798</v>
          </cell>
        </row>
        <row r="58">
          <cell r="B58">
            <v>44375</v>
          </cell>
          <cell r="C58">
            <v>41.08</v>
          </cell>
          <cell r="D58">
            <v>41.038928571428549</v>
          </cell>
        </row>
        <row r="59">
          <cell r="B59">
            <v>44376</v>
          </cell>
          <cell r="C59">
            <v>40.799999999999997</v>
          </cell>
          <cell r="D59">
            <v>41.034736842105247</v>
          </cell>
        </row>
        <row r="60">
          <cell r="B60">
            <v>44377</v>
          </cell>
          <cell r="C60">
            <v>41.45</v>
          </cell>
          <cell r="D60">
            <v>41.041896551724122</v>
          </cell>
        </row>
        <row r="61">
          <cell r="B61">
            <v>44378</v>
          </cell>
          <cell r="C61">
            <v>41.29</v>
          </cell>
          <cell r="D61">
            <v>41.046101694915237</v>
          </cell>
        </row>
        <row r="62">
          <cell r="B62">
            <v>44379</v>
          </cell>
          <cell r="C62">
            <v>40.03</v>
          </cell>
          <cell r="D62">
            <v>41.029166666666654</v>
          </cell>
        </row>
        <row r="63">
          <cell r="B63">
            <v>44382</v>
          </cell>
          <cell r="C63">
            <v>40.21</v>
          </cell>
          <cell r="D63">
            <v>41.015737704918017</v>
          </cell>
        </row>
        <row r="64">
          <cell r="B64">
            <v>44383</v>
          </cell>
          <cell r="C64">
            <v>39.89</v>
          </cell>
          <cell r="D64">
            <v>40.997580645161271</v>
          </cell>
        </row>
        <row r="65">
          <cell r="B65">
            <v>44384</v>
          </cell>
          <cell r="C65">
            <v>40.98</v>
          </cell>
          <cell r="D65">
            <v>40.997301587301571</v>
          </cell>
        </row>
        <row r="66">
          <cell r="B66">
            <v>44385</v>
          </cell>
          <cell r="C66">
            <v>41.06</v>
          </cell>
          <cell r="D66">
            <v>40.998281249999984</v>
          </cell>
        </row>
        <row r="67">
          <cell r="B67">
            <v>44386</v>
          </cell>
          <cell r="C67">
            <v>40.729999999999997</v>
          </cell>
          <cell r="D67">
            <v>40.994153846153829</v>
          </cell>
        </row>
        <row r="68">
          <cell r="B68">
            <v>44389</v>
          </cell>
          <cell r="C68">
            <v>41.78</v>
          </cell>
          <cell r="D68">
            <v>41.006060606060593</v>
          </cell>
        </row>
        <row r="69">
          <cell r="B69">
            <v>44390</v>
          </cell>
          <cell r="C69">
            <v>41.7</v>
          </cell>
          <cell r="D69">
            <v>41.01641791044775</v>
          </cell>
        </row>
        <row r="70">
          <cell r="B70">
            <v>44391</v>
          </cell>
          <cell r="C70">
            <v>41.28</v>
          </cell>
          <cell r="D70">
            <v>41.020294117647047</v>
          </cell>
        </row>
        <row r="71">
          <cell r="B71">
            <v>44392</v>
          </cell>
          <cell r="C71">
            <v>41.54</v>
          </cell>
          <cell r="D71">
            <v>41.027826086956509</v>
          </cell>
        </row>
        <row r="72">
          <cell r="B72">
            <v>44393</v>
          </cell>
          <cell r="C72">
            <v>40.58</v>
          </cell>
          <cell r="D72">
            <v>41.021428571428558</v>
          </cell>
        </row>
        <row r="73">
          <cell r="B73">
            <v>44396</v>
          </cell>
          <cell r="C73">
            <v>40.869999999999997</v>
          </cell>
          <cell r="D73">
            <v>41.019295774647873</v>
          </cell>
        </row>
        <row r="74">
          <cell r="B74">
            <v>44397</v>
          </cell>
          <cell r="C74">
            <v>40.89</v>
          </cell>
          <cell r="D74">
            <v>41.017499999999984</v>
          </cell>
        </row>
        <row r="75">
          <cell r="B75">
            <v>44398</v>
          </cell>
          <cell r="C75">
            <v>41.72</v>
          </cell>
          <cell r="D75">
            <v>41.027123287671216</v>
          </cell>
        </row>
        <row r="76">
          <cell r="B76">
            <v>44399</v>
          </cell>
          <cell r="C76">
            <v>41.69</v>
          </cell>
          <cell r="D76">
            <v>41.036081081081065</v>
          </cell>
        </row>
        <row r="77">
          <cell r="B77">
            <v>44400</v>
          </cell>
          <cell r="C77">
            <v>40.99</v>
          </cell>
          <cell r="D77">
            <v>41.035466666666643</v>
          </cell>
        </row>
        <row r="78">
          <cell r="B78">
            <v>44403</v>
          </cell>
          <cell r="C78">
            <v>39.900001525878906</v>
          </cell>
          <cell r="D78">
            <v>41.020526335866805</v>
          </cell>
        </row>
        <row r="79">
          <cell r="B79">
            <v>44404</v>
          </cell>
          <cell r="C79">
            <v>38.209999084472656</v>
          </cell>
          <cell r="D79">
            <v>40.984025981952598</v>
          </cell>
        </row>
        <row r="80">
          <cell r="B80">
            <v>44405</v>
          </cell>
          <cell r="C80">
            <v>38.619998931884766</v>
          </cell>
          <cell r="D80">
            <v>40.953717942849167</v>
          </cell>
        </row>
        <row r="81">
          <cell r="B81">
            <v>44406</v>
          </cell>
          <cell r="C81">
            <v>40.119998931884766</v>
          </cell>
          <cell r="D81">
            <v>40.943164537647085</v>
          </cell>
        </row>
        <row r="82">
          <cell r="B82">
            <v>44407</v>
          </cell>
          <cell r="C82">
            <v>39.930000305175781</v>
          </cell>
          <cell r="D82">
            <v>40.930499984741189</v>
          </cell>
        </row>
        <row r="83">
          <cell r="B83">
            <v>44410</v>
          </cell>
          <cell r="C83">
            <v>40.659999847412109</v>
          </cell>
          <cell r="D83">
            <v>40.927160476872935</v>
          </cell>
        </row>
        <row r="84">
          <cell r="B84">
            <v>44411</v>
          </cell>
          <cell r="C84">
            <v>40.5</v>
          </cell>
          <cell r="D84">
            <v>40.921951202764724</v>
          </cell>
        </row>
        <row r="85">
          <cell r="B85">
            <v>44412</v>
          </cell>
          <cell r="C85">
            <v>41.509998321533203</v>
          </cell>
          <cell r="D85">
            <v>40.929036107810127</v>
          </cell>
        </row>
        <row r="86">
          <cell r="B86">
            <v>44413</v>
          </cell>
          <cell r="C86">
            <v>41.130001068115234</v>
          </cell>
          <cell r="D86">
            <v>40.931428547813759</v>
          </cell>
        </row>
        <row r="87">
          <cell r="B87">
            <v>44414</v>
          </cell>
          <cell r="C87">
            <v>40.799999237060547</v>
          </cell>
          <cell r="D87">
            <v>40.92988232062843</v>
          </cell>
        </row>
        <row r="88">
          <cell r="B88">
            <v>44417</v>
          </cell>
          <cell r="C88">
            <v>40.799999237060547</v>
          </cell>
          <cell r="D88">
            <v>40.928372052214847</v>
          </cell>
        </row>
        <row r="89">
          <cell r="B89">
            <v>44418</v>
          </cell>
          <cell r="C89">
            <v>40.869998931884766</v>
          </cell>
          <cell r="D89">
            <v>40.927701096808754</v>
          </cell>
        </row>
        <row r="90">
          <cell r="B90">
            <v>44419</v>
          </cell>
          <cell r="C90">
            <v>40.610000610351563</v>
          </cell>
          <cell r="D90">
            <v>40.924090864008107</v>
          </cell>
        </row>
        <row r="91">
          <cell r="B91">
            <v>44420</v>
          </cell>
          <cell r="C91">
            <v>40.340000152587891</v>
          </cell>
          <cell r="D91">
            <v>40.917528047025854</v>
          </cell>
        </row>
        <row r="92">
          <cell r="B92">
            <v>44421</v>
          </cell>
          <cell r="C92">
            <v>39.740001678466797</v>
          </cell>
          <cell r="D92">
            <v>40.904444420708536</v>
          </cell>
        </row>
        <row r="93">
          <cell r="B93">
            <v>44424</v>
          </cell>
          <cell r="C93">
            <v>39.290000915527344</v>
          </cell>
          <cell r="D93">
            <v>40.886703283288959</v>
          </cell>
        </row>
        <row r="94">
          <cell r="B94">
            <v>44425</v>
          </cell>
          <cell r="C94">
            <v>38.419998168945313</v>
          </cell>
          <cell r="D94">
            <v>40.859891271176529</v>
          </cell>
        </row>
        <row r="95">
          <cell r="B95">
            <v>44426</v>
          </cell>
          <cell r="C95">
            <v>38.669998168945313</v>
          </cell>
          <cell r="D95">
            <v>40.836344033518131</v>
          </cell>
        </row>
        <row r="96">
          <cell r="B96">
            <v>44427</v>
          </cell>
          <cell r="C96">
            <v>38.909999847412109</v>
          </cell>
          <cell r="D96">
            <v>40.815851010261682</v>
          </cell>
        </row>
        <row r="97">
          <cell r="B97">
            <v>44428</v>
          </cell>
          <cell r="C97">
            <v>38.139999389648438</v>
          </cell>
          <cell r="D97">
            <v>40.787684151097331</v>
          </cell>
        </row>
        <row r="98">
          <cell r="B98">
            <v>44431</v>
          </cell>
          <cell r="C98">
            <v>39.130001068115234</v>
          </cell>
          <cell r="D98">
            <v>40.770416618982935</v>
          </cell>
        </row>
        <row r="99">
          <cell r="B99">
            <v>44432</v>
          </cell>
          <cell r="C99">
            <v>39.450000762939453</v>
          </cell>
          <cell r="D99">
            <v>40.756804084384548</v>
          </cell>
        </row>
        <row r="100">
          <cell r="B100">
            <v>44433</v>
          </cell>
          <cell r="C100">
            <v>39.549999237060547</v>
          </cell>
          <cell r="D100">
            <v>40.744489749207773</v>
          </cell>
        </row>
        <row r="101">
          <cell r="B101">
            <v>44434</v>
          </cell>
          <cell r="C101">
            <v>38.639999389648438</v>
          </cell>
          <cell r="D101">
            <v>40.723232270828383</v>
          </cell>
        </row>
        <row r="102">
          <cell r="B102">
            <v>44435</v>
          </cell>
          <cell r="C102">
            <v>38.630001068115234</v>
          </cell>
          <cell r="D102">
            <v>40.702299958801255</v>
          </cell>
        </row>
        <row r="103">
          <cell r="B103">
            <v>44438</v>
          </cell>
          <cell r="C103">
            <v>38.479999542236328</v>
          </cell>
          <cell r="D103">
            <v>40.680296984379815</v>
          </cell>
        </row>
        <row r="104">
          <cell r="B104">
            <v>44439</v>
          </cell>
          <cell r="C104">
            <v>38.069999694824219</v>
          </cell>
          <cell r="D104">
            <v>40.654705834482208</v>
          </cell>
        </row>
        <row r="105">
          <cell r="B105">
            <v>44440</v>
          </cell>
          <cell r="C105">
            <v>35.020000457763672</v>
          </cell>
          <cell r="D105">
            <v>40.599999957038342</v>
          </cell>
        </row>
        <row r="106">
          <cell r="B106">
            <v>44441</v>
          </cell>
          <cell r="C106">
            <v>34.639999389648438</v>
          </cell>
          <cell r="D106">
            <v>40.542692259274979</v>
          </cell>
        </row>
        <row r="107">
          <cell r="B107">
            <v>44442</v>
          </cell>
          <cell r="C107">
            <v>34.220001220703125</v>
          </cell>
          <cell r="D107">
            <v>40.482476154145722</v>
          </cell>
        </row>
        <row r="108">
          <cell r="B108">
            <v>44445</v>
          </cell>
          <cell r="C108">
            <v>35.540000915527344</v>
          </cell>
          <cell r="D108">
            <v>40.435849029253099</v>
          </cell>
        </row>
        <row r="109">
          <cell r="B109">
            <v>44446</v>
          </cell>
          <cell r="C109">
            <v>35.720001220703125</v>
          </cell>
          <cell r="D109">
            <v>40.391775685247957</v>
          </cell>
        </row>
        <row r="110">
          <cell r="B110">
            <v>44447</v>
          </cell>
          <cell r="C110">
            <v>35.509998321533203</v>
          </cell>
          <cell r="D110">
            <v>40.346574042991335</v>
          </cell>
        </row>
        <row r="111">
          <cell r="B111">
            <v>44448</v>
          </cell>
          <cell r="C111">
            <v>35.5</v>
          </cell>
          <cell r="D111">
            <v>40.302110060945544</v>
          </cell>
        </row>
        <row r="112">
          <cell r="B112">
            <v>44449</v>
          </cell>
          <cell r="C112">
            <v>35.700000762939453</v>
          </cell>
          <cell r="D112">
            <v>40.260272703690944</v>
          </cell>
        </row>
        <row r="113">
          <cell r="B113">
            <v>44452</v>
          </cell>
          <cell r="C113">
            <v>35.299999237060547</v>
          </cell>
          <cell r="D113">
            <v>40.215585555342926</v>
          </cell>
        </row>
        <row r="114">
          <cell r="B114">
            <v>44453</v>
          </cell>
          <cell r="C114">
            <v>35.470001220703125</v>
          </cell>
          <cell r="D114">
            <v>40.173214266640784</v>
          </cell>
        </row>
        <row r="115">
          <cell r="B115">
            <v>44454</v>
          </cell>
          <cell r="C115">
            <v>35.130001068115234</v>
          </cell>
          <cell r="D115">
            <v>40.128584061344093</v>
          </cell>
        </row>
        <row r="116">
          <cell r="B116">
            <v>44455</v>
          </cell>
          <cell r="C116">
            <v>34.389999389648438</v>
          </cell>
          <cell r="D116">
            <v>40.078245599311678</v>
          </cell>
        </row>
        <row r="117">
          <cell r="B117">
            <v>44456</v>
          </cell>
          <cell r="C117">
            <v>34.819999694824219</v>
          </cell>
          <cell r="D117">
            <v>40.032521721881352</v>
          </cell>
        </row>
        <row r="118">
          <cell r="B118">
            <v>44461</v>
          </cell>
          <cell r="C118">
            <v>34.560001373291016</v>
          </cell>
          <cell r="D118">
            <v>39.985344822324535</v>
          </cell>
        </row>
        <row r="119">
          <cell r="B119">
            <v>44462</v>
          </cell>
          <cell r="C119">
            <v>34.729999542236328</v>
          </cell>
          <cell r="D119">
            <v>39.940427341298147</v>
          </cell>
        </row>
        <row r="120">
          <cell r="B120">
            <v>44463</v>
          </cell>
          <cell r="C120">
            <v>34.819999694824219</v>
          </cell>
          <cell r="D120">
            <v>39.89703388666701</v>
          </cell>
        </row>
        <row r="121">
          <cell r="B121">
            <v>44466</v>
          </cell>
          <cell r="C121">
            <v>35.090000152587891</v>
          </cell>
          <cell r="D121">
            <v>39.856638645204157</v>
          </cell>
        </row>
        <row r="122">
          <cell r="B122">
            <v>44467</v>
          </cell>
          <cell r="C122">
            <v>34.840000152587891</v>
          </cell>
          <cell r="D122">
            <v>39.814833324432357</v>
          </cell>
        </row>
        <row r="123">
          <cell r="B123">
            <v>44468</v>
          </cell>
          <cell r="C123">
            <v>34.360000610351563</v>
          </cell>
          <cell r="D123">
            <v>39.769752062332515</v>
          </cell>
        </row>
        <row r="124">
          <cell r="B124">
            <v>44469</v>
          </cell>
          <cell r="C124">
            <v>35.020000457763672</v>
          </cell>
          <cell r="D124">
            <v>39.730819672131133</v>
          </cell>
        </row>
        <row r="125">
          <cell r="B125" t="str">
            <v xml:space="preserve">2021/10/8
</v>
          </cell>
          <cell r="C125">
            <v>35.27999878</v>
          </cell>
          <cell r="D125">
            <v>39.694634136422749</v>
          </cell>
        </row>
        <row r="126">
          <cell r="B126" t="str">
            <v xml:space="preserve">2021/10/11
</v>
          </cell>
          <cell r="C126">
            <v>35.009998320000001</v>
          </cell>
          <cell r="D126">
            <v>39.656854815322561</v>
          </cell>
        </row>
        <row r="127">
          <cell r="B127" t="str">
            <v xml:space="preserve">2021/10/12
</v>
          </cell>
          <cell r="C127">
            <v>34.52999878</v>
          </cell>
          <cell r="D127">
            <v>39.615839967039982</v>
          </cell>
        </row>
        <row r="128">
          <cell r="B128" t="str">
            <v xml:space="preserve">2021/10/13
</v>
          </cell>
          <cell r="C128">
            <v>35.150001529999997</v>
          </cell>
          <cell r="D128">
            <v>39.58039680484125</v>
          </cell>
        </row>
        <row r="129">
          <cell r="B129" t="str">
            <v xml:space="preserve">2021/10/14
</v>
          </cell>
          <cell r="C129">
            <v>35.13999939</v>
          </cell>
          <cell r="D129">
            <v>39.545433045669277</v>
          </cell>
        </row>
        <row r="130">
          <cell r="B130" t="str">
            <v xml:space="preserve">2021/10/15
</v>
          </cell>
          <cell r="C130">
            <v>35.619998930000001</v>
          </cell>
          <cell r="D130">
            <v>39.514765591640611</v>
          </cell>
        </row>
        <row r="131">
          <cell r="B131" t="str">
            <v xml:space="preserve">2021/10/18
</v>
          </cell>
          <cell r="C131">
            <v>35.540000919999997</v>
          </cell>
          <cell r="D131">
            <v>39.483953462403086</v>
          </cell>
        </row>
        <row r="132">
          <cell r="B132" t="str">
            <v xml:space="preserve">2021/10/19
</v>
          </cell>
          <cell r="C132">
            <v>35.770000459999999</v>
          </cell>
          <cell r="D132">
            <v>39.455384593153838</v>
          </cell>
        </row>
        <row r="133">
          <cell r="B133" t="str">
            <v xml:space="preserve">2021/10/20
</v>
          </cell>
          <cell r="C133">
            <v>35.52999878</v>
          </cell>
          <cell r="D133">
            <v>39.425419815954186</v>
          </cell>
        </row>
        <row r="134">
          <cell r="B134" t="str">
            <v xml:space="preserve">2021/10/21
</v>
          </cell>
          <cell r="C134">
            <v>35.619998930000001</v>
          </cell>
          <cell r="D134">
            <v>39.396590869848474</v>
          </cell>
        </row>
        <row r="135">
          <cell r="B135" t="str">
            <v xml:space="preserve">2021/10/22
</v>
          </cell>
          <cell r="C135">
            <v>36.009998320000001</v>
          </cell>
          <cell r="D135">
            <v>39.371127767969917</v>
          </cell>
        </row>
        <row r="136">
          <cell r="B136" t="str">
            <v xml:space="preserve">2021/10/25
</v>
          </cell>
          <cell r="C136">
            <v>36.319999690000003</v>
          </cell>
          <cell r="D136">
            <v>39.348358155447755</v>
          </cell>
        </row>
        <row r="137">
          <cell r="B137" t="str">
            <v xml:space="preserve">2021/10/26
</v>
          </cell>
          <cell r="C137">
            <v>36.299999239999998</v>
          </cell>
          <cell r="D137">
            <v>39.325777719037028</v>
          </cell>
        </row>
        <row r="138">
          <cell r="B138" t="str">
            <v xml:space="preserve">2021/10/27
</v>
          </cell>
          <cell r="C138">
            <v>35.990001679999999</v>
          </cell>
          <cell r="D138">
            <v>39.30124995404411</v>
          </cell>
        </row>
        <row r="139">
          <cell r="B139">
            <v>44497</v>
          </cell>
          <cell r="C139">
            <v>35.729999540000001</v>
          </cell>
          <cell r="D139">
            <v>39.275182432773718</v>
          </cell>
        </row>
        <row r="140">
          <cell r="B140">
            <v>44498</v>
          </cell>
          <cell r="C140">
            <v>36.299999239999998</v>
          </cell>
          <cell r="D140">
            <v>39.253623134275358</v>
          </cell>
        </row>
        <row r="141">
          <cell r="B141" t="str">
            <v xml:space="preserve">2021/11/1
</v>
          </cell>
          <cell r="C141">
            <v>34.930000309999997</v>
          </cell>
          <cell r="D141">
            <v>39.222517934100708</v>
          </cell>
        </row>
        <row r="142">
          <cell r="B142" t="str">
            <v xml:space="preserve">2021/11/2
</v>
          </cell>
          <cell r="C142">
            <v>34.909999849999998</v>
          </cell>
          <cell r="D142">
            <v>39.191714233499987</v>
          </cell>
        </row>
        <row r="143">
          <cell r="B143" t="str">
            <v xml:space="preserve">2021/11/3
</v>
          </cell>
          <cell r="C143">
            <v>34.630001069999999</v>
          </cell>
          <cell r="D143">
            <v>39.159361657872324</v>
          </cell>
        </row>
        <row r="144">
          <cell r="B144" t="str">
            <v xml:space="preserve">2021/11/4
</v>
          </cell>
          <cell r="C144">
            <v>35.090000150000002</v>
          </cell>
          <cell r="D144">
            <v>39.130704182464775</v>
          </cell>
        </row>
        <row r="145">
          <cell r="B145" t="str">
            <v xml:space="preserve">2021/11/5
</v>
          </cell>
          <cell r="C145">
            <v>34.900001529999997</v>
          </cell>
          <cell r="D145">
            <v>39.101118849230758</v>
          </cell>
        </row>
        <row r="146">
          <cell r="B146" t="str">
            <v xml:space="preserve">2021/11/8
</v>
          </cell>
          <cell r="C146">
            <v>35.040000919999997</v>
          </cell>
          <cell r="D146">
            <v>39.072916641388879</v>
          </cell>
        </row>
        <row r="147">
          <cell r="B147" t="str">
            <v xml:space="preserve">2021/11/9
</v>
          </cell>
          <cell r="C147">
            <v>35.22000122</v>
          </cell>
          <cell r="D147">
            <v>39.046344810896542</v>
          </cell>
        </row>
        <row r="148">
          <cell r="B148" t="str">
            <v xml:space="preserve">2021/11/10
</v>
          </cell>
          <cell r="C148">
            <v>34.990001679999999</v>
          </cell>
          <cell r="D148">
            <v>39.018561638767117</v>
          </cell>
        </row>
        <row r="149">
          <cell r="B149" t="str">
            <v xml:space="preserve">2021/11/11
</v>
          </cell>
          <cell r="C149">
            <v>35.409999849999998</v>
          </cell>
          <cell r="D149">
            <v>38.994013599387742</v>
          </cell>
        </row>
        <row r="150">
          <cell r="B150" t="str">
            <v xml:space="preserve">2021/11/12
</v>
          </cell>
          <cell r="C150">
            <v>35.259998320000001</v>
          </cell>
          <cell r="D150">
            <v>38.968783766418909</v>
          </cell>
        </row>
        <row r="151">
          <cell r="B151" t="str">
            <v xml:space="preserve">2021/11/15
</v>
          </cell>
          <cell r="C151">
            <v>34.950000760000002</v>
          </cell>
          <cell r="D151">
            <v>38.941812068389247</v>
          </cell>
        </row>
        <row r="152">
          <cell r="B152" t="str">
            <v xml:space="preserve">2021/11/16
</v>
          </cell>
          <cell r="C152">
            <v>34.950000760000002</v>
          </cell>
          <cell r="D152">
            <v>38.915199992999987</v>
          </cell>
        </row>
        <row r="153">
          <cell r="B153" t="str">
            <v xml:space="preserve">2021/11/17
</v>
          </cell>
          <cell r="C153">
            <v>35.229999540000001</v>
          </cell>
          <cell r="D153">
            <v>38.890794691986741</v>
          </cell>
        </row>
        <row r="154">
          <cell r="B154" t="str">
            <v xml:space="preserve">2021/11/18
</v>
          </cell>
          <cell r="C154">
            <v>34.840000150000002</v>
          </cell>
          <cell r="D154">
            <v>38.864144727894725</v>
          </cell>
        </row>
        <row r="155">
          <cell r="B155" t="str">
            <v xml:space="preserve">2021/11/19
</v>
          </cell>
          <cell r="C155">
            <v>35.270000459999999</v>
          </cell>
          <cell r="D155">
            <v>38.840653588888877</v>
          </cell>
        </row>
        <row r="156">
          <cell r="B156" t="str">
            <v xml:space="preserve">2021/11/22
</v>
          </cell>
          <cell r="C156">
            <v>35.990001679999999</v>
          </cell>
          <cell r="D156">
            <v>38.822142862207784</v>
          </cell>
        </row>
        <row r="157">
          <cell r="B157" t="str">
            <v xml:space="preserve">2021/11/23
</v>
          </cell>
          <cell r="C157">
            <v>35.680000309999997</v>
          </cell>
          <cell r="D157">
            <v>38.801870974774182</v>
          </cell>
        </row>
        <row r="158">
          <cell r="B158" t="str">
            <v xml:space="preserve">2021/11/24
</v>
          </cell>
          <cell r="C158">
            <v>35.549999239999998</v>
          </cell>
          <cell r="D158">
            <v>38.781025643141014</v>
          </cell>
        </row>
        <row r="159">
          <cell r="B159" t="str">
            <v xml:space="preserve">2021/11/25
</v>
          </cell>
          <cell r="C159">
            <v>35.38999939</v>
          </cell>
          <cell r="D159">
            <v>38.75942674980891</v>
          </cell>
        </row>
        <row r="160">
          <cell r="B160" t="str">
            <v xml:space="preserve">2021/11/26
</v>
          </cell>
          <cell r="C160">
            <v>35.189998629999998</v>
          </cell>
          <cell r="D160">
            <v>38.73683543259493</v>
          </cell>
        </row>
        <row r="161">
          <cell r="B161">
            <v>44529</v>
          </cell>
          <cell r="C161">
            <v>35.409999849999998</v>
          </cell>
          <cell r="D161">
            <v>38.715911938364776</v>
          </cell>
        </row>
        <row r="162">
          <cell r="B162">
            <v>44530</v>
          </cell>
          <cell r="C162">
            <v>35.450000000000003</v>
          </cell>
          <cell r="D162">
            <v>38.695499988749994</v>
          </cell>
        </row>
        <row r="163">
          <cell r="B163">
            <v>44531</v>
          </cell>
          <cell r="C163">
            <v>35.27999878</v>
          </cell>
          <cell r="D163">
            <v>38.674285695527942</v>
          </cell>
        </row>
        <row r="164">
          <cell r="B164">
            <v>44532</v>
          </cell>
          <cell r="C164">
            <v>35.22000122</v>
          </cell>
          <cell r="D164">
            <v>38.652962951851848</v>
          </cell>
        </row>
        <row r="165">
          <cell r="B165">
            <v>44533</v>
          </cell>
          <cell r="C165">
            <v>35.319999690000003</v>
          </cell>
          <cell r="D165">
            <v>38.632515324478518</v>
          </cell>
        </row>
        <row r="166">
          <cell r="B166">
            <v>44536</v>
          </cell>
          <cell r="C166">
            <v>34.939998629999998</v>
          </cell>
          <cell r="D166">
            <v>38.609999978780486</v>
          </cell>
        </row>
        <row r="167">
          <cell r="B167">
            <v>44537</v>
          </cell>
          <cell r="C167">
            <v>34.709999080000003</v>
          </cell>
          <cell r="D167">
            <v>38.586363609696967</v>
          </cell>
        </row>
        <row r="168">
          <cell r="B168">
            <v>44538</v>
          </cell>
          <cell r="C168">
            <v>35.33000183</v>
          </cell>
          <cell r="D168">
            <v>38.566746972469872</v>
          </cell>
        </row>
        <row r="169">
          <cell r="B169">
            <v>44539</v>
          </cell>
          <cell r="C169">
            <v>35.869998930000001</v>
          </cell>
          <cell r="D169">
            <v>38.550598780598797</v>
          </cell>
        </row>
        <row r="170">
          <cell r="B170">
            <v>44540</v>
          </cell>
          <cell r="C170">
            <v>35.86000061</v>
          </cell>
          <cell r="D170">
            <v>38.53458331529761</v>
          </cell>
        </row>
        <row r="171">
          <cell r="B171">
            <v>44543</v>
          </cell>
          <cell r="C171">
            <v>35.86000061</v>
          </cell>
          <cell r="D171">
            <v>38.518757382130168</v>
          </cell>
        </row>
        <row r="172">
          <cell r="B172">
            <v>44544</v>
          </cell>
          <cell r="C172">
            <v>35.599998470000003</v>
          </cell>
          <cell r="D172">
            <v>38.501588212058813</v>
          </cell>
        </row>
        <row r="173">
          <cell r="B173">
            <v>44545</v>
          </cell>
          <cell r="C173">
            <v>35.290000919999997</v>
          </cell>
          <cell r="D173">
            <v>38.482806999824554</v>
          </cell>
        </row>
        <row r="174">
          <cell r="B174">
            <v>44546</v>
          </cell>
          <cell r="C174">
            <v>35.520000459999999</v>
          </cell>
          <cell r="D174">
            <v>38.465581380406974</v>
          </cell>
        </row>
        <row r="175">
          <cell r="B175">
            <v>44547</v>
          </cell>
          <cell r="C175">
            <v>34.939998629999998</v>
          </cell>
          <cell r="D175">
            <v>38.445202289364161</v>
          </cell>
        </row>
        <row r="176">
          <cell r="B176">
            <v>44550</v>
          </cell>
          <cell r="C176">
            <v>34.099998470000003</v>
          </cell>
          <cell r="D176">
            <v>38.42022985362069</v>
          </cell>
        </row>
        <row r="177">
          <cell r="B177">
            <v>44551</v>
          </cell>
          <cell r="C177">
            <v>34.439998629999998</v>
          </cell>
          <cell r="D177">
            <v>38.397485675200002</v>
          </cell>
        </row>
        <row r="178">
          <cell r="B178">
            <v>44552</v>
          </cell>
          <cell r="C178">
            <v>34.689998629999998</v>
          </cell>
          <cell r="D178">
            <v>38.376420407897733</v>
          </cell>
        </row>
        <row r="179">
          <cell r="B179">
            <v>44553</v>
          </cell>
          <cell r="C179">
            <v>34.810001370000002</v>
          </cell>
          <cell r="D179">
            <v>38.356271147796612</v>
          </cell>
        </row>
        <row r="180">
          <cell r="B180">
            <v>44554</v>
          </cell>
          <cell r="C180">
            <v>34.290000919999997</v>
          </cell>
          <cell r="D180">
            <v>38.333426933033707</v>
          </cell>
        </row>
        <row r="181">
          <cell r="B181">
            <v>44557</v>
          </cell>
          <cell r="C181">
            <v>34.36000061</v>
          </cell>
          <cell r="D181">
            <v>38.311229020614526</v>
          </cell>
        </row>
        <row r="182">
          <cell r="B182">
            <v>44558</v>
          </cell>
          <cell r="C182">
            <v>34.650001529999997</v>
          </cell>
          <cell r="D182">
            <v>38.290888867888889</v>
          </cell>
        </row>
        <row r="183">
          <cell r="B183">
            <v>44559</v>
          </cell>
          <cell r="C183">
            <v>34.259998320000001</v>
          </cell>
          <cell r="D183">
            <v>38.268618754364638</v>
          </cell>
        </row>
        <row r="184">
          <cell r="B184">
            <v>44560</v>
          </cell>
          <cell r="C184">
            <v>34.58</v>
          </cell>
          <cell r="D184">
            <v>38.248351618351641</v>
          </cell>
        </row>
        <row r="185">
          <cell r="B185">
            <v>44561</v>
          </cell>
          <cell r="C185">
            <v>34.630000000000003</v>
          </cell>
          <cell r="D185">
            <v>38.228579205136612</v>
          </cell>
        </row>
        <row r="186">
          <cell r="B186" t="str">
            <v xml:space="preserve">2022/1/4
</v>
          </cell>
          <cell r="C186">
            <v>34.229999540000001</v>
          </cell>
          <cell r="D186">
            <v>38.206847793913042</v>
          </cell>
        </row>
        <row r="187">
          <cell r="B187" t="str">
            <v xml:space="preserve">2022/1/5
</v>
          </cell>
          <cell r="C187">
            <v>33.459999080000003</v>
          </cell>
          <cell r="D187">
            <v>38.181189152216213</v>
          </cell>
        </row>
        <row r="188">
          <cell r="B188" t="str">
            <v xml:space="preserve">2022/1/6
</v>
          </cell>
          <cell r="C188">
            <v>33.099998470000003</v>
          </cell>
          <cell r="D188">
            <v>38.15387092274193</v>
          </cell>
        </row>
        <row r="189">
          <cell r="B189" t="str">
            <v xml:space="preserve">2022/1/7
</v>
          </cell>
          <cell r="C189">
            <v>33.049999239999998</v>
          </cell>
          <cell r="D189">
            <v>38.12657749128342</v>
          </cell>
        </row>
        <row r="190">
          <cell r="B190" t="str">
            <v xml:space="preserve">2022/1/10
</v>
          </cell>
          <cell r="C190">
            <v>33.13999939</v>
          </cell>
          <cell r="D190">
            <v>38.100053139680853</v>
          </cell>
        </row>
        <row r="191">
          <cell r="B191" t="str">
            <v xml:space="preserve">2022/1/11
</v>
          </cell>
          <cell r="C191">
            <v>32.65</v>
          </cell>
          <cell r="D191">
            <v>38.071216879682538</v>
          </cell>
        </row>
        <row r="192">
          <cell r="B192" t="str">
            <v xml:space="preserve">2022/1/12
</v>
          </cell>
          <cell r="C192">
            <v>33.209999080000003</v>
          </cell>
          <cell r="D192">
            <v>38.0456315228421</v>
          </cell>
        </row>
        <row r="193">
          <cell r="B193" t="str">
            <v xml:space="preserve">2022/1/13
</v>
          </cell>
          <cell r="C193">
            <v>32.6</v>
          </cell>
          <cell r="D193">
            <v>38.017120363036646</v>
          </cell>
        </row>
        <row r="194">
          <cell r="B194" t="str">
            <v xml:space="preserve">2022/1/14
</v>
          </cell>
          <cell r="C194">
            <v>32.770000459999999</v>
          </cell>
          <cell r="D194">
            <v>37.989791613541662</v>
          </cell>
        </row>
        <row r="195">
          <cell r="B195" t="str">
            <v xml:space="preserve">2022/1/17
</v>
          </cell>
          <cell r="C195">
            <v>33.340000150000002</v>
          </cell>
          <cell r="D195">
            <v>37.965699429792743</v>
          </cell>
        </row>
        <row r="196">
          <cell r="B196" t="str">
            <v xml:space="preserve">2022/1/18
</v>
          </cell>
          <cell r="C196">
            <v>33.340000150000002</v>
          </cell>
          <cell r="D196">
            <v>37.941855619072165</v>
          </cell>
        </row>
        <row r="197">
          <cell r="B197" t="str">
            <v xml:space="preserve">2022/1/19
</v>
          </cell>
          <cell r="C197">
            <v>32.729999540000001</v>
          </cell>
          <cell r="D197">
            <v>37.915128152000001</v>
          </cell>
        </row>
        <row r="198">
          <cell r="B198" t="str">
            <v xml:space="preserve">2022/1/20
</v>
          </cell>
          <cell r="C198">
            <v>32.819999690000003</v>
          </cell>
          <cell r="D198">
            <v>37.889132598622453</v>
          </cell>
        </row>
        <row r="199">
          <cell r="B199" t="str">
            <v xml:space="preserve">2022/1/21
</v>
          </cell>
          <cell r="C199">
            <v>32.400001529999997</v>
          </cell>
          <cell r="D199">
            <v>37.861268989137059</v>
          </cell>
        </row>
        <row r="200">
          <cell r="B200" t="str">
            <v xml:space="preserve">2022/1/24
</v>
          </cell>
          <cell r="C200">
            <v>32.590000150000002</v>
          </cell>
          <cell r="D200">
            <v>37.834646419242425</v>
          </cell>
        </row>
        <row r="201">
          <cell r="B201" t="str">
            <v xml:space="preserve">2022/1/25
</v>
          </cell>
          <cell r="C201">
            <v>31.81999969</v>
          </cell>
          <cell r="D201">
            <v>37.804422063819104</v>
          </cell>
        </row>
        <row r="202">
          <cell r="B202" t="str">
            <v xml:space="preserve">2022/1/26
</v>
          </cell>
          <cell r="C202">
            <v>32.119998930000001</v>
          </cell>
          <cell r="D202">
            <v>37.775999948150009</v>
          </cell>
        </row>
        <row r="203">
          <cell r="B203">
            <v>44588</v>
          </cell>
          <cell r="C203">
            <v>31.159999849999998</v>
          </cell>
          <cell r="D203">
            <v>37.743084524776123</v>
          </cell>
        </row>
        <row r="204">
          <cell r="B204">
            <v>44589</v>
          </cell>
          <cell r="C204">
            <v>31.159999849999998</v>
          </cell>
          <cell r="D204">
            <v>37.710494996683174</v>
          </cell>
        </row>
        <row r="205">
          <cell r="B205" t="str">
            <v xml:space="preserve">2022/2/7
</v>
          </cell>
          <cell r="C205">
            <v>31.209999079999999</v>
          </cell>
          <cell r="D205">
            <v>37.678472849310346</v>
          </cell>
        </row>
        <row r="206">
          <cell r="B206" t="str">
            <v xml:space="preserve">2022/2/8
</v>
          </cell>
          <cell r="C206">
            <v>30.620000839999999</v>
          </cell>
          <cell r="D206">
            <v>37.643872496323532</v>
          </cell>
        </row>
        <row r="207">
          <cell r="B207" t="str">
            <v xml:space="preserve">2022/2/9
</v>
          </cell>
          <cell r="C207">
            <v>31.010000229999999</v>
          </cell>
          <cell r="D207">
            <v>37.61151214380488</v>
          </cell>
        </row>
        <row r="208">
          <cell r="B208" t="str">
            <v xml:space="preserve">2022/2/10
</v>
          </cell>
          <cell r="C208">
            <v>30.559999470000001</v>
          </cell>
          <cell r="D208">
            <v>37.577281499757277</v>
          </cell>
        </row>
        <row r="209">
          <cell r="B209" t="str">
            <v xml:space="preserve">2022/2/11
</v>
          </cell>
          <cell r="C209">
            <v>29.899999619999999</v>
          </cell>
          <cell r="D209">
            <v>37.540193181497585</v>
          </cell>
        </row>
        <row r="210">
          <cell r="B210" t="str">
            <v xml:space="preserve">2022/2/14
</v>
          </cell>
          <cell r="C210">
            <v>29.850000380000001</v>
          </cell>
          <cell r="D210">
            <v>37.503221100721149</v>
          </cell>
        </row>
        <row r="211">
          <cell r="B211" t="str">
            <v xml:space="preserve">2022/2/15
</v>
          </cell>
          <cell r="C211">
            <v>30.559999470000001</v>
          </cell>
          <cell r="D211">
            <v>37.469999944593297</v>
          </cell>
        </row>
        <row r="212">
          <cell r="B212" t="str">
            <v xml:space="preserve">2022/2/16
</v>
          </cell>
          <cell r="C212">
            <v>30.620000839999999</v>
          </cell>
          <cell r="D212">
            <v>37.437380901238093</v>
          </cell>
        </row>
        <row r="213">
          <cell r="B213" t="str">
            <v xml:space="preserve">2022/2/17
</v>
          </cell>
          <cell r="C213">
            <v>30.770000459999999</v>
          </cell>
          <cell r="D213">
            <v>37.405781941800946</v>
          </cell>
        </row>
        <row r="214">
          <cell r="B214" t="str">
            <v xml:space="preserve">2022/2/18
</v>
          </cell>
          <cell r="C214">
            <v>30.719999309999999</v>
          </cell>
          <cell r="D214">
            <v>37.374245231273584</v>
          </cell>
        </row>
        <row r="215">
          <cell r="B215" t="str">
            <v xml:space="preserve">2022/2/21
</v>
          </cell>
          <cell r="C215">
            <v>30.63999939</v>
          </cell>
          <cell r="D215">
            <v>37.342629053615028</v>
          </cell>
        </row>
        <row r="216">
          <cell r="B216" t="str">
            <v xml:space="preserve">2022/2/22
</v>
          </cell>
          <cell r="C216">
            <v>30.190000529999999</v>
          </cell>
          <cell r="D216">
            <v>37.309205555841125</v>
          </cell>
        </row>
        <row r="217">
          <cell r="B217" t="str">
            <v xml:space="preserve">2022/2/23
</v>
          </cell>
          <cell r="C217">
            <v>30.989999770000001</v>
          </cell>
          <cell r="D217">
            <v>37.27981390102326</v>
          </cell>
        </row>
        <row r="218">
          <cell r="B218" t="str">
            <v xml:space="preserve">2022/2/24
</v>
          </cell>
          <cell r="C218">
            <v>30.340000150000002</v>
          </cell>
          <cell r="D218">
            <v>37.247685133657413</v>
          </cell>
        </row>
        <row r="219">
          <cell r="B219">
            <v>44617</v>
          </cell>
          <cell r="C219">
            <v>30.899999619999999</v>
          </cell>
          <cell r="D219">
            <v>37.218433126682037</v>
          </cell>
        </row>
        <row r="220">
          <cell r="B220">
            <v>44620</v>
          </cell>
          <cell r="C220">
            <v>30.969999309999999</v>
          </cell>
          <cell r="D220">
            <v>37.189770586238538</v>
          </cell>
        </row>
        <row r="221">
          <cell r="B221" t="str">
            <v xml:space="preserve">2022/3/1
</v>
          </cell>
          <cell r="C221">
            <v>30.940000529999999</v>
          </cell>
          <cell r="D221">
            <v>37.161232823424669</v>
          </cell>
        </row>
        <row r="222">
          <cell r="B222" t="str">
            <v xml:space="preserve">2022/3/2
</v>
          </cell>
          <cell r="C222">
            <v>30.459999079999999</v>
          </cell>
          <cell r="D222">
            <v>37.130772670045459</v>
          </cell>
        </row>
        <row r="223">
          <cell r="B223" t="str">
            <v xml:space="preserve">2022/3/3
</v>
          </cell>
          <cell r="C223">
            <v>30.090000150000002</v>
          </cell>
          <cell r="D223">
            <v>37.098913970859734</v>
          </cell>
        </row>
        <row r="224">
          <cell r="B224" t="str">
            <v xml:space="preserve">2022/3/4
</v>
          </cell>
          <cell r="C224">
            <v>29.61000061</v>
          </cell>
          <cell r="D224">
            <v>37.065180126891896</v>
          </cell>
        </row>
        <row r="225">
          <cell r="B225" t="str">
            <v xml:space="preserve">2022/3/7
</v>
          </cell>
          <cell r="C225">
            <v>28.340000150000002</v>
          </cell>
          <cell r="D225">
            <v>37.026053759282519</v>
          </cell>
        </row>
        <row r="226">
          <cell r="B226" t="str">
            <v xml:space="preserve">2022/3/8
</v>
          </cell>
          <cell r="C226">
            <v>27.709999079999999</v>
          </cell>
          <cell r="D226">
            <v>36.984464229464287</v>
          </cell>
        </row>
        <row r="227">
          <cell r="B227" t="str">
            <v xml:space="preserve">2022/3/9
</v>
          </cell>
          <cell r="C227">
            <v>27.540000920000001</v>
          </cell>
          <cell r="D227">
            <v>36.94248883697778</v>
          </cell>
        </row>
        <row r="228">
          <cell r="B228" t="str">
            <v xml:space="preserve">2022/3/10
</v>
          </cell>
          <cell r="C228">
            <v>28.209999079999999</v>
          </cell>
          <cell r="D228">
            <v>36.903849501769912</v>
          </cell>
        </row>
        <row r="229">
          <cell r="B229" t="str">
            <v xml:space="preserve">2022/3/11
</v>
          </cell>
          <cell r="C229">
            <v>28.450000760000002</v>
          </cell>
          <cell r="D229">
            <v>36.866607877356834</v>
          </cell>
        </row>
        <row r="230">
          <cell r="B230" t="str">
            <v xml:space="preserve">2022/3/14
</v>
          </cell>
          <cell r="C230">
            <v>27.479999540000001</v>
          </cell>
          <cell r="D230">
            <v>36.825438542543864</v>
          </cell>
        </row>
        <row r="231">
          <cell r="B231" t="str">
            <v xml:space="preserve">2022/3/15
</v>
          </cell>
          <cell r="C231">
            <v>26.540000920000001</v>
          </cell>
          <cell r="D231">
            <v>36.780523967772936</v>
          </cell>
        </row>
        <row r="232">
          <cell r="B232" t="str">
            <v xml:space="preserve">2022/3/16
</v>
          </cell>
          <cell r="C232">
            <v>27.68000031</v>
          </cell>
          <cell r="D232">
            <v>36.740956473608705</v>
          </cell>
        </row>
        <row r="233">
          <cell r="B233" t="str">
            <v xml:space="preserve">2022/3/17
</v>
          </cell>
          <cell r="C233">
            <v>28.43000031</v>
          </cell>
          <cell r="D233">
            <v>36.704978308398275</v>
          </cell>
        </row>
        <row r="234">
          <cell r="B234" t="str">
            <v xml:space="preserve">2022/3/18
</v>
          </cell>
          <cell r="C234">
            <v>28.340000150000002</v>
          </cell>
          <cell r="D234">
            <v>36.66892236806035</v>
          </cell>
        </row>
        <row r="235">
          <cell r="B235" t="str">
            <v xml:space="preserve">2022/3/21
</v>
          </cell>
          <cell r="C235">
            <v>28.520000459999999</v>
          </cell>
          <cell r="D235">
            <v>36.633948454291847</v>
          </cell>
        </row>
        <row r="236">
          <cell r="B236" t="str">
            <v xml:space="preserve">2022/3/22
</v>
          </cell>
          <cell r="C236">
            <v>28.25</v>
          </cell>
          <cell r="D236">
            <v>36.598119614743588</v>
          </cell>
        </row>
        <row r="237">
          <cell r="B237" t="str">
            <v xml:space="preserve">2022/3/23
</v>
          </cell>
          <cell r="C237">
            <v>28.43000031</v>
          </cell>
          <cell r="D237">
            <v>36.563361660255318</v>
          </cell>
        </row>
        <row r="238">
          <cell r="B238" t="str">
            <v xml:space="preserve">2022/3/24
</v>
          </cell>
          <cell r="C238">
            <v>28.280000690000001</v>
          </cell>
          <cell r="D238">
            <v>36.528262673093217</v>
          </cell>
        </row>
        <row r="239">
          <cell r="B239" t="str">
            <v xml:space="preserve">2022/3/25
</v>
          </cell>
          <cell r="C239">
            <v>27.61000061</v>
          </cell>
          <cell r="D239">
            <v>36.490632875358649</v>
          </cell>
        </row>
        <row r="240">
          <cell r="B240" t="str">
            <v xml:space="preserve">2022/3/28
</v>
          </cell>
          <cell r="C240">
            <v>27.18000031</v>
          </cell>
          <cell r="D240">
            <v>36.451512570462185</v>
          </cell>
        </row>
        <row r="241">
          <cell r="B241" t="str">
            <v xml:space="preserve">2022/3/29
</v>
          </cell>
          <cell r="C241">
            <v>27.010000229999999</v>
          </cell>
          <cell r="D241">
            <v>36.412008334728036</v>
          </cell>
        </row>
        <row r="242">
          <cell r="B242">
            <v>44650</v>
          </cell>
          <cell r="C242">
            <v>27.979999540000001</v>
          </cell>
          <cell r="D242">
            <v>36.376874964750002</v>
          </cell>
        </row>
        <row r="243">
          <cell r="B243">
            <v>44651</v>
          </cell>
          <cell r="C243">
            <v>27.63999939</v>
          </cell>
          <cell r="D243">
            <v>36.340622369004151</v>
          </cell>
        </row>
        <row r="244">
          <cell r="B244" t="str">
            <v xml:space="preserve">2022/4/1
</v>
          </cell>
          <cell r="C244">
            <v>27.840000150000002</v>
          </cell>
          <cell r="D244">
            <v>36.305495830909088</v>
          </cell>
        </row>
        <row r="245">
          <cell r="B245" t="str">
            <v xml:space="preserve">2022/4/6
</v>
          </cell>
          <cell r="C245">
            <v>27.649999619999999</v>
          </cell>
          <cell r="D245">
            <v>36.269876504938274</v>
          </cell>
        </row>
        <row r="246">
          <cell r="B246" t="str">
            <v xml:space="preserve">2022/4/7
</v>
          </cell>
          <cell r="C246">
            <v>27.200000760000002</v>
          </cell>
          <cell r="D246">
            <v>36.232704883032788</v>
          </cell>
        </row>
        <row r="247">
          <cell r="B247" t="str">
            <v xml:space="preserve">2022/4/8
</v>
          </cell>
          <cell r="C247">
            <v>27.170000080000001</v>
          </cell>
          <cell r="D247">
            <v>36.195714251183674</v>
          </cell>
        </row>
        <row r="248">
          <cell r="B248" t="str">
            <v xml:space="preserve">2022/4/11
</v>
          </cell>
          <cell r="C248">
            <v>26.11000061</v>
          </cell>
          <cell r="D248">
            <v>36.154715415243899</v>
          </cell>
        </row>
        <row r="249">
          <cell r="B249" t="str">
            <v xml:space="preserve">2022/4/12
</v>
          </cell>
          <cell r="C249">
            <v>26.620000839999999</v>
          </cell>
          <cell r="D249">
            <v>36.116113331943318</v>
          </cell>
        </row>
        <row r="250">
          <cell r="B250" t="str">
            <v xml:space="preserve">2022/4/13
</v>
          </cell>
          <cell r="C250">
            <v>26.18000031</v>
          </cell>
          <cell r="D250">
            <v>36.076048360080641</v>
          </cell>
        </row>
        <row r="251">
          <cell r="B251" t="str">
            <v xml:space="preserve">2022/4/14
</v>
          </cell>
          <cell r="C251">
            <v>26.340000150000002</v>
          </cell>
          <cell r="D251">
            <v>36.036947764859427</v>
          </cell>
        </row>
        <row r="252">
          <cell r="B252" t="str">
            <v xml:space="preserve">2022/4/15
</v>
          </cell>
          <cell r="C252">
            <v>26.209999079999999</v>
          </cell>
          <cell r="D252">
            <v>35.997639970119991</v>
          </cell>
        </row>
        <row r="253">
          <cell r="B253" t="str">
            <v xml:space="preserve">2022/4/18
</v>
          </cell>
          <cell r="C253">
            <v>26.399999619999999</v>
          </cell>
          <cell r="D253">
            <v>35.959402359163342</v>
          </cell>
        </row>
        <row r="254">
          <cell r="B254" t="str">
            <v xml:space="preserve">2022/4/19
</v>
          </cell>
          <cell r="C254">
            <v>26.120000839999999</v>
          </cell>
          <cell r="D254">
            <v>35.920357115039671</v>
          </cell>
        </row>
        <row r="255">
          <cell r="B255" t="str">
            <v xml:space="preserve">2022/4/20
</v>
          </cell>
          <cell r="C255">
            <v>25.469999309999999</v>
          </cell>
          <cell r="D255">
            <v>35.879051352964417</v>
          </cell>
        </row>
        <row r="256">
          <cell r="B256" t="str">
            <v xml:space="preserve">2022/4/21
</v>
          </cell>
          <cell r="C256">
            <v>24.88999939</v>
          </cell>
          <cell r="D256">
            <v>35.835787368858256</v>
          </cell>
        </row>
        <row r="257">
          <cell r="B257" t="str">
            <v xml:space="preserve">2022/4/22
</v>
          </cell>
          <cell r="C257">
            <v>24.88999939</v>
          </cell>
          <cell r="D257">
            <v>35.792862710117632</v>
          </cell>
        </row>
        <row r="258">
          <cell r="B258" t="str">
            <v xml:space="preserve">2022/4/25
</v>
          </cell>
          <cell r="C258">
            <v>23.450000760000002</v>
          </cell>
          <cell r="D258">
            <v>35.744648405624986</v>
          </cell>
        </row>
        <row r="259">
          <cell r="B259" t="str">
            <v xml:space="preserve">2022/4/26
</v>
          </cell>
          <cell r="C259">
            <v>23.170000080000001</v>
          </cell>
          <cell r="D259">
            <v>35.69571981291827</v>
          </cell>
        </row>
        <row r="260">
          <cell r="B260" t="str">
            <v xml:space="preserve">2022/4/27
</v>
          </cell>
          <cell r="C260">
            <v>24.280000690000001</v>
          </cell>
          <cell r="D260">
            <v>35.651472839573628</v>
          </cell>
        </row>
        <row r="261">
          <cell r="B261">
            <v>44679</v>
          </cell>
          <cell r="C261">
            <v>24.120000839999999</v>
          </cell>
          <cell r="D261">
            <v>35.606949781660212</v>
          </cell>
        </row>
        <row r="262">
          <cell r="B262">
            <v>44680</v>
          </cell>
          <cell r="C262">
            <v>25.129999160000001</v>
          </cell>
          <cell r="D262">
            <v>35.566653817730753</v>
          </cell>
        </row>
        <row r="263">
          <cell r="B263" t="str">
            <v xml:space="preserve">2022/5/5
</v>
          </cell>
          <cell r="C263">
            <v>23.229999540000001</v>
          </cell>
          <cell r="D263">
            <v>35.519386943103434</v>
          </cell>
        </row>
        <row r="264">
          <cell r="B264" t="str">
            <v xml:space="preserve">2022/5/6
</v>
          </cell>
          <cell r="C264">
            <v>22.719999309999999</v>
          </cell>
          <cell r="D264">
            <v>35.470534318549603</v>
          </cell>
        </row>
        <row r="265">
          <cell r="B265" t="str">
            <v xml:space="preserve">2022/5/9
</v>
          </cell>
          <cell r="C265">
            <v>22.459999079999999</v>
          </cell>
          <cell r="D265">
            <v>35.421064602813672</v>
          </cell>
        </row>
        <row r="266">
          <cell r="B266" t="str">
            <v xml:space="preserve">2022/5/10
</v>
          </cell>
          <cell r="C266">
            <v>22.780000690000001</v>
          </cell>
          <cell r="D266">
            <v>35.373181784962107</v>
          </cell>
        </row>
        <row r="267">
          <cell r="B267" t="str">
            <v xml:space="preserve">2022/5/11
</v>
          </cell>
          <cell r="C267">
            <v>23.450000760000002</v>
          </cell>
          <cell r="D267">
            <v>35.328188649018855</v>
          </cell>
        </row>
        <row r="268">
          <cell r="B268" t="str">
            <v xml:space="preserve">2022/5/12
</v>
          </cell>
          <cell r="C268">
            <v>23.370000839999999</v>
          </cell>
          <cell r="D268">
            <v>35.283233055751865</v>
          </cell>
        </row>
        <row r="269">
          <cell r="B269" t="str">
            <v xml:space="preserve">2022/5/13
</v>
          </cell>
          <cell r="C269">
            <v>23.549999239999998</v>
          </cell>
          <cell r="D269">
            <v>35.239288359812718</v>
          </cell>
        </row>
        <row r="270">
          <cell r="B270" t="str">
            <v xml:space="preserve">2022/5/16
</v>
          </cell>
          <cell r="C270">
            <v>23.290000920000001</v>
          </cell>
          <cell r="D270">
            <v>35.194701466380579</v>
          </cell>
        </row>
        <row r="271">
          <cell r="B271" t="str">
            <v xml:space="preserve">2022/5/17
</v>
          </cell>
          <cell r="C271">
            <v>23.729999540000001</v>
          </cell>
          <cell r="D271">
            <v>35.152081756617086</v>
          </cell>
        </row>
        <row r="272">
          <cell r="B272" t="str">
            <v xml:space="preserve">2022/5/18
</v>
          </cell>
          <cell r="C272">
            <v>23.709999079999999</v>
          </cell>
          <cell r="D272">
            <v>35.109703672629614</v>
          </cell>
        </row>
        <row r="273">
          <cell r="B273" t="str">
            <v xml:space="preserve">2022/5/19
</v>
          </cell>
          <cell r="C273">
            <v>23.790000920000001</v>
          </cell>
          <cell r="D273">
            <v>35.067933551771205</v>
          </cell>
        </row>
        <row r="274">
          <cell r="B274" t="str">
            <v xml:space="preserve">2022/5/20
</v>
          </cell>
          <cell r="C274">
            <v>24.17</v>
          </cell>
          <cell r="D274">
            <v>35.027867619595575</v>
          </cell>
        </row>
        <row r="275">
          <cell r="B275" t="str">
            <v xml:space="preserve">2022/5/23
</v>
          </cell>
          <cell r="C275">
            <v>24.049999239999998</v>
          </cell>
          <cell r="D275">
            <v>34.987655647509143</v>
          </cell>
        </row>
        <row r="276">
          <cell r="B276" t="str">
            <v xml:space="preserve">2022/5/24
</v>
          </cell>
          <cell r="C276">
            <v>23.209999079999999</v>
          </cell>
          <cell r="D276">
            <v>34.944671499452539</v>
          </cell>
        </row>
        <row r="277">
          <cell r="B277" t="str">
            <v xml:space="preserve">2022/5/25
</v>
          </cell>
          <cell r="C277">
            <v>23.309999470000001</v>
          </cell>
          <cell r="D277">
            <v>34.902363601163621</v>
          </cell>
        </row>
        <row r="278">
          <cell r="B278" t="str">
            <v xml:space="preserve">2022/5/26
</v>
          </cell>
          <cell r="C278">
            <v>23.329999919999999</v>
          </cell>
          <cell r="D278">
            <v>34.860434747246366</v>
          </cell>
        </row>
        <row r="279">
          <cell r="B279" t="str">
            <v xml:space="preserve">2022/5/27
</v>
          </cell>
          <cell r="C279">
            <v>23.370000839999999</v>
          </cell>
          <cell r="D279">
            <v>34.818953036389878</v>
          </cell>
        </row>
        <row r="280">
          <cell r="B280">
            <v>44711</v>
          </cell>
          <cell r="C280">
            <v>23.63999939</v>
          </cell>
          <cell r="D280">
            <v>34.778740972913653</v>
          </cell>
        </row>
        <row r="281">
          <cell r="B281">
            <v>44712</v>
          </cell>
          <cell r="C281">
            <v>24.129999160000001</v>
          </cell>
          <cell r="D281">
            <v>34.740573439534039</v>
          </cell>
        </row>
        <row r="282">
          <cell r="B282" t="str">
            <v xml:space="preserve">2022/6/1
</v>
          </cell>
          <cell r="C282">
            <v>24.309999470000001</v>
          </cell>
          <cell r="D282">
            <v>34.703321389642845</v>
          </cell>
        </row>
        <row r="283">
          <cell r="B283" t="str">
            <v xml:space="preserve">2022/6/2
</v>
          </cell>
          <cell r="C283">
            <v>24.510000229999999</v>
          </cell>
          <cell r="D283">
            <v>34.66704622537366</v>
          </cell>
        </row>
        <row r="284">
          <cell r="B284" t="str">
            <v xml:space="preserve">2022/6/6
</v>
          </cell>
          <cell r="C284">
            <v>25.329999919999999</v>
          </cell>
          <cell r="D284">
            <v>34.633936132092195</v>
          </cell>
        </row>
        <row r="285">
          <cell r="B285" t="str">
            <v xml:space="preserve">2022/6/7
</v>
          </cell>
          <cell r="C285">
            <v>25.270000459999999</v>
          </cell>
          <cell r="D285">
            <v>34.60084802017667</v>
          </cell>
        </row>
        <row r="286">
          <cell r="B286" t="str">
            <v xml:space="preserve">2022/6/8
</v>
          </cell>
          <cell r="C286">
            <v>25.459999079999999</v>
          </cell>
          <cell r="D286">
            <v>34.568661932359149</v>
          </cell>
        </row>
        <row r="287">
          <cell r="B287" t="str">
            <v xml:space="preserve">2022/6/9
</v>
          </cell>
          <cell r="C287">
            <v>24.75</v>
          </cell>
          <cell r="D287">
            <v>34.534210486982445</v>
          </cell>
        </row>
        <row r="288">
          <cell r="B288" t="str">
            <v xml:space="preserve">2022/6/10
</v>
          </cell>
          <cell r="C288">
            <v>25.379999160000001</v>
          </cell>
          <cell r="D288">
            <v>34.502202755069924</v>
          </cell>
        </row>
        <row r="289">
          <cell r="B289" t="str">
            <v xml:space="preserve">2022/6/13
</v>
          </cell>
          <cell r="C289">
            <v>17.149999619999999</v>
          </cell>
          <cell r="D289">
            <v>34.441742116968634</v>
          </cell>
        </row>
        <row r="290">
          <cell r="B290" t="str">
            <v xml:space="preserve">2022/6/14
</v>
          </cell>
          <cell r="C290">
            <v>25.61000061</v>
          </cell>
          <cell r="D290">
            <v>34.411076347847221</v>
          </cell>
        </row>
        <row r="291">
          <cell r="B291" t="str">
            <v xml:space="preserve">2022/6/15
</v>
          </cell>
          <cell r="C291">
            <v>25.979999540000001</v>
          </cell>
          <cell r="D291">
            <v>34.381903071695504</v>
          </cell>
        </row>
        <row r="292">
          <cell r="B292" t="str">
            <v xml:space="preserve">2022/6/16
</v>
          </cell>
          <cell r="C292">
            <v>26</v>
          </cell>
          <cell r="D292">
            <v>34.352999957655172</v>
          </cell>
        </row>
        <row r="293">
          <cell r="B293" t="str">
            <v xml:space="preserve">2022/6/17
</v>
          </cell>
          <cell r="C293">
            <v>26.5</v>
          </cell>
          <cell r="D293">
            <v>34.326013703505154</v>
          </cell>
        </row>
        <row r="294">
          <cell r="B294" t="str">
            <v xml:space="preserve">2022/6/20
</v>
          </cell>
          <cell r="C294">
            <v>27.010000229999999</v>
          </cell>
          <cell r="D294">
            <v>34.300958862842464</v>
          </cell>
        </row>
        <row r="295">
          <cell r="B295" t="str">
            <v xml:space="preserve">2022/6/21
</v>
          </cell>
          <cell r="C295">
            <v>26.989999770000001</v>
          </cell>
          <cell r="D295">
            <v>34.276006784027302</v>
          </cell>
        </row>
        <row r="296">
          <cell r="B296" t="str">
            <v xml:space="preserve">2022/6/22
</v>
          </cell>
          <cell r="C296">
            <v>26.600000380000001</v>
          </cell>
          <cell r="D296">
            <v>34.249897918707482</v>
          </cell>
        </row>
        <row r="297">
          <cell r="B297" t="str">
            <v xml:space="preserve">2022/6/23
</v>
          </cell>
          <cell r="C297">
            <v>27.239999770000001</v>
          </cell>
          <cell r="D297">
            <v>34.226135552101695</v>
          </cell>
        </row>
        <row r="298">
          <cell r="B298" t="str">
            <v xml:space="preserve">2022/6/24
</v>
          </cell>
          <cell r="C298">
            <v>27.739999770000001</v>
          </cell>
          <cell r="D298">
            <v>34.204222931216215</v>
          </cell>
        </row>
        <row r="299">
          <cell r="B299" t="str">
            <v xml:space="preserve">2022/6/27
</v>
          </cell>
          <cell r="C299">
            <v>27.870000839999999</v>
          </cell>
          <cell r="D299">
            <v>34.18289558410774</v>
          </cell>
        </row>
        <row r="300">
          <cell r="B300" t="str">
            <v xml:space="preserve">2022/6/28
</v>
          </cell>
          <cell r="C300">
            <v>28.170000080000001</v>
          </cell>
          <cell r="D300">
            <v>34.162718082416099</v>
          </cell>
        </row>
        <row r="301">
          <cell r="B301">
            <v>44741</v>
          </cell>
          <cell r="C301">
            <v>27.510000229999999</v>
          </cell>
          <cell r="D301">
            <v>34.140468189933102</v>
          </cell>
        </row>
        <row r="302">
          <cell r="B302">
            <v>44742</v>
          </cell>
          <cell r="C302">
            <v>27.809999470000001</v>
          </cell>
          <cell r="D302">
            <v>34.119366627533324</v>
          </cell>
        </row>
        <row r="303">
          <cell r="B303" t="str">
            <v xml:space="preserve">2022/7/1
</v>
          </cell>
          <cell r="C303">
            <v>27.63999939</v>
          </cell>
          <cell r="D303">
            <v>34.097840490531553</v>
          </cell>
        </row>
        <row r="304">
          <cell r="B304" t="str">
            <v xml:space="preserve">2022/7/4
</v>
          </cell>
          <cell r="C304">
            <v>28.079999919999999</v>
          </cell>
          <cell r="D304">
            <v>34.077913866125826</v>
          </cell>
        </row>
        <row r="305">
          <cell r="B305" t="str">
            <v xml:space="preserve">2022/7/5
</v>
          </cell>
          <cell r="C305">
            <v>27.93000031</v>
          </cell>
          <cell r="D305">
            <v>34.057623722376235</v>
          </cell>
        </row>
        <row r="306">
          <cell r="B306" t="str">
            <v xml:space="preserve">2022/7/6
</v>
          </cell>
          <cell r="C306">
            <v>27.709999079999999</v>
          </cell>
          <cell r="D306">
            <v>34.036743378157887</v>
          </cell>
        </row>
        <row r="307">
          <cell r="B307" t="str">
            <v xml:space="preserve">2022/7/7
</v>
          </cell>
          <cell r="C307">
            <v>28.079999919999999</v>
          </cell>
          <cell r="D307">
            <v>34.0172130717377</v>
          </cell>
        </row>
        <row r="308">
          <cell r="B308" t="str">
            <v xml:space="preserve">2022/7/8
</v>
          </cell>
          <cell r="C308">
            <v>27.86000061</v>
          </cell>
          <cell r="D308">
            <v>33.997091462385619</v>
          </cell>
        </row>
        <row r="309">
          <cell r="B309" t="str">
            <v xml:space="preserve">2022/7/11
</v>
          </cell>
          <cell r="C309">
            <v>27.280000690000001</v>
          </cell>
          <cell r="D309">
            <v>33.975211687882734</v>
          </cell>
        </row>
        <row r="310">
          <cell r="B310" t="str">
            <v xml:space="preserve">2022/7/12
</v>
          </cell>
          <cell r="C310">
            <v>26.770000459999999</v>
          </cell>
          <cell r="D310">
            <v>33.951818144935061</v>
          </cell>
        </row>
        <row r="311">
          <cell r="B311" t="str">
            <v xml:space="preserve">2022/7/13
</v>
          </cell>
          <cell r="C311">
            <v>27.020000459999999</v>
          </cell>
          <cell r="D311">
            <v>33.929385077993516</v>
          </cell>
        </row>
        <row r="312">
          <cell r="B312" t="str">
            <v xml:space="preserve">2022/7/14
</v>
          </cell>
          <cell r="C312">
            <v>27.459999079999999</v>
          </cell>
          <cell r="D312">
            <v>33.90851609090322</v>
          </cell>
        </row>
        <row r="313">
          <cell r="B313" t="str">
            <v xml:space="preserve">2022/7/15
</v>
          </cell>
          <cell r="C313">
            <v>27.059999470000001</v>
          </cell>
          <cell r="D313">
            <v>33.886495137138255</v>
          </cell>
        </row>
        <row r="314">
          <cell r="B314" t="str">
            <v xml:space="preserve">2022/7/18
</v>
          </cell>
          <cell r="C314">
            <v>27.329999919999999</v>
          </cell>
          <cell r="D314">
            <v>33.865480729391024</v>
          </cell>
        </row>
        <row r="315">
          <cell r="B315" t="str">
            <v xml:space="preserve">2022/7/19
</v>
          </cell>
          <cell r="C315">
            <v>27.049999239999998</v>
          </cell>
          <cell r="D315">
            <v>33.843706028146961</v>
          </cell>
        </row>
        <row r="316">
          <cell r="B316" t="str">
            <v xml:space="preserve">2022/7/20
</v>
          </cell>
          <cell r="C316">
            <v>27.120000839999999</v>
          </cell>
          <cell r="D316">
            <v>33.822292954299357</v>
          </cell>
        </row>
        <row r="317">
          <cell r="B317" t="str">
            <v xml:space="preserve">2022/7/21
</v>
          </cell>
          <cell r="C317">
            <v>26.88999939</v>
          </cell>
          <cell r="D317">
            <v>33.800285673142845</v>
          </cell>
        </row>
        <row r="318">
          <cell r="B318" t="str">
            <v xml:space="preserve">2022/7/22
</v>
          </cell>
          <cell r="C318">
            <v>26.799999239999998</v>
          </cell>
          <cell r="D318">
            <v>33.778132867974676</v>
          </cell>
        </row>
        <row r="319">
          <cell r="B319" t="str">
            <v xml:space="preserve">2022/7/25
</v>
          </cell>
          <cell r="C319">
            <v>26.56999969</v>
          </cell>
          <cell r="D319">
            <v>33.755394277507875</v>
          </cell>
        </row>
        <row r="320">
          <cell r="B320" t="str">
            <v xml:space="preserve">2022/7/26
</v>
          </cell>
          <cell r="C320">
            <v>26.709999079999999</v>
          </cell>
          <cell r="D320">
            <v>33.733238946698101</v>
          </cell>
        </row>
        <row r="321">
          <cell r="B321" t="str">
            <v xml:space="preserve">2022/7/27
</v>
          </cell>
          <cell r="C321">
            <v>26.620000839999999</v>
          </cell>
          <cell r="D321">
            <v>33.710940394639486</v>
          </cell>
        </row>
        <row r="322">
          <cell r="B322">
            <v>44770</v>
          </cell>
          <cell r="C322">
            <v>26.709999079999999</v>
          </cell>
          <cell r="D322">
            <v>33.689062453031241</v>
          </cell>
        </row>
        <row r="323">
          <cell r="B323">
            <v>44771</v>
          </cell>
          <cell r="C323">
            <v>26.329999919999999</v>
          </cell>
          <cell r="D323">
            <v>33.666137024579427</v>
          </cell>
        </row>
        <row r="324">
          <cell r="B324" t="str">
            <v xml:space="preserve">2022/8/1
</v>
          </cell>
          <cell r="C324">
            <v>26.870000839999999</v>
          </cell>
          <cell r="D324">
            <v>33.645031011583839</v>
          </cell>
        </row>
        <row r="325">
          <cell r="B325" t="str">
            <v xml:space="preserve">2022/8/2
</v>
          </cell>
          <cell r="C325">
            <v>26.34</v>
          </cell>
          <cell r="D325">
            <v>33.622414816501539</v>
          </cell>
        </row>
        <row r="326">
          <cell r="B326" t="str">
            <v xml:space="preserve">2022/8/3
</v>
          </cell>
          <cell r="C326">
            <v>25.96</v>
          </cell>
          <cell r="D326">
            <v>33.59876538805554</v>
          </cell>
        </row>
        <row r="327">
          <cell r="B327" t="str">
            <v xml:space="preserve">2022/8/4
</v>
          </cell>
          <cell r="C327">
            <v>26.08</v>
          </cell>
          <cell r="D327">
            <v>33.575630725323066</v>
          </cell>
        </row>
        <row r="328">
          <cell r="B328" t="str">
            <v xml:space="preserve">2022/8/5
</v>
          </cell>
          <cell r="C328">
            <v>26.459999079999999</v>
          </cell>
          <cell r="D328">
            <v>33.55380363438649</v>
          </cell>
        </row>
        <row r="329">
          <cell r="B329" t="str">
            <v xml:space="preserve">2022/8/8
</v>
          </cell>
          <cell r="C329">
            <v>26.450000760000002</v>
          </cell>
          <cell r="D329">
            <v>33.532079466574906</v>
          </cell>
        </row>
        <row r="330">
          <cell r="B330" t="str">
            <v xml:space="preserve">2022/8/9
</v>
          </cell>
          <cell r="C330">
            <v>26.559999470000001</v>
          </cell>
          <cell r="D330">
            <v>33.510823125121938</v>
          </cell>
        </row>
        <row r="331">
          <cell r="B331" t="str">
            <v xml:space="preserve">2022/8/10
</v>
          </cell>
          <cell r="C331">
            <v>26.200000760000002</v>
          </cell>
          <cell r="D331">
            <v>33.4886017805471</v>
          </cell>
        </row>
        <row r="332">
          <cell r="B332" t="str">
            <v xml:space="preserve">2022/8/11
</v>
          </cell>
          <cell r="C332">
            <v>26.81</v>
          </cell>
          <cell r="D332">
            <v>33.468363593333315</v>
          </cell>
        </row>
        <row r="333">
          <cell r="B333" t="str">
            <v xml:space="preserve">2022/8/12
</v>
          </cell>
          <cell r="C333">
            <v>26.620000839999999</v>
          </cell>
          <cell r="D333">
            <v>33.447673675649533</v>
          </cell>
        </row>
        <row r="334">
          <cell r="B334" t="str">
            <v xml:space="preserve">2022/8/15
</v>
          </cell>
          <cell r="C334">
            <v>26.709999079999999</v>
          </cell>
          <cell r="D334">
            <v>33.427379475060221</v>
          </cell>
        </row>
        <row r="335">
          <cell r="B335" t="str">
            <v xml:space="preserve">2022/8/16
</v>
          </cell>
          <cell r="C335">
            <v>26.719999309999999</v>
          </cell>
          <cell r="D335">
            <v>33.407237192282267</v>
          </cell>
        </row>
        <row r="336">
          <cell r="B336" t="str">
            <v xml:space="preserve">2022/8/17
</v>
          </cell>
          <cell r="C336">
            <v>27.159999849999998</v>
          </cell>
          <cell r="D336">
            <v>33.388532888862258</v>
          </cell>
        </row>
        <row r="337">
          <cell r="B337" t="str">
            <v xml:space="preserve">2022/8/18
</v>
          </cell>
          <cell r="C337">
            <v>27.030000690000001</v>
          </cell>
          <cell r="D337">
            <v>33.36955219573133</v>
          </cell>
        </row>
        <row r="338">
          <cell r="B338" t="str">
            <v xml:space="preserve">2022/8/19
</v>
          </cell>
          <cell r="C338">
            <v>26.559999470000001</v>
          </cell>
          <cell r="D338">
            <v>33.34928566976189</v>
          </cell>
        </row>
        <row r="339">
          <cell r="B339" t="str">
            <v xml:space="preserve">2022/8/22
</v>
          </cell>
          <cell r="C339">
            <v>26.969999309999999</v>
          </cell>
          <cell r="D339">
            <v>33.330356036646869</v>
          </cell>
        </row>
        <row r="340">
          <cell r="B340" t="str">
            <v xml:space="preserve">2022/8/23
</v>
          </cell>
          <cell r="C340">
            <v>26.86000061</v>
          </cell>
          <cell r="D340">
            <v>33.311212973254428</v>
          </cell>
        </row>
        <row r="341">
          <cell r="B341" t="str">
            <v xml:space="preserve">2022/8/24
</v>
          </cell>
          <cell r="C341">
            <v>25.950000760000002</v>
          </cell>
          <cell r="D341">
            <v>33.289498482949838</v>
          </cell>
        </row>
        <row r="342">
          <cell r="B342" t="str">
            <v xml:space="preserve">2022/8/25
</v>
          </cell>
          <cell r="C342">
            <v>25.899999619999999</v>
          </cell>
          <cell r="D342">
            <v>33.267764662764691</v>
          </cell>
        </row>
        <row r="343">
          <cell r="B343" t="str">
            <v xml:space="preserve">2022/8/26
</v>
          </cell>
          <cell r="C343">
            <v>25.780000690000001</v>
          </cell>
          <cell r="D343">
            <v>33.245806410645152</v>
          </cell>
        </row>
        <row r="344">
          <cell r="B344" t="str">
            <v xml:space="preserve">2022/8/29
</v>
          </cell>
          <cell r="C344">
            <v>25.620000839999999</v>
          </cell>
          <cell r="D344">
            <v>33.223508733537997</v>
          </cell>
        </row>
        <row r="345">
          <cell r="B345">
            <v>44803</v>
          </cell>
          <cell r="C345">
            <v>25.479999540000001</v>
          </cell>
          <cell r="D345">
            <v>33.200932904985407</v>
          </cell>
        </row>
        <row r="346">
          <cell r="B346">
            <v>44804</v>
          </cell>
          <cell r="C346">
            <v>25.18000031</v>
          </cell>
          <cell r="D346">
            <v>33.177616240465106</v>
          </cell>
        </row>
        <row r="347">
          <cell r="B347" t="str">
            <v xml:space="preserve">2022/9/1
</v>
          </cell>
          <cell r="C347">
            <v>23.5</v>
          </cell>
          <cell r="D347">
            <v>33.149565178898534</v>
          </cell>
        </row>
        <row r="348">
          <cell r="B348" t="str">
            <v xml:space="preserve">2022/9/2
</v>
          </cell>
          <cell r="C348">
            <v>23.5</v>
          </cell>
          <cell r="D348">
            <v>33.121676262196516</v>
          </cell>
        </row>
        <row r="349">
          <cell r="B349" t="str">
            <v xml:space="preserve">2022/9/5
</v>
          </cell>
          <cell r="C349">
            <v>23.5</v>
          </cell>
          <cell r="D349">
            <v>33.093948088530247</v>
          </cell>
        </row>
        <row r="350">
          <cell r="B350" t="str">
            <v xml:space="preserve">2022/9/6
</v>
          </cell>
          <cell r="C350">
            <v>23.33</v>
          </cell>
          <cell r="D350">
            <v>33.065890766436766</v>
          </cell>
        </row>
        <row r="351">
          <cell r="B351" t="str">
            <v xml:space="preserve">2022/9/7
</v>
          </cell>
          <cell r="C351">
            <v>23.05</v>
          </cell>
          <cell r="D351">
            <v>33.037191939025774</v>
          </cell>
        </row>
        <row r="352">
          <cell r="B352" t="str">
            <v xml:space="preserve">2022/9/8
</v>
          </cell>
          <cell r="C352">
            <v>22.91</v>
          </cell>
          <cell r="D352">
            <v>33.008257104914271</v>
          </cell>
        </row>
        <row r="353">
          <cell r="B353" t="str">
            <v xml:space="preserve">2022/9/9
</v>
          </cell>
          <cell r="C353">
            <v>23</v>
          </cell>
          <cell r="D353">
            <v>32.979743551908818</v>
          </cell>
        </row>
        <row r="354">
          <cell r="B354" t="str">
            <v xml:space="preserve">2022/9/13
</v>
          </cell>
          <cell r="C354">
            <v>23.46</v>
          </cell>
          <cell r="D354">
            <v>32.952698825909074</v>
          </cell>
        </row>
        <row r="355">
          <cell r="B355" t="str">
            <v xml:space="preserve">2022/9/14
</v>
          </cell>
          <cell r="C355">
            <v>22.93</v>
          </cell>
          <cell r="D355">
            <v>32.924305911388082</v>
          </cell>
        </row>
        <row r="356">
          <cell r="B356" t="str">
            <v xml:space="preserve">2022/9/15
</v>
          </cell>
          <cell r="C356">
            <v>23.03</v>
          </cell>
          <cell r="D356">
            <v>32.89635589468925</v>
          </cell>
        </row>
        <row r="357">
          <cell r="B357" t="str">
            <v xml:space="preserve">2022/9/16
</v>
          </cell>
          <cell r="C357">
            <v>22.61000061</v>
          </cell>
          <cell r="D357">
            <v>32.867380245999989</v>
          </cell>
        </row>
        <row r="358">
          <cell r="B358" t="str">
            <v xml:space="preserve">2022/9/19
</v>
          </cell>
          <cell r="C358">
            <v>22.040000920000001</v>
          </cell>
          <cell r="D358">
            <v>32.836966259129198</v>
          </cell>
        </row>
        <row r="359">
          <cell r="B359" t="str">
            <v xml:space="preserve">2022/9/20
</v>
          </cell>
          <cell r="C359">
            <v>22.239999770000001</v>
          </cell>
          <cell r="D359">
            <v>32.807282879607826</v>
          </cell>
        </row>
        <row r="360">
          <cell r="B360" t="str">
            <v xml:space="preserve">2022/9/21
</v>
          </cell>
          <cell r="C360">
            <v>22.920000080000001</v>
          </cell>
          <cell r="D360">
            <v>32.779664771229037</v>
          </cell>
        </row>
        <row r="361">
          <cell r="B361" t="str">
            <v xml:space="preserve">2022/9/22
</v>
          </cell>
          <cell r="C361">
            <v>22.850000380000001</v>
          </cell>
          <cell r="D361">
            <v>32.752005538941489</v>
          </cell>
        </row>
        <row r="362">
          <cell r="B362" t="str">
            <v xml:space="preserve">2022/9/23
</v>
          </cell>
          <cell r="C362">
            <v>23.649999619999999</v>
          </cell>
          <cell r="D362">
            <v>32.726722189166651</v>
          </cell>
        </row>
        <row r="363">
          <cell r="B363" t="str">
            <v xml:space="preserve">2022/9/26
</v>
          </cell>
          <cell r="C363">
            <v>23.719999309999999</v>
          </cell>
          <cell r="D363">
            <v>32.701772818310232</v>
          </cell>
        </row>
        <row r="364">
          <cell r="B364" t="str">
            <v xml:space="preserve">2022/9/27
</v>
          </cell>
          <cell r="C364">
            <v>23.850000380000001</v>
          </cell>
          <cell r="D364">
            <v>32.677320408259654</v>
          </cell>
        </row>
        <row r="365">
          <cell r="B365" t="str">
            <v xml:space="preserve">2022/9/28
</v>
          </cell>
          <cell r="C365">
            <v>23.590000150000002</v>
          </cell>
          <cell r="D365">
            <v>32.652286468154252</v>
          </cell>
        </row>
        <row r="366">
          <cell r="B366" t="str">
            <v xml:space="preserve">2022/9/29
</v>
          </cell>
          <cell r="C366">
            <v>23.399999619999999</v>
          </cell>
          <cell r="D366">
            <v>32.626868097692288</v>
          </cell>
        </row>
        <row r="367">
          <cell r="B367">
            <v>44834</v>
          </cell>
          <cell r="C367">
            <v>23.340000150000002</v>
          </cell>
          <cell r="D367">
            <v>32.601424623862997</v>
          </cell>
        </row>
        <row r="368">
          <cell r="B368" t="str">
            <v xml:space="preserve">2022/10/10
</v>
          </cell>
          <cell r="C368">
            <v>22.040000920000001</v>
          </cell>
          <cell r="D368">
            <v>32.57256827494534</v>
          </cell>
        </row>
        <row r="369">
          <cell r="B369" t="str">
            <v xml:space="preserve">2022/10/11
</v>
          </cell>
          <cell r="C369">
            <v>22.239999770000001</v>
          </cell>
          <cell r="D369">
            <v>32.544414137329682</v>
          </cell>
        </row>
        <row r="370">
          <cell r="B370" t="str">
            <v xml:space="preserve">2022/10/12
</v>
          </cell>
          <cell r="C370">
            <v>22.920000080000001</v>
          </cell>
          <cell r="D370">
            <v>32.518260838260851</v>
          </cell>
        </row>
        <row r="371">
          <cell r="B371" t="str">
            <v xml:space="preserve">2022/10/13
</v>
          </cell>
          <cell r="C371">
            <v>22.850000380000001</v>
          </cell>
          <cell r="D371">
            <v>32.492059590406484</v>
          </cell>
        </row>
        <row r="372">
          <cell r="B372" t="str">
            <v xml:space="preserve">2022/10/14
</v>
          </cell>
          <cell r="C372">
            <v>23.649999619999999</v>
          </cell>
          <cell r="D372">
            <v>32.468162131027007</v>
          </cell>
        </row>
        <row r="373">
          <cell r="B373" t="str">
            <v xml:space="preserve">2022/10/17
</v>
          </cell>
          <cell r="C373">
            <v>23.719999309999999</v>
          </cell>
          <cell r="D373">
            <v>32.444582177331519</v>
          </cell>
        </row>
        <row r="374">
          <cell r="B374" t="str">
            <v xml:space="preserve">2022/10/18
</v>
          </cell>
          <cell r="C374">
            <v>23.850000380000001</v>
          </cell>
          <cell r="D374">
            <v>32.421478462822563</v>
          </cell>
        </row>
        <row r="375">
          <cell r="B375" t="str">
            <v xml:space="preserve">2022/10/19
</v>
          </cell>
          <cell r="C375">
            <v>23.590000150000002</v>
          </cell>
          <cell r="D375">
            <v>32.39780157726539</v>
          </cell>
        </row>
        <row r="376">
          <cell r="B376" t="str">
            <v xml:space="preserve">2022/10/20
</v>
          </cell>
          <cell r="C376">
            <v>23.399999619999999</v>
          </cell>
          <cell r="D376">
            <v>32.373743283262009</v>
          </cell>
        </row>
        <row r="377">
          <cell r="B377" t="str">
            <v xml:space="preserve">2022/10/21
</v>
          </cell>
          <cell r="C377">
            <v>23.340000150000002</v>
          </cell>
          <cell r="D377">
            <v>32.349653301573312</v>
          </cell>
        </row>
        <row r="378">
          <cell r="B378" t="str">
            <v xml:space="preserve">2022/10/24
</v>
          </cell>
          <cell r="C378">
            <v>22.829999919999999</v>
          </cell>
          <cell r="D378">
            <v>32.324335074494662</v>
          </cell>
        </row>
        <row r="379">
          <cell r="B379" t="str">
            <v xml:space="preserve">2022/10/25
</v>
          </cell>
          <cell r="C379">
            <v>22.739999770000001</v>
          </cell>
          <cell r="D379">
            <v>32.298912434429688</v>
          </cell>
        </row>
        <row r="380">
          <cell r="B380" t="str">
            <v xml:space="preserve">2022/10/26
</v>
          </cell>
          <cell r="C380">
            <v>23.18000031</v>
          </cell>
          <cell r="D380">
            <v>32.274788328280401</v>
          </cell>
        </row>
        <row r="381">
          <cell r="B381" t="str">
            <v xml:space="preserve">2022/10/27
</v>
          </cell>
          <cell r="C381">
            <v>22.959999079999999</v>
          </cell>
          <cell r="D381">
            <v>32.250211047941931</v>
          </cell>
        </row>
        <row r="382">
          <cell r="B382">
            <v>44862</v>
          </cell>
          <cell r="C382">
            <v>22.13999939</v>
          </cell>
          <cell r="D382">
            <v>32.223605227789449</v>
          </cell>
        </row>
        <row r="383">
          <cell r="B383">
            <v>44865</v>
          </cell>
          <cell r="C383">
            <v>22.239999770000001</v>
          </cell>
          <cell r="D383">
            <v>32.197401538923856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G19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2.125" style="21" customWidth="1"/>
    <col min="10" max="10" width="12.625" style="11" customWidth="1"/>
    <col min="11" max="11" width="10.75" style="11" customWidth="1"/>
    <col min="12" max="12" width="10.75" style="21" customWidth="1"/>
    <col min="13" max="13" width="9.5" style="11" bestFit="1" customWidth="1"/>
    <col min="14" max="14" width="9" style="10"/>
    <col min="15" max="15" width="9" style="11"/>
    <col min="16" max="16" width="9.75" style="11" bestFit="1" customWidth="1"/>
    <col min="17" max="18" width="11.375" style="11" customWidth="1"/>
    <col min="19" max="20" width="11.125" style="11" customWidth="1"/>
    <col min="21" max="21" width="10.375" style="11" customWidth="1"/>
    <col min="22" max="22" width="10.25" style="11" customWidth="1"/>
    <col min="23" max="23" width="10.125" style="11" customWidth="1"/>
    <col min="24" max="24" width="9" style="11"/>
    <col min="25" max="25" width="9.75" style="11" bestFit="1" customWidth="1"/>
    <col min="26" max="27" width="9" style="11"/>
    <col min="28" max="28" width="9.75" style="11" bestFit="1" customWidth="1"/>
    <col min="29" max="30" width="9" style="11"/>
    <col min="31" max="31" width="9.75" style="11" bestFit="1" customWidth="1"/>
    <col min="32" max="16384" width="9" style="11"/>
  </cols>
  <sheetData>
    <row r="1" spans="1:33" s="5" customFormat="1" ht="27" customHeight="1">
      <c r="A1" s="25" t="s">
        <v>4</v>
      </c>
      <c r="B1" s="25" t="s">
        <v>5</v>
      </c>
      <c r="C1" s="25" t="s">
        <v>6</v>
      </c>
      <c r="D1" s="26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2" t="s">
        <v>12</v>
      </c>
      <c r="J1" s="1" t="s">
        <v>13</v>
      </c>
      <c r="K1" s="27" t="s">
        <v>14</v>
      </c>
      <c r="L1" s="28" t="s">
        <v>15</v>
      </c>
      <c r="N1" s="6"/>
    </row>
    <row r="2" spans="1:33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9"/>
    </row>
    <row r="3" spans="1:33" ht="14.1" customHeight="1">
      <c r="A3" s="12">
        <v>44377</v>
      </c>
      <c r="B3" s="13">
        <f>VLOOKUP(A3,[1]HwabaoWP_szse_innovation_100!$A:$E,5)</f>
        <v>1.0309999999999999</v>
      </c>
      <c r="C3" s="13">
        <f>VLOOKUP(A3,[2]myPEPB!$B:$C,2)</f>
        <v>41.45</v>
      </c>
      <c r="D3" s="14">
        <f>VLOOKUP(A3,[2]myPEPB!$B:$D,3)</f>
        <v>41.041896551724122</v>
      </c>
      <c r="E3" s="14">
        <v>0</v>
      </c>
      <c r="F3" s="15">
        <f t="shared" ref="F3:F19" si="0">E3/B3</f>
        <v>0</v>
      </c>
      <c r="G3" s="15">
        <f t="shared" ref="G3:G19" si="1">G2+F3</f>
        <v>0</v>
      </c>
      <c r="H3" s="15">
        <f t="shared" ref="H3:H19" si="2">G3*B3</f>
        <v>0</v>
      </c>
      <c r="I3" s="15">
        <f t="shared" ref="I3:I19" si="3">IF(E3&gt;0,I2+E3,I2)</f>
        <v>0</v>
      </c>
      <c r="J3" s="15">
        <f t="shared" ref="J3:J19" si="4">H3+L3</f>
        <v>0</v>
      </c>
      <c r="K3" s="15">
        <f t="shared" ref="K3:K19" si="5">J3-I3</f>
        <v>0</v>
      </c>
      <c r="L3" s="14">
        <f t="shared" ref="L3:L19" si="6">IF(E3&lt;0,L2-E3,L2)</f>
        <v>0</v>
      </c>
      <c r="M3" s="9"/>
      <c r="P3" s="29" t="s">
        <v>4</v>
      </c>
      <c r="Q3" s="16" t="s">
        <v>16</v>
      </c>
      <c r="R3" s="16" t="s">
        <v>12</v>
      </c>
      <c r="S3" s="16" t="s">
        <v>17</v>
      </c>
      <c r="T3" s="16" t="s">
        <v>18</v>
      </c>
      <c r="U3" s="30" t="s">
        <v>15</v>
      </c>
      <c r="V3" s="16" t="s">
        <v>19</v>
      </c>
      <c r="W3" s="16" t="s">
        <v>20</v>
      </c>
    </row>
    <row r="4" spans="1:33" ht="14.1" customHeight="1">
      <c r="A4" s="12">
        <v>44407</v>
      </c>
      <c r="B4" s="13">
        <f>VLOOKUP(A4,[1]HwabaoWP_szse_innovation_100!$A:$E,5)</f>
        <v>1.006</v>
      </c>
      <c r="C4" s="13">
        <f>VLOOKUP(A4,[2]myPEPB!$B:$C,2)</f>
        <v>39.930000305175781</v>
      </c>
      <c r="D4" s="14">
        <f>VLOOKUP(A4,[2]myPEPB!$B:$D,3)</f>
        <v>40.930499984741189</v>
      </c>
      <c r="E4" s="14">
        <f t="shared" ref="E4:E19" si="7">IF(C4&lt;D4,$E$2*(D4-C4)^2,-$E$2*(D4-C4)^2)</f>
        <v>3953.9484548014116</v>
      </c>
      <c r="F4" s="15">
        <f t="shared" si="0"/>
        <v>3930.3662572578642</v>
      </c>
      <c r="G4" s="15">
        <f t="shared" si="1"/>
        <v>3930.3662572578642</v>
      </c>
      <c r="H4" s="15">
        <f t="shared" si="2"/>
        <v>3953.9484548014116</v>
      </c>
      <c r="I4" s="15">
        <f t="shared" si="3"/>
        <v>3953.9484548014116</v>
      </c>
      <c r="J4" s="15">
        <f t="shared" si="4"/>
        <v>3953.9484548014116</v>
      </c>
      <c r="K4" s="15">
        <f t="shared" si="5"/>
        <v>0</v>
      </c>
      <c r="L4" s="14">
        <f t="shared" si="6"/>
        <v>0</v>
      </c>
      <c r="M4" s="9"/>
      <c r="P4" s="24">
        <v>44561</v>
      </c>
      <c r="Q4" s="18">
        <f>R4</f>
        <v>245217.81577195294</v>
      </c>
      <c r="R4" s="8">
        <f>VLOOKUP(P4,A:I,9,)</f>
        <v>245217.81577195294</v>
      </c>
      <c r="S4" s="8">
        <f>VLOOKUP(P4,A:J,10,)</f>
        <v>247884.08816460447</v>
      </c>
      <c r="T4" s="8">
        <f>VLOOKUP(P4,A:K,11,)</f>
        <v>2666.2723926515318</v>
      </c>
      <c r="U4" s="8">
        <f>VLOOKUP(P4,A:L,12,)</f>
        <v>0</v>
      </c>
      <c r="V4" s="19">
        <f>(S4-R4)/R4</f>
        <v>1.0873077815565837E-2</v>
      </c>
      <c r="W4" s="19">
        <f>V4</f>
        <v>1.0873077815565837E-2</v>
      </c>
      <c r="Y4" s="17"/>
      <c r="Z4" s="9"/>
      <c r="AA4" s="9"/>
      <c r="AB4" s="17"/>
      <c r="AC4" s="9"/>
      <c r="AD4" s="9"/>
      <c r="AE4" s="17"/>
      <c r="AF4" s="9"/>
      <c r="AG4" s="9"/>
    </row>
    <row r="5" spans="1:33" ht="14.1" customHeight="1">
      <c r="A5" s="12">
        <v>44439</v>
      </c>
      <c r="B5" s="13">
        <f>VLOOKUP(A5,[1]HwabaoWP_szse_innovation_100!$A:$E,5)</f>
        <v>0.96599999999999997</v>
      </c>
      <c r="C5" s="13">
        <f>VLOOKUP(A5,[2]myPEPB!$B:$C,2)</f>
        <v>38.069999694824219</v>
      </c>
      <c r="D5" s="14">
        <f>VLOOKUP(A5,[2]myPEPB!$B:$D,3)</f>
        <v>40.654705834482208</v>
      </c>
      <c r="E5" s="14">
        <f t="shared" si="7"/>
        <v>26388.788022123525</v>
      </c>
      <c r="F5" s="15">
        <f t="shared" si="0"/>
        <v>27317.585944227252</v>
      </c>
      <c r="G5" s="15">
        <f t="shared" si="1"/>
        <v>31247.952201485117</v>
      </c>
      <c r="H5" s="15">
        <f t="shared" si="2"/>
        <v>30185.521826634624</v>
      </c>
      <c r="I5" s="15">
        <f t="shared" si="3"/>
        <v>30342.736476924936</v>
      </c>
      <c r="J5" s="15">
        <f t="shared" si="4"/>
        <v>30185.521826634624</v>
      </c>
      <c r="K5" s="15">
        <f t="shared" si="5"/>
        <v>-157.21465029031242</v>
      </c>
      <c r="L5" s="14">
        <f t="shared" si="6"/>
        <v>0</v>
      </c>
      <c r="M5" s="9"/>
      <c r="Y5" s="17"/>
      <c r="Z5" s="9"/>
      <c r="AA5" s="9"/>
      <c r="AB5" s="17"/>
      <c r="AC5" s="9"/>
      <c r="AD5" s="9"/>
      <c r="AE5" s="17"/>
      <c r="AF5" s="9"/>
      <c r="AG5" s="9"/>
    </row>
    <row r="6" spans="1:33" ht="14.1" customHeight="1">
      <c r="A6" s="12">
        <v>44469</v>
      </c>
      <c r="B6" s="13">
        <f>VLOOKUP(A6,[1]HwabaoWP_szse_innovation_100!$A:$E,5)</f>
        <v>0.96099999999999997</v>
      </c>
      <c r="C6" s="13">
        <f>VLOOKUP(A6,[2]myPEPB!$B:$C,2)</f>
        <v>35.020000457763672</v>
      </c>
      <c r="D6" s="14">
        <f>VLOOKUP(A6,[2]myPEPB!$B:$D,3)</f>
        <v>39.730819672131133</v>
      </c>
      <c r="E6" s="14">
        <f t="shared" si="7"/>
        <v>87657.679798291982</v>
      </c>
      <c r="F6" s="15">
        <f t="shared" si="0"/>
        <v>91215.067427983333</v>
      </c>
      <c r="G6" s="15">
        <f t="shared" si="1"/>
        <v>122463.01962946844</v>
      </c>
      <c r="H6" s="15">
        <f t="shared" si="2"/>
        <v>117686.96186391918</v>
      </c>
      <c r="I6" s="15">
        <f t="shared" si="3"/>
        <v>118000.41627521692</v>
      </c>
      <c r="J6" s="15">
        <f t="shared" si="4"/>
        <v>117686.96186391918</v>
      </c>
      <c r="K6" s="15">
        <f t="shared" si="5"/>
        <v>-313.45441129774554</v>
      </c>
      <c r="L6" s="14">
        <f t="shared" si="6"/>
        <v>0</v>
      </c>
      <c r="M6" s="9"/>
      <c r="Y6" s="9"/>
      <c r="Z6" s="9"/>
      <c r="AA6" s="20"/>
      <c r="AB6" s="9"/>
      <c r="AC6" s="9"/>
      <c r="AD6" s="20"/>
      <c r="AE6" s="17"/>
    </row>
    <row r="7" spans="1:33" ht="14.1" customHeight="1">
      <c r="A7" s="12">
        <v>44498</v>
      </c>
      <c r="B7" s="13">
        <f>VLOOKUP(A7,[1]HwabaoWP_szse_innovation_100!$A:$E,5)</f>
        <v>0.99299997091293335</v>
      </c>
      <c r="C7" s="13">
        <f>VLOOKUP(A7,[2]myPEPB!$B:$C,2)</f>
        <v>36.299999239999998</v>
      </c>
      <c r="D7" s="14">
        <f>VLOOKUP(A7,[2]myPEPB!$B:$D,3)</f>
        <v>39.253623134275358</v>
      </c>
      <c r="E7" s="14">
        <f t="shared" si="7"/>
        <v>34459.381729895649</v>
      </c>
      <c r="F7" s="15">
        <f t="shared" si="0"/>
        <v>34702.298831101441</v>
      </c>
      <c r="G7" s="15">
        <f t="shared" si="1"/>
        <v>157165.31846056989</v>
      </c>
      <c r="H7" s="15">
        <f t="shared" si="2"/>
        <v>156065.15665986782</v>
      </c>
      <c r="I7" s="15">
        <f t="shared" si="3"/>
        <v>152459.79800511256</v>
      </c>
      <c r="J7" s="15">
        <f t="shared" si="4"/>
        <v>156065.15665986782</v>
      </c>
      <c r="K7" s="15">
        <f t="shared" si="5"/>
        <v>3605.358654755255</v>
      </c>
      <c r="L7" s="14">
        <f t="shared" si="6"/>
        <v>0</v>
      </c>
      <c r="M7" s="9"/>
      <c r="Y7" s="9"/>
      <c r="Z7" s="9"/>
      <c r="AA7" s="9"/>
      <c r="AG7" s="10"/>
    </row>
    <row r="8" spans="1:33" ht="14.1" customHeight="1">
      <c r="A8" s="12">
        <v>44530</v>
      </c>
      <c r="B8" s="13">
        <f>VLOOKUP(A8,[1]HwabaoWP_szse_innovation_100!$A:$E,5)</f>
        <v>1.0110000371932983</v>
      </c>
      <c r="C8" s="13">
        <f>VLOOKUP(A8,[2]myPEPB!$B:$C,2)</f>
        <v>35.450000000000003</v>
      </c>
      <c r="D8" s="14">
        <f>VLOOKUP(A8,[2]myPEPB!$B:$D,3)</f>
        <v>38.695499988749994</v>
      </c>
      <c r="E8" s="14">
        <f t="shared" si="7"/>
        <v>41606.417199055955</v>
      </c>
      <c r="F8" s="15">
        <f t="shared" si="0"/>
        <v>41153.724696748955</v>
      </c>
      <c r="G8" s="15">
        <f t="shared" si="1"/>
        <v>198319.04315731884</v>
      </c>
      <c r="H8" s="15">
        <f t="shared" si="2"/>
        <v>200500.56000818868</v>
      </c>
      <c r="I8" s="15">
        <f t="shared" si="3"/>
        <v>194066.21520416852</v>
      </c>
      <c r="J8" s="15">
        <f t="shared" si="4"/>
        <v>200500.56000818868</v>
      </c>
      <c r="K8" s="15">
        <f t="shared" si="5"/>
        <v>6434.344804020162</v>
      </c>
      <c r="L8" s="14">
        <f t="shared" si="6"/>
        <v>0</v>
      </c>
      <c r="M8" s="9"/>
    </row>
    <row r="9" spans="1:33" ht="14.1" customHeight="1">
      <c r="A9" s="12">
        <v>44561</v>
      </c>
      <c r="B9" s="13">
        <f>VLOOKUP(A9,[1]HwabaoWP_szse_innovation_100!$A:$E,5)</f>
        <v>0.99199998378753662</v>
      </c>
      <c r="C9" s="13">
        <f>VLOOKUP(A9,[2]myPEPB!$B:$C,2)</f>
        <v>34.630000000000003</v>
      </c>
      <c r="D9" s="14">
        <f>VLOOKUP(A9,[2]myPEPB!$B:$D,3)</f>
        <v>38.228579205136612</v>
      </c>
      <c r="E9" s="14">
        <f t="shared" si="7"/>
        <v>51151.60056778443</v>
      </c>
      <c r="F9" s="15">
        <f t="shared" si="0"/>
        <v>51564.11431831224</v>
      </c>
      <c r="G9" s="15">
        <f t="shared" si="1"/>
        <v>249883.15747563107</v>
      </c>
      <c r="H9" s="15">
        <f t="shared" si="2"/>
        <v>247884.08816460447</v>
      </c>
      <c r="I9" s="15">
        <f t="shared" si="3"/>
        <v>245217.81577195294</v>
      </c>
      <c r="J9" s="15">
        <f t="shared" si="4"/>
        <v>247884.08816460447</v>
      </c>
      <c r="K9" s="15">
        <f t="shared" si="5"/>
        <v>2666.2723926515318</v>
      </c>
      <c r="L9" s="14">
        <f t="shared" si="6"/>
        <v>0</v>
      </c>
      <c r="M9" s="9"/>
      <c r="Y9" s="17"/>
      <c r="Z9" s="9"/>
      <c r="AA9" s="9"/>
    </row>
    <row r="10" spans="1:33" ht="14.1" customHeight="1">
      <c r="A10" s="12">
        <v>44589</v>
      </c>
      <c r="B10" s="13">
        <f>VLOOKUP(A10,[1]HwabaoWP_szse_innovation_100!$A:$E,5)</f>
        <v>0.89099997282028198</v>
      </c>
      <c r="C10" s="13">
        <f>VLOOKUP(A10,[2]myPEPB!$B:$C,2)</f>
        <v>31.159999849999998</v>
      </c>
      <c r="D10" s="14">
        <f>VLOOKUP(A10,[2]myPEPB!$B:$D,3)</f>
        <v>37.710494996683174</v>
      </c>
      <c r="E10" s="14">
        <f t="shared" si="7"/>
        <v>169490.49733354338</v>
      </c>
      <c r="F10" s="15">
        <f t="shared" si="0"/>
        <v>190225.03086846921</v>
      </c>
      <c r="G10" s="15">
        <f t="shared" si="1"/>
        <v>440108.18834410026</v>
      </c>
      <c r="H10" s="15">
        <f t="shared" si="2"/>
        <v>392136.3838525769</v>
      </c>
      <c r="I10" s="15">
        <f t="shared" si="3"/>
        <v>414708.31310549635</v>
      </c>
      <c r="J10" s="15">
        <f t="shared" si="4"/>
        <v>392136.3838525769</v>
      </c>
      <c r="K10" s="15">
        <f t="shared" si="5"/>
        <v>-22571.92925291945</v>
      </c>
      <c r="L10" s="14">
        <f t="shared" si="6"/>
        <v>0</v>
      </c>
      <c r="M10" s="9"/>
      <c r="Y10" s="17"/>
      <c r="Z10" s="9"/>
      <c r="AA10" s="9"/>
    </row>
    <row r="11" spans="1:33" ht="14.1" customHeight="1">
      <c r="A11" s="12">
        <v>44620</v>
      </c>
      <c r="B11" s="13">
        <f>VLOOKUP(A11,[1]HwabaoWP_szse_innovation_100!$A:$E,5)</f>
        <v>0.88200002908706665</v>
      </c>
      <c r="C11" s="13">
        <f>VLOOKUP(A11,[2]myPEPB!$B:$C,2)</f>
        <v>30.969999309999999</v>
      </c>
      <c r="D11" s="14">
        <f>VLOOKUP(A11,[2]myPEPB!$B:$D,3)</f>
        <v>37.189770586238538</v>
      </c>
      <c r="E11" s="14">
        <f t="shared" si="7"/>
        <v>152807.94117845185</v>
      </c>
      <c r="F11" s="15">
        <f t="shared" si="0"/>
        <v>173251.62827558978</v>
      </c>
      <c r="G11" s="15">
        <f t="shared" si="1"/>
        <v>613359.81661969004</v>
      </c>
      <c r="H11" s="15">
        <f t="shared" si="2"/>
        <v>540983.37609940453</v>
      </c>
      <c r="I11" s="15">
        <f t="shared" si="3"/>
        <v>567516.25428394822</v>
      </c>
      <c r="J11" s="15">
        <f t="shared" si="4"/>
        <v>540983.37609940453</v>
      </c>
      <c r="K11" s="15">
        <f t="shared" si="5"/>
        <v>-26532.87818454369</v>
      </c>
      <c r="L11" s="14">
        <f t="shared" si="6"/>
        <v>0</v>
      </c>
      <c r="M11" s="9"/>
      <c r="Y11" s="17"/>
      <c r="Z11" s="9"/>
      <c r="AA11" s="9"/>
    </row>
    <row r="12" spans="1:33" ht="14.1" customHeight="1">
      <c r="A12" s="12">
        <v>44651</v>
      </c>
      <c r="B12" s="13">
        <f>VLOOKUP(A12,[1]HwabaoWP_szse_innovation_100!$A:$E,5)</f>
        <v>0.79199999570846558</v>
      </c>
      <c r="C12" s="13">
        <f>VLOOKUP(A12,[2]myPEPB!$B:$C,2)</f>
        <v>27.63999939</v>
      </c>
      <c r="D12" s="14">
        <f>VLOOKUP(A12,[2]myPEPB!$B:$D,3)</f>
        <v>36.340622369004151</v>
      </c>
      <c r="E12" s="14">
        <f t="shared" si="7"/>
        <v>299018.3188799615</v>
      </c>
      <c r="F12" s="15">
        <f t="shared" si="0"/>
        <v>377548.38446997904</v>
      </c>
      <c r="G12" s="15">
        <f t="shared" si="1"/>
        <v>990908.20108966902</v>
      </c>
      <c r="H12" s="15">
        <f t="shared" si="2"/>
        <v>784799.29101050121</v>
      </c>
      <c r="I12" s="15">
        <f t="shared" si="3"/>
        <v>866534.57316390972</v>
      </c>
      <c r="J12" s="15">
        <f t="shared" si="4"/>
        <v>784799.29101050121</v>
      </c>
      <c r="K12" s="15">
        <f t="shared" si="5"/>
        <v>-81735.282153408509</v>
      </c>
      <c r="L12" s="14">
        <f t="shared" si="6"/>
        <v>0</v>
      </c>
      <c r="M12" s="9"/>
      <c r="Y12" s="17"/>
    </row>
    <row r="13" spans="1:33" ht="14.1" customHeight="1">
      <c r="A13" s="12">
        <v>44680</v>
      </c>
      <c r="B13" s="13">
        <f>VLOOKUP(A13,[1]HwabaoWP_szse_innovation_100!$A:$E,5)</f>
        <v>0.71899998188018799</v>
      </c>
      <c r="C13" s="13">
        <f>VLOOKUP(A13,[2]myPEPB!$B:$C,2)</f>
        <v>25.129999160000001</v>
      </c>
      <c r="D13" s="14">
        <f>VLOOKUP(A13,[2]myPEPB!$B:$D,3)</f>
        <v>35.566653817730753</v>
      </c>
      <c r="E13" s="14">
        <f t="shared" si="7"/>
        <v>430248.85375669535</v>
      </c>
      <c r="F13" s="15">
        <f t="shared" si="0"/>
        <v>598398.97718994762</v>
      </c>
      <c r="G13" s="15">
        <f t="shared" si="1"/>
        <v>1589307.1782796166</v>
      </c>
      <c r="H13" s="15">
        <f t="shared" si="2"/>
        <v>1142711.8323850972</v>
      </c>
      <c r="I13" s="15">
        <f t="shared" si="3"/>
        <v>1296783.4269206051</v>
      </c>
      <c r="J13" s="15">
        <f t="shared" si="4"/>
        <v>1142711.8323850972</v>
      </c>
      <c r="K13" s="15">
        <f t="shared" si="5"/>
        <v>-154071.59453550796</v>
      </c>
      <c r="L13" s="14">
        <f t="shared" si="6"/>
        <v>0</v>
      </c>
      <c r="M13" s="9"/>
      <c r="AA13" s="10"/>
    </row>
    <row r="14" spans="1:33" ht="14.1" customHeight="1">
      <c r="A14" s="12">
        <v>44712</v>
      </c>
      <c r="B14" s="13">
        <f>VLOOKUP(A14,[1]HwabaoWP_szse_innovation_100!$A:$E,5)</f>
        <v>0.74699997901916504</v>
      </c>
      <c r="C14" s="13">
        <f>VLOOKUP(A14,[2]myPEPB!$B:$C,2)</f>
        <v>24.129999160000001</v>
      </c>
      <c r="D14" s="14">
        <f>VLOOKUP(A14,[2]myPEPB!$B:$D,3)</f>
        <v>34.740573439534039</v>
      </c>
      <c r="E14" s="14">
        <f t="shared" si="7"/>
        <v>444707.93183896161</v>
      </c>
      <c r="F14" s="15">
        <f t="shared" si="0"/>
        <v>595325.22667922615</v>
      </c>
      <c r="G14" s="15">
        <f t="shared" si="1"/>
        <v>2184632.4049588428</v>
      </c>
      <c r="H14" s="15">
        <f t="shared" si="2"/>
        <v>1631920.3606688436</v>
      </c>
      <c r="I14" s="15">
        <f t="shared" si="3"/>
        <v>1741491.3587595667</v>
      </c>
      <c r="J14" s="15">
        <f t="shared" si="4"/>
        <v>1631920.3606688436</v>
      </c>
      <c r="K14" s="15">
        <f t="shared" si="5"/>
        <v>-109570.99809072306</v>
      </c>
      <c r="L14" s="14">
        <f t="shared" si="6"/>
        <v>0</v>
      </c>
      <c r="M14" s="9"/>
    </row>
    <row r="15" spans="1:33" ht="14.1" customHeight="1">
      <c r="A15" s="12">
        <v>44742</v>
      </c>
      <c r="B15" s="13">
        <f>VLOOKUP(A15,[1]HwabaoWP_szse_innovation_100!$A:$E,5)</f>
        <v>0.84500002861022949</v>
      </c>
      <c r="C15" s="13">
        <f>VLOOKUP(A15,[2]myPEPB!$B:$C,2)</f>
        <v>27.809999470000001</v>
      </c>
      <c r="D15" s="14">
        <f>VLOOKUP(A15,[2]myPEPB!$B:$D,3)</f>
        <v>34.119366627533324</v>
      </c>
      <c r="E15" s="14">
        <f t="shared" si="7"/>
        <v>157242.05001781249</v>
      </c>
      <c r="F15" s="15">
        <f t="shared" si="0"/>
        <v>186085.25999274614</v>
      </c>
      <c r="G15" s="15">
        <f t="shared" si="1"/>
        <v>2370717.664951589</v>
      </c>
      <c r="H15" s="15">
        <f t="shared" si="2"/>
        <v>2003256.4947108692</v>
      </c>
      <c r="I15" s="15">
        <f t="shared" si="3"/>
        <v>1898733.4087773792</v>
      </c>
      <c r="J15" s="15">
        <f t="shared" si="4"/>
        <v>2003256.4947108692</v>
      </c>
      <c r="K15" s="15">
        <f t="shared" si="5"/>
        <v>104523.08593348996</v>
      </c>
      <c r="L15" s="14">
        <f t="shared" si="6"/>
        <v>0</v>
      </c>
      <c r="M15" s="9"/>
    </row>
    <row r="16" spans="1:33" ht="14.1" customHeight="1">
      <c r="A16" s="12">
        <v>44771</v>
      </c>
      <c r="B16" s="13">
        <f>VLOOKUP(A16,[1]HwabaoWP_szse_innovation_100!$A:$E,5)</f>
        <v>0.80099999904632568</v>
      </c>
      <c r="C16" s="13">
        <f>VLOOKUP(A16,[2]myPEPB!$B:$C,2)</f>
        <v>26.329999919999999</v>
      </c>
      <c r="D16" s="14">
        <f>VLOOKUP(A16,[2]myPEPB!$B:$D,3)</f>
        <v>33.666137024579427</v>
      </c>
      <c r="E16" s="14">
        <f t="shared" si="7"/>
        <v>212584.68508788882</v>
      </c>
      <c r="F16" s="15">
        <f t="shared" si="0"/>
        <v>265399.10779150203</v>
      </c>
      <c r="G16" s="15">
        <f t="shared" si="1"/>
        <v>2636116.772743091</v>
      </c>
      <c r="H16" s="15">
        <f t="shared" si="2"/>
        <v>2111529.5324532189</v>
      </c>
      <c r="I16" s="15">
        <f t="shared" si="3"/>
        <v>2111318.0938652679</v>
      </c>
      <c r="J16" s="15">
        <f t="shared" si="4"/>
        <v>2111529.5324532189</v>
      </c>
      <c r="K16" s="15">
        <f t="shared" si="5"/>
        <v>211.43858795100823</v>
      </c>
      <c r="L16" s="14">
        <f t="shared" si="6"/>
        <v>0</v>
      </c>
      <c r="M16" s="9"/>
    </row>
    <row r="17" spans="1:13" ht="14.1" customHeight="1">
      <c r="A17" s="12">
        <v>44804</v>
      </c>
      <c r="B17" s="13">
        <f>VLOOKUP(A17,[1]HwabaoWP_szse_innovation_100!$A:$E,5)</f>
        <v>0.76499998569488525</v>
      </c>
      <c r="C17" s="13">
        <f>VLOOKUP(A17,[2]myPEPB!$B:$C,2)</f>
        <v>25.18000031</v>
      </c>
      <c r="D17" s="14">
        <f>VLOOKUP(A17,[2]myPEPB!$B:$D,3)</f>
        <v>33.177616240465106</v>
      </c>
      <c r="E17" s="14">
        <f t="shared" si="7"/>
        <v>252649.34925635549</v>
      </c>
      <c r="F17" s="15">
        <f t="shared" si="0"/>
        <v>330260.59343891655</v>
      </c>
      <c r="G17" s="15">
        <f t="shared" si="1"/>
        <v>2966377.3661820074</v>
      </c>
      <c r="H17" s="15">
        <f t="shared" si="2"/>
        <v>2269278.6426948672</v>
      </c>
      <c r="I17" s="15">
        <f t="shared" si="3"/>
        <v>2363967.4431216232</v>
      </c>
      <c r="J17" s="15">
        <f t="shared" si="4"/>
        <v>2269278.6426948672</v>
      </c>
      <c r="K17" s="15">
        <f t="shared" si="5"/>
        <v>-94688.800426756032</v>
      </c>
      <c r="L17" s="14">
        <f t="shared" si="6"/>
        <v>0</v>
      </c>
      <c r="M17" s="9"/>
    </row>
    <row r="18" spans="1:13" ht="14.1" customHeight="1">
      <c r="A18" s="12">
        <v>44834</v>
      </c>
      <c r="B18" s="13">
        <f>VLOOKUP(A18,[1]HwabaoWP_szse_innovation_100!$A:$E,5)</f>
        <v>0.69599997997283936</v>
      </c>
      <c r="C18" s="13">
        <f>VLOOKUP(A18,[2]myPEPB!$B:$C,2)</f>
        <v>23.340000150000002</v>
      </c>
      <c r="D18" s="14">
        <f>VLOOKUP(A18,[2]myPEPB!$B:$D,3)</f>
        <v>32.601424623862997</v>
      </c>
      <c r="E18" s="14">
        <f t="shared" si="7"/>
        <v>338807.23397602042</v>
      </c>
      <c r="F18" s="15">
        <f t="shared" si="0"/>
        <v>486792.0168463827</v>
      </c>
      <c r="G18" s="15">
        <f t="shared" si="1"/>
        <v>3453169.3830283899</v>
      </c>
      <c r="H18" s="15">
        <f t="shared" si="2"/>
        <v>2403405.8214305816</v>
      </c>
      <c r="I18" s="15">
        <f t="shared" si="3"/>
        <v>2702774.6770976437</v>
      </c>
      <c r="J18" s="15">
        <f t="shared" si="4"/>
        <v>2403405.8214305816</v>
      </c>
      <c r="K18" s="15">
        <f t="shared" si="5"/>
        <v>-299368.8556670621</v>
      </c>
      <c r="L18" s="14">
        <f t="shared" si="6"/>
        <v>0</v>
      </c>
      <c r="M18" s="9"/>
    </row>
    <row r="19" spans="1:13" ht="12.75">
      <c r="A19" s="12">
        <v>44865</v>
      </c>
      <c r="B19" s="13">
        <f>VLOOKUP(A19,[1]HwabaoWP_szse_innovation_100!$A:$E,5)</f>
        <v>0.68699997663497925</v>
      </c>
      <c r="C19" s="13">
        <f>VLOOKUP(A19,[2]myPEPB!$B:$C,2)</f>
        <v>22.239999770000001</v>
      </c>
      <c r="D19" s="14">
        <f>VLOOKUP(A19,[2]myPEPB!$B:$D,3)</f>
        <v>32.197401538923856</v>
      </c>
      <c r="E19" s="14">
        <f t="shared" si="7"/>
        <v>391641.90745168331</v>
      </c>
      <c r="F19" s="15">
        <f t="shared" si="0"/>
        <v>570075.57608662441</v>
      </c>
      <c r="G19" s="15">
        <f t="shared" si="1"/>
        <v>4023244.9591150144</v>
      </c>
      <c r="H19" s="15">
        <f t="shared" si="2"/>
        <v>2763969.1929088128</v>
      </c>
      <c r="I19" s="15">
        <f t="shared" si="3"/>
        <v>3094416.5845493269</v>
      </c>
      <c r="J19" s="15">
        <f t="shared" si="4"/>
        <v>2763969.1929088128</v>
      </c>
      <c r="K19" s="15">
        <f t="shared" si="5"/>
        <v>-330447.39164051414</v>
      </c>
      <c r="L19" s="14">
        <f t="shared" si="6"/>
        <v>0</v>
      </c>
    </row>
  </sheetData>
  <phoneticPr fontId="3" type="noConversion"/>
  <conditionalFormatting sqref="H2">
    <cfRule type="cellIs" dxfId="4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M19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3" style="21" customWidth="1"/>
    <col min="10" max="10" width="12.625" style="11" customWidth="1"/>
    <col min="11" max="11" width="10.75" style="11" customWidth="1"/>
    <col min="12" max="18" width="10.75" style="21" customWidth="1"/>
    <col min="19" max="19" width="9.5" style="11" bestFit="1" customWidth="1"/>
    <col min="20" max="20" width="9.375" style="10" bestFit="1" customWidth="1"/>
    <col min="21" max="21" width="9" style="11"/>
    <col min="22" max="22" width="9.75" style="11" bestFit="1" customWidth="1"/>
    <col min="23" max="24" width="11.375" style="11" customWidth="1"/>
    <col min="25" max="26" width="11.125" style="11" customWidth="1"/>
    <col min="27" max="27" width="10.375" style="11" customWidth="1"/>
    <col min="28" max="28" width="10.25" style="11" customWidth="1"/>
    <col min="29" max="29" width="10.125" style="11" customWidth="1"/>
    <col min="30" max="30" width="9" style="11"/>
    <col min="31" max="31" width="9.75" style="11" bestFit="1" customWidth="1"/>
    <col min="32" max="33" width="9" style="11"/>
    <col min="34" max="34" width="9.75" style="11" bestFit="1" customWidth="1"/>
    <col min="35" max="36" width="9" style="11"/>
    <col min="37" max="37" width="9.75" style="11" bestFit="1" customWidth="1"/>
    <col min="38" max="16384" width="9" style="11"/>
  </cols>
  <sheetData>
    <row r="1" spans="1:39" s="5" customFormat="1" ht="27" customHeight="1">
      <c r="A1" s="25" t="s">
        <v>4</v>
      </c>
      <c r="B1" s="25" t="s">
        <v>5</v>
      </c>
      <c r="C1" s="25" t="s">
        <v>6</v>
      </c>
      <c r="D1" s="26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2" t="s">
        <v>12</v>
      </c>
      <c r="J1" s="1" t="s">
        <v>13</v>
      </c>
      <c r="K1" s="27" t="s">
        <v>14</v>
      </c>
      <c r="L1" s="28" t="s">
        <v>15</v>
      </c>
      <c r="M1" s="4" t="s">
        <v>21</v>
      </c>
      <c r="N1" s="4" t="s">
        <v>22</v>
      </c>
      <c r="O1" s="4" t="s">
        <v>23</v>
      </c>
      <c r="P1" s="4" t="s">
        <v>24</v>
      </c>
      <c r="Q1" s="4" t="s">
        <v>1</v>
      </c>
      <c r="R1" s="4" t="s">
        <v>2</v>
      </c>
      <c r="S1" s="5" t="s">
        <v>25</v>
      </c>
      <c r="T1" s="6" t="s">
        <v>3</v>
      </c>
      <c r="U1" s="5" t="s">
        <v>26</v>
      </c>
    </row>
    <row r="2" spans="1:39" ht="14.1" customHeight="1">
      <c r="A2" s="7"/>
      <c r="B2" s="7"/>
      <c r="C2" s="7"/>
      <c r="D2" s="8"/>
      <c r="E2" s="8">
        <v>3950</v>
      </c>
      <c r="F2" s="8"/>
      <c r="G2" s="8"/>
      <c r="H2" s="8">
        <f ca="1">MIN(G:G)</f>
        <v>0</v>
      </c>
      <c r="I2" s="8"/>
      <c r="J2" s="7"/>
      <c r="K2" s="7"/>
      <c r="L2" s="8"/>
      <c r="M2" s="22"/>
      <c r="N2" s="22"/>
      <c r="O2" s="22"/>
      <c r="P2" s="22"/>
      <c r="Q2" s="22"/>
      <c r="R2" s="22"/>
      <c r="S2" s="9"/>
    </row>
    <row r="3" spans="1:39" ht="14.1" customHeight="1">
      <c r="A3" s="12">
        <v>44377</v>
      </c>
      <c r="B3" s="13">
        <f>VLOOKUP(A3,[1]HwabaoWP_szse_innovation_100!$A:$E,5)</f>
        <v>1.0309999999999999</v>
      </c>
      <c r="C3" s="13">
        <f>VLOOKUP(A3,[2]myPEPB!$B:$C,2)</f>
        <v>41.45</v>
      </c>
      <c r="D3" s="14">
        <f>VLOOKUP(A3,[2]myPEPB!$B:$D,3)</f>
        <v>41.041896551724122</v>
      </c>
      <c r="E3" s="14">
        <v>0</v>
      </c>
      <c r="F3" s="15">
        <f t="shared" ref="F3:F16" si="0">E3/B3</f>
        <v>0</v>
      </c>
      <c r="G3" s="15">
        <f>G2+F3</f>
        <v>0</v>
      </c>
      <c r="H3" s="15">
        <f t="shared" ref="H3:H16" si="1">G3*B3</f>
        <v>0</v>
      </c>
      <c r="I3" s="15">
        <f>IF(E3&gt;0,I2+E3,I2)</f>
        <v>0</v>
      </c>
      <c r="J3" s="15">
        <f t="shared" ref="J3:J16" si="2">H3+L3</f>
        <v>0</v>
      </c>
      <c r="K3" s="15">
        <f t="shared" ref="K3:K16" si="3">J3-I3</f>
        <v>0</v>
      </c>
      <c r="L3" s="14">
        <f>IF(E3&lt;0,L2-E3,L2)</f>
        <v>0</v>
      </c>
      <c r="M3" s="23">
        <f ca="1">MAX(VLOOKUP(A3,[1]HwabaoWP_szse_innovation_100!$A:$C,3),OFFSET([1]HwabaoWP_szse_innovation_100!$N$1,(MATCH(A3,[1]HwabaoWP_szse_innovation_100!$A:$A)-2),))</f>
        <v>1.034</v>
      </c>
      <c r="N3" s="23">
        <f ca="1">MIN(VLOOKUP(A3,[1]HwabaoWP_szse_innovation_100!$A:$D,4),OFFSET([1]HwabaoWP_szse_innovation_100!$O$1,(MATCH(A3,[1]HwabaoWP_szse_innovation_100!$A:$A)-2),))</f>
        <v>1.012</v>
      </c>
      <c r="O3" s="23">
        <f ca="1">(B3+M3+N3)/3</f>
        <v>1.0256666666666667</v>
      </c>
      <c r="P3" s="23"/>
      <c r="Q3" s="23"/>
      <c r="R3" s="23"/>
      <c r="S3" s="9"/>
      <c r="V3" s="29" t="s">
        <v>4</v>
      </c>
      <c r="W3" s="16" t="s">
        <v>16</v>
      </c>
      <c r="X3" s="16" t="s">
        <v>12</v>
      </c>
      <c r="Y3" s="16" t="s">
        <v>17</v>
      </c>
      <c r="Z3" s="16" t="s">
        <v>18</v>
      </c>
      <c r="AA3" s="30" t="s">
        <v>15</v>
      </c>
      <c r="AB3" s="16" t="s">
        <v>19</v>
      </c>
      <c r="AC3" s="16" t="s">
        <v>20</v>
      </c>
    </row>
    <row r="4" spans="1:39" ht="14.1" customHeight="1">
      <c r="A4" s="12">
        <v>44407</v>
      </c>
      <c r="B4" s="13">
        <f>VLOOKUP(A4,[1]HwabaoWP_szse_innovation_100!$A:$E,5)</f>
        <v>1.006</v>
      </c>
      <c r="C4" s="13">
        <f>VLOOKUP(A4,[2]myPEPB!$B:$C,2)</f>
        <v>39.930000305175781</v>
      </c>
      <c r="D4" s="14">
        <f>VLOOKUP(A4,[2]myPEPB!$B:$D,3)</f>
        <v>40.930499984741189</v>
      </c>
      <c r="E4" s="14">
        <f t="shared" ref="E4:E15" si="4">IF(C4&lt;D4,$E$2*(D4-C4)^2,-$E$2*(D4-C4)^2)</f>
        <v>3953.9484548014116</v>
      </c>
      <c r="F4" s="15">
        <f t="shared" si="0"/>
        <v>3930.3662572578642</v>
      </c>
      <c r="G4" s="15">
        <f t="shared" ref="G4:G16" si="5">G3+F4</f>
        <v>3930.3662572578642</v>
      </c>
      <c r="H4" s="15">
        <f t="shared" si="1"/>
        <v>3953.9484548014116</v>
      </c>
      <c r="I4" s="15">
        <f t="shared" ref="I4:I16" si="6">IF(E4&gt;0,I3+E4,I3)</f>
        <v>3953.9484548014116</v>
      </c>
      <c r="J4" s="15">
        <f t="shared" si="2"/>
        <v>3953.9484548014116</v>
      </c>
      <c r="K4" s="15">
        <f t="shared" si="3"/>
        <v>0</v>
      </c>
      <c r="L4" s="14">
        <f t="shared" ref="L4:L16" si="7">IF(E4&lt;0,L3-E4,L3)</f>
        <v>0</v>
      </c>
      <c r="M4" s="23">
        <f ca="1">MAX(VLOOKUP(A4,[1]HwabaoWP_szse_innovation_100!$A:$C,3),OFFSET([1]HwabaoWP_szse_innovation_100!$N$1,(MATCH(A4,[1]HwabaoWP_szse_innovation_100!$A:$A)-2),))</f>
        <v>1.054</v>
      </c>
      <c r="N4" s="23">
        <f ca="1">MIN(VLOOKUP(A4,[1]HwabaoWP_szse_innovation_100!$A:$D,4),OFFSET([1]HwabaoWP_szse_innovation_100!$O$1,(MATCH(A4,[1]HwabaoWP_szse_innovation_100!$A:$A)-2),))</f>
        <v>0.94</v>
      </c>
      <c r="O4" s="23">
        <f t="shared" ref="O4:O16" ca="1" si="8">(B4+M4+N4)/3</f>
        <v>1</v>
      </c>
      <c r="P4" s="23"/>
      <c r="Q4" s="23"/>
      <c r="R4" s="23"/>
      <c r="S4" s="9"/>
      <c r="V4" s="24">
        <v>44561</v>
      </c>
      <c r="W4" s="18">
        <f>X4</f>
        <v>245217.81577195294</v>
      </c>
      <c r="X4" s="8">
        <f>VLOOKUP(V4,A:I,9,)</f>
        <v>245217.81577195294</v>
      </c>
      <c r="Y4" s="8">
        <f>VLOOKUP(V4,A:J,10,)</f>
        <v>247884.08816460447</v>
      </c>
      <c r="Z4" s="8">
        <f>VLOOKUP(V4,A:K,11,)</f>
        <v>2666.2723926515318</v>
      </c>
      <c r="AA4" s="8">
        <f>VLOOKUP(V4,A:L,12,)</f>
        <v>0</v>
      </c>
      <c r="AB4" s="19">
        <f t="shared" ref="AB4" si="9">(Y4-X4)/X4</f>
        <v>1.0873077815565837E-2</v>
      </c>
      <c r="AC4" s="19">
        <f>AG13</f>
        <v>0</v>
      </c>
      <c r="AE4" s="17"/>
      <c r="AF4" s="9"/>
      <c r="AG4" s="9"/>
      <c r="AH4" s="17"/>
      <c r="AI4" s="9"/>
      <c r="AJ4" s="9"/>
      <c r="AK4" s="17"/>
      <c r="AL4" s="9"/>
      <c r="AM4" s="9"/>
    </row>
    <row r="5" spans="1:39" ht="14.1" customHeight="1">
      <c r="A5" s="12">
        <v>44439</v>
      </c>
      <c r="B5" s="13">
        <f>VLOOKUP(A5,[1]HwabaoWP_szse_innovation_100!$A:$E,5)</f>
        <v>0.96599999999999997</v>
      </c>
      <c r="C5" s="13">
        <f>VLOOKUP(A5,[2]myPEPB!$B:$C,2)</f>
        <v>38.069999694824219</v>
      </c>
      <c r="D5" s="14">
        <f>VLOOKUP(A5,[2]myPEPB!$B:$D,3)</f>
        <v>40.654705834482208</v>
      </c>
      <c r="E5" s="14">
        <f t="shared" si="4"/>
        <v>26388.788022123525</v>
      </c>
      <c r="F5" s="15">
        <f t="shared" si="0"/>
        <v>27317.585944227252</v>
      </c>
      <c r="G5" s="15">
        <f t="shared" si="5"/>
        <v>31247.952201485117</v>
      </c>
      <c r="H5" s="15">
        <f t="shared" si="1"/>
        <v>30185.521826634624</v>
      </c>
      <c r="I5" s="15">
        <f t="shared" si="6"/>
        <v>30342.736476924936</v>
      </c>
      <c r="J5" s="15">
        <f t="shared" si="2"/>
        <v>30185.521826634624</v>
      </c>
      <c r="K5" s="15">
        <f t="shared" si="3"/>
        <v>-157.21465029031242</v>
      </c>
      <c r="L5" s="14">
        <f t="shared" si="7"/>
        <v>0</v>
      </c>
      <c r="M5" s="23">
        <f ca="1">MAX(VLOOKUP(A5,[1]HwabaoWP_szse_innovation_100!$A:$C,3),OFFSET([1]HwabaoWP_szse_innovation_100!$N$1,(MATCH(A5,[1]HwabaoWP_szse_innovation_100!$A:$A)-2),))</f>
        <v>1.0469999999999999</v>
      </c>
      <c r="N5" s="23">
        <f ca="1">MIN(VLOOKUP(A5,[1]HwabaoWP_szse_innovation_100!$A:$D,4),OFFSET([1]HwabaoWP_szse_innovation_100!$O$1,(MATCH(A5,[1]HwabaoWP_szse_innovation_100!$A:$A)-2),))</f>
        <v>0.95699999999999996</v>
      </c>
      <c r="O5" s="23">
        <f t="shared" ca="1" si="8"/>
        <v>0.98999999999999988</v>
      </c>
      <c r="P5" s="23"/>
      <c r="Q5" s="23"/>
      <c r="R5" s="23"/>
      <c r="S5" s="9"/>
      <c r="AE5" s="17"/>
      <c r="AF5" s="9"/>
      <c r="AG5" s="9"/>
      <c r="AH5" s="17"/>
      <c r="AI5" s="9"/>
      <c r="AJ5" s="9"/>
      <c r="AK5" s="17"/>
      <c r="AL5" s="9"/>
      <c r="AM5" s="9"/>
    </row>
    <row r="6" spans="1:39" ht="14.1" customHeight="1">
      <c r="A6" s="12">
        <v>44469</v>
      </c>
      <c r="B6" s="13">
        <f>VLOOKUP(A6,[1]HwabaoWP_szse_innovation_100!$A:$E,5)</f>
        <v>0.96099999999999997</v>
      </c>
      <c r="C6" s="13">
        <f>VLOOKUP(A6,[2]myPEPB!$B:$C,2)</f>
        <v>35.020000457763672</v>
      </c>
      <c r="D6" s="14">
        <f>VLOOKUP(A6,[2]myPEPB!$B:$D,3)</f>
        <v>39.730819672131133</v>
      </c>
      <c r="E6" s="14">
        <f t="shared" si="4"/>
        <v>87657.679798291982</v>
      </c>
      <c r="F6" s="15">
        <f t="shared" si="0"/>
        <v>91215.067427983333</v>
      </c>
      <c r="G6" s="15">
        <f t="shared" si="5"/>
        <v>122463.01962946844</v>
      </c>
      <c r="H6" s="15">
        <f t="shared" si="1"/>
        <v>117686.96186391918</v>
      </c>
      <c r="I6" s="15">
        <f t="shared" si="6"/>
        <v>118000.41627521692</v>
      </c>
      <c r="J6" s="15">
        <f t="shared" si="2"/>
        <v>117686.96186391918</v>
      </c>
      <c r="K6" s="15">
        <f t="shared" si="3"/>
        <v>-313.45441129774554</v>
      </c>
      <c r="L6" s="14">
        <f t="shared" si="7"/>
        <v>0</v>
      </c>
      <c r="M6" s="23">
        <f ca="1">MAX(VLOOKUP(A6,[1]HwabaoWP_szse_innovation_100!$A:$C,3),OFFSET([1]HwabaoWP_szse_innovation_100!$N$1,(MATCH(A6,[1]HwabaoWP_szse_innovation_100!$A:$A)-2),))</f>
        <v>0.98799999999999999</v>
      </c>
      <c r="N6" s="23">
        <f ca="1">MIN(VLOOKUP(A6,[1]HwabaoWP_szse_innovation_100!$A:$D,4),OFFSET([1]HwabaoWP_szse_innovation_100!$O$1,(MATCH(A6,[1]HwabaoWP_szse_innovation_100!$A:$A)-2),))</f>
        <v>0.93700000000000006</v>
      </c>
      <c r="O6" s="23">
        <f t="shared" ca="1" si="8"/>
        <v>0.96200000000000008</v>
      </c>
      <c r="P6" s="23"/>
      <c r="Q6" s="23"/>
      <c r="R6" s="23"/>
      <c r="S6" s="9"/>
      <c r="AE6" s="9"/>
      <c r="AF6" s="9"/>
      <c r="AG6" s="20"/>
      <c r="AH6" s="9"/>
      <c r="AI6" s="9"/>
      <c r="AJ6" s="20"/>
      <c r="AK6" s="17"/>
    </row>
    <row r="7" spans="1:39" ht="14.1" customHeight="1">
      <c r="A7" s="12">
        <v>44498</v>
      </c>
      <c r="B7" s="13">
        <f>VLOOKUP(A7,[1]HwabaoWP_szse_innovation_100!$A:$E,5)</f>
        <v>0.99299997091293335</v>
      </c>
      <c r="C7" s="13">
        <f>VLOOKUP(A7,[2]myPEPB!$B:$C,2)</f>
        <v>36.299999239999998</v>
      </c>
      <c r="D7" s="14">
        <f>VLOOKUP(A7,[2]myPEPB!$B:$D,3)</f>
        <v>39.253623134275358</v>
      </c>
      <c r="E7" s="14">
        <f t="shared" si="4"/>
        <v>34459.381729895649</v>
      </c>
      <c r="F7" s="15">
        <f t="shared" si="0"/>
        <v>34702.298831101441</v>
      </c>
      <c r="G7" s="15">
        <f t="shared" si="5"/>
        <v>157165.31846056989</v>
      </c>
      <c r="H7" s="15">
        <f t="shared" si="1"/>
        <v>156065.15665986782</v>
      </c>
      <c r="I7" s="15">
        <f t="shared" si="6"/>
        <v>152459.79800511256</v>
      </c>
      <c r="J7" s="15">
        <f t="shared" si="2"/>
        <v>156065.15665986782</v>
      </c>
      <c r="K7" s="15">
        <f t="shared" si="3"/>
        <v>3605.358654755255</v>
      </c>
      <c r="L7" s="14">
        <f t="shared" si="7"/>
        <v>0</v>
      </c>
      <c r="M7" s="23">
        <f ca="1">MAX(VLOOKUP(A7,[1]HwabaoWP_szse_innovation_100!$A:$C,3),OFFSET([1]HwabaoWP_szse_innovation_100!$N$1,(MATCH(A7,[1]HwabaoWP_szse_innovation_100!$A:$A)-2),))</f>
        <v>1.0049999952316284</v>
      </c>
      <c r="N7" s="23">
        <f ca="1">MIN(VLOOKUP(A7,[1]HwabaoWP_szse_innovation_100!$A:$D,4),OFFSET([1]HwabaoWP_szse_innovation_100!$O$1,(MATCH(A7,[1]HwabaoWP_szse_innovation_100!$A:$A)-2),))</f>
        <v>0.93900001049041748</v>
      </c>
      <c r="O7" s="23">
        <f t="shared" ca="1" si="8"/>
        <v>0.97899999221165979</v>
      </c>
      <c r="P7" s="23"/>
      <c r="Q7" s="23"/>
      <c r="R7" s="23"/>
      <c r="S7" s="9"/>
      <c r="AE7" s="9"/>
      <c r="AF7" s="9"/>
      <c r="AG7" s="9"/>
      <c r="AM7" s="10"/>
    </row>
    <row r="8" spans="1:39" ht="14.1" customHeight="1">
      <c r="A8" s="12">
        <v>44530</v>
      </c>
      <c r="B8" s="13">
        <f>VLOOKUP(A8,[1]HwabaoWP_szse_innovation_100!$A:$E,5)</f>
        <v>1.0110000371932983</v>
      </c>
      <c r="C8" s="13">
        <f>VLOOKUP(A8,[2]myPEPB!$B:$C,2)</f>
        <v>35.450000000000003</v>
      </c>
      <c r="D8" s="14">
        <f>VLOOKUP(A8,[2]myPEPB!$B:$D,3)</f>
        <v>38.695499988749994</v>
      </c>
      <c r="E8" s="14">
        <f t="shared" si="4"/>
        <v>41606.417199055955</v>
      </c>
      <c r="F8" s="15">
        <f t="shared" si="0"/>
        <v>41153.724696748955</v>
      </c>
      <c r="G8" s="15">
        <f t="shared" si="5"/>
        <v>198319.04315731884</v>
      </c>
      <c r="H8" s="15">
        <f t="shared" si="1"/>
        <v>200500.56000818868</v>
      </c>
      <c r="I8" s="15">
        <f t="shared" si="6"/>
        <v>194066.21520416852</v>
      </c>
      <c r="J8" s="15">
        <f t="shared" si="2"/>
        <v>200500.56000818868</v>
      </c>
      <c r="K8" s="15">
        <f t="shared" si="3"/>
        <v>6434.344804020162</v>
      </c>
      <c r="L8" s="14">
        <f t="shared" si="7"/>
        <v>0</v>
      </c>
      <c r="M8" s="23">
        <f ca="1">MAX(VLOOKUP(A8,[1]HwabaoWP_szse_innovation_100!$A:$C,3),OFFSET([1]HwabaoWP_szse_innovation_100!$N$1,(MATCH(A8,[1]HwabaoWP_szse_innovation_100!$A:$A)-2),))</f>
        <v>1.0219999551773071</v>
      </c>
      <c r="N8" s="23">
        <f ca="1">MIN(VLOOKUP(A8,[1]HwabaoWP_szse_innovation_100!$A:$D,4),OFFSET([1]HwabaoWP_szse_innovation_100!$O$1,(MATCH(A8,[1]HwabaoWP_szse_innovation_100!$A:$A)-2),))</f>
        <v>0.98100000619888306</v>
      </c>
      <c r="O8" s="23">
        <f t="shared" ca="1" si="8"/>
        <v>1.0046666661898296</v>
      </c>
      <c r="P8" s="23"/>
      <c r="Q8" s="23"/>
      <c r="R8" s="23"/>
      <c r="S8" s="9"/>
    </row>
    <row r="9" spans="1:39" ht="14.1" customHeight="1">
      <c r="A9" s="12">
        <v>44561</v>
      </c>
      <c r="B9" s="13">
        <f>VLOOKUP(A9,[1]HwabaoWP_szse_innovation_100!$A:$E,5)</f>
        <v>0.99199998378753662</v>
      </c>
      <c r="C9" s="13">
        <f>VLOOKUP(A9,[2]myPEPB!$B:$C,2)</f>
        <v>34.630000000000003</v>
      </c>
      <c r="D9" s="14">
        <f>VLOOKUP(A9,[2]myPEPB!$B:$D,3)</f>
        <v>38.228579205136612</v>
      </c>
      <c r="E9" s="14">
        <f t="shared" si="4"/>
        <v>51151.60056778443</v>
      </c>
      <c r="F9" s="15">
        <f t="shared" si="0"/>
        <v>51564.11431831224</v>
      </c>
      <c r="G9" s="15">
        <f t="shared" si="5"/>
        <v>249883.15747563107</v>
      </c>
      <c r="H9" s="15">
        <f t="shared" si="1"/>
        <v>247884.08816460447</v>
      </c>
      <c r="I9" s="15">
        <f t="shared" si="6"/>
        <v>245217.81577195294</v>
      </c>
      <c r="J9" s="15">
        <f t="shared" si="2"/>
        <v>247884.08816460447</v>
      </c>
      <c r="K9" s="15">
        <f t="shared" si="3"/>
        <v>2666.2723926515318</v>
      </c>
      <c r="L9" s="14">
        <f t="shared" si="7"/>
        <v>0</v>
      </c>
      <c r="M9" s="23">
        <f ca="1">MAX(VLOOKUP(A9,[1]HwabaoWP_szse_innovation_100!$A:$C,3),OFFSET([1]HwabaoWP_szse_innovation_100!$N$1,(MATCH(A9,[1]HwabaoWP_szse_innovation_100!$A:$A)-2),))</f>
        <v>1.034000039100647</v>
      </c>
      <c r="N9" s="23">
        <f ca="1">MIN(VLOOKUP(A9,[1]HwabaoWP_szse_innovation_100!$A:$D,4),OFFSET([1]HwabaoWP_szse_innovation_100!$O$1,(MATCH(A9,[1]HwabaoWP_szse_innovation_100!$A:$A)-2),))</f>
        <v>0.97600001096725464</v>
      </c>
      <c r="O9" s="23">
        <f t="shared" ca="1" si="8"/>
        <v>1.0006666779518127</v>
      </c>
      <c r="P9" s="23"/>
      <c r="Q9" s="23"/>
      <c r="R9" s="23"/>
      <c r="S9" s="9"/>
      <c r="AE9" s="17"/>
      <c r="AF9" s="9"/>
      <c r="AG9" s="9"/>
    </row>
    <row r="10" spans="1:39" ht="14.1" customHeight="1">
      <c r="A10" s="12">
        <v>44589</v>
      </c>
      <c r="B10" s="13">
        <f>VLOOKUP(A10,[1]HwabaoWP_szse_innovation_100!$A:$E,5)</f>
        <v>0.89099997282028198</v>
      </c>
      <c r="C10" s="13">
        <f>VLOOKUP(A10,[2]myPEPB!$B:$C,2)</f>
        <v>31.159999849999998</v>
      </c>
      <c r="D10" s="14">
        <f>VLOOKUP(A10,[2]myPEPB!$B:$D,3)</f>
        <v>37.710494996683174</v>
      </c>
      <c r="E10" s="14">
        <f t="shared" si="4"/>
        <v>169490.49733354338</v>
      </c>
      <c r="F10" s="15">
        <f t="shared" si="0"/>
        <v>190225.03086846921</v>
      </c>
      <c r="G10" s="15">
        <f t="shared" si="5"/>
        <v>440108.18834410026</v>
      </c>
      <c r="H10" s="15">
        <f t="shared" si="1"/>
        <v>392136.3838525769</v>
      </c>
      <c r="I10" s="15">
        <f t="shared" si="6"/>
        <v>414708.31310549635</v>
      </c>
      <c r="J10" s="15">
        <f t="shared" si="2"/>
        <v>392136.3838525769</v>
      </c>
      <c r="K10" s="15">
        <f t="shared" si="3"/>
        <v>-22571.92925291945</v>
      </c>
      <c r="L10" s="14">
        <f t="shared" si="7"/>
        <v>0</v>
      </c>
      <c r="M10" s="23">
        <f ca="1">MAX(VLOOKUP(A10,[1]HwabaoWP_szse_innovation_100!$A:$C,3),OFFSET([1]HwabaoWP_szse_innovation_100!$N$1,(MATCH(A10,[1]HwabaoWP_szse_innovation_100!$A:$A)-2),))</f>
        <v>0.99599999189376831</v>
      </c>
      <c r="N10" s="23">
        <f ca="1">MIN(VLOOKUP(A10,[1]HwabaoWP_szse_innovation_100!$A:$D,4),OFFSET([1]HwabaoWP_szse_innovation_100!$O$1,(MATCH(A10,[1]HwabaoWP_szse_innovation_100!$A:$A)-2),))</f>
        <v>0.88499999046325684</v>
      </c>
      <c r="O10" s="23">
        <f t="shared" ca="1" si="8"/>
        <v>0.92399998505910241</v>
      </c>
      <c r="P10" s="23"/>
      <c r="Q10" s="23"/>
      <c r="R10" s="23"/>
      <c r="S10" s="9"/>
      <c r="AE10" s="17"/>
      <c r="AF10" s="9"/>
      <c r="AG10" s="9"/>
    </row>
    <row r="11" spans="1:39" ht="14.1" customHeight="1">
      <c r="A11" s="12">
        <v>44620</v>
      </c>
      <c r="B11" s="13">
        <f>VLOOKUP(A11,[1]HwabaoWP_szse_innovation_100!$A:$E,5)</f>
        <v>0.88200002908706665</v>
      </c>
      <c r="C11" s="13">
        <f>VLOOKUP(A11,[2]myPEPB!$B:$C,2)</f>
        <v>30.969999309999999</v>
      </c>
      <c r="D11" s="14">
        <f>VLOOKUP(A11,[2]myPEPB!$B:$D,3)</f>
        <v>37.189770586238538</v>
      </c>
      <c r="E11" s="14">
        <f t="shared" si="4"/>
        <v>152807.94117845185</v>
      </c>
      <c r="F11" s="15">
        <f t="shared" si="0"/>
        <v>173251.62827558978</v>
      </c>
      <c r="G11" s="15">
        <f t="shared" si="5"/>
        <v>613359.81661969004</v>
      </c>
      <c r="H11" s="15">
        <f t="shared" si="1"/>
        <v>540983.37609940453</v>
      </c>
      <c r="I11" s="15">
        <f t="shared" si="6"/>
        <v>567516.25428394822</v>
      </c>
      <c r="J11" s="15">
        <f t="shared" si="2"/>
        <v>540983.37609940453</v>
      </c>
      <c r="K11" s="15">
        <f t="shared" si="3"/>
        <v>-26532.87818454369</v>
      </c>
      <c r="L11" s="14">
        <f t="shared" si="7"/>
        <v>0</v>
      </c>
      <c r="M11" s="23">
        <f ca="1">MAX(VLOOKUP(A11,[1]HwabaoWP_szse_innovation_100!$A:$C,3),OFFSET([1]HwabaoWP_szse_innovation_100!$N$1,(MATCH(A11,[1]HwabaoWP_szse_innovation_100!$A:$A)-2),))</f>
        <v>0.91100001335144043</v>
      </c>
      <c r="N11" s="23">
        <f ca="1">MIN(VLOOKUP(A11,[1]HwabaoWP_szse_innovation_100!$A:$D,4),OFFSET([1]HwabaoWP_szse_innovation_100!$O$1,(MATCH(A11,[1]HwabaoWP_szse_innovation_100!$A:$A)-2),))</f>
        <v>0.85000002384185791</v>
      </c>
      <c r="O11" s="23">
        <f t="shared" ca="1" si="8"/>
        <v>0.88100002209345496</v>
      </c>
      <c r="P11" s="23"/>
      <c r="Q11" s="23"/>
      <c r="R11" s="23"/>
      <c r="S11" s="9"/>
      <c r="AE11" s="17"/>
      <c r="AF11" s="9"/>
      <c r="AG11" s="9"/>
    </row>
    <row r="12" spans="1:39" ht="14.1" customHeight="1">
      <c r="A12" s="12">
        <v>44651</v>
      </c>
      <c r="B12" s="13">
        <f>VLOOKUP(A12,[1]HwabaoWP_szse_innovation_100!$A:$E,5)</f>
        <v>0.79199999570846558</v>
      </c>
      <c r="C12" s="13">
        <f>VLOOKUP(A12,[2]myPEPB!$B:$C,2)</f>
        <v>27.63999939</v>
      </c>
      <c r="D12" s="14">
        <f>VLOOKUP(A12,[2]myPEPB!$B:$D,3)</f>
        <v>36.340622369004151</v>
      </c>
      <c r="E12" s="14">
        <f t="shared" si="4"/>
        <v>299018.3188799615</v>
      </c>
      <c r="F12" s="15">
        <f t="shared" si="0"/>
        <v>377548.38446997904</v>
      </c>
      <c r="G12" s="15">
        <f t="shared" si="5"/>
        <v>990908.20108966902</v>
      </c>
      <c r="H12" s="15">
        <f t="shared" si="1"/>
        <v>784799.29101050121</v>
      </c>
      <c r="I12" s="15">
        <f t="shared" si="6"/>
        <v>866534.57316390972</v>
      </c>
      <c r="J12" s="15">
        <f t="shared" si="2"/>
        <v>784799.29101050121</v>
      </c>
      <c r="K12" s="15">
        <f t="shared" si="3"/>
        <v>-81735.282153408509</v>
      </c>
      <c r="L12" s="14">
        <f t="shared" si="7"/>
        <v>0</v>
      </c>
      <c r="M12" s="23">
        <f ca="1">MAX(VLOOKUP(A12,[1]HwabaoWP_szse_innovation_100!$A:$C,3),OFFSET([1]HwabaoWP_szse_innovation_100!$N$1,(MATCH(A12,[1]HwabaoWP_szse_innovation_100!$A:$A)-2),))</f>
        <v>0.88599997758865356</v>
      </c>
      <c r="N12" s="23">
        <f ca="1">MIN(VLOOKUP(A12,[1]HwabaoWP_szse_innovation_100!$A:$D,4),OFFSET([1]HwabaoWP_szse_innovation_100!$O$1,(MATCH(A12,[1]HwabaoWP_szse_innovation_100!$A:$A)-2),))</f>
        <v>0.75</v>
      </c>
      <c r="O12" s="23">
        <f t="shared" ca="1" si="8"/>
        <v>0.80933332443237305</v>
      </c>
      <c r="P12" s="23"/>
      <c r="Q12" s="23"/>
      <c r="R12" s="23"/>
      <c r="S12" s="9"/>
      <c r="AE12" s="17"/>
    </row>
    <row r="13" spans="1:39" ht="14.1" customHeight="1">
      <c r="A13" s="12">
        <v>44680</v>
      </c>
      <c r="B13" s="13">
        <f>VLOOKUP(A13,[1]HwabaoWP_szse_innovation_100!$A:$E,5)</f>
        <v>0.71899998188018799</v>
      </c>
      <c r="C13" s="13">
        <f>VLOOKUP(A13,[2]myPEPB!$B:$C,2)</f>
        <v>25.129999160000001</v>
      </c>
      <c r="D13" s="14">
        <f>VLOOKUP(A13,[2]myPEPB!$B:$D,3)</f>
        <v>35.566653817730753</v>
      </c>
      <c r="E13" s="14">
        <f t="shared" si="4"/>
        <v>430248.85375669535</v>
      </c>
      <c r="F13" s="15">
        <f t="shared" si="0"/>
        <v>598398.97718994762</v>
      </c>
      <c r="G13" s="15">
        <f t="shared" si="5"/>
        <v>1589307.1782796166</v>
      </c>
      <c r="H13" s="15">
        <f t="shared" si="1"/>
        <v>1142711.8323850972</v>
      </c>
      <c r="I13" s="15">
        <f t="shared" si="6"/>
        <v>1296783.4269206051</v>
      </c>
      <c r="J13" s="15">
        <f t="shared" si="2"/>
        <v>1142711.8323850972</v>
      </c>
      <c r="K13" s="15">
        <f t="shared" si="3"/>
        <v>-154071.59453550796</v>
      </c>
      <c r="L13" s="14">
        <f t="shared" si="7"/>
        <v>0</v>
      </c>
      <c r="M13" s="23">
        <f ca="1">MAX(VLOOKUP(A13,[1]HwabaoWP_szse_innovation_100!$A:$C,3),OFFSET([1]HwabaoWP_szse_innovation_100!$N$1,(MATCH(A13,[1]HwabaoWP_szse_innovation_100!$A:$A)-2),))</f>
        <v>0.80199998617172241</v>
      </c>
      <c r="N13" s="23">
        <f ca="1">MIN(VLOOKUP(A13,[1]HwabaoWP_szse_innovation_100!$A:$D,4),OFFSET([1]HwabaoWP_szse_innovation_100!$O$1,(MATCH(A13,[1]HwabaoWP_szse_innovation_100!$A:$A)-2),))</f>
        <v>0.65399998426437378</v>
      </c>
      <c r="O13" s="23">
        <f t="shared" ca="1" si="8"/>
        <v>0.7249999841054281</v>
      </c>
      <c r="P13" s="23"/>
      <c r="Q13" s="23"/>
      <c r="R13" s="23"/>
      <c r="S13" s="9"/>
      <c r="AG13" s="10"/>
    </row>
    <row r="14" spans="1:39" ht="14.1" customHeight="1">
      <c r="A14" s="12">
        <v>44712</v>
      </c>
      <c r="B14" s="13">
        <f>VLOOKUP(A14,[1]HwabaoWP_szse_innovation_100!$A:$E,5)</f>
        <v>0.74699997901916504</v>
      </c>
      <c r="C14" s="13">
        <f>VLOOKUP(A14,[2]myPEPB!$B:$C,2)</f>
        <v>24.129999160000001</v>
      </c>
      <c r="D14" s="14">
        <f>VLOOKUP(A14,[2]myPEPB!$B:$D,3)</f>
        <v>34.740573439534039</v>
      </c>
      <c r="E14" s="14">
        <f t="shared" si="4"/>
        <v>444707.93183896161</v>
      </c>
      <c r="F14" s="15">
        <f t="shared" si="0"/>
        <v>595325.22667922615</v>
      </c>
      <c r="G14" s="15">
        <f t="shared" si="5"/>
        <v>2184632.4049588428</v>
      </c>
      <c r="H14" s="15">
        <f t="shared" si="1"/>
        <v>1631920.3606688436</v>
      </c>
      <c r="I14" s="15">
        <f t="shared" si="6"/>
        <v>1741491.3587595667</v>
      </c>
      <c r="J14" s="15">
        <f t="shared" si="2"/>
        <v>1631920.3606688436</v>
      </c>
      <c r="K14" s="15">
        <f t="shared" si="3"/>
        <v>-109570.99809072306</v>
      </c>
      <c r="L14" s="14">
        <f t="shared" si="7"/>
        <v>0</v>
      </c>
      <c r="M14" s="23">
        <f ca="1">MAX(VLOOKUP(A14,[1]HwabaoWP_szse_innovation_100!$A:$C,3),OFFSET([1]HwabaoWP_szse_innovation_100!$N$1,(MATCH(A14,[1]HwabaoWP_szse_innovation_100!$A:$A)-2),))</f>
        <v>0.74800002574920654</v>
      </c>
      <c r="N14" s="23">
        <f ca="1">MIN(VLOOKUP(A14,[1]HwabaoWP_szse_innovation_100!$A:$D,4),OFFSET([1]HwabaoWP_szse_innovation_100!$O$1,(MATCH(A14,[1]HwabaoWP_szse_innovation_100!$A:$A)-2),))</f>
        <v>0.68199998140335083</v>
      </c>
      <c r="O14" s="23">
        <f t="shared" ca="1" si="8"/>
        <v>0.72566666205724084</v>
      </c>
      <c r="P14" s="23"/>
      <c r="Q14" s="23"/>
      <c r="R14" s="23"/>
      <c r="S14" s="9"/>
    </row>
    <row r="15" spans="1:39" ht="14.1" customHeight="1">
      <c r="A15" s="12">
        <v>44742</v>
      </c>
      <c r="B15" s="13">
        <f>VLOOKUP(A15,[1]HwabaoWP_szse_innovation_100!$A:$E,5)</f>
        <v>0.84500002861022949</v>
      </c>
      <c r="C15" s="13">
        <f>VLOOKUP(A15,[2]myPEPB!$B:$C,2)</f>
        <v>27.809999470000001</v>
      </c>
      <c r="D15" s="14">
        <f>VLOOKUP(A15,[2]myPEPB!$B:$D,3)</f>
        <v>34.119366627533324</v>
      </c>
      <c r="E15" s="14">
        <f t="shared" si="4"/>
        <v>157242.05001781249</v>
      </c>
      <c r="F15" s="15">
        <f t="shared" si="0"/>
        <v>186085.25999274614</v>
      </c>
      <c r="G15" s="15">
        <f t="shared" si="5"/>
        <v>2370717.664951589</v>
      </c>
      <c r="H15" s="15">
        <f t="shared" si="1"/>
        <v>2003256.4947108692</v>
      </c>
      <c r="I15" s="15">
        <f t="shared" si="6"/>
        <v>1898733.4087773792</v>
      </c>
      <c r="J15" s="15">
        <f t="shared" si="2"/>
        <v>2003256.4947108692</v>
      </c>
      <c r="K15" s="15">
        <f t="shared" si="3"/>
        <v>104523.08593348996</v>
      </c>
      <c r="L15" s="14">
        <f t="shared" si="7"/>
        <v>0</v>
      </c>
      <c r="M15" s="23">
        <f ca="1">MAX(VLOOKUP(A15,[1]HwabaoWP_szse_innovation_100!$A:$C,3),OFFSET([1]HwabaoWP_szse_innovation_100!$N$1,(MATCH(A15,[1]HwabaoWP_szse_innovation_100!$A:$A)-2),))</f>
        <v>0.86000001430511475</v>
      </c>
      <c r="N15" s="23">
        <f ca="1">MIN(VLOOKUP(A15,[1]HwabaoWP_szse_innovation_100!$A:$D,4),OFFSET([1]HwabaoWP_szse_innovation_100!$O$1,(MATCH(A15,[1]HwabaoWP_szse_innovation_100!$A:$A)-2),))</f>
        <v>0.74400001764297485</v>
      </c>
      <c r="O15" s="23">
        <f t="shared" ca="1" si="8"/>
        <v>0.8163333535194397</v>
      </c>
      <c r="P15" s="23"/>
      <c r="Q15" s="23"/>
      <c r="R15" s="23"/>
      <c r="S15" s="9"/>
    </row>
    <row r="16" spans="1:39" ht="14.1" customHeight="1">
      <c r="A16" s="12">
        <v>44771</v>
      </c>
      <c r="B16" s="13">
        <f>VLOOKUP(A16,[1]HwabaoWP_szse_innovation_100!$A:$E,5)</f>
        <v>0.80099999904632568</v>
      </c>
      <c r="C16" s="13">
        <f>VLOOKUP(A16,[2]myPEPB!$B:$C,2)</f>
        <v>26.329999919999999</v>
      </c>
      <c r="D16" s="14">
        <f>VLOOKUP(A16,[2]myPEPB!$B:$D,3)</f>
        <v>33.666137024579427</v>
      </c>
      <c r="E16" s="14">
        <f ca="1">IF(C16&lt;D16,$E$2*(D16-C16)^2*U16,-$E$2*(D16-C16)^2*U16)</f>
        <v>212584.68508788882</v>
      </c>
      <c r="F16" s="15">
        <f t="shared" ca="1" si="0"/>
        <v>265399.10779150203</v>
      </c>
      <c r="G16" s="15">
        <f t="shared" ca="1" si="5"/>
        <v>2636116.772743091</v>
      </c>
      <c r="H16" s="15">
        <f t="shared" ca="1" si="1"/>
        <v>2111529.5324532189</v>
      </c>
      <c r="I16" s="15">
        <f t="shared" ca="1" si="6"/>
        <v>2111318.0938652679</v>
      </c>
      <c r="J16" s="15">
        <f t="shared" ca="1" si="2"/>
        <v>2111529.5324532189</v>
      </c>
      <c r="K16" s="15">
        <f t="shared" ca="1" si="3"/>
        <v>211.43858795100823</v>
      </c>
      <c r="L16" s="14">
        <f t="shared" ca="1" si="7"/>
        <v>0</v>
      </c>
      <c r="M16" s="23">
        <f ca="1">MAX(VLOOKUP(A16,[1]HwabaoWP_szse_innovation_100!$A:$C,3),OFFSET([1]HwabaoWP_szse_innovation_100!$N$1,(MATCH(A16,[1]HwabaoWP_szse_innovation_100!$A:$A)-2),))</f>
        <v>0.85799998044967651</v>
      </c>
      <c r="N16" s="23">
        <f ca="1">MIN(VLOOKUP(A16,[1]HwabaoWP_szse_innovation_100!$A:$D,4),OFFSET([1]HwabaoWP_szse_innovation_100!$O$1,(MATCH(A16,[1]HwabaoWP_szse_innovation_100!$A:$A)-2),))</f>
        <v>0.79900002479553223</v>
      </c>
      <c r="O16" s="23">
        <f t="shared" ca="1" si="8"/>
        <v>0.81933333476384484</v>
      </c>
      <c r="P16" s="23">
        <f ca="1">SUM(O3:O16)/14</f>
        <v>0.90447619064648954</v>
      </c>
      <c r="Q16" s="23">
        <f ca="1">O16-P16</f>
        <v>-8.5142855882644697E-2</v>
      </c>
      <c r="R16" s="23">
        <f ca="1">AVEDEV(O3:O16)</f>
        <v>9.2884351843879331E-2</v>
      </c>
      <c r="S16" s="9">
        <f ca="1">0.015*R16</f>
        <v>1.3932652776581899E-3</v>
      </c>
      <c r="T16" s="9">
        <f ca="1">Q16/S16</f>
        <v>-61.110297692736168</v>
      </c>
      <c r="U16" s="11">
        <f ca="1">IF(AND(T16&gt;100,C16&gt;D16),1.2,IF(AND(T16&lt;-100,C16&lt;D16),1.2,1))</f>
        <v>1</v>
      </c>
    </row>
    <row r="17" spans="1:21" ht="14.1" customHeight="1">
      <c r="A17" s="12">
        <v>44804</v>
      </c>
      <c r="B17" s="13">
        <f>VLOOKUP(A17,[1]HwabaoWP_szse_innovation_100!$A:$E,5)</f>
        <v>0.76499998569488525</v>
      </c>
      <c r="C17" s="13">
        <f>VLOOKUP(A17,[2]myPEPB!$B:$C,2)</f>
        <v>25.18000031</v>
      </c>
      <c r="D17" s="14">
        <f>VLOOKUP(A17,[2]myPEPB!$B:$D,3)</f>
        <v>33.177616240465106</v>
      </c>
      <c r="E17" s="14">
        <f ca="1">IF(C17&lt;D17,$E$2*(D17-C17)^2*U17,-$E$2*(D17-C17)^2*U17)</f>
        <v>252649.34925635549</v>
      </c>
      <c r="F17" s="15">
        <f t="shared" ref="F17:F19" ca="1" si="10">E17/B17</f>
        <v>330260.59343891655</v>
      </c>
      <c r="G17" s="15">
        <f t="shared" ref="G17:G19" ca="1" si="11">G16+F17</f>
        <v>2966377.3661820074</v>
      </c>
      <c r="H17" s="15">
        <f t="shared" ref="H17:H19" ca="1" si="12">G17*B17</f>
        <v>2269278.6426948672</v>
      </c>
      <c r="I17" s="15">
        <f t="shared" ref="I17:I19" ca="1" si="13">IF(E17&gt;0,I16+E17,I16)</f>
        <v>2363967.4431216232</v>
      </c>
      <c r="J17" s="15">
        <f t="shared" ref="J17:J19" ca="1" si="14">H17+L17</f>
        <v>2269278.6426948672</v>
      </c>
      <c r="K17" s="15">
        <f t="shared" ref="K17:K19" ca="1" si="15">J17-I17</f>
        <v>-94688.800426756032</v>
      </c>
      <c r="L17" s="14">
        <f t="shared" ref="L17:L19" ca="1" si="16">IF(E17&lt;0,L16-E17,L16)</f>
        <v>0</v>
      </c>
      <c r="M17" s="23">
        <f ca="1">MAX(VLOOKUP(A17,[1]HwabaoWP_szse_innovation_100!$A:$C,3),OFFSET([1]HwabaoWP_szse_innovation_100!$N$1,(MATCH(A17,[1]HwabaoWP_szse_innovation_100!$A:$A)-2),))</f>
        <v>0.82700002193450928</v>
      </c>
      <c r="N17" s="23">
        <f ca="1">MIN(VLOOKUP(A17,[1]HwabaoWP_szse_innovation_100!$A:$D,4),OFFSET([1]HwabaoWP_szse_innovation_100!$O$1,(MATCH(A17,[1]HwabaoWP_szse_innovation_100!$A:$A)-2),))</f>
        <v>0.7630000114440918</v>
      </c>
      <c r="O17" s="23">
        <f t="shared" ref="O17:O19" ca="1" si="17">(B17+M17+N17)/3</f>
        <v>0.78500000635782874</v>
      </c>
      <c r="P17" s="23">
        <f ca="1">SUM(O4:O17)/14</f>
        <v>0.88728571491014396</v>
      </c>
      <c r="Q17" s="23">
        <f ca="1">O17-P17</f>
        <v>-0.10228570855231522</v>
      </c>
      <c r="R17" s="23">
        <f ca="1">AVEDEV(O4:O17)</f>
        <v>9.2761902434485316E-2</v>
      </c>
      <c r="S17" s="9">
        <f ca="1">0.015*R17</f>
        <v>1.3914285365172797E-3</v>
      </c>
      <c r="T17" s="9">
        <f ca="1">Q17/S17</f>
        <v>-73.511291358400982</v>
      </c>
      <c r="U17" s="11">
        <f ca="1">IF(AND(T17&gt;100,C17&gt;D17),1.2,IF(AND(T17&lt;-100,C17&lt;D17),1.2,1))</f>
        <v>1</v>
      </c>
    </row>
    <row r="18" spans="1:21" ht="14.1" customHeight="1">
      <c r="A18" s="12">
        <v>44834</v>
      </c>
      <c r="B18" s="13">
        <f>VLOOKUP(A18,[1]HwabaoWP_szse_innovation_100!$A:$E,5)</f>
        <v>0.69599997997283936</v>
      </c>
      <c r="C18" s="13">
        <f>VLOOKUP(A18,[2]myPEPB!$B:$C,2)</f>
        <v>23.340000150000002</v>
      </c>
      <c r="D18" s="14">
        <f>VLOOKUP(A18,[2]myPEPB!$B:$D,3)</f>
        <v>32.601424623862997</v>
      </c>
      <c r="E18" s="14">
        <f ca="1">IF(C18&lt;D18,$E$2*(D18-C18)^2*U18,-$E$2*(D18-C18)^2*U18)</f>
        <v>406568.68077122449</v>
      </c>
      <c r="F18" s="15">
        <f t="shared" ca="1" si="10"/>
        <v>584150.42021565919</v>
      </c>
      <c r="G18" s="15">
        <f t="shared" ca="1" si="11"/>
        <v>3550527.7863976667</v>
      </c>
      <c r="H18" s="15">
        <f t="shared" ca="1" si="12"/>
        <v>2471167.2682257858</v>
      </c>
      <c r="I18" s="15">
        <f t="shared" ca="1" si="13"/>
        <v>2770536.1238928479</v>
      </c>
      <c r="J18" s="15">
        <f t="shared" ca="1" si="14"/>
        <v>2471167.2682257858</v>
      </c>
      <c r="K18" s="15">
        <f t="shared" ca="1" si="15"/>
        <v>-299368.8556670621</v>
      </c>
      <c r="L18" s="14">
        <f t="shared" ca="1" si="16"/>
        <v>0</v>
      </c>
      <c r="M18" s="23">
        <f ca="1">MAX(VLOOKUP(A18,[1]HwabaoWP_szse_innovation_100!$A:$C,3),OFFSET([1]HwabaoWP_szse_innovation_100!$N$1,(MATCH(A18,[1]HwabaoWP_szse_innovation_100!$A:$A)-2),))</f>
        <v>0.77399998903274536</v>
      </c>
      <c r="N18" s="23">
        <f ca="1">MIN(VLOOKUP(A18,[1]HwabaoWP_szse_innovation_100!$A:$D,4),OFFSET([1]HwabaoWP_szse_innovation_100!$O$1,(MATCH(A18,[1]HwabaoWP_szse_innovation_100!$A:$A)-2),))</f>
        <v>0.69599997997283936</v>
      </c>
      <c r="O18" s="23">
        <f t="shared" ca="1" si="17"/>
        <v>0.72199998299280799</v>
      </c>
      <c r="P18" s="23">
        <f ca="1">SUM(O5:O18)/14</f>
        <v>0.86742857083820168</v>
      </c>
      <c r="Q18" s="23">
        <f ca="1">O18-P18</f>
        <v>-0.1454285878453937</v>
      </c>
      <c r="R18" s="23">
        <f ca="1">AVEDEV(O5:O18)</f>
        <v>9.561904966263543E-2</v>
      </c>
      <c r="S18" s="9">
        <f ca="1">0.015*R18</f>
        <v>1.4342857449395315E-3</v>
      </c>
      <c r="T18" s="9">
        <f ca="1">Q18/S18</f>
        <v>-101.39443158972821</v>
      </c>
      <c r="U18" s="11">
        <f ca="1">IF(AND(T18&gt;100,C18&gt;D18),1.2,IF(AND(T18&lt;-100,C18&lt;D18),1.2,1))</f>
        <v>1.2</v>
      </c>
    </row>
    <row r="19" spans="1:21" ht="12.75">
      <c r="A19" s="12">
        <v>44865</v>
      </c>
      <c r="B19" s="13">
        <f>VLOOKUP(A19,[1]HwabaoWP_szse_innovation_100!$A:$E,5)</f>
        <v>0.68699997663497925</v>
      </c>
      <c r="C19" s="13">
        <f>VLOOKUP(A19,[2]myPEPB!$B:$C,2)</f>
        <v>22.239999770000001</v>
      </c>
      <c r="D19" s="14">
        <f>VLOOKUP(A19,[2]myPEPB!$B:$D,3)</f>
        <v>32.197401538923856</v>
      </c>
      <c r="E19" s="14">
        <f ca="1">IF(C19&lt;D19,$E$2*(D19-C19)^2*U19,-$E$2*(D19-C19)^2*U19)</f>
        <v>469970.28894201998</v>
      </c>
      <c r="F19" s="15">
        <f t="shared" ca="1" si="10"/>
        <v>684090.69130394934</v>
      </c>
      <c r="G19" s="15">
        <f t="shared" ca="1" si="11"/>
        <v>4234618.4777016155</v>
      </c>
      <c r="H19" s="15">
        <f t="shared" ca="1" si="12"/>
        <v>2909182.7952390611</v>
      </c>
      <c r="I19" s="15">
        <f t="shared" ca="1" si="13"/>
        <v>3240506.4128348678</v>
      </c>
      <c r="J19" s="15">
        <f t="shared" ca="1" si="14"/>
        <v>2909182.7952390611</v>
      </c>
      <c r="K19" s="15">
        <f t="shared" ca="1" si="15"/>
        <v>-331323.61759580672</v>
      </c>
      <c r="L19" s="14">
        <f t="shared" ca="1" si="16"/>
        <v>0</v>
      </c>
      <c r="M19" s="23">
        <f ca="1">MAX(VLOOKUP(A19,[1]HwabaoWP_szse_innovation_100!$A:$C,3),OFFSET([1]HwabaoWP_szse_innovation_100!$N$1,(MATCH(A19,[1]HwabaoWP_szse_innovation_100!$A:$A)-2),))</f>
        <v>0.74199998378753662</v>
      </c>
      <c r="N19" s="23">
        <f ca="1">MIN(VLOOKUP(A19,[1]HwabaoWP_szse_innovation_100!$A:$D,4),OFFSET([1]HwabaoWP_szse_innovation_100!$O$1,(MATCH(A19,[1]HwabaoWP_szse_innovation_100!$A:$A)-2),))</f>
        <v>0.67799997329711914</v>
      </c>
      <c r="O19" s="23">
        <f t="shared" ca="1" si="17"/>
        <v>0.7023333112398783</v>
      </c>
      <c r="P19" s="23">
        <f ca="1">SUM(O6:O19)/14</f>
        <v>0.84688095021247867</v>
      </c>
      <c r="Q19" s="23">
        <f ca="1">O19-P19</f>
        <v>-0.14454763897260037</v>
      </c>
      <c r="R19" s="23">
        <f ca="1">AVEDEV(O6:O19)</f>
        <v>9.5721091747283951E-2</v>
      </c>
      <c r="S19" s="9">
        <f ca="1">0.015*R19</f>
        <v>1.4358163762092592E-3</v>
      </c>
      <c r="T19" s="9">
        <f ca="1">Q19/S19</f>
        <v>-100.67278892181521</v>
      </c>
      <c r="U19" s="11">
        <f ca="1">IF(AND(T19&gt;100,C19&gt;D19),1.2,IF(AND(T19&lt;-100,C19&lt;D19),1.2,1))</f>
        <v>1.2</v>
      </c>
    </row>
  </sheetData>
  <phoneticPr fontId="3" type="noConversion"/>
  <conditionalFormatting sqref="H2">
    <cfRule type="cellIs" dxfId="3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G19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2.375" style="21" customWidth="1"/>
    <col min="10" max="10" width="12.625" style="11" customWidth="1"/>
    <col min="11" max="11" width="10.75" style="11" customWidth="1"/>
    <col min="12" max="12" width="10.75" style="21" customWidth="1"/>
    <col min="13" max="13" width="9.5" style="11" bestFit="1" customWidth="1"/>
    <col min="14" max="14" width="9" style="10"/>
    <col min="15" max="15" width="9" style="11"/>
    <col min="16" max="16" width="9.75" style="11" bestFit="1" customWidth="1"/>
    <col min="17" max="18" width="11.375" style="11" customWidth="1"/>
    <col min="19" max="20" width="11.125" style="11" customWidth="1"/>
    <col min="21" max="21" width="10.375" style="11" customWidth="1"/>
    <col min="22" max="22" width="10.25" style="11" customWidth="1"/>
    <col min="23" max="23" width="10.125" style="11" customWidth="1"/>
    <col min="24" max="24" width="9" style="11"/>
    <col min="25" max="25" width="9.75" style="11" bestFit="1" customWidth="1"/>
    <col min="26" max="27" width="9" style="11"/>
    <col min="28" max="28" width="9.75" style="11" bestFit="1" customWidth="1"/>
    <col min="29" max="30" width="9" style="11"/>
    <col min="31" max="31" width="9.75" style="11" bestFit="1" customWidth="1"/>
    <col min="32" max="16384" width="9" style="11"/>
  </cols>
  <sheetData>
    <row r="1" spans="1:33" s="5" customFormat="1" ht="27" customHeight="1">
      <c r="A1" s="25" t="s">
        <v>4</v>
      </c>
      <c r="B1" s="25" t="s">
        <v>5</v>
      </c>
      <c r="C1" s="25" t="s">
        <v>6</v>
      </c>
      <c r="D1" s="26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2" t="s">
        <v>12</v>
      </c>
      <c r="J1" s="1" t="s">
        <v>13</v>
      </c>
      <c r="K1" s="27" t="s">
        <v>14</v>
      </c>
      <c r="L1" s="28" t="s">
        <v>15</v>
      </c>
      <c r="M1" s="4" t="s">
        <v>0</v>
      </c>
      <c r="N1" s="6" t="s">
        <v>26</v>
      </c>
    </row>
    <row r="2" spans="1:33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9"/>
    </row>
    <row r="3" spans="1:33" ht="14.1" customHeight="1">
      <c r="A3" s="12">
        <v>44377</v>
      </c>
      <c r="B3" s="13">
        <f>VLOOKUP(A3,[1]HwabaoWP_szse_innovation_100!$A:$E,5)</f>
        <v>1.0309999999999999</v>
      </c>
      <c r="C3" s="13">
        <f>VLOOKUP(A3,[2]myPEPB!$B:$C,2)</f>
        <v>41.45</v>
      </c>
      <c r="D3" s="14">
        <f>VLOOKUP(A3,[2]myPEPB!$B:$D,3)</f>
        <v>41.041896551724122</v>
      </c>
      <c r="E3" s="14">
        <v>0</v>
      </c>
      <c r="F3" s="15">
        <f t="shared" ref="F3:F19" si="0">E3/B3</f>
        <v>0</v>
      </c>
      <c r="G3" s="15">
        <f>G2+F3</f>
        <v>0</v>
      </c>
      <c r="H3" s="15">
        <f t="shared" ref="H3:H19" si="1">G3*B3</f>
        <v>0</v>
      </c>
      <c r="I3" s="15">
        <f>IF(E3&gt;0,I2+E3,I2)</f>
        <v>0</v>
      </c>
      <c r="J3" s="15">
        <f t="shared" ref="J3:J19" si="2">H3+L3</f>
        <v>0</v>
      </c>
      <c r="K3" s="15">
        <f t="shared" ref="K3:K19" si="3">J3-I3</f>
        <v>0</v>
      </c>
      <c r="L3" s="14">
        <f>IF(E3&lt;0,L2-E3,L2)</f>
        <v>0</v>
      </c>
      <c r="M3" s="9">
        <f>VLOOKUP(A3,[1]HwabaoWP_szse_innovation_100!$A:$U,21)</f>
        <v>0</v>
      </c>
      <c r="N3" s="9">
        <f>IF(AND(M3&gt;100,C3&gt;D3),1.2,IF(AND(M3&lt;-100,C3&lt;D3),1.2,1))</f>
        <v>1</v>
      </c>
      <c r="P3" s="29" t="s">
        <v>4</v>
      </c>
      <c r="Q3" s="16" t="s">
        <v>16</v>
      </c>
      <c r="R3" s="16" t="s">
        <v>12</v>
      </c>
      <c r="S3" s="16" t="s">
        <v>17</v>
      </c>
      <c r="T3" s="16" t="s">
        <v>18</v>
      </c>
      <c r="U3" s="30" t="s">
        <v>15</v>
      </c>
      <c r="V3" s="16" t="s">
        <v>19</v>
      </c>
      <c r="W3" s="16" t="s">
        <v>20</v>
      </c>
    </row>
    <row r="4" spans="1:33" ht="14.1" customHeight="1">
      <c r="A4" s="12">
        <v>44407</v>
      </c>
      <c r="B4" s="13">
        <f>VLOOKUP(A4,[1]HwabaoWP_szse_innovation_100!$A:$E,5)</f>
        <v>1.006</v>
      </c>
      <c r="C4" s="13">
        <f>VLOOKUP(A4,[2]myPEPB!$B:$C,2)</f>
        <v>39.930000305175781</v>
      </c>
      <c r="D4" s="14">
        <f>VLOOKUP(A4,[2]myPEPB!$B:$D,3)</f>
        <v>40.930499984741189</v>
      </c>
      <c r="E4" s="14">
        <f>IF(C4&lt;D4,$E$2*(D4-C4)^2*N4,-$E$2*(D4-C4)^2*N4)</f>
        <v>3953.9484548014116</v>
      </c>
      <c r="F4" s="15">
        <f t="shared" si="0"/>
        <v>3930.3662572578642</v>
      </c>
      <c r="G4" s="15">
        <f t="shared" ref="G4:G19" si="4">G3+F4</f>
        <v>3930.3662572578642</v>
      </c>
      <c r="H4" s="15">
        <f t="shared" si="1"/>
        <v>3953.9484548014116</v>
      </c>
      <c r="I4" s="15">
        <f t="shared" ref="I4:I19" si="5">IF(E4&gt;0,I3+E4,I3)</f>
        <v>3953.9484548014116</v>
      </c>
      <c r="J4" s="15">
        <f t="shared" si="2"/>
        <v>3953.9484548014116</v>
      </c>
      <c r="K4" s="15">
        <f t="shared" si="3"/>
        <v>0</v>
      </c>
      <c r="L4" s="14">
        <f t="shared" ref="L4:L19" si="6">IF(E4&lt;0,L3-E4,L3)</f>
        <v>0</v>
      </c>
      <c r="M4" s="9">
        <f>VLOOKUP(A4,[1]HwabaoWP_szse_innovation_100!$A:$U,21)</f>
        <v>-53.501214932625707</v>
      </c>
      <c r="N4" s="9">
        <f t="shared" ref="N4:N19" si="7">IF(AND(M4&gt;100,C4&gt;D4),1.2,IF(AND(M4&lt;-100,C4&lt;D4),1.2,1))</f>
        <v>1</v>
      </c>
      <c r="P4" s="24">
        <v>44561</v>
      </c>
      <c r="Q4" s="18">
        <f>R4</f>
        <v>250495.57337637764</v>
      </c>
      <c r="R4" s="8">
        <f>VLOOKUP(P4,A:I,9,)</f>
        <v>250495.57337637764</v>
      </c>
      <c r="S4" s="8">
        <f>VLOOKUP(P4,A:J,10,)</f>
        <v>253303.89712736208</v>
      </c>
      <c r="T4" s="8">
        <f>VLOOKUP(P4,A:K,11,)</f>
        <v>2808.3237509844475</v>
      </c>
      <c r="U4" s="8">
        <f>VLOOKUP(P4,A:L,12,)</f>
        <v>0</v>
      </c>
      <c r="V4" s="19">
        <f t="shared" ref="V4" si="8">(S4-R4)/R4</f>
        <v>1.1211071369971281E-2</v>
      </c>
      <c r="W4" s="19">
        <f>V4</f>
        <v>1.1211071369971281E-2</v>
      </c>
      <c r="Y4" s="17"/>
      <c r="Z4" s="9"/>
      <c r="AA4" s="9"/>
      <c r="AB4" s="17"/>
      <c r="AC4" s="9"/>
      <c r="AD4" s="9"/>
      <c r="AE4" s="17"/>
      <c r="AF4" s="9"/>
      <c r="AG4" s="9"/>
    </row>
    <row r="5" spans="1:33" ht="14.1" customHeight="1">
      <c r="A5" s="12">
        <v>44439</v>
      </c>
      <c r="B5" s="13">
        <f>VLOOKUP(A5,[1]HwabaoWP_szse_innovation_100!$A:$E,5)</f>
        <v>0.96599999999999997</v>
      </c>
      <c r="C5" s="13">
        <f>VLOOKUP(A5,[2]myPEPB!$B:$C,2)</f>
        <v>38.069999694824219</v>
      </c>
      <c r="D5" s="14">
        <f>VLOOKUP(A5,[2]myPEPB!$B:$D,3)</f>
        <v>40.654705834482208</v>
      </c>
      <c r="E5" s="14">
        <f t="shared" ref="E5:E19" si="9">IF(C5&lt;D5,$E$2*(D5-C5)^2*N5,-$E$2*(D5-C5)^2*N5)</f>
        <v>31666.545626548228</v>
      </c>
      <c r="F5" s="15">
        <f t="shared" si="0"/>
        <v>32781.103133072698</v>
      </c>
      <c r="G5" s="15">
        <f t="shared" si="4"/>
        <v>36711.46939033056</v>
      </c>
      <c r="H5" s="15">
        <f t="shared" si="1"/>
        <v>35463.279431059316</v>
      </c>
      <c r="I5" s="15">
        <f t="shared" si="5"/>
        <v>35620.494081349636</v>
      </c>
      <c r="J5" s="15">
        <f t="shared" si="2"/>
        <v>35463.279431059316</v>
      </c>
      <c r="K5" s="15">
        <f t="shared" si="3"/>
        <v>-157.2146502903197</v>
      </c>
      <c r="L5" s="14">
        <f t="shared" si="6"/>
        <v>0</v>
      </c>
      <c r="M5" s="9">
        <f>VLOOKUP(A5,[1]HwabaoWP_szse_innovation_100!$A:$U,21)</f>
        <v>-120.73806658644138</v>
      </c>
      <c r="N5" s="9">
        <f t="shared" si="7"/>
        <v>1.2</v>
      </c>
      <c r="Y5" s="17"/>
      <c r="Z5" s="9"/>
      <c r="AA5" s="9"/>
      <c r="AB5" s="17"/>
      <c r="AC5" s="9"/>
      <c r="AD5" s="9"/>
      <c r="AE5" s="17"/>
      <c r="AF5" s="9"/>
      <c r="AG5" s="9"/>
    </row>
    <row r="6" spans="1:33" ht="14.1" customHeight="1">
      <c r="A6" s="12">
        <v>44469</v>
      </c>
      <c r="B6" s="13">
        <f>VLOOKUP(A6,[1]HwabaoWP_szse_innovation_100!$A:$E,5)</f>
        <v>0.96099999999999997</v>
      </c>
      <c r="C6" s="13">
        <f>VLOOKUP(A6,[2]myPEPB!$B:$C,2)</f>
        <v>35.020000457763672</v>
      </c>
      <c r="D6" s="14">
        <f>VLOOKUP(A6,[2]myPEPB!$B:$D,3)</f>
        <v>39.730819672131133</v>
      </c>
      <c r="E6" s="14">
        <f t="shared" si="9"/>
        <v>87657.679798291982</v>
      </c>
      <c r="F6" s="15">
        <f t="shared" si="0"/>
        <v>91215.067427983333</v>
      </c>
      <c r="G6" s="15">
        <f t="shared" si="4"/>
        <v>127926.53681831389</v>
      </c>
      <c r="H6" s="15">
        <f t="shared" si="1"/>
        <v>122937.40188239964</v>
      </c>
      <c r="I6" s="15">
        <f t="shared" si="5"/>
        <v>123278.17387964162</v>
      </c>
      <c r="J6" s="15">
        <f t="shared" si="2"/>
        <v>122937.40188239964</v>
      </c>
      <c r="K6" s="15">
        <f t="shared" si="3"/>
        <v>-340.77199724197271</v>
      </c>
      <c r="L6" s="14">
        <f t="shared" si="6"/>
        <v>0</v>
      </c>
      <c r="M6" s="9">
        <f>VLOOKUP(A6,[1]HwabaoWP_szse_innovation_100!$A:$U,21)</f>
        <v>-30.243784697079619</v>
      </c>
      <c r="N6" s="9">
        <f t="shared" si="7"/>
        <v>1</v>
      </c>
      <c r="Y6" s="9"/>
      <c r="Z6" s="9"/>
      <c r="AA6" s="20"/>
      <c r="AB6" s="9"/>
      <c r="AC6" s="9"/>
      <c r="AD6" s="20"/>
      <c r="AE6" s="17"/>
    </row>
    <row r="7" spans="1:33" ht="14.1" customHeight="1">
      <c r="A7" s="12">
        <v>44498</v>
      </c>
      <c r="B7" s="13">
        <f>VLOOKUP(A7,[1]HwabaoWP_szse_innovation_100!$A:$E,5)</f>
        <v>0.99299997091293335</v>
      </c>
      <c r="C7" s="13">
        <f>VLOOKUP(A7,[2]myPEPB!$B:$C,2)</f>
        <v>36.299999239999998</v>
      </c>
      <c r="D7" s="14">
        <f>VLOOKUP(A7,[2]myPEPB!$B:$D,3)</f>
        <v>39.253623134275358</v>
      </c>
      <c r="E7" s="14">
        <f t="shared" si="9"/>
        <v>34459.381729895649</v>
      </c>
      <c r="F7" s="15">
        <f t="shared" si="0"/>
        <v>34702.298831101441</v>
      </c>
      <c r="G7" s="15">
        <f t="shared" si="4"/>
        <v>162628.83564941533</v>
      </c>
      <c r="H7" s="15">
        <f t="shared" si="1"/>
        <v>161490.42906947364</v>
      </c>
      <c r="I7" s="15">
        <f t="shared" si="5"/>
        <v>157737.55560953726</v>
      </c>
      <c r="J7" s="15">
        <f t="shared" si="2"/>
        <v>161490.42906947364</v>
      </c>
      <c r="K7" s="15">
        <f t="shared" si="3"/>
        <v>3752.8734599363816</v>
      </c>
      <c r="L7" s="14">
        <f t="shared" si="6"/>
        <v>0</v>
      </c>
      <c r="M7" s="9">
        <f>VLOOKUP(A7,[1]HwabaoWP_szse_innovation_100!$A:$U,21)</f>
        <v>67.867888185983432</v>
      </c>
      <c r="N7" s="9">
        <f t="shared" si="7"/>
        <v>1</v>
      </c>
      <c r="Y7" s="9"/>
      <c r="Z7" s="9"/>
      <c r="AA7" s="9"/>
      <c r="AG7" s="10"/>
    </row>
    <row r="8" spans="1:33" ht="14.1" customHeight="1">
      <c r="A8" s="12">
        <v>44530</v>
      </c>
      <c r="B8" s="13">
        <f>VLOOKUP(A8,[1]HwabaoWP_szse_innovation_100!$A:$E,5)</f>
        <v>1.0110000371932983</v>
      </c>
      <c r="C8" s="13">
        <f>VLOOKUP(A8,[2]myPEPB!$B:$C,2)</f>
        <v>35.450000000000003</v>
      </c>
      <c r="D8" s="14">
        <f>VLOOKUP(A8,[2]myPEPB!$B:$D,3)</f>
        <v>38.695499988749994</v>
      </c>
      <c r="E8" s="14">
        <f t="shared" si="9"/>
        <v>41606.417199055955</v>
      </c>
      <c r="F8" s="15">
        <f t="shared" si="0"/>
        <v>41153.724696748955</v>
      </c>
      <c r="G8" s="15">
        <f t="shared" si="4"/>
        <v>203782.56034616427</v>
      </c>
      <c r="H8" s="15">
        <f t="shared" si="1"/>
        <v>206024.17608931765</v>
      </c>
      <c r="I8" s="15">
        <f t="shared" si="5"/>
        <v>199343.97280859321</v>
      </c>
      <c r="J8" s="15">
        <f t="shared" si="2"/>
        <v>206024.17608931765</v>
      </c>
      <c r="K8" s="15">
        <f t="shared" si="3"/>
        <v>6680.2032807244395</v>
      </c>
      <c r="L8" s="14">
        <f t="shared" si="6"/>
        <v>0</v>
      </c>
      <c r="M8" s="9">
        <f>VLOOKUP(A8,[1]HwabaoWP_szse_innovation_100!$A:$U,21)</f>
        <v>63.430477831424852</v>
      </c>
      <c r="N8" s="9">
        <f t="shared" si="7"/>
        <v>1</v>
      </c>
    </row>
    <row r="9" spans="1:33" ht="14.1" customHeight="1">
      <c r="A9" s="12">
        <v>44561</v>
      </c>
      <c r="B9" s="13">
        <f>VLOOKUP(A9,[1]HwabaoWP_szse_innovation_100!$A:$E,5)</f>
        <v>0.99199998378753662</v>
      </c>
      <c r="C9" s="13">
        <f>VLOOKUP(A9,[2]myPEPB!$B:$C,2)</f>
        <v>34.630000000000003</v>
      </c>
      <c r="D9" s="14">
        <f>VLOOKUP(A9,[2]myPEPB!$B:$D,3)</f>
        <v>38.228579205136612</v>
      </c>
      <c r="E9" s="14">
        <f t="shared" si="9"/>
        <v>51151.60056778443</v>
      </c>
      <c r="F9" s="15">
        <f t="shared" si="0"/>
        <v>51564.11431831224</v>
      </c>
      <c r="G9" s="15">
        <f t="shared" si="4"/>
        <v>255346.67466447651</v>
      </c>
      <c r="H9" s="15">
        <f t="shared" si="1"/>
        <v>253303.89712736208</v>
      </c>
      <c r="I9" s="15">
        <f t="shared" si="5"/>
        <v>250495.57337637764</v>
      </c>
      <c r="J9" s="15">
        <f t="shared" si="2"/>
        <v>253303.89712736208</v>
      </c>
      <c r="K9" s="15">
        <f t="shared" si="3"/>
        <v>2808.3237509844475</v>
      </c>
      <c r="L9" s="14">
        <f t="shared" si="6"/>
        <v>0</v>
      </c>
      <c r="M9" s="9">
        <f>VLOOKUP(A9,[1]HwabaoWP_szse_innovation_100!$A:$U,21)</f>
        <v>-25.534304137796351</v>
      </c>
      <c r="N9" s="9">
        <f t="shared" si="7"/>
        <v>1</v>
      </c>
      <c r="Y9" s="17"/>
      <c r="Z9" s="9"/>
      <c r="AA9" s="9"/>
    </row>
    <row r="10" spans="1:33" ht="14.1" customHeight="1">
      <c r="A10" s="12">
        <v>44589</v>
      </c>
      <c r="B10" s="13">
        <f>VLOOKUP(A10,[1]HwabaoWP_szse_innovation_100!$A:$E,5)</f>
        <v>0.89099997282028198</v>
      </c>
      <c r="C10" s="13">
        <f>VLOOKUP(A10,[2]myPEPB!$B:$C,2)</f>
        <v>31.159999849999998</v>
      </c>
      <c r="D10" s="14">
        <f>VLOOKUP(A10,[2]myPEPB!$B:$D,3)</f>
        <v>37.710494996683174</v>
      </c>
      <c r="E10" s="14">
        <f t="shared" si="9"/>
        <v>203388.59680025204</v>
      </c>
      <c r="F10" s="15">
        <f t="shared" si="0"/>
        <v>228270.03704216305</v>
      </c>
      <c r="G10" s="15">
        <f t="shared" si="4"/>
        <v>483616.71170663956</v>
      </c>
      <c r="H10" s="15">
        <f t="shared" si="1"/>
        <v>430902.47698604997</v>
      </c>
      <c r="I10" s="15">
        <f t="shared" si="5"/>
        <v>453884.17017662968</v>
      </c>
      <c r="J10" s="15">
        <f t="shared" si="2"/>
        <v>430902.47698604997</v>
      </c>
      <c r="K10" s="15">
        <f t="shared" si="3"/>
        <v>-22981.69319057971</v>
      </c>
      <c r="L10" s="14">
        <f t="shared" si="6"/>
        <v>0</v>
      </c>
      <c r="M10" s="9">
        <f>VLOOKUP(A10,[1]HwabaoWP_szse_innovation_100!$A:$U,21)</f>
        <v>-185.45991285326798</v>
      </c>
      <c r="N10" s="9">
        <f t="shared" si="7"/>
        <v>1.2</v>
      </c>
      <c r="Y10" s="17"/>
      <c r="Z10" s="9"/>
      <c r="AA10" s="9"/>
    </row>
    <row r="11" spans="1:33" ht="14.1" customHeight="1">
      <c r="A11" s="12">
        <v>44620</v>
      </c>
      <c r="B11" s="13">
        <f>VLOOKUP(A11,[1]HwabaoWP_szse_innovation_100!$A:$E,5)</f>
        <v>0.88200002908706665</v>
      </c>
      <c r="C11" s="13">
        <f>VLOOKUP(A11,[2]myPEPB!$B:$C,2)</f>
        <v>30.969999309999999</v>
      </c>
      <c r="D11" s="14">
        <f>VLOOKUP(A11,[2]myPEPB!$B:$D,3)</f>
        <v>37.189770586238538</v>
      </c>
      <c r="E11" s="14">
        <f t="shared" si="9"/>
        <v>152807.94117845185</v>
      </c>
      <c r="F11" s="15">
        <f t="shared" si="0"/>
        <v>173251.62827558978</v>
      </c>
      <c r="G11" s="15">
        <f t="shared" si="4"/>
        <v>656868.33998222928</v>
      </c>
      <c r="H11" s="15">
        <f t="shared" si="1"/>
        <v>579357.89497069945</v>
      </c>
      <c r="I11" s="15">
        <f t="shared" si="5"/>
        <v>606692.11135508155</v>
      </c>
      <c r="J11" s="15">
        <f t="shared" si="2"/>
        <v>579357.89497069945</v>
      </c>
      <c r="K11" s="15">
        <f t="shared" si="3"/>
        <v>-27334.216384382104</v>
      </c>
      <c r="L11" s="14">
        <f t="shared" si="6"/>
        <v>0</v>
      </c>
      <c r="M11" s="9">
        <f>VLOOKUP(A11,[1]HwabaoWP_szse_innovation_100!$A:$U,21)</f>
        <v>53.846247309070314</v>
      </c>
      <c r="N11" s="9">
        <f t="shared" si="7"/>
        <v>1</v>
      </c>
      <c r="Y11" s="17"/>
      <c r="Z11" s="9"/>
      <c r="AA11" s="9"/>
    </row>
    <row r="12" spans="1:33" ht="14.1" customHeight="1">
      <c r="A12" s="12">
        <v>44651</v>
      </c>
      <c r="B12" s="13">
        <f>VLOOKUP(A12,[1]HwabaoWP_szse_innovation_100!$A:$E,5)</f>
        <v>0.79199999570846558</v>
      </c>
      <c r="C12" s="13">
        <f>VLOOKUP(A12,[2]myPEPB!$B:$C,2)</f>
        <v>27.63999939</v>
      </c>
      <c r="D12" s="14">
        <f>VLOOKUP(A12,[2]myPEPB!$B:$D,3)</f>
        <v>36.340622369004151</v>
      </c>
      <c r="E12" s="14">
        <f t="shared" si="9"/>
        <v>299018.3188799615</v>
      </c>
      <c r="F12" s="15">
        <f t="shared" si="0"/>
        <v>377548.38446997904</v>
      </c>
      <c r="G12" s="15">
        <f t="shared" si="4"/>
        <v>1034416.7244522083</v>
      </c>
      <c r="H12" s="15">
        <f t="shared" si="1"/>
        <v>819258.04132691398</v>
      </c>
      <c r="I12" s="15">
        <f t="shared" si="5"/>
        <v>905710.43023504305</v>
      </c>
      <c r="J12" s="15">
        <f t="shared" si="2"/>
        <v>819258.04132691398</v>
      </c>
      <c r="K12" s="15">
        <f t="shared" si="3"/>
        <v>-86452.388908129069</v>
      </c>
      <c r="L12" s="14">
        <f t="shared" si="6"/>
        <v>0</v>
      </c>
      <c r="M12" s="9">
        <f>VLOOKUP(A12,[1]HwabaoWP_szse_innovation_100!$A:$U,21)</f>
        <v>-13.27465112839349</v>
      </c>
      <c r="N12" s="9">
        <f t="shared" si="7"/>
        <v>1</v>
      </c>
      <c r="Y12" s="17"/>
    </row>
    <row r="13" spans="1:33" ht="14.1" customHeight="1">
      <c r="A13" s="12">
        <v>44680</v>
      </c>
      <c r="B13" s="13">
        <f>VLOOKUP(A13,[1]HwabaoWP_szse_innovation_100!$A:$E,5)</f>
        <v>0.71899998188018799</v>
      </c>
      <c r="C13" s="13">
        <f>VLOOKUP(A13,[2]myPEPB!$B:$C,2)</f>
        <v>25.129999160000001</v>
      </c>
      <c r="D13" s="14">
        <f>VLOOKUP(A13,[2]myPEPB!$B:$D,3)</f>
        <v>35.566653817730753</v>
      </c>
      <c r="E13" s="14">
        <f t="shared" si="9"/>
        <v>430248.85375669535</v>
      </c>
      <c r="F13" s="15">
        <f t="shared" si="0"/>
        <v>598398.97718994762</v>
      </c>
      <c r="G13" s="15">
        <f t="shared" si="4"/>
        <v>1632815.7016421559</v>
      </c>
      <c r="H13" s="15">
        <f t="shared" si="1"/>
        <v>1173994.4598943966</v>
      </c>
      <c r="I13" s="15">
        <f t="shared" si="5"/>
        <v>1335959.2839917385</v>
      </c>
      <c r="J13" s="15">
        <f t="shared" si="2"/>
        <v>1173994.4598943966</v>
      </c>
      <c r="K13" s="15">
        <f t="shared" si="3"/>
        <v>-161964.82409734186</v>
      </c>
      <c r="L13" s="14">
        <f t="shared" si="6"/>
        <v>0</v>
      </c>
      <c r="M13" s="9">
        <f>VLOOKUP(A13,[1]HwabaoWP_szse_innovation_100!$A:$U,21)</f>
        <v>-29.745409510831923</v>
      </c>
      <c r="N13" s="9">
        <f t="shared" si="7"/>
        <v>1</v>
      </c>
      <c r="AA13" s="10"/>
    </row>
    <row r="14" spans="1:33" ht="14.1" customHeight="1">
      <c r="A14" s="12">
        <v>44712</v>
      </c>
      <c r="B14" s="13">
        <f>VLOOKUP(A14,[1]HwabaoWP_szse_innovation_100!$A:$E,5)</f>
        <v>0.74699997901916504</v>
      </c>
      <c r="C14" s="13">
        <f>VLOOKUP(A14,[2]myPEPB!$B:$C,2)</f>
        <v>24.129999160000001</v>
      </c>
      <c r="D14" s="14">
        <f>VLOOKUP(A14,[2]myPEPB!$B:$D,3)</f>
        <v>34.740573439534039</v>
      </c>
      <c r="E14" s="14">
        <f t="shared" si="9"/>
        <v>444707.93183896161</v>
      </c>
      <c r="F14" s="15">
        <f t="shared" si="0"/>
        <v>595325.22667922615</v>
      </c>
      <c r="G14" s="15">
        <f t="shared" si="4"/>
        <v>2228140.928321382</v>
      </c>
      <c r="H14" s="15">
        <f t="shared" si="1"/>
        <v>1664421.2267078152</v>
      </c>
      <c r="I14" s="15">
        <f t="shared" si="5"/>
        <v>1780667.2158307</v>
      </c>
      <c r="J14" s="15">
        <f t="shared" si="2"/>
        <v>1664421.2267078152</v>
      </c>
      <c r="K14" s="15">
        <f t="shared" si="3"/>
        <v>-116245.98912288481</v>
      </c>
      <c r="L14" s="14">
        <f t="shared" si="6"/>
        <v>0</v>
      </c>
      <c r="M14" s="9">
        <f>VLOOKUP(A14,[1]HwabaoWP_szse_innovation_100!$A:$U,21)</f>
        <v>121.48316506417596</v>
      </c>
      <c r="N14" s="9">
        <f t="shared" si="7"/>
        <v>1</v>
      </c>
    </row>
    <row r="15" spans="1:33" ht="14.1" customHeight="1">
      <c r="A15" s="12">
        <v>44742</v>
      </c>
      <c r="B15" s="13">
        <f>VLOOKUP(A15,[1]HwabaoWP_szse_innovation_100!$A:$E,5)</f>
        <v>0.84500002861022949</v>
      </c>
      <c r="C15" s="13">
        <f>VLOOKUP(A15,[2]myPEPB!$B:$C,2)</f>
        <v>27.809999470000001</v>
      </c>
      <c r="D15" s="14">
        <f>VLOOKUP(A15,[2]myPEPB!$B:$D,3)</f>
        <v>34.119366627533324</v>
      </c>
      <c r="E15" s="14">
        <f t="shared" si="9"/>
        <v>157242.05001781249</v>
      </c>
      <c r="F15" s="15">
        <f t="shared" si="0"/>
        <v>186085.25999274614</v>
      </c>
      <c r="G15" s="15">
        <f t="shared" si="4"/>
        <v>2414226.1883141282</v>
      </c>
      <c r="H15" s="15">
        <f t="shared" si="1"/>
        <v>2040021.1981970037</v>
      </c>
      <c r="I15" s="15">
        <f t="shared" si="5"/>
        <v>1937909.2658485125</v>
      </c>
      <c r="J15" s="15">
        <f t="shared" si="2"/>
        <v>2040021.1981970037</v>
      </c>
      <c r="K15" s="15">
        <f t="shared" si="3"/>
        <v>102111.93234849116</v>
      </c>
      <c r="L15" s="14">
        <f t="shared" si="6"/>
        <v>0</v>
      </c>
      <c r="M15" s="9">
        <f>VLOOKUP(A15,[1]HwabaoWP_szse_innovation_100!$A:$U,21)</f>
        <v>82.073682168853153</v>
      </c>
      <c r="N15" s="9">
        <f t="shared" si="7"/>
        <v>1</v>
      </c>
    </row>
    <row r="16" spans="1:33" ht="14.1" customHeight="1">
      <c r="A16" s="12">
        <v>44771</v>
      </c>
      <c r="B16" s="13">
        <f>VLOOKUP(A16,[1]HwabaoWP_szse_innovation_100!$A:$E,5)</f>
        <v>0.80099999904632568</v>
      </c>
      <c r="C16" s="13">
        <f>VLOOKUP(A16,[2]myPEPB!$B:$C,2)</f>
        <v>26.329999919999999</v>
      </c>
      <c r="D16" s="14">
        <f>VLOOKUP(A16,[2]myPEPB!$B:$D,3)</f>
        <v>33.666137024579427</v>
      </c>
      <c r="E16" s="14">
        <f t="shared" si="9"/>
        <v>255101.62210546658</v>
      </c>
      <c r="F16" s="15">
        <f t="shared" si="0"/>
        <v>318478.92934980243</v>
      </c>
      <c r="G16" s="15">
        <f t="shared" si="4"/>
        <v>2732705.1176639306</v>
      </c>
      <c r="H16" s="15">
        <f t="shared" si="1"/>
        <v>2188896.7966426979</v>
      </c>
      <c r="I16" s="15">
        <f t="shared" si="5"/>
        <v>2193010.887953979</v>
      </c>
      <c r="J16" s="15">
        <f t="shared" si="2"/>
        <v>2188896.7966426979</v>
      </c>
      <c r="K16" s="15">
        <f t="shared" si="3"/>
        <v>-4114.0913112810813</v>
      </c>
      <c r="L16" s="14">
        <f t="shared" si="6"/>
        <v>0</v>
      </c>
      <c r="M16" s="9">
        <f>VLOOKUP(A16,[1]HwabaoWP_szse_innovation_100!$A:$U,21)</f>
        <v>-127.3183196634585</v>
      </c>
      <c r="N16" s="9">
        <f t="shared" si="7"/>
        <v>1.2</v>
      </c>
    </row>
    <row r="17" spans="1:14" ht="14.1" customHeight="1">
      <c r="A17" s="12">
        <v>44804</v>
      </c>
      <c r="B17" s="13">
        <f>VLOOKUP(A17,[1]HwabaoWP_szse_innovation_100!$A:$E,5)</f>
        <v>0.76499998569488525</v>
      </c>
      <c r="C17" s="13">
        <f>VLOOKUP(A17,[2]myPEPB!$B:$C,2)</f>
        <v>25.18000031</v>
      </c>
      <c r="D17" s="14">
        <f>VLOOKUP(A17,[2]myPEPB!$B:$D,3)</f>
        <v>33.177616240465106</v>
      </c>
      <c r="E17" s="14">
        <f t="shared" si="9"/>
        <v>303179.21910762659</v>
      </c>
      <c r="F17" s="15">
        <f t="shared" si="0"/>
        <v>396312.71212669986</v>
      </c>
      <c r="G17" s="15">
        <f t="shared" si="4"/>
        <v>3129017.8297906304</v>
      </c>
      <c r="H17" s="15">
        <f t="shared" si="1"/>
        <v>2393698.5950288731</v>
      </c>
      <c r="I17" s="15">
        <f t="shared" si="5"/>
        <v>2496190.1070616054</v>
      </c>
      <c r="J17" s="15">
        <f t="shared" si="2"/>
        <v>2393698.5950288731</v>
      </c>
      <c r="K17" s="15">
        <f t="shared" si="3"/>
        <v>-102491.51203273237</v>
      </c>
      <c r="L17" s="14">
        <f t="shared" si="6"/>
        <v>0</v>
      </c>
      <c r="M17" s="9">
        <f>VLOOKUP(A17,[1]HwabaoWP_szse_innovation_100!$A:$U,21)</f>
        <v>-140.34722331220857</v>
      </c>
      <c r="N17" s="9">
        <f t="shared" si="7"/>
        <v>1.2</v>
      </c>
    </row>
    <row r="18" spans="1:14" ht="14.1" customHeight="1">
      <c r="A18" s="12">
        <v>44834</v>
      </c>
      <c r="B18" s="13">
        <f>VLOOKUP(A18,[1]HwabaoWP_szse_innovation_100!$A:$E,5)</f>
        <v>0.69599997997283936</v>
      </c>
      <c r="C18" s="13">
        <f>VLOOKUP(A18,[2]myPEPB!$B:$C,2)</f>
        <v>23.340000150000002</v>
      </c>
      <c r="D18" s="14">
        <f>VLOOKUP(A18,[2]myPEPB!$B:$D,3)</f>
        <v>32.601424623862997</v>
      </c>
      <c r="E18" s="14">
        <f t="shared" si="9"/>
        <v>406568.68077122449</v>
      </c>
      <c r="F18" s="15">
        <f t="shared" si="0"/>
        <v>584150.42021565919</v>
      </c>
      <c r="G18" s="15">
        <f t="shared" si="4"/>
        <v>3713168.2500062897</v>
      </c>
      <c r="H18" s="15">
        <f t="shared" si="1"/>
        <v>2584365.0276401606</v>
      </c>
      <c r="I18" s="15">
        <f t="shared" si="5"/>
        <v>2902758.7878328301</v>
      </c>
      <c r="J18" s="15">
        <f t="shared" si="2"/>
        <v>2584365.0276401606</v>
      </c>
      <c r="K18" s="15">
        <f t="shared" si="3"/>
        <v>-318393.76019266946</v>
      </c>
      <c r="L18" s="14">
        <f t="shared" si="6"/>
        <v>0</v>
      </c>
      <c r="M18" s="9">
        <f>VLOOKUP(A18,[1]HwabaoWP_szse_innovation_100!$A:$U,21)</f>
        <v>-112.42427728939072</v>
      </c>
      <c r="N18" s="9">
        <f t="shared" si="7"/>
        <v>1.2</v>
      </c>
    </row>
    <row r="19" spans="1:14" ht="12.75">
      <c r="A19" s="12">
        <v>44865</v>
      </c>
      <c r="B19" s="13">
        <f>VLOOKUP(A19,[1]HwabaoWP_szse_innovation_100!$A:$E,5)</f>
        <v>0.68699997663497925</v>
      </c>
      <c r="C19" s="13">
        <f>VLOOKUP(A19,[2]myPEPB!$B:$C,2)</f>
        <v>22.239999770000001</v>
      </c>
      <c r="D19" s="14">
        <f>VLOOKUP(A19,[2]myPEPB!$B:$D,3)</f>
        <v>32.197401538923856</v>
      </c>
      <c r="E19" s="14">
        <f t="shared" si="9"/>
        <v>469970.28894201998</v>
      </c>
      <c r="F19" s="15">
        <f t="shared" si="0"/>
        <v>684090.69130394934</v>
      </c>
      <c r="G19" s="15">
        <f t="shared" si="4"/>
        <v>4397258.941310239</v>
      </c>
      <c r="H19" s="15">
        <f t="shared" si="1"/>
        <v>3020916.7899380876</v>
      </c>
      <c r="I19" s="15">
        <f t="shared" si="5"/>
        <v>3372729.07677485</v>
      </c>
      <c r="J19" s="15">
        <f t="shared" si="2"/>
        <v>3020916.7899380876</v>
      </c>
      <c r="K19" s="15">
        <f t="shared" si="3"/>
        <v>-351812.28683676245</v>
      </c>
      <c r="L19" s="14">
        <f t="shared" si="6"/>
        <v>0</v>
      </c>
      <c r="M19" s="9">
        <f>VLOOKUP(A19,[1]HwabaoWP_szse_innovation_100!$A:$U,21)</f>
        <v>-146.0933885866429</v>
      </c>
      <c r="N19" s="9">
        <f t="shared" si="7"/>
        <v>1.2</v>
      </c>
    </row>
  </sheetData>
  <phoneticPr fontId="3" type="noConversion"/>
  <conditionalFormatting sqref="H2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G19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2.5" style="21" customWidth="1"/>
    <col min="10" max="10" width="12.625" style="11" customWidth="1"/>
    <col min="11" max="11" width="10.75" style="11" customWidth="1"/>
    <col min="12" max="12" width="10.75" style="21" customWidth="1"/>
    <col min="13" max="13" width="9.5" style="11" bestFit="1" customWidth="1"/>
    <col min="14" max="14" width="9" style="10"/>
    <col min="15" max="15" width="9" style="11"/>
    <col min="16" max="16" width="9.75" style="11" bestFit="1" customWidth="1"/>
    <col min="17" max="18" width="11.375" style="11" customWidth="1"/>
    <col min="19" max="20" width="11.125" style="11" customWidth="1"/>
    <col min="21" max="21" width="10.375" style="11" customWidth="1"/>
    <col min="22" max="22" width="10.25" style="11" customWidth="1"/>
    <col min="23" max="23" width="10.125" style="11" customWidth="1"/>
    <col min="24" max="24" width="9" style="11"/>
    <col min="25" max="25" width="9.75" style="11" bestFit="1" customWidth="1"/>
    <col min="26" max="27" width="9" style="11"/>
    <col min="28" max="28" width="9.75" style="11" bestFit="1" customWidth="1"/>
    <col min="29" max="30" width="9" style="11"/>
    <col min="31" max="31" width="9.75" style="11" bestFit="1" customWidth="1"/>
    <col min="32" max="16384" width="9" style="11"/>
  </cols>
  <sheetData>
    <row r="1" spans="1:33" s="5" customFormat="1" ht="27" customHeight="1">
      <c r="A1" s="25" t="s">
        <v>4</v>
      </c>
      <c r="B1" s="25" t="s">
        <v>5</v>
      </c>
      <c r="C1" s="25" t="s">
        <v>6</v>
      </c>
      <c r="D1" s="26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2" t="s">
        <v>12</v>
      </c>
      <c r="J1" s="1" t="s">
        <v>13</v>
      </c>
      <c r="K1" s="27" t="s">
        <v>14</v>
      </c>
      <c r="L1" s="28" t="s">
        <v>15</v>
      </c>
      <c r="M1" s="4" t="s">
        <v>0</v>
      </c>
      <c r="N1" s="6" t="s">
        <v>26</v>
      </c>
    </row>
    <row r="2" spans="1:33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9"/>
    </row>
    <row r="3" spans="1:33" ht="14.1" customHeight="1">
      <c r="A3" s="12">
        <v>44377</v>
      </c>
      <c r="B3" s="13">
        <f>VLOOKUP(A3,[1]HwabaoWP_szse_innovation_100!$A:$E,5)</f>
        <v>1.0309999999999999</v>
      </c>
      <c r="C3" s="13">
        <f>VLOOKUP(A3,[2]myPEPB!$B:$C,2)</f>
        <v>41.45</v>
      </c>
      <c r="D3" s="14">
        <f>VLOOKUP(A3,[2]myPEPB!$B:$D,3)</f>
        <v>41.041896551724122</v>
      </c>
      <c r="E3" s="14">
        <v>0</v>
      </c>
      <c r="F3" s="15">
        <f t="shared" ref="F3:F19" si="0">E3/B3</f>
        <v>0</v>
      </c>
      <c r="G3" s="15">
        <f>G2+F3</f>
        <v>0</v>
      </c>
      <c r="H3" s="15">
        <f t="shared" ref="H3:H19" si="1">G3*B3</f>
        <v>0</v>
      </c>
      <c r="I3" s="15">
        <f>IF(E3&gt;0,I2+E3,I2)</f>
        <v>0</v>
      </c>
      <c r="J3" s="15">
        <f t="shared" ref="J3:J19" si="2">H3+L3</f>
        <v>0</v>
      </c>
      <c r="K3" s="15">
        <f t="shared" ref="K3:K19" si="3">J3-I3</f>
        <v>0</v>
      </c>
      <c r="L3" s="14">
        <f>IF(E3&lt;0,L2-E3,L2)</f>
        <v>0</v>
      </c>
      <c r="M3" s="9">
        <f>VLOOKUP(A3,[1]HwabaoWP_szse_innovation_100!$A:$U,21)</f>
        <v>0</v>
      </c>
      <c r="N3" s="9">
        <f>IF(AND(M3&gt;100,C3&gt;D3),1.2,IF(AND(M3&lt;-100,C3&lt;D3),1.2,1))</f>
        <v>1</v>
      </c>
      <c r="P3" s="29" t="s">
        <v>4</v>
      </c>
      <c r="Q3" s="16" t="s">
        <v>16</v>
      </c>
      <c r="R3" s="16" t="s">
        <v>12</v>
      </c>
      <c r="S3" s="16" t="s">
        <v>17</v>
      </c>
      <c r="T3" s="16" t="s">
        <v>18</v>
      </c>
      <c r="U3" s="30" t="s">
        <v>15</v>
      </c>
      <c r="V3" s="16" t="s">
        <v>19</v>
      </c>
      <c r="W3" s="16" t="s">
        <v>20</v>
      </c>
    </row>
    <row r="4" spans="1:33" ht="14.1" customHeight="1">
      <c r="A4" s="12">
        <v>44407</v>
      </c>
      <c r="B4" s="13">
        <f>VLOOKUP(A4,[1]HwabaoWP_szse_innovation_100!$A:$E,5)</f>
        <v>1.006</v>
      </c>
      <c r="C4" s="13">
        <f>VLOOKUP(A4,[2]myPEPB!$B:$C,2)</f>
        <v>39.930000305175781</v>
      </c>
      <c r="D4" s="14">
        <f>VLOOKUP(A4,[2]myPEPB!$B:$D,3)</f>
        <v>40.930499984741189</v>
      </c>
      <c r="E4" s="14">
        <f>IF(C4&lt;D4,$E$2*(D4-C4)^3*N4,$E$2*(D4-C4)^3*N4)</f>
        <v>3955.9241620469529</v>
      </c>
      <c r="F4" s="15">
        <f t="shared" si="0"/>
        <v>3932.3301809611858</v>
      </c>
      <c r="G4" s="15">
        <f t="shared" ref="G4:G19" si="4">G3+F4</f>
        <v>3932.3301809611858</v>
      </c>
      <c r="H4" s="15">
        <f t="shared" si="1"/>
        <v>3955.9241620469529</v>
      </c>
      <c r="I4" s="15">
        <f t="shared" ref="I4:I19" si="5">IF(E4&gt;0,I3+E4,I3)</f>
        <v>3955.9241620469529</v>
      </c>
      <c r="J4" s="15">
        <f t="shared" si="2"/>
        <v>3955.9241620469529</v>
      </c>
      <c r="K4" s="15">
        <f t="shared" si="3"/>
        <v>0</v>
      </c>
      <c r="L4" s="14">
        <f t="shared" ref="L4:L19" si="6">IF(E4&lt;0,L3-E4,L3)</f>
        <v>0</v>
      </c>
      <c r="M4" s="9">
        <f>VLOOKUP(A4,[1]HwabaoWP_szse_innovation_100!$A:$U,21)</f>
        <v>-53.501214932625707</v>
      </c>
      <c r="N4" s="9">
        <f t="shared" ref="N4:N19" si="7">IF(AND(M4&gt;100,C4&gt;D4),1.2,IF(AND(M4&lt;-100,C4&lt;D4),1.2,1))</f>
        <v>1</v>
      </c>
      <c r="P4" s="24">
        <v>44561</v>
      </c>
      <c r="Q4" s="18">
        <f>R4</f>
        <v>919630.88726893254</v>
      </c>
      <c r="R4" s="8">
        <f>VLOOKUP(P4,A:I,9,)</f>
        <v>919630.88726893254</v>
      </c>
      <c r="S4" s="8">
        <f>VLOOKUP(P4,A:J,10,)</f>
        <v>932459.19498475967</v>
      </c>
      <c r="T4" s="8">
        <f>VLOOKUP(P4,A:K,11,)</f>
        <v>12828.307715827134</v>
      </c>
      <c r="U4" s="8">
        <f>VLOOKUP(P4,A:L,12,)</f>
        <v>0</v>
      </c>
      <c r="V4" s="19">
        <f t="shared" ref="V4" si="8">(S4-R4)/R4</f>
        <v>1.3949409370017912E-2</v>
      </c>
      <c r="W4" s="19">
        <f>AA13</f>
        <v>0</v>
      </c>
      <c r="Y4" s="17"/>
      <c r="Z4" s="9"/>
      <c r="AA4" s="9"/>
      <c r="AB4" s="17"/>
      <c r="AC4" s="9"/>
      <c r="AD4" s="9"/>
      <c r="AE4" s="17"/>
      <c r="AF4" s="9"/>
      <c r="AG4" s="9"/>
    </row>
    <row r="5" spans="1:33" ht="14.1" customHeight="1">
      <c r="A5" s="12">
        <v>44439</v>
      </c>
      <c r="B5" s="13">
        <f>VLOOKUP(A5,[1]HwabaoWP_szse_innovation_100!$A:$E,5)</f>
        <v>0.96599999999999997</v>
      </c>
      <c r="C5" s="13">
        <f>VLOOKUP(A5,[2]myPEPB!$B:$C,2)</f>
        <v>38.069999694824219</v>
      </c>
      <c r="D5" s="14">
        <f>VLOOKUP(A5,[2]myPEPB!$B:$D,3)</f>
        <v>40.654705834482208</v>
      </c>
      <c r="E5" s="14">
        <f t="shared" ref="E5:E19" si="9">IF(C5&lt;D5,$E$2*(D5-C5)^3*N5,$E$2*(D5-C5)^3*N5)</f>
        <v>81848.714902699052</v>
      </c>
      <c r="F5" s="15">
        <f t="shared" si="0"/>
        <v>84729.518532814749</v>
      </c>
      <c r="G5" s="15">
        <f t="shared" si="4"/>
        <v>88661.848713775937</v>
      </c>
      <c r="H5" s="15">
        <f t="shared" si="1"/>
        <v>85647.345857507549</v>
      </c>
      <c r="I5" s="15">
        <f t="shared" si="5"/>
        <v>85804.639064746007</v>
      </c>
      <c r="J5" s="15">
        <f t="shared" si="2"/>
        <v>85647.345857507549</v>
      </c>
      <c r="K5" s="15">
        <f t="shared" si="3"/>
        <v>-157.2932072384574</v>
      </c>
      <c r="L5" s="14">
        <f t="shared" si="6"/>
        <v>0</v>
      </c>
      <c r="M5" s="9">
        <f>VLOOKUP(A5,[1]HwabaoWP_szse_innovation_100!$A:$U,21)</f>
        <v>-120.73806658644138</v>
      </c>
      <c r="N5" s="9">
        <f t="shared" si="7"/>
        <v>1.2</v>
      </c>
      <c r="Y5" s="17"/>
      <c r="Z5" s="9"/>
      <c r="AA5" s="9"/>
      <c r="AB5" s="17"/>
      <c r="AC5" s="9"/>
      <c r="AD5" s="9"/>
      <c r="AE5" s="17"/>
      <c r="AF5" s="9"/>
      <c r="AG5" s="9"/>
    </row>
    <row r="6" spans="1:33" ht="14.1" customHeight="1">
      <c r="A6" s="12">
        <v>44469</v>
      </c>
      <c r="B6" s="13">
        <f>VLOOKUP(A6,[1]HwabaoWP_szse_innovation_100!$A:$E,5)</f>
        <v>0.96099999999999997</v>
      </c>
      <c r="C6" s="13">
        <f>VLOOKUP(A6,[2]myPEPB!$B:$C,2)</f>
        <v>35.020000457763672</v>
      </c>
      <c r="D6" s="14">
        <f>VLOOKUP(A6,[2]myPEPB!$B:$D,3)</f>
        <v>39.730819672131133</v>
      </c>
      <c r="E6" s="14">
        <f t="shared" si="9"/>
        <v>412939.48228066432</v>
      </c>
      <c r="F6" s="15">
        <f t="shared" si="0"/>
        <v>429697.69227956748</v>
      </c>
      <c r="G6" s="15">
        <f t="shared" si="4"/>
        <v>518359.5409933434</v>
      </c>
      <c r="H6" s="15">
        <f t="shared" si="1"/>
        <v>498143.51889460301</v>
      </c>
      <c r="I6" s="15">
        <f t="shared" si="5"/>
        <v>498744.12134541036</v>
      </c>
      <c r="J6" s="15">
        <f t="shared" si="2"/>
        <v>498143.51889460301</v>
      </c>
      <c r="K6" s="15">
        <f t="shared" si="3"/>
        <v>-600.60245080734603</v>
      </c>
      <c r="L6" s="14">
        <f t="shared" si="6"/>
        <v>0</v>
      </c>
      <c r="M6" s="9">
        <f>VLOOKUP(A6,[1]HwabaoWP_szse_innovation_100!$A:$U,21)</f>
        <v>-30.243784697079619</v>
      </c>
      <c r="N6" s="9">
        <f t="shared" si="7"/>
        <v>1</v>
      </c>
      <c r="Y6" s="9"/>
      <c r="Z6" s="9"/>
      <c r="AA6" s="20"/>
      <c r="AB6" s="9"/>
      <c r="AC6" s="9"/>
      <c r="AD6" s="20"/>
      <c r="AE6" s="17"/>
    </row>
    <row r="7" spans="1:33" ht="14.1" customHeight="1">
      <c r="A7" s="12">
        <v>44498</v>
      </c>
      <c r="B7" s="13">
        <f>VLOOKUP(A7,[1]HwabaoWP_szse_innovation_100!$A:$E,5)</f>
        <v>0.99299997091293335</v>
      </c>
      <c r="C7" s="13">
        <f>VLOOKUP(A7,[2]myPEPB!$B:$C,2)</f>
        <v>36.299999239999998</v>
      </c>
      <c r="D7" s="14">
        <f>VLOOKUP(A7,[2]myPEPB!$B:$D,3)</f>
        <v>39.253623134275358</v>
      </c>
      <c r="E7" s="14">
        <f t="shared" si="9"/>
        <v>101780.05325937558</v>
      </c>
      <c r="F7" s="15">
        <f t="shared" si="0"/>
        <v>102497.53901382511</v>
      </c>
      <c r="G7" s="15">
        <f t="shared" si="4"/>
        <v>620857.08000716846</v>
      </c>
      <c r="H7" s="15">
        <f t="shared" si="1"/>
        <v>616511.06238820706</v>
      </c>
      <c r="I7" s="15">
        <f t="shared" si="5"/>
        <v>600524.17460478598</v>
      </c>
      <c r="J7" s="15">
        <f t="shared" si="2"/>
        <v>616511.06238820706</v>
      </c>
      <c r="K7" s="15">
        <f t="shared" si="3"/>
        <v>15986.887783421087</v>
      </c>
      <c r="L7" s="14">
        <f t="shared" si="6"/>
        <v>0</v>
      </c>
      <c r="M7" s="9">
        <f>VLOOKUP(A7,[1]HwabaoWP_szse_innovation_100!$A:$U,21)</f>
        <v>67.867888185983432</v>
      </c>
      <c r="N7" s="9">
        <f t="shared" si="7"/>
        <v>1</v>
      </c>
      <c r="Y7" s="9"/>
      <c r="Z7" s="9"/>
      <c r="AA7" s="9"/>
      <c r="AG7" s="10"/>
    </row>
    <row r="8" spans="1:33" ht="14.1" customHeight="1">
      <c r="A8" s="12">
        <v>44530</v>
      </c>
      <c r="B8" s="13">
        <f>VLOOKUP(A8,[1]HwabaoWP_szse_innovation_100!$A:$E,5)</f>
        <v>1.0110000371932983</v>
      </c>
      <c r="C8" s="13">
        <f>VLOOKUP(A8,[2]myPEPB!$B:$C,2)</f>
        <v>35.450000000000003</v>
      </c>
      <c r="D8" s="14">
        <f>VLOOKUP(A8,[2]myPEPB!$B:$D,3)</f>
        <v>38.695499988749994</v>
      </c>
      <c r="E8" s="14">
        <f t="shared" si="9"/>
        <v>135033.62655146356</v>
      </c>
      <c r="F8" s="15">
        <f t="shared" si="0"/>
        <v>133564.41304031899</v>
      </c>
      <c r="G8" s="15">
        <f t="shared" si="4"/>
        <v>754421.49304748746</v>
      </c>
      <c r="H8" s="15">
        <f t="shared" si="1"/>
        <v>762720.1575304335</v>
      </c>
      <c r="I8" s="15">
        <f t="shared" si="5"/>
        <v>735557.8011562496</v>
      </c>
      <c r="J8" s="15">
        <f t="shared" si="2"/>
        <v>762720.1575304335</v>
      </c>
      <c r="K8" s="15">
        <f t="shared" si="3"/>
        <v>27162.356374183903</v>
      </c>
      <c r="L8" s="14">
        <f t="shared" si="6"/>
        <v>0</v>
      </c>
      <c r="M8" s="9">
        <f>VLOOKUP(A8,[1]HwabaoWP_szse_innovation_100!$A:$U,21)</f>
        <v>63.430477831424852</v>
      </c>
      <c r="N8" s="9">
        <f t="shared" si="7"/>
        <v>1</v>
      </c>
    </row>
    <row r="9" spans="1:33" ht="14.1" customHeight="1">
      <c r="A9" s="12">
        <v>44561</v>
      </c>
      <c r="B9" s="13">
        <f>VLOOKUP(A9,[1]HwabaoWP_szse_innovation_100!$A:$E,5)</f>
        <v>0.99199998378753662</v>
      </c>
      <c r="C9" s="13">
        <f>VLOOKUP(A9,[2]myPEPB!$B:$C,2)</f>
        <v>34.630000000000003</v>
      </c>
      <c r="D9" s="14">
        <f>VLOOKUP(A9,[2]myPEPB!$B:$D,3)</f>
        <v>38.228579205136612</v>
      </c>
      <c r="E9" s="14">
        <f t="shared" si="9"/>
        <v>184073.086112683</v>
      </c>
      <c r="F9" s="15">
        <f t="shared" si="0"/>
        <v>185557.54951716529</v>
      </c>
      <c r="G9" s="15">
        <f t="shared" si="4"/>
        <v>939979.04256465274</v>
      </c>
      <c r="H9" s="15">
        <f t="shared" si="1"/>
        <v>932459.19498475967</v>
      </c>
      <c r="I9" s="15">
        <f t="shared" si="5"/>
        <v>919630.88726893254</v>
      </c>
      <c r="J9" s="15">
        <f t="shared" si="2"/>
        <v>932459.19498475967</v>
      </c>
      <c r="K9" s="15">
        <f t="shared" si="3"/>
        <v>12828.307715827134</v>
      </c>
      <c r="L9" s="14">
        <f t="shared" si="6"/>
        <v>0</v>
      </c>
      <c r="M9" s="9">
        <f>VLOOKUP(A9,[1]HwabaoWP_szse_innovation_100!$A:$U,21)</f>
        <v>-25.534304137796351</v>
      </c>
      <c r="N9" s="9">
        <f t="shared" si="7"/>
        <v>1</v>
      </c>
      <c r="Y9" s="17"/>
      <c r="Z9" s="9"/>
      <c r="AA9" s="9"/>
    </row>
    <row r="10" spans="1:33" ht="14.1" customHeight="1">
      <c r="A10" s="12">
        <v>44589</v>
      </c>
      <c r="B10" s="13">
        <f>VLOOKUP(A10,[1]HwabaoWP_szse_innovation_100!$A:$E,5)</f>
        <v>0.89099997282028198</v>
      </c>
      <c r="C10" s="13">
        <f>VLOOKUP(A10,[2]myPEPB!$B:$C,2)</f>
        <v>31.159999849999998</v>
      </c>
      <c r="D10" s="14">
        <f>VLOOKUP(A10,[2]myPEPB!$B:$D,3)</f>
        <v>37.710494996683174</v>
      </c>
      <c r="E10" s="14">
        <f t="shared" si="9"/>
        <v>1332296.016230752</v>
      </c>
      <c r="F10" s="15">
        <f t="shared" si="0"/>
        <v>1495281.7697778775</v>
      </c>
      <c r="G10" s="15">
        <f t="shared" si="4"/>
        <v>2435260.8123425301</v>
      </c>
      <c r="H10" s="15">
        <f t="shared" si="1"/>
        <v>2169817.3176074922</v>
      </c>
      <c r="I10" s="15">
        <f t="shared" si="5"/>
        <v>2251926.9034996843</v>
      </c>
      <c r="J10" s="15">
        <f t="shared" si="2"/>
        <v>2169817.3176074922</v>
      </c>
      <c r="K10" s="15">
        <f t="shared" si="3"/>
        <v>-82109.585892192088</v>
      </c>
      <c r="L10" s="14">
        <f t="shared" si="6"/>
        <v>0</v>
      </c>
      <c r="M10" s="9">
        <f>VLOOKUP(A10,[1]HwabaoWP_szse_innovation_100!$A:$U,21)</f>
        <v>-185.45991285326798</v>
      </c>
      <c r="N10" s="9">
        <f t="shared" si="7"/>
        <v>1.2</v>
      </c>
      <c r="Y10" s="17"/>
      <c r="Z10" s="9"/>
      <c r="AA10" s="9"/>
    </row>
    <row r="11" spans="1:33" ht="14.1" customHeight="1">
      <c r="A11" s="12">
        <v>44620</v>
      </c>
      <c r="B11" s="13">
        <f>VLOOKUP(A11,[1]HwabaoWP_szse_innovation_100!$A:$E,5)</f>
        <v>0.88200002908706665</v>
      </c>
      <c r="C11" s="13">
        <f>VLOOKUP(A11,[2]myPEPB!$B:$C,2)</f>
        <v>30.969999309999999</v>
      </c>
      <c r="D11" s="14">
        <f>VLOOKUP(A11,[2]myPEPB!$B:$D,3)</f>
        <v>37.189770586238538</v>
      </c>
      <c r="E11" s="14">
        <f t="shared" si="9"/>
        <v>950430.4433228831</v>
      </c>
      <c r="F11" s="15">
        <f t="shared" si="0"/>
        <v>1077585.5011100702</v>
      </c>
      <c r="G11" s="15">
        <f t="shared" si="4"/>
        <v>3512846.3134526005</v>
      </c>
      <c r="H11" s="15">
        <f t="shared" si="1"/>
        <v>3098330.5506435884</v>
      </c>
      <c r="I11" s="15">
        <f t="shared" si="5"/>
        <v>3202357.3468225673</v>
      </c>
      <c r="J11" s="15">
        <f t="shared" si="2"/>
        <v>3098330.5506435884</v>
      </c>
      <c r="K11" s="15">
        <f t="shared" si="3"/>
        <v>-104026.79617897887</v>
      </c>
      <c r="L11" s="14">
        <f t="shared" si="6"/>
        <v>0</v>
      </c>
      <c r="M11" s="9">
        <f>VLOOKUP(A11,[1]HwabaoWP_szse_innovation_100!$A:$U,21)</f>
        <v>53.846247309070314</v>
      </c>
      <c r="N11" s="9">
        <f t="shared" si="7"/>
        <v>1</v>
      </c>
      <c r="Y11" s="17"/>
      <c r="Z11" s="9"/>
      <c r="AA11" s="9"/>
    </row>
    <row r="12" spans="1:33" ht="14.1" customHeight="1">
      <c r="A12" s="12">
        <v>44651</v>
      </c>
      <c r="B12" s="13">
        <f>VLOOKUP(A12,[1]HwabaoWP_szse_innovation_100!$A:$E,5)</f>
        <v>0.79199999570846558</v>
      </c>
      <c r="C12" s="13">
        <f>VLOOKUP(A12,[2]myPEPB!$B:$C,2)</f>
        <v>27.63999939</v>
      </c>
      <c r="D12" s="14">
        <f>VLOOKUP(A12,[2]myPEPB!$B:$D,3)</f>
        <v>36.340622369004151</v>
      </c>
      <c r="E12" s="14">
        <f t="shared" si="9"/>
        <v>2601645.6563901841</v>
      </c>
      <c r="F12" s="15">
        <f t="shared" si="0"/>
        <v>3284906.1496053939</v>
      </c>
      <c r="G12" s="15">
        <f t="shared" si="4"/>
        <v>6797752.4630579948</v>
      </c>
      <c r="H12" s="15">
        <f t="shared" si="1"/>
        <v>5383819.9215691434</v>
      </c>
      <c r="I12" s="15">
        <f t="shared" si="5"/>
        <v>5804003.0032127518</v>
      </c>
      <c r="J12" s="15">
        <f t="shared" si="2"/>
        <v>5383819.9215691434</v>
      </c>
      <c r="K12" s="15">
        <f t="shared" si="3"/>
        <v>-420183.0816436084</v>
      </c>
      <c r="L12" s="14">
        <f t="shared" si="6"/>
        <v>0</v>
      </c>
      <c r="M12" s="9">
        <f>VLOOKUP(A12,[1]HwabaoWP_szse_innovation_100!$A:$U,21)</f>
        <v>-13.27465112839349</v>
      </c>
      <c r="N12" s="9">
        <f t="shared" si="7"/>
        <v>1</v>
      </c>
      <c r="Y12" s="17"/>
    </row>
    <row r="13" spans="1:33" ht="14.1" customHeight="1">
      <c r="A13" s="12">
        <v>44680</v>
      </c>
      <c r="B13" s="13">
        <f>VLOOKUP(A13,[1]HwabaoWP_szse_innovation_100!$A:$E,5)</f>
        <v>0.71899998188018799</v>
      </c>
      <c r="C13" s="13">
        <f>VLOOKUP(A13,[2]myPEPB!$B:$C,2)</f>
        <v>25.129999160000001</v>
      </c>
      <c r="D13" s="14">
        <f>VLOOKUP(A13,[2]myPEPB!$B:$D,3)</f>
        <v>35.566653817730753</v>
      </c>
      <c r="E13" s="14">
        <f t="shared" si="9"/>
        <v>4490358.7035431322</v>
      </c>
      <c r="F13" s="15">
        <f t="shared" si="0"/>
        <v>6245283.4724707855</v>
      </c>
      <c r="G13" s="15">
        <f t="shared" si="4"/>
        <v>13043035.935528781</v>
      </c>
      <c r="H13" s="15">
        <f t="shared" si="1"/>
        <v>9377942.6013078354</v>
      </c>
      <c r="I13" s="15">
        <f t="shared" si="5"/>
        <v>10294361.706755884</v>
      </c>
      <c r="J13" s="15">
        <f t="shared" si="2"/>
        <v>9377942.6013078354</v>
      </c>
      <c r="K13" s="15">
        <f t="shared" si="3"/>
        <v>-916419.10544804856</v>
      </c>
      <c r="L13" s="14">
        <f t="shared" si="6"/>
        <v>0</v>
      </c>
      <c r="M13" s="9">
        <f>VLOOKUP(A13,[1]HwabaoWP_szse_innovation_100!$A:$U,21)</f>
        <v>-29.745409510831923</v>
      </c>
      <c r="N13" s="9">
        <f t="shared" si="7"/>
        <v>1</v>
      </c>
      <c r="AA13" s="10"/>
    </row>
    <row r="14" spans="1:33" ht="14.1" customHeight="1">
      <c r="A14" s="12">
        <v>44712</v>
      </c>
      <c r="B14" s="13">
        <f>VLOOKUP(A14,[1]HwabaoWP_szse_innovation_100!$A:$E,5)</f>
        <v>0.74699997901916504</v>
      </c>
      <c r="C14" s="13">
        <f>VLOOKUP(A14,[2]myPEPB!$B:$C,2)</f>
        <v>24.129999160000001</v>
      </c>
      <c r="D14" s="14">
        <f>VLOOKUP(A14,[2]myPEPB!$B:$D,3)</f>
        <v>34.740573439534039</v>
      </c>
      <c r="E14" s="14">
        <f t="shared" si="9"/>
        <v>4718606.5434752619</v>
      </c>
      <c r="F14" s="15">
        <f t="shared" si="0"/>
        <v>6316742.5381603679</v>
      </c>
      <c r="G14" s="15">
        <f t="shared" si="4"/>
        <v>19359778.47368915</v>
      </c>
      <c r="H14" s="15">
        <f t="shared" si="1"/>
        <v>14461754.113661477</v>
      </c>
      <c r="I14" s="15">
        <f t="shared" si="5"/>
        <v>15012968.250231147</v>
      </c>
      <c r="J14" s="15">
        <f t="shared" si="2"/>
        <v>14461754.113661477</v>
      </c>
      <c r="K14" s="15">
        <f t="shared" si="3"/>
        <v>-551214.13656966947</v>
      </c>
      <c r="L14" s="14">
        <f t="shared" si="6"/>
        <v>0</v>
      </c>
      <c r="M14" s="9">
        <f>VLOOKUP(A14,[1]HwabaoWP_szse_innovation_100!$A:$U,21)</f>
        <v>121.48316506417596</v>
      </c>
      <c r="N14" s="9">
        <f t="shared" si="7"/>
        <v>1</v>
      </c>
    </row>
    <row r="15" spans="1:33" ht="14.1" customHeight="1">
      <c r="A15" s="12">
        <v>44742</v>
      </c>
      <c r="B15" s="13">
        <f>VLOOKUP(A15,[1]HwabaoWP_szse_innovation_100!$A:$E,5)</f>
        <v>0.84500002861022949</v>
      </c>
      <c r="C15" s="13">
        <f>VLOOKUP(A15,[2]myPEPB!$B:$C,2)</f>
        <v>27.809999470000001</v>
      </c>
      <c r="D15" s="14">
        <f>VLOOKUP(A15,[2]myPEPB!$B:$D,3)</f>
        <v>34.119366627533324</v>
      </c>
      <c r="E15" s="14">
        <f t="shared" si="9"/>
        <v>992097.82616559835</v>
      </c>
      <c r="F15" s="15">
        <f t="shared" si="0"/>
        <v>1174080.2278992822</v>
      </c>
      <c r="G15" s="15">
        <f t="shared" si="4"/>
        <v>20533858.701588433</v>
      </c>
      <c r="H15" s="15">
        <f t="shared" si="1"/>
        <v>17351111.190320637</v>
      </c>
      <c r="I15" s="15">
        <f t="shared" si="5"/>
        <v>16005066.076396745</v>
      </c>
      <c r="J15" s="15">
        <f t="shared" si="2"/>
        <v>17351111.190320637</v>
      </c>
      <c r="K15" s="15">
        <f t="shared" si="3"/>
        <v>1346045.1139238924</v>
      </c>
      <c r="L15" s="14">
        <f t="shared" si="6"/>
        <v>0</v>
      </c>
      <c r="M15" s="9">
        <f>VLOOKUP(A15,[1]HwabaoWP_szse_innovation_100!$A:$U,21)</f>
        <v>82.073682168853153</v>
      </c>
      <c r="N15" s="9">
        <f t="shared" si="7"/>
        <v>1</v>
      </c>
    </row>
    <row r="16" spans="1:33" ht="14.1" customHeight="1">
      <c r="A16" s="12">
        <v>44771</v>
      </c>
      <c r="B16" s="13">
        <f>VLOOKUP(A16,[1]HwabaoWP_szse_innovation_100!$A:$E,5)</f>
        <v>0.80099999904632568</v>
      </c>
      <c r="C16" s="13">
        <f>VLOOKUP(A16,[2]myPEPB!$B:$C,2)</f>
        <v>26.329999919999999</v>
      </c>
      <c r="D16" s="14">
        <f>VLOOKUP(A16,[2]myPEPB!$B:$D,3)</f>
        <v>33.666137024579427</v>
      </c>
      <c r="E16" s="14">
        <f t="shared" si="9"/>
        <v>1871460.4753663132</v>
      </c>
      <c r="F16" s="15">
        <f t="shared" si="0"/>
        <v>2336405.0906298161</v>
      </c>
      <c r="G16" s="15">
        <f t="shared" si="4"/>
        <v>22870263.792218249</v>
      </c>
      <c r="H16" s="15">
        <f t="shared" si="1"/>
        <v>18319081.275756035</v>
      </c>
      <c r="I16" s="15">
        <f t="shared" si="5"/>
        <v>17876526.551763058</v>
      </c>
      <c r="J16" s="15">
        <f t="shared" si="2"/>
        <v>18319081.275756035</v>
      </c>
      <c r="K16" s="15">
        <f t="shared" si="3"/>
        <v>442554.72399297729</v>
      </c>
      <c r="L16" s="14">
        <f t="shared" si="6"/>
        <v>0</v>
      </c>
      <c r="M16" s="9">
        <f>VLOOKUP(A16,[1]HwabaoWP_szse_innovation_100!$A:$U,21)</f>
        <v>-127.3183196634585</v>
      </c>
      <c r="N16" s="9">
        <f t="shared" si="7"/>
        <v>1.2</v>
      </c>
    </row>
    <row r="17" spans="1:14" ht="14.1" customHeight="1">
      <c r="A17" s="12">
        <v>44804</v>
      </c>
      <c r="B17" s="13">
        <f>VLOOKUP(A17,[1]HwabaoWP_szse_innovation_100!$A:$E,5)</f>
        <v>0.76499998569488525</v>
      </c>
      <c r="C17" s="13">
        <f>VLOOKUP(A17,[2]myPEPB!$B:$C,2)</f>
        <v>25.18000031</v>
      </c>
      <c r="D17" s="14">
        <f>VLOOKUP(A17,[2]myPEPB!$B:$D,3)</f>
        <v>33.177616240465106</v>
      </c>
      <c r="E17" s="14">
        <f t="shared" si="9"/>
        <v>2424710.9525211253</v>
      </c>
      <c r="F17" s="15">
        <f t="shared" si="0"/>
        <v>3169556.8599503268</v>
      </c>
      <c r="G17" s="15">
        <f t="shared" si="4"/>
        <v>26039820.652168576</v>
      </c>
      <c r="H17" s="15">
        <f t="shared" si="1"/>
        <v>19920462.426406339</v>
      </c>
      <c r="I17" s="15">
        <f t="shared" si="5"/>
        <v>20301237.504284184</v>
      </c>
      <c r="J17" s="15">
        <f t="shared" si="2"/>
        <v>19920462.426406339</v>
      </c>
      <c r="K17" s="15">
        <f t="shared" si="3"/>
        <v>-380775.07787784562</v>
      </c>
      <c r="L17" s="14">
        <f t="shared" si="6"/>
        <v>0</v>
      </c>
      <c r="M17" s="9">
        <f>VLOOKUP(A17,[1]HwabaoWP_szse_innovation_100!$A:$U,21)</f>
        <v>-140.34722331220857</v>
      </c>
      <c r="N17" s="9">
        <f t="shared" si="7"/>
        <v>1.2</v>
      </c>
    </row>
    <row r="18" spans="1:14" ht="14.1" customHeight="1">
      <c r="A18" s="12">
        <v>44834</v>
      </c>
      <c r="B18" s="13">
        <f>VLOOKUP(A18,[1]HwabaoWP_szse_innovation_100!$A:$E,5)</f>
        <v>0.69599997997283936</v>
      </c>
      <c r="C18" s="13">
        <f>VLOOKUP(A18,[2]myPEPB!$B:$C,2)</f>
        <v>23.340000150000002</v>
      </c>
      <c r="D18" s="14">
        <f>VLOOKUP(A18,[2]myPEPB!$B:$D,3)</f>
        <v>32.601424623862997</v>
      </c>
      <c r="E18" s="14">
        <f t="shared" si="9"/>
        <v>3765405.130400809</v>
      </c>
      <c r="F18" s="15">
        <f t="shared" si="0"/>
        <v>5410064.9982026573</v>
      </c>
      <c r="G18" s="15">
        <f t="shared" si="4"/>
        <v>31449885.650371231</v>
      </c>
      <c r="H18" s="15">
        <f t="shared" si="1"/>
        <v>21889119.782806464</v>
      </c>
      <c r="I18" s="15">
        <f t="shared" si="5"/>
        <v>24066642.634684995</v>
      </c>
      <c r="J18" s="15">
        <f t="shared" si="2"/>
        <v>21889119.782806464</v>
      </c>
      <c r="K18" s="15">
        <f t="shared" si="3"/>
        <v>-2177522.8518785313</v>
      </c>
      <c r="L18" s="14">
        <f t="shared" si="6"/>
        <v>0</v>
      </c>
      <c r="M18" s="9">
        <f>VLOOKUP(A18,[1]HwabaoWP_szse_innovation_100!$A:$U,21)</f>
        <v>-112.42427728939072</v>
      </c>
      <c r="N18" s="9">
        <f t="shared" si="7"/>
        <v>1.2</v>
      </c>
    </row>
    <row r="19" spans="1:14" ht="12.75">
      <c r="A19" s="12">
        <v>44865</v>
      </c>
      <c r="B19" s="13">
        <f>VLOOKUP(A19,[1]HwabaoWP_szse_innovation_100!$A:$E,5)</f>
        <v>0.68699997663497925</v>
      </c>
      <c r="C19" s="13">
        <f>VLOOKUP(A19,[2]myPEPB!$B:$C,2)</f>
        <v>22.239999770000001</v>
      </c>
      <c r="D19" s="14">
        <f>VLOOKUP(A19,[2]myPEPB!$B:$D,3)</f>
        <v>32.197401538923856</v>
      </c>
      <c r="E19" s="14">
        <f t="shared" si="9"/>
        <v>4679682.986452925</v>
      </c>
      <c r="F19" s="15">
        <f t="shared" si="0"/>
        <v>6811765.8596942881</v>
      </c>
      <c r="G19" s="15">
        <f t="shared" si="4"/>
        <v>38261651.510065518</v>
      </c>
      <c r="H19" s="15">
        <f t="shared" si="1"/>
        <v>26285753.693430729</v>
      </c>
      <c r="I19" s="15">
        <f t="shared" si="5"/>
        <v>28746325.621137921</v>
      </c>
      <c r="J19" s="15">
        <f t="shared" si="2"/>
        <v>26285753.693430729</v>
      </c>
      <c r="K19" s="15">
        <f t="shared" si="3"/>
        <v>-2460571.9277071916</v>
      </c>
      <c r="L19" s="14">
        <f t="shared" si="6"/>
        <v>0</v>
      </c>
      <c r="M19" s="9">
        <f>VLOOKUP(A19,[1]HwabaoWP_szse_innovation_100!$A:$U,21)</f>
        <v>-146.0933885866429</v>
      </c>
      <c r="N19" s="9">
        <f t="shared" si="7"/>
        <v>1.2</v>
      </c>
    </row>
  </sheetData>
  <phoneticPr fontId="3" type="noConversion"/>
  <conditionalFormatting sqref="H2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I19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6" width="6.875" style="21" customWidth="1"/>
    <col min="7" max="7" width="9.375" style="21" customWidth="1"/>
    <col min="8" max="8" width="9.25" style="21" customWidth="1"/>
    <col min="9" max="9" width="10.75" style="21" customWidth="1"/>
    <col min="10" max="10" width="11.5" style="21" customWidth="1"/>
    <col min="11" max="11" width="12.875" style="21" customWidth="1"/>
    <col min="12" max="12" width="12.625" style="11" customWidth="1"/>
    <col min="13" max="13" width="10.75" style="11" customWidth="1"/>
    <col min="14" max="14" width="10.75" style="21" customWidth="1"/>
    <col min="15" max="15" width="9.5" style="11" bestFit="1" customWidth="1"/>
    <col min="16" max="16" width="9" style="10"/>
    <col min="17" max="17" width="9" style="11"/>
    <col min="18" max="18" width="9.75" style="11" bestFit="1" customWidth="1"/>
    <col min="19" max="20" width="11.375" style="11" customWidth="1"/>
    <col min="21" max="22" width="11.125" style="11" customWidth="1"/>
    <col min="23" max="23" width="10.375" style="11" customWidth="1"/>
    <col min="24" max="24" width="10.25" style="11" customWidth="1"/>
    <col min="25" max="25" width="10.125" style="11" customWidth="1"/>
    <col min="26" max="26" width="9" style="11"/>
    <col min="27" max="27" width="9.75" style="11" bestFit="1" customWidth="1"/>
    <col min="28" max="29" width="9" style="11"/>
    <col min="30" max="30" width="9.75" style="11" bestFit="1" customWidth="1"/>
    <col min="31" max="32" width="9" style="11"/>
    <col min="33" max="33" width="9.75" style="11" bestFit="1" customWidth="1"/>
    <col min="34" max="16384" width="9" style="11"/>
  </cols>
  <sheetData>
    <row r="1" spans="1:35" s="5" customFormat="1" ht="27" customHeight="1">
      <c r="A1" s="25" t="s">
        <v>4</v>
      </c>
      <c r="B1" s="25" t="s">
        <v>5</v>
      </c>
      <c r="C1" s="25" t="s">
        <v>6</v>
      </c>
      <c r="D1" s="26" t="s">
        <v>7</v>
      </c>
      <c r="E1" s="2" t="s">
        <v>27</v>
      </c>
      <c r="F1" s="2" t="s">
        <v>28</v>
      </c>
      <c r="G1" s="3" t="s">
        <v>8</v>
      </c>
      <c r="H1" s="3" t="s">
        <v>9</v>
      </c>
      <c r="I1" s="3" t="s">
        <v>10</v>
      </c>
      <c r="J1" s="3" t="s">
        <v>11</v>
      </c>
      <c r="K1" s="2" t="s">
        <v>12</v>
      </c>
      <c r="L1" s="1" t="s">
        <v>13</v>
      </c>
      <c r="M1" s="27" t="s">
        <v>14</v>
      </c>
      <c r="N1" s="28" t="s">
        <v>15</v>
      </c>
      <c r="O1" s="4" t="s">
        <v>0</v>
      </c>
      <c r="P1" s="6" t="s">
        <v>26</v>
      </c>
    </row>
    <row r="2" spans="1:35" ht="14.1" customHeight="1">
      <c r="A2" s="7"/>
      <c r="B2" s="7"/>
      <c r="C2" s="7"/>
      <c r="D2" s="8"/>
      <c r="E2" s="8"/>
      <c r="F2" s="8"/>
      <c r="G2" s="8">
        <v>3950</v>
      </c>
      <c r="H2" s="8"/>
      <c r="I2" s="8"/>
      <c r="J2" s="8">
        <f>MIN(I:I)</f>
        <v>0</v>
      </c>
      <c r="K2" s="8"/>
      <c r="L2" s="7"/>
      <c r="M2" s="7"/>
      <c r="N2" s="8"/>
      <c r="O2" s="9"/>
    </row>
    <row r="3" spans="1:35" ht="14.1" customHeight="1">
      <c r="A3" s="12">
        <v>44377</v>
      </c>
      <c r="B3" s="13">
        <f>VLOOKUP(A3,[1]HwabaoWP_szse_innovation_100!$A:$E,5)</f>
        <v>1.0309999999999999</v>
      </c>
      <c r="C3" s="13">
        <f>VLOOKUP(A3,[2]myPEPB!$B:$C,2)</f>
        <v>41.45</v>
      </c>
      <c r="D3" s="14">
        <f>VLOOKUP(A3,[2]myPEPB!$B:$D,3)</f>
        <v>41.041896551724122</v>
      </c>
      <c r="E3" s="14">
        <f>VLOOKUP(A3,[1]HwabaoWP_szse_innovation_100!$A:$F,6)</f>
        <v>54671327</v>
      </c>
      <c r="F3" s="14">
        <f>VLOOKUP(A3,[1]HwabaoWP_szse_innovation_100!$A:$I,9)</f>
        <v>147407244.66666666</v>
      </c>
      <c r="G3" s="14">
        <v>0</v>
      </c>
      <c r="H3" s="15">
        <f t="shared" ref="H3:H19" si="0">G3/B3</f>
        <v>0</v>
      </c>
      <c r="I3" s="15">
        <f>I2+H3</f>
        <v>0</v>
      </c>
      <c r="J3" s="15">
        <f t="shared" ref="J3:J19" si="1">I3*B3</f>
        <v>0</v>
      </c>
      <c r="K3" s="15">
        <f>IF(G3&gt;0,K2+G3,K2)</f>
        <v>0</v>
      </c>
      <c r="L3" s="15">
        <f t="shared" ref="L3:L19" si="2">J3+N3</f>
        <v>0</v>
      </c>
      <c r="M3" s="15">
        <f t="shared" ref="M3:M19" si="3">L3-K3</f>
        <v>0</v>
      </c>
      <c r="N3" s="14">
        <f>IF(G3&lt;0,N2-G3,N2)</f>
        <v>0</v>
      </c>
      <c r="O3" s="9">
        <f>VLOOKUP(A3,[1]HwabaoWP_szse_innovation_100!$A:$U,21)</f>
        <v>0</v>
      </c>
      <c r="P3" s="9">
        <f>IF(AND(O3&gt;100,C3&gt;D3),1.2,IF(AND(O3&lt;-100,C3&lt;D3),1.2,1))</f>
        <v>1</v>
      </c>
      <c r="R3" s="29" t="s">
        <v>4</v>
      </c>
      <c r="S3" s="16" t="s">
        <v>16</v>
      </c>
      <c r="T3" s="16" t="s">
        <v>12</v>
      </c>
      <c r="U3" s="16" t="s">
        <v>17</v>
      </c>
      <c r="V3" s="16" t="s">
        <v>18</v>
      </c>
      <c r="W3" s="30" t="s">
        <v>15</v>
      </c>
      <c r="X3" s="16" t="s">
        <v>19</v>
      </c>
      <c r="Y3" s="16" t="s">
        <v>20</v>
      </c>
    </row>
    <row r="4" spans="1:35" ht="14.1" customHeight="1">
      <c r="A4" s="12">
        <v>44407</v>
      </c>
      <c r="B4" s="13">
        <f>VLOOKUP(A4,[1]HwabaoWP_szse_innovation_100!$A:$E,5)</f>
        <v>1.006</v>
      </c>
      <c r="C4" s="13">
        <f>VLOOKUP(A4,[2]myPEPB!$B:$C,2)</f>
        <v>39.930000305175781</v>
      </c>
      <c r="D4" s="14">
        <f>VLOOKUP(A4,[2]myPEPB!$B:$D,3)</f>
        <v>40.930499984741189</v>
      </c>
      <c r="E4" s="14">
        <f>VLOOKUP(A4,[1]HwabaoWP_szse_innovation_100!$A:$F,6)</f>
        <v>9153472</v>
      </c>
      <c r="F4" s="14">
        <f>VLOOKUP(A4,[1]HwabaoWP_szse_innovation_100!$A:$I,9)</f>
        <v>34298297.880000003</v>
      </c>
      <c r="G4" s="14">
        <f>IF(C4&lt;D4,$G$2*(D4-C4)^3*P4*E4/F4,$G$2*(D4-C4)^3*P4*E4/F4)</f>
        <v>1055.7503809113296</v>
      </c>
      <c r="H4" s="15">
        <f t="shared" si="0"/>
        <v>1049.4536589575841</v>
      </c>
      <c r="I4" s="15">
        <f t="shared" ref="I4:I19" si="4">I3+H4</f>
        <v>1049.4536589575841</v>
      </c>
      <c r="J4" s="15">
        <f t="shared" si="1"/>
        <v>1055.7503809113296</v>
      </c>
      <c r="K4" s="15">
        <f t="shared" ref="K4:K19" si="5">IF(G4&gt;0,K3+G4,K3)</f>
        <v>1055.7503809113296</v>
      </c>
      <c r="L4" s="15">
        <f t="shared" si="2"/>
        <v>1055.7503809113296</v>
      </c>
      <c r="M4" s="15">
        <f t="shared" si="3"/>
        <v>0</v>
      </c>
      <c r="N4" s="14">
        <f t="shared" ref="N4:N19" si="6">IF(G4&lt;0,N3-G4,N3)</f>
        <v>0</v>
      </c>
      <c r="O4" s="9">
        <f>VLOOKUP(A4,[1]HwabaoWP_szse_innovation_100!$A:$U,21)</f>
        <v>-53.501214932625707</v>
      </c>
      <c r="P4" s="9">
        <f t="shared" ref="P4:P19" si="7">IF(AND(O4&gt;100,C4&gt;D4),1.2,IF(AND(O4&lt;-100,C4&lt;D4),1.2,1))</f>
        <v>1</v>
      </c>
      <c r="R4" s="24">
        <v>44561</v>
      </c>
      <c r="S4" s="18">
        <f>T4</f>
        <v>181466.76336656811</v>
      </c>
      <c r="T4" s="8">
        <f>VLOOKUP(R4,A:K,11,)</f>
        <v>181466.76336656811</v>
      </c>
      <c r="U4" s="8">
        <f>VLOOKUP(R4,A:L,12,)</f>
        <v>183377.42759977028</v>
      </c>
      <c r="V4" s="8">
        <f>VLOOKUP(R4,A:M,13,)</f>
        <v>1910.6642332021729</v>
      </c>
      <c r="W4" s="8">
        <f>VLOOKUP(R4,A:N,14,)</f>
        <v>0</v>
      </c>
      <c r="X4" s="19">
        <f t="shared" ref="X4" si="8">(U4-T4)/T4</f>
        <v>1.0529003756696624E-2</v>
      </c>
      <c r="Y4" s="19">
        <f>AC13</f>
        <v>0</v>
      </c>
      <c r="AA4" s="17"/>
      <c r="AB4" s="9"/>
      <c r="AC4" s="9"/>
      <c r="AD4" s="17"/>
      <c r="AE4" s="9"/>
      <c r="AF4" s="9"/>
      <c r="AG4" s="17"/>
      <c r="AH4" s="9"/>
      <c r="AI4" s="9"/>
    </row>
    <row r="5" spans="1:35" ht="14.1" customHeight="1">
      <c r="A5" s="12">
        <v>44439</v>
      </c>
      <c r="B5" s="13">
        <f>VLOOKUP(A5,[1]HwabaoWP_szse_innovation_100!$A:$E,5)</f>
        <v>0.96599999999999997</v>
      </c>
      <c r="C5" s="13">
        <f>VLOOKUP(A5,[2]myPEPB!$B:$C,2)</f>
        <v>38.069999694824219</v>
      </c>
      <c r="D5" s="14">
        <f>VLOOKUP(A5,[2]myPEPB!$B:$D,3)</f>
        <v>40.654705834482208</v>
      </c>
      <c r="E5" s="14">
        <f>VLOOKUP(A5,[1]HwabaoWP_szse_innovation_100!$A:$F,6)</f>
        <v>4459339</v>
      </c>
      <c r="F5" s="14">
        <f>VLOOKUP(A5,[1]HwabaoWP_szse_innovation_100!$A:$I,9)</f>
        <v>21490456.638297871</v>
      </c>
      <c r="G5" s="14">
        <f t="shared" ref="G5:G19" si="9">IF(C5&lt;D5,$G$2*(D5-C5)^3*P5*E5/F5,$G$2*(D5-C5)^3*P5*E5/F5)</f>
        <v>16983.872079062337</v>
      </c>
      <c r="H5" s="15">
        <f t="shared" si="0"/>
        <v>17581.648114971365</v>
      </c>
      <c r="I5" s="15">
        <f t="shared" si="4"/>
        <v>18631.101773928949</v>
      </c>
      <c r="J5" s="15">
        <f t="shared" si="1"/>
        <v>17997.644313615365</v>
      </c>
      <c r="K5" s="15">
        <f t="shared" si="5"/>
        <v>18039.622459973667</v>
      </c>
      <c r="L5" s="15">
        <f t="shared" si="2"/>
        <v>17997.644313615365</v>
      </c>
      <c r="M5" s="15">
        <f t="shared" si="3"/>
        <v>-41.978146358302183</v>
      </c>
      <c r="N5" s="14">
        <f t="shared" si="6"/>
        <v>0</v>
      </c>
      <c r="O5" s="9">
        <f>VLOOKUP(A5,[1]HwabaoWP_szse_innovation_100!$A:$U,21)</f>
        <v>-120.73806658644138</v>
      </c>
      <c r="P5" s="9">
        <f t="shared" si="7"/>
        <v>1.2</v>
      </c>
      <c r="AA5" s="17"/>
      <c r="AB5" s="9"/>
      <c r="AC5" s="9"/>
      <c r="AD5" s="17"/>
      <c r="AE5" s="9"/>
      <c r="AF5" s="9"/>
      <c r="AG5" s="17"/>
      <c r="AH5" s="9"/>
      <c r="AI5" s="9"/>
    </row>
    <row r="6" spans="1:35" ht="14.1" customHeight="1">
      <c r="A6" s="12">
        <v>44469</v>
      </c>
      <c r="B6" s="13">
        <f>VLOOKUP(A6,[1]HwabaoWP_szse_innovation_100!$A:$E,5)</f>
        <v>0.96099999999999997</v>
      </c>
      <c r="C6" s="13">
        <f>VLOOKUP(A6,[2]myPEPB!$B:$C,2)</f>
        <v>35.020000457763672</v>
      </c>
      <c r="D6" s="14">
        <f>VLOOKUP(A6,[2]myPEPB!$B:$D,3)</f>
        <v>39.730819672131133</v>
      </c>
      <c r="E6" s="14">
        <f>VLOOKUP(A6,[1]HwabaoWP_szse_innovation_100!$A:$F,6)</f>
        <v>2614711</v>
      </c>
      <c r="F6" s="14">
        <f>VLOOKUP(A6,[1]HwabaoWP_szse_innovation_100!$A:$I,9)</f>
        <v>16286261.656716418</v>
      </c>
      <c r="G6" s="14">
        <f t="shared" si="9"/>
        <v>66296.209001915733</v>
      </c>
      <c r="H6" s="15">
        <f t="shared" si="0"/>
        <v>68986.689908341039</v>
      </c>
      <c r="I6" s="15">
        <f t="shared" si="4"/>
        <v>87617.791682269992</v>
      </c>
      <c r="J6" s="15">
        <f t="shared" si="1"/>
        <v>84200.697806661454</v>
      </c>
      <c r="K6" s="15">
        <f t="shared" si="5"/>
        <v>84335.831461889407</v>
      </c>
      <c r="L6" s="15">
        <f t="shared" si="2"/>
        <v>84200.697806661454</v>
      </c>
      <c r="M6" s="15">
        <f t="shared" si="3"/>
        <v>-135.13365522795357</v>
      </c>
      <c r="N6" s="14">
        <f t="shared" si="6"/>
        <v>0</v>
      </c>
      <c r="O6" s="9">
        <f>VLOOKUP(A6,[1]HwabaoWP_szse_innovation_100!$A:$U,21)</f>
        <v>-30.243784697079619</v>
      </c>
      <c r="P6" s="9">
        <f t="shared" si="7"/>
        <v>1</v>
      </c>
      <c r="AA6" s="9"/>
      <c r="AB6" s="9"/>
      <c r="AC6" s="20"/>
      <c r="AD6" s="9"/>
      <c r="AE6" s="9"/>
      <c r="AF6" s="20"/>
      <c r="AG6" s="17"/>
    </row>
    <row r="7" spans="1:35" ht="14.1" customHeight="1">
      <c r="A7" s="12">
        <v>44498</v>
      </c>
      <c r="B7" s="13">
        <f>VLOOKUP(A7,[1]HwabaoWP_szse_innovation_100!$A:$E,5)</f>
        <v>0.99299997091293335</v>
      </c>
      <c r="C7" s="13">
        <f>VLOOKUP(A7,[2]myPEPB!$B:$C,2)</f>
        <v>36.299999239999998</v>
      </c>
      <c r="D7" s="14">
        <f>VLOOKUP(A7,[2]myPEPB!$B:$D,3)</f>
        <v>39.253623134275358</v>
      </c>
      <c r="E7" s="14">
        <f>VLOOKUP(A7,[1]HwabaoWP_szse_innovation_100!$A:$F,6)</f>
        <v>3805620</v>
      </c>
      <c r="F7" s="14">
        <f>VLOOKUP(A7,[1]HwabaoWP_szse_innovation_100!$A:$I,9)</f>
        <v>13885339.653614458</v>
      </c>
      <c r="G7" s="14">
        <f t="shared" si="9"/>
        <v>27895.335364311264</v>
      </c>
      <c r="H7" s="15">
        <f t="shared" si="0"/>
        <v>28091.980041716575</v>
      </c>
      <c r="I7" s="15">
        <f t="shared" si="4"/>
        <v>115709.77172398657</v>
      </c>
      <c r="J7" s="15">
        <f t="shared" si="1"/>
        <v>114899.79995626083</v>
      </c>
      <c r="K7" s="15">
        <f t="shared" si="5"/>
        <v>112231.16682620067</v>
      </c>
      <c r="L7" s="15">
        <f t="shared" si="2"/>
        <v>114899.79995626083</v>
      </c>
      <c r="M7" s="15">
        <f t="shared" si="3"/>
        <v>2668.6331300601596</v>
      </c>
      <c r="N7" s="14">
        <f t="shared" si="6"/>
        <v>0</v>
      </c>
      <c r="O7" s="9">
        <f>VLOOKUP(A7,[1]HwabaoWP_szse_innovation_100!$A:$U,21)</f>
        <v>67.867888185983432</v>
      </c>
      <c r="P7" s="9">
        <f t="shared" si="7"/>
        <v>1</v>
      </c>
      <c r="AA7" s="9"/>
      <c r="AB7" s="9"/>
      <c r="AC7" s="9"/>
      <c r="AI7" s="10"/>
    </row>
    <row r="8" spans="1:35" ht="14.1" customHeight="1">
      <c r="A8" s="12">
        <v>44530</v>
      </c>
      <c r="B8" s="13">
        <f>VLOOKUP(A8,[1]HwabaoWP_szse_innovation_100!$A:$E,5)</f>
        <v>1.0110000371932983</v>
      </c>
      <c r="C8" s="13">
        <f>VLOOKUP(A8,[2]myPEPB!$B:$C,2)</f>
        <v>35.450000000000003</v>
      </c>
      <c r="D8" s="14">
        <f>VLOOKUP(A8,[2]myPEPB!$B:$D,3)</f>
        <v>38.695499988749994</v>
      </c>
      <c r="E8" s="14">
        <f>VLOOKUP(A8,[1]HwabaoWP_szse_innovation_100!$A:$F,6)</f>
        <v>3040778</v>
      </c>
      <c r="F8" s="14">
        <f>VLOOKUP(A8,[1]HwabaoWP_szse_innovation_100!$A:$I,9)</f>
        <v>12014868.042857142</v>
      </c>
      <c r="G8" s="14">
        <f t="shared" si="9"/>
        <v>34174.930545493</v>
      </c>
      <c r="H8" s="15">
        <f t="shared" si="0"/>
        <v>33803.095240597817</v>
      </c>
      <c r="I8" s="15">
        <f t="shared" si="4"/>
        <v>149512.86696458439</v>
      </c>
      <c r="J8" s="15">
        <f t="shared" si="1"/>
        <v>151157.51406207148</v>
      </c>
      <c r="K8" s="15">
        <f t="shared" si="5"/>
        <v>146406.09737169367</v>
      </c>
      <c r="L8" s="15">
        <f t="shared" si="2"/>
        <v>151157.51406207148</v>
      </c>
      <c r="M8" s="15">
        <f t="shared" si="3"/>
        <v>4751.4166903778096</v>
      </c>
      <c r="N8" s="14">
        <f t="shared" si="6"/>
        <v>0</v>
      </c>
      <c r="O8" s="9">
        <f>VLOOKUP(A8,[1]HwabaoWP_szse_innovation_100!$A:$U,21)</f>
        <v>63.430477831424852</v>
      </c>
      <c r="P8" s="9">
        <f t="shared" si="7"/>
        <v>1</v>
      </c>
    </row>
    <row r="9" spans="1:35" ht="14.1" customHeight="1">
      <c r="A9" s="12">
        <v>44561</v>
      </c>
      <c r="B9" s="13">
        <f>VLOOKUP(A9,[1]HwabaoWP_szse_innovation_100!$A:$E,5)</f>
        <v>0.99199998378753662</v>
      </c>
      <c r="C9" s="13">
        <f>VLOOKUP(A9,[2]myPEPB!$B:$C,2)</f>
        <v>34.630000000000003</v>
      </c>
      <c r="D9" s="14">
        <f>VLOOKUP(A9,[2]myPEPB!$B:$D,3)</f>
        <v>38.228579205136612</v>
      </c>
      <c r="E9" s="14">
        <f>VLOOKUP(A9,[1]HwabaoWP_szse_innovation_100!$A:$F,6)</f>
        <v>1988017</v>
      </c>
      <c r="F9" s="14">
        <f>VLOOKUP(A9,[1]HwabaoWP_szse_innovation_100!$A:$I,9)</f>
        <v>10437349.492675781</v>
      </c>
      <c r="G9" s="14">
        <f t="shared" si="9"/>
        <v>35060.665994874435</v>
      </c>
      <c r="H9" s="15">
        <f t="shared" si="0"/>
        <v>35343.413878909516</v>
      </c>
      <c r="I9" s="15">
        <f t="shared" si="4"/>
        <v>184856.28084349391</v>
      </c>
      <c r="J9" s="15">
        <f t="shared" si="1"/>
        <v>183377.42759977028</v>
      </c>
      <c r="K9" s="15">
        <f t="shared" si="5"/>
        <v>181466.76336656811</v>
      </c>
      <c r="L9" s="15">
        <f t="shared" si="2"/>
        <v>183377.42759977028</v>
      </c>
      <c r="M9" s="15">
        <f t="shared" si="3"/>
        <v>1910.6642332021729</v>
      </c>
      <c r="N9" s="14">
        <f t="shared" si="6"/>
        <v>0</v>
      </c>
      <c r="O9" s="9">
        <f>VLOOKUP(A9,[1]HwabaoWP_szse_innovation_100!$A:$U,21)</f>
        <v>-25.534304137796351</v>
      </c>
      <c r="P9" s="9">
        <f t="shared" si="7"/>
        <v>1</v>
      </c>
      <c r="AA9" s="17"/>
      <c r="AB9" s="9"/>
      <c r="AC9" s="9"/>
    </row>
    <row r="10" spans="1:35" ht="14.1" customHeight="1">
      <c r="A10" s="12">
        <v>44589</v>
      </c>
      <c r="B10" s="13">
        <f>VLOOKUP(A10,[1]HwabaoWP_szse_innovation_100!$A:$E,5)</f>
        <v>0.89099997282028198</v>
      </c>
      <c r="C10" s="13">
        <f>VLOOKUP(A10,[2]myPEPB!$B:$C,2)</f>
        <v>31.159999849999998</v>
      </c>
      <c r="D10" s="14">
        <f>VLOOKUP(A10,[2]myPEPB!$B:$D,3)</f>
        <v>37.710494996683174</v>
      </c>
      <c r="E10" s="14">
        <f>VLOOKUP(A10,[1]HwabaoWP_szse_innovation_100!$A:$F,6)</f>
        <v>2257005</v>
      </c>
      <c r="F10" s="14">
        <f>VLOOKUP(A10,[1]HwabaoWP_szse_innovation_100!$A:$I,9)</f>
        <v>9461572.5990646258</v>
      </c>
      <c r="G10" s="14">
        <f t="shared" si="9"/>
        <v>317811.73146736313</v>
      </c>
      <c r="H10" s="15">
        <f t="shared" si="0"/>
        <v>356691.06752202666</v>
      </c>
      <c r="I10" s="15">
        <f t="shared" si="4"/>
        <v>541547.34836552059</v>
      </c>
      <c r="J10" s="15">
        <f t="shared" si="1"/>
        <v>482518.6726745746</v>
      </c>
      <c r="K10" s="15">
        <f t="shared" si="5"/>
        <v>499278.49483393121</v>
      </c>
      <c r="L10" s="15">
        <f t="shared" si="2"/>
        <v>482518.6726745746</v>
      </c>
      <c r="M10" s="15">
        <f t="shared" si="3"/>
        <v>-16759.822159356612</v>
      </c>
      <c r="N10" s="14">
        <f t="shared" si="6"/>
        <v>0</v>
      </c>
      <c r="O10" s="9">
        <f>VLOOKUP(A10,[1]HwabaoWP_szse_innovation_100!$A:$U,21)</f>
        <v>-185.45991285326798</v>
      </c>
      <c r="P10" s="9">
        <f t="shared" si="7"/>
        <v>1.2</v>
      </c>
      <c r="AA10" s="17"/>
      <c r="AB10" s="9"/>
      <c r="AC10" s="9"/>
    </row>
    <row r="11" spans="1:35" ht="14.1" customHeight="1">
      <c r="A11" s="12">
        <v>44620</v>
      </c>
      <c r="B11" s="13">
        <f>VLOOKUP(A11,[1]HwabaoWP_szse_innovation_100!$A:$E,5)</f>
        <v>0.88200002908706665</v>
      </c>
      <c r="C11" s="13">
        <f>VLOOKUP(A11,[2]myPEPB!$B:$C,2)</f>
        <v>30.969999309999999</v>
      </c>
      <c r="D11" s="14">
        <f>VLOOKUP(A11,[2]myPEPB!$B:$D,3)</f>
        <v>37.189770586238538</v>
      </c>
      <c r="E11" s="14">
        <f>VLOOKUP(A11,[1]HwabaoWP_szse_innovation_100!$A:$F,6)</f>
        <v>906904</v>
      </c>
      <c r="F11" s="14">
        <f>VLOOKUP(A11,[1]HwabaoWP_szse_innovation_100!$A:$I,9)</f>
        <v>8699501.0544478521</v>
      </c>
      <c r="G11" s="14">
        <f t="shared" si="9"/>
        <v>99080.299591503761</v>
      </c>
      <c r="H11" s="15">
        <f t="shared" si="0"/>
        <v>112335.93687526176</v>
      </c>
      <c r="I11" s="15">
        <f t="shared" si="4"/>
        <v>653883.28524078231</v>
      </c>
      <c r="J11" s="15">
        <f t="shared" si="1"/>
        <v>576725.07660191669</v>
      </c>
      <c r="K11" s="15">
        <f t="shared" si="5"/>
        <v>598358.79442543502</v>
      </c>
      <c r="L11" s="15">
        <f t="shared" si="2"/>
        <v>576725.07660191669</v>
      </c>
      <c r="M11" s="15">
        <f t="shared" si="3"/>
        <v>-21633.717823518324</v>
      </c>
      <c r="N11" s="14">
        <f t="shared" si="6"/>
        <v>0</v>
      </c>
      <c r="O11" s="9">
        <f>VLOOKUP(A11,[1]HwabaoWP_szse_innovation_100!$A:$U,21)</f>
        <v>53.846247309070314</v>
      </c>
      <c r="P11" s="9">
        <f t="shared" si="7"/>
        <v>1</v>
      </c>
      <c r="AA11" s="17"/>
      <c r="AB11" s="9"/>
      <c r="AC11" s="9"/>
    </row>
    <row r="12" spans="1:35" ht="14.1" customHeight="1">
      <c r="A12" s="12">
        <v>44651</v>
      </c>
      <c r="B12" s="13">
        <f>VLOOKUP(A12,[1]HwabaoWP_szse_innovation_100!$A:$E,5)</f>
        <v>0.79199999570846558</v>
      </c>
      <c r="C12" s="13">
        <f>VLOOKUP(A12,[2]myPEPB!$B:$C,2)</f>
        <v>27.63999939</v>
      </c>
      <c r="D12" s="14">
        <f>VLOOKUP(A12,[2]myPEPB!$B:$D,3)</f>
        <v>36.340622369004151</v>
      </c>
      <c r="E12" s="14">
        <f>VLOOKUP(A12,[1]HwabaoWP_szse_innovation_100!$A:$F,6)</f>
        <v>1401901</v>
      </c>
      <c r="F12" s="14">
        <f>VLOOKUP(A12,[1]HwabaoWP_szse_innovation_100!$A:$I,9)</f>
        <v>7836928.591733871</v>
      </c>
      <c r="G12" s="14">
        <f t="shared" si="9"/>
        <v>465392.73704574164</v>
      </c>
      <c r="H12" s="15">
        <f t="shared" si="0"/>
        <v>587617.09541353618</v>
      </c>
      <c r="I12" s="15">
        <f t="shared" si="4"/>
        <v>1241500.3806543185</v>
      </c>
      <c r="J12" s="15">
        <f t="shared" si="1"/>
        <v>983268.29615027865</v>
      </c>
      <c r="K12" s="15">
        <f t="shared" si="5"/>
        <v>1063751.5314711765</v>
      </c>
      <c r="L12" s="15">
        <f t="shared" si="2"/>
        <v>983268.29615027865</v>
      </c>
      <c r="M12" s="15">
        <f t="shared" si="3"/>
        <v>-80483.235320897889</v>
      </c>
      <c r="N12" s="14">
        <f t="shared" si="6"/>
        <v>0</v>
      </c>
      <c r="O12" s="9">
        <f>VLOOKUP(A12,[1]HwabaoWP_szse_innovation_100!$A:$U,21)</f>
        <v>-13.27465112839349</v>
      </c>
      <c r="P12" s="9">
        <f t="shared" si="7"/>
        <v>1</v>
      </c>
      <c r="AA12" s="17"/>
    </row>
    <row r="13" spans="1:35" ht="14.1" customHeight="1">
      <c r="A13" s="12">
        <v>44680</v>
      </c>
      <c r="B13" s="13">
        <f>VLOOKUP(A13,[1]HwabaoWP_szse_innovation_100!$A:$E,5)</f>
        <v>0.71899998188018799</v>
      </c>
      <c r="C13" s="13">
        <f>VLOOKUP(A13,[2]myPEPB!$B:$C,2)</f>
        <v>25.129999160000001</v>
      </c>
      <c r="D13" s="14">
        <f>VLOOKUP(A13,[2]myPEPB!$B:$D,3)</f>
        <v>35.566653817730753</v>
      </c>
      <c r="E13" s="14">
        <f>VLOOKUP(A13,[1]HwabaoWP_szse_innovation_100!$A:$F,6)</f>
        <v>2631500</v>
      </c>
      <c r="F13" s="14">
        <f>VLOOKUP(A13,[1]HwabaoWP_szse_innovation_100!$A:$I,9)</f>
        <v>7310293.186280488</v>
      </c>
      <c r="G13" s="14">
        <f t="shared" si="9"/>
        <v>1616402.8756808292</v>
      </c>
      <c r="H13" s="15">
        <f t="shared" si="0"/>
        <v>2248126.4484234462</v>
      </c>
      <c r="I13" s="15">
        <f t="shared" si="4"/>
        <v>3489626.8290777644</v>
      </c>
      <c r="J13" s="15">
        <f t="shared" si="1"/>
        <v>2509041.6268755305</v>
      </c>
      <c r="K13" s="15">
        <f t="shared" si="5"/>
        <v>2680154.4071520055</v>
      </c>
      <c r="L13" s="15">
        <f t="shared" si="2"/>
        <v>2509041.6268755305</v>
      </c>
      <c r="M13" s="15">
        <f t="shared" si="3"/>
        <v>-171112.78027647501</v>
      </c>
      <c r="N13" s="14">
        <f t="shared" si="6"/>
        <v>0</v>
      </c>
      <c r="O13" s="9">
        <f>VLOOKUP(A13,[1]HwabaoWP_szse_innovation_100!$A:$U,21)</f>
        <v>-29.745409510831923</v>
      </c>
      <c r="P13" s="9">
        <f t="shared" si="7"/>
        <v>1</v>
      </c>
      <c r="AC13" s="10"/>
    </row>
    <row r="14" spans="1:35" ht="14.1" customHeight="1">
      <c r="A14" s="12">
        <v>44712</v>
      </c>
      <c r="B14" s="13">
        <f>VLOOKUP(A14,[1]HwabaoWP_szse_innovation_100!$A:$E,5)</f>
        <v>0.74699997901916504</v>
      </c>
      <c r="C14" s="13">
        <f>VLOOKUP(A14,[2]myPEPB!$B:$C,2)</f>
        <v>24.129999160000001</v>
      </c>
      <c r="D14" s="14">
        <f>VLOOKUP(A14,[2]myPEPB!$B:$D,3)</f>
        <v>34.740573439534039</v>
      </c>
      <c r="E14" s="14">
        <f>VLOOKUP(A14,[1]HwabaoWP_szse_innovation_100!$A:$F,6)</f>
        <v>1147010</v>
      </c>
      <c r="F14" s="14">
        <f>VLOOKUP(A14,[1]HwabaoWP_szse_innovation_100!$A:$I,9)</f>
        <v>6847440.4204799104</v>
      </c>
      <c r="G14" s="14">
        <f t="shared" si="9"/>
        <v>790410.51240753022</v>
      </c>
      <c r="H14" s="15">
        <f t="shared" si="0"/>
        <v>1058113.1654720588</v>
      </c>
      <c r="I14" s="15">
        <f t="shared" si="4"/>
        <v>4547739.994549823</v>
      </c>
      <c r="J14" s="15">
        <f t="shared" si="1"/>
        <v>3397161.6805133354</v>
      </c>
      <c r="K14" s="15">
        <f t="shared" si="5"/>
        <v>3470564.9195595356</v>
      </c>
      <c r="L14" s="15">
        <f t="shared" si="2"/>
        <v>3397161.6805133354</v>
      </c>
      <c r="M14" s="15">
        <f t="shared" si="3"/>
        <v>-73403.239046200179</v>
      </c>
      <c r="N14" s="14">
        <f t="shared" si="6"/>
        <v>0</v>
      </c>
      <c r="O14" s="9">
        <f>VLOOKUP(A14,[1]HwabaoWP_szse_innovation_100!$A:$U,21)</f>
        <v>121.48316506417596</v>
      </c>
      <c r="P14" s="9">
        <f t="shared" si="7"/>
        <v>1</v>
      </c>
    </row>
    <row r="15" spans="1:35" ht="14.1" customHeight="1">
      <c r="A15" s="12">
        <v>44742</v>
      </c>
      <c r="B15" s="13">
        <f>VLOOKUP(A15,[1]HwabaoWP_szse_innovation_100!$A:$E,5)</f>
        <v>0.84500002861022949</v>
      </c>
      <c r="C15" s="13">
        <f>VLOOKUP(A15,[2]myPEPB!$B:$C,2)</f>
        <v>27.809999470000001</v>
      </c>
      <c r="D15" s="14">
        <f>VLOOKUP(A15,[2]myPEPB!$B:$D,3)</f>
        <v>34.119366627533324</v>
      </c>
      <c r="E15" s="14">
        <f>VLOOKUP(A15,[1]HwabaoWP_szse_innovation_100!$A:$F,6)</f>
        <v>2764909</v>
      </c>
      <c r="F15" s="14">
        <f>VLOOKUP(A15,[1]HwabaoWP_szse_innovation_100!$A:$I,9)</f>
        <v>6486059.213010204</v>
      </c>
      <c r="G15" s="14">
        <f t="shared" si="9"/>
        <v>422916.30686063902</v>
      </c>
      <c r="H15" s="15">
        <f t="shared" si="0"/>
        <v>500492.65389518265</v>
      </c>
      <c r="I15" s="15">
        <f t="shared" si="4"/>
        <v>5048232.6484450055</v>
      </c>
      <c r="J15" s="15">
        <f t="shared" si="1"/>
        <v>4265756.7323671244</v>
      </c>
      <c r="K15" s="15">
        <f t="shared" si="5"/>
        <v>3893481.2264201744</v>
      </c>
      <c r="L15" s="15">
        <f t="shared" si="2"/>
        <v>4265756.7323671244</v>
      </c>
      <c r="M15" s="15">
        <f t="shared" si="3"/>
        <v>372275.50594695006</v>
      </c>
      <c r="N15" s="14">
        <f t="shared" si="6"/>
        <v>0</v>
      </c>
      <c r="O15" s="9">
        <f>VLOOKUP(A15,[1]HwabaoWP_szse_innovation_100!$A:$U,21)</f>
        <v>82.073682168853153</v>
      </c>
      <c r="P15" s="9">
        <f t="shared" si="7"/>
        <v>1</v>
      </c>
    </row>
    <row r="16" spans="1:35" ht="14.1" customHeight="1">
      <c r="A16" s="12">
        <v>44771</v>
      </c>
      <c r="B16" s="13">
        <f>VLOOKUP(A16,[1]HwabaoWP_szse_innovation_100!$A:$E,5)</f>
        <v>0.80099999904632568</v>
      </c>
      <c r="C16" s="13">
        <f>VLOOKUP(A16,[2]myPEPB!$B:$C,2)</f>
        <v>26.329999919999999</v>
      </c>
      <c r="D16" s="14">
        <f>VLOOKUP(A16,[2]myPEPB!$B:$D,3)</f>
        <v>33.666137024579427</v>
      </c>
      <c r="E16" s="14">
        <f>VLOOKUP(A16,[1]HwabaoWP_szse_innovation_100!$A:$F,6)</f>
        <v>2184000</v>
      </c>
      <c r="F16" s="14">
        <f>VLOOKUP(A16,[1]HwabaoWP_szse_innovation_100!$A:$I,9)</f>
        <v>6139372.2173402254</v>
      </c>
      <c r="G16" s="14">
        <f t="shared" si="9"/>
        <v>665747.16982557636</v>
      </c>
      <c r="H16" s="15">
        <f t="shared" si="0"/>
        <v>831145.03198279405</v>
      </c>
      <c r="I16" s="15">
        <f t="shared" si="4"/>
        <v>5879377.6804277999</v>
      </c>
      <c r="J16" s="15">
        <f t="shared" si="1"/>
        <v>4709381.5164156565</v>
      </c>
      <c r="K16" s="15">
        <f t="shared" si="5"/>
        <v>4559228.3962457506</v>
      </c>
      <c r="L16" s="15">
        <f t="shared" si="2"/>
        <v>4709381.5164156565</v>
      </c>
      <c r="M16" s="15">
        <f t="shared" si="3"/>
        <v>150153.12016990595</v>
      </c>
      <c r="N16" s="14">
        <f t="shared" si="6"/>
        <v>0</v>
      </c>
      <c r="O16" s="9">
        <f>VLOOKUP(A16,[1]HwabaoWP_szse_innovation_100!$A:$U,21)</f>
        <v>-127.3183196634585</v>
      </c>
      <c r="P16" s="9">
        <f t="shared" si="7"/>
        <v>1.2</v>
      </c>
    </row>
    <row r="17" spans="1:16" ht="14.1" customHeight="1">
      <c r="A17" s="12">
        <v>44804</v>
      </c>
      <c r="B17" s="13">
        <f>VLOOKUP(A17,[1]HwabaoWP_szse_innovation_100!$A:$E,5)</f>
        <v>0.76499998569488525</v>
      </c>
      <c r="C17" s="13">
        <f>VLOOKUP(A17,[2]myPEPB!$B:$C,2)</f>
        <v>25.18000031</v>
      </c>
      <c r="D17" s="14">
        <f>VLOOKUP(A17,[2]myPEPB!$B:$D,3)</f>
        <v>33.177616240465106</v>
      </c>
      <c r="E17" s="14">
        <f>VLOOKUP(A17,[1]HwabaoWP_szse_innovation_100!$A:$F,6)</f>
        <v>719700</v>
      </c>
      <c r="F17" s="14">
        <f>VLOOKUP(A17,[1]HwabaoWP_szse_innovation_100!$A:$I,9)</f>
        <v>5816280.4526384082</v>
      </c>
      <c r="G17" s="14">
        <f t="shared" si="9"/>
        <v>300031.00550934568</v>
      </c>
      <c r="H17" s="15">
        <f t="shared" si="0"/>
        <v>392197.40015656798</v>
      </c>
      <c r="I17" s="15">
        <f t="shared" si="4"/>
        <v>6271575.0805843677</v>
      </c>
      <c r="J17" s="15">
        <f t="shared" si="1"/>
        <v>4797754.8469314398</v>
      </c>
      <c r="K17" s="15">
        <f t="shared" si="5"/>
        <v>4859259.4017550964</v>
      </c>
      <c r="L17" s="15">
        <f t="shared" si="2"/>
        <v>4797754.8469314398</v>
      </c>
      <c r="M17" s="15">
        <f t="shared" si="3"/>
        <v>-61504.554823656566</v>
      </c>
      <c r="N17" s="14">
        <f t="shared" si="6"/>
        <v>0</v>
      </c>
      <c r="O17" s="9">
        <f>VLOOKUP(A17,[1]HwabaoWP_szse_innovation_100!$A:$U,21)</f>
        <v>-140.34722331220857</v>
      </c>
      <c r="P17" s="9">
        <f t="shared" si="7"/>
        <v>1.2</v>
      </c>
    </row>
    <row r="18" spans="1:16" ht="14.1" customHeight="1">
      <c r="A18" s="12">
        <v>44834</v>
      </c>
      <c r="B18" s="13">
        <f>VLOOKUP(A18,[1]HwabaoWP_szse_innovation_100!$A:$E,5)</f>
        <v>0.69599997997283936</v>
      </c>
      <c r="C18" s="13">
        <f>VLOOKUP(A18,[2]myPEPB!$B:$C,2)</f>
        <v>23.340000150000002</v>
      </c>
      <c r="D18" s="14">
        <f>VLOOKUP(A18,[2]myPEPB!$B:$D,3)</f>
        <v>32.601424623862997</v>
      </c>
      <c r="E18" s="14">
        <f>VLOOKUP(A18,[1]HwabaoWP_szse_innovation_100!$A:$F,6)</f>
        <v>2128200</v>
      </c>
      <c r="F18" s="14">
        <f>VLOOKUP(A18,[1]HwabaoWP_szse_innovation_100!$A:$I,9)</f>
        <v>5555987.6610887097</v>
      </c>
      <c r="G18" s="14">
        <f t="shared" si="9"/>
        <v>1442324.1532089238</v>
      </c>
      <c r="H18" s="15">
        <f t="shared" si="0"/>
        <v>2072304.8774587736</v>
      </c>
      <c r="I18" s="15">
        <f t="shared" si="4"/>
        <v>8343879.9580431413</v>
      </c>
      <c r="J18" s="15">
        <f t="shared" si="1"/>
        <v>5807340.2836938016</v>
      </c>
      <c r="K18" s="15">
        <f t="shared" si="5"/>
        <v>6301583.5549640199</v>
      </c>
      <c r="L18" s="15">
        <f t="shared" si="2"/>
        <v>5807340.2836938016</v>
      </c>
      <c r="M18" s="15">
        <f t="shared" si="3"/>
        <v>-494243.27127021831</v>
      </c>
      <c r="N18" s="14">
        <f t="shared" si="6"/>
        <v>0</v>
      </c>
      <c r="O18" s="9">
        <f>VLOOKUP(A18,[1]HwabaoWP_szse_innovation_100!$A:$U,21)</f>
        <v>-112.42427728939072</v>
      </c>
      <c r="P18" s="9">
        <f t="shared" si="7"/>
        <v>1.2</v>
      </c>
    </row>
    <row r="19" spans="1:16" ht="12.75">
      <c r="A19" s="12">
        <v>44865</v>
      </c>
      <c r="B19" s="13">
        <f>VLOOKUP(A19,[1]HwabaoWP_szse_innovation_100!$A:$E,5)</f>
        <v>0.68699997663497925</v>
      </c>
      <c r="C19" s="13">
        <f>VLOOKUP(A19,[2]myPEPB!$B:$C,2)</f>
        <v>22.239999770000001</v>
      </c>
      <c r="D19" s="14">
        <f>VLOOKUP(A19,[2]myPEPB!$B:$D,3)</f>
        <v>32.197401538923856</v>
      </c>
      <c r="E19" s="14">
        <f>VLOOKUP(A19,[1]HwabaoWP_szse_innovation_100!$A:$F,6)</f>
        <v>3400007.75</v>
      </c>
      <c r="F19" s="14">
        <f>VLOOKUP(A19,[1]HwabaoWP_szse_innovation_100!$A:$I,9)</f>
        <v>5444602.8119248468</v>
      </c>
      <c r="G19" s="14">
        <f t="shared" si="9"/>
        <v>2922335.9299294855</v>
      </c>
      <c r="H19" s="15">
        <f t="shared" si="0"/>
        <v>4253764.2348162662</v>
      </c>
      <c r="I19" s="15">
        <f t="shared" si="4"/>
        <v>12597644.192859408</v>
      </c>
      <c r="J19" s="15">
        <f t="shared" si="1"/>
        <v>8654581.2661501952</v>
      </c>
      <c r="K19" s="15">
        <f t="shared" si="5"/>
        <v>9223919.4848935045</v>
      </c>
      <c r="L19" s="15">
        <f t="shared" si="2"/>
        <v>8654581.2661501952</v>
      </c>
      <c r="M19" s="15">
        <f t="shared" si="3"/>
        <v>-569338.21874330938</v>
      </c>
      <c r="N19" s="14">
        <f t="shared" si="6"/>
        <v>0</v>
      </c>
      <c r="O19" s="9">
        <f>VLOOKUP(A19,[1]HwabaoWP_szse_innovation_100!$A:$U,21)</f>
        <v>-146.0933885866429</v>
      </c>
      <c r="P19" s="9">
        <f t="shared" si="7"/>
        <v>1.2</v>
      </c>
    </row>
  </sheetData>
  <phoneticPr fontId="3" type="noConversion"/>
  <conditionalFormatting sqref="J2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model4(1)</vt:lpstr>
      <vt:lpstr>model4(1)&amp;CCI_per_month</vt:lpstr>
      <vt:lpstr>model4(1)&amp;CCI_per_day</vt:lpstr>
      <vt:lpstr>model4(3)&amp;CCI_per_day</vt:lpstr>
      <vt:lpstr>model4(3)turnover&amp;CCI_per_day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2019-11-28T11:05:10Z</dcterms:created>
  <dcterms:modified xsi:type="dcterms:W3CDTF">2022-11-27T08:32:37Z</dcterms:modified>
</cp:coreProperties>
</file>