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I35" i="5" l="1"/>
  <c r="H35" i="5"/>
  <c r="G35" i="5"/>
  <c r="F35" i="5"/>
  <c r="E35" i="5"/>
  <c r="D35" i="5"/>
  <c r="C35" i="5"/>
  <c r="B35" i="5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383" i="6" l="1"/>
  <c r="A383" i="6"/>
  <c r="D382" i="6" l="1"/>
  <c r="A382" i="6"/>
  <c r="D381" i="6" l="1"/>
  <c r="A381" i="6"/>
  <c r="D380" i="6" l="1"/>
  <c r="A380" i="6"/>
  <c r="D379" i="6" l="1"/>
  <c r="A379" i="6"/>
  <c r="D378" i="6" l="1"/>
  <c r="A378" i="6"/>
  <c r="D377" i="6" l="1"/>
  <c r="A377" i="6"/>
  <c r="D376" i="6" l="1"/>
  <c r="A376" i="6"/>
  <c r="D375" i="6" l="1"/>
  <c r="A375" i="6"/>
  <c r="D374" i="6" l="1"/>
  <c r="A374" i="6"/>
  <c r="D373" i="6" l="1"/>
  <c r="A373" i="6"/>
  <c r="D372" i="6" l="1"/>
  <c r="A372" i="6"/>
  <c r="D371" i="6" l="1"/>
  <c r="A371" i="6"/>
  <c r="D370" i="6" l="1"/>
  <c r="A370" i="6"/>
  <c r="D369" i="6" l="1"/>
  <c r="A369" i="6"/>
  <c r="D368" i="6" l="1"/>
  <c r="A368" i="6"/>
  <c r="D367" i="6" l="1"/>
  <c r="A367" i="6"/>
  <c r="D366" i="6" l="1"/>
  <c r="A366" i="6"/>
  <c r="D365" i="6" l="1"/>
  <c r="A365" i="6"/>
  <c r="D364" i="6" l="1"/>
  <c r="A364" i="6"/>
  <c r="D363" i="6" l="1"/>
  <c r="A363" i="6"/>
  <c r="D362" i="6" l="1"/>
  <c r="A362" i="6"/>
  <c r="D361" i="6" l="1"/>
  <c r="A361" i="6"/>
  <c r="D360" i="6" l="1"/>
  <c r="A360" i="6"/>
  <c r="D359" i="6" l="1"/>
  <c r="A359" i="6"/>
  <c r="D358" i="6" l="1"/>
  <c r="A358" i="6"/>
  <c r="D357" i="6" l="1"/>
  <c r="A357" i="6"/>
  <c r="D356" i="6" l="1"/>
  <c r="A356" i="6"/>
  <c r="D355" i="6" l="1"/>
  <c r="A355" i="6"/>
  <c r="D354" i="6" l="1"/>
  <c r="A354" i="6"/>
  <c r="D353" i="6" l="1"/>
  <c r="A353" i="6"/>
  <c r="D352" i="6" l="1"/>
  <c r="A352" i="6"/>
  <c r="D351" i="6" l="1"/>
  <c r="A351" i="6"/>
  <c r="D350" i="6" l="1"/>
  <c r="A350" i="6"/>
  <c r="D349" i="6" l="1"/>
  <c r="A349" i="6"/>
  <c r="D348" i="6" l="1"/>
  <c r="A348" i="6"/>
  <c r="D347" i="6" l="1"/>
  <c r="A347" i="6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8" i="5"/>
  <c r="D4" i="5"/>
  <c r="D11" i="5"/>
  <c r="D7" i="5"/>
  <c r="D5" i="5"/>
  <c r="D3" i="5"/>
  <c r="E3" i="5" s="1"/>
  <c r="D12" i="5" l="1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s="1"/>
  <c r="D27" i="5" l="1"/>
  <c r="C28" i="5"/>
  <c r="A138" i="6"/>
  <c r="D137" i="6"/>
  <c r="G27" i="5"/>
  <c r="G28" i="5" s="1"/>
  <c r="E16" i="5"/>
  <c r="F15" i="5"/>
  <c r="H15" i="5" s="1"/>
  <c r="I15" i="5" s="1"/>
  <c r="C29" i="5" l="1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D34" i="5" s="1"/>
  <c r="A144" i="6"/>
  <c r="D143" i="6"/>
  <c r="E22" i="5"/>
  <c r="F21" i="5"/>
  <c r="H21" i="5" s="1"/>
  <c r="I21" i="5" s="1"/>
  <c r="G34" i="5" l="1"/>
  <c r="A145" i="6"/>
  <c r="D144" i="6"/>
  <c r="F22" i="5"/>
  <c r="H22" i="5" s="1"/>
  <c r="I22" i="5" s="1"/>
  <c r="E23" i="5"/>
  <c r="A146" i="6" l="1"/>
  <c r="D145" i="6"/>
  <c r="E24" i="5"/>
  <c r="F23" i="5"/>
  <c r="H23" i="5" s="1"/>
  <c r="I23" i="5" s="1"/>
  <c r="A147" i="6" l="1"/>
  <c r="D146" i="6"/>
  <c r="E25" i="5"/>
  <c r="F24" i="5"/>
  <c r="H24" i="5" s="1"/>
  <c r="I24" i="5" s="1"/>
  <c r="A148" i="6" l="1"/>
  <c r="D147" i="6"/>
  <c r="E26" i="5"/>
  <c r="F25" i="5"/>
  <c r="H25" i="5" s="1"/>
  <c r="A149" i="6" l="1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F34" i="5" s="1"/>
  <c r="H34" i="5" s="1"/>
  <c r="I34" i="5" s="1"/>
  <c r="A156" i="6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6" i="6" s="1"/>
  <c r="D345" i="6"/>
</calcChain>
</file>

<file path=xl/sharedStrings.xml><?xml version="1.0" encoding="utf-8"?>
<sst xmlns="http://schemas.openxmlformats.org/spreadsheetml/2006/main" count="233" uniqueCount="229">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</sst>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3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3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02272"/>
        <c:axId val="39303808"/>
      </c:lineChart>
      <c:dateAx>
        <c:axId val="393022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03808"/>
        <c:crosses val="autoZero"/>
        <c:auto val="1"/>
        <c:lblOffset val="100"/>
        <c:baseTimeUnit val="months"/>
      </c:dateAx>
      <c:valAx>
        <c:axId val="393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0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2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2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2" ht="14.1" customHeight="1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</row>
    <row r="4" spans="1:22" ht="14.1" customHeight="1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</row>
    <row r="5" spans="1:22" ht="14.1" customHeight="1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" si="8">(O5-N5)/N5</f>
        <v>0.15234932623301101</v>
      </c>
      <c r="R5" s="8">
        <v>9.9835199022272558E-2</v>
      </c>
      <c r="T5" s="23">
        <v>44561</v>
      </c>
      <c r="V5" s="1">
        <v>53008.069006718506</v>
      </c>
    </row>
    <row r="6" spans="1:22" ht="14.1" customHeight="1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V6" s="2">
        <f>IRR(V3:V5)</f>
        <v>9.9835199022272558E-2</v>
      </c>
    </row>
    <row r="7" spans="1:22" ht="14.1" customHeight="1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</row>
    <row r="8" spans="1:22" ht="14.1" customHeight="1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2" ht="14.1" customHeight="1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2" ht="14.1" customHeight="1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2" ht="14.1" customHeight="1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2" ht="14.1" customHeight="1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2" ht="14.1" customHeight="1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2" ht="14.1" customHeight="1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2" ht="14.1" customHeight="1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5" si="9">C15/B15</f>
        <v>423.43635539860185</v>
      </c>
      <c r="E15" s="17">
        <f>E14+D15</f>
        <v>6766.6987073504279</v>
      </c>
      <c r="F15" s="17">
        <f t="shared" ref="F15:F35" si="10">E15*B15</f>
        <v>31960.877336479982</v>
      </c>
      <c r="G15" s="17">
        <f>G14+C15</f>
        <v>26000</v>
      </c>
      <c r="H15" s="17">
        <f t="shared" ref="H15:H35" si="11">F15</f>
        <v>31960.877336479982</v>
      </c>
      <c r="I15" s="17">
        <f t="shared" ref="I15:I35" si="12">H15-G15</f>
        <v>5960.8773364799818</v>
      </c>
      <c r="J15" s="6"/>
    </row>
    <row r="16" spans="1:22" ht="14.1" customHeight="1">
      <c r="A16" s="14">
        <v>44286</v>
      </c>
      <c r="B16" s="15">
        <f>VLOOKUP(A16,[1]szse_innovation_100!$A:$F,6)</f>
        <v>4.4379900000000001</v>
      </c>
      <c r="C16" s="16">
        <f t="shared" ref="C16:C35" si="13">C15</f>
        <v>2000</v>
      </c>
      <c r="D16" s="17">
        <f t="shared" si="9"/>
        <v>450.65446294381013</v>
      </c>
      <c r="E16" s="17">
        <f t="shared" ref="E16:E35" si="14">E15+D16</f>
        <v>7217.3531702942382</v>
      </c>
      <c r="F16" s="17">
        <f t="shared" si="10"/>
        <v>32030.541196234128</v>
      </c>
      <c r="G16" s="17">
        <f t="shared" ref="G16:G35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383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>
      <c r="A347" s="18">
        <f t="shared" si="2"/>
        <v>345</v>
      </c>
      <c r="B347" s="19" t="s">
        <v>195</v>
      </c>
      <c r="C347" s="20">
        <v>23.5</v>
      </c>
      <c r="D347" s="18">
        <f>SUM(C$3:C347)/A347</f>
        <v>33.149565178898534</v>
      </c>
    </row>
    <row r="348" spans="1:4">
      <c r="A348" s="18">
        <f t="shared" si="2"/>
        <v>346</v>
      </c>
      <c r="B348" s="19" t="s">
        <v>196</v>
      </c>
      <c r="C348" s="20">
        <v>23.5</v>
      </c>
      <c r="D348" s="18">
        <f>SUM(C$3:C348)/A348</f>
        <v>33.121676262196516</v>
      </c>
    </row>
    <row r="349" spans="1:4">
      <c r="A349" s="18">
        <f t="shared" si="2"/>
        <v>347</v>
      </c>
      <c r="B349" s="19" t="s">
        <v>197</v>
      </c>
      <c r="C349" s="20">
        <v>23.5</v>
      </c>
      <c r="D349" s="18">
        <f>SUM(C$3:C349)/A349</f>
        <v>33.093948088530247</v>
      </c>
    </row>
    <row r="350" spans="1:4">
      <c r="A350" s="18">
        <f t="shared" si="2"/>
        <v>348</v>
      </c>
      <c r="B350" s="19" t="s">
        <v>198</v>
      </c>
      <c r="C350" s="20">
        <v>23.33</v>
      </c>
      <c r="D350" s="18">
        <f>SUM(C$3:C350)/A350</f>
        <v>33.065890766436766</v>
      </c>
    </row>
    <row r="351" spans="1:4">
      <c r="A351" s="18">
        <f t="shared" si="2"/>
        <v>349</v>
      </c>
      <c r="B351" s="19" t="s">
        <v>199</v>
      </c>
      <c r="C351" s="20">
        <v>23.05</v>
      </c>
      <c r="D351" s="18">
        <f>SUM(C$3:C351)/A351</f>
        <v>33.037191939025774</v>
      </c>
    </row>
    <row r="352" spans="1:4">
      <c r="A352" s="18">
        <f t="shared" si="2"/>
        <v>350</v>
      </c>
      <c r="B352" s="19" t="s">
        <v>200</v>
      </c>
      <c r="C352" s="20">
        <v>22.91</v>
      </c>
      <c r="D352" s="18">
        <f>SUM(C$3:C352)/A352</f>
        <v>33.008257104914271</v>
      </c>
    </row>
    <row r="353" spans="1:4">
      <c r="A353" s="18">
        <f t="shared" si="2"/>
        <v>351</v>
      </c>
      <c r="B353" s="19" t="s">
        <v>201</v>
      </c>
      <c r="C353" s="20">
        <v>23</v>
      </c>
      <c r="D353" s="18">
        <f>SUM(C$3:C353)/A353</f>
        <v>32.979743551908818</v>
      </c>
    </row>
    <row r="354" spans="1:4">
      <c r="A354" s="18">
        <f t="shared" si="2"/>
        <v>352</v>
      </c>
      <c r="B354" s="19" t="s">
        <v>202</v>
      </c>
      <c r="C354" s="20">
        <v>23.46</v>
      </c>
      <c r="D354" s="18">
        <f>SUM(C$3:C354)/A354</f>
        <v>32.952698825909074</v>
      </c>
    </row>
    <row r="355" spans="1:4">
      <c r="A355" s="18">
        <f t="shared" si="2"/>
        <v>353</v>
      </c>
      <c r="B355" s="19" t="s">
        <v>203</v>
      </c>
      <c r="C355" s="20">
        <v>22.93</v>
      </c>
      <c r="D355" s="18">
        <f>SUM(C$3:C355)/A355</f>
        <v>32.924305911388082</v>
      </c>
    </row>
    <row r="356" spans="1:4">
      <c r="A356" s="18">
        <f t="shared" ref="A356:A383" si="3">A355+1</f>
        <v>354</v>
      </c>
      <c r="B356" s="19" t="s">
        <v>204</v>
      </c>
      <c r="C356" s="20">
        <v>23.03</v>
      </c>
      <c r="D356" s="18">
        <f>SUM(C$3:C356)/A356</f>
        <v>32.89635589468925</v>
      </c>
    </row>
    <row r="357" spans="1:4">
      <c r="A357" s="18">
        <f t="shared" si="3"/>
        <v>355</v>
      </c>
      <c r="B357" s="19" t="s">
        <v>205</v>
      </c>
      <c r="C357" s="20">
        <v>22.61000061</v>
      </c>
      <c r="D357" s="18">
        <f>SUM(C$3:C357)/A357</f>
        <v>32.867380245999989</v>
      </c>
    </row>
    <row r="358" spans="1:4">
      <c r="A358" s="18">
        <f t="shared" si="3"/>
        <v>356</v>
      </c>
      <c r="B358" s="19" t="s">
        <v>206</v>
      </c>
      <c r="C358" s="20">
        <v>22.040000920000001</v>
      </c>
      <c r="D358" s="18">
        <f>SUM(C$3:C358)/A358</f>
        <v>32.836966259129198</v>
      </c>
    </row>
    <row r="359" spans="1:4">
      <c r="A359" s="18">
        <f t="shared" si="3"/>
        <v>357</v>
      </c>
      <c r="B359" s="19" t="s">
        <v>207</v>
      </c>
      <c r="C359" s="20">
        <v>22.239999770000001</v>
      </c>
      <c r="D359" s="18">
        <f>SUM(C$3:C359)/A359</f>
        <v>32.807282879607826</v>
      </c>
    </row>
    <row r="360" spans="1:4">
      <c r="A360" s="18">
        <f t="shared" si="3"/>
        <v>358</v>
      </c>
      <c r="B360" s="19" t="s">
        <v>208</v>
      </c>
      <c r="C360" s="20">
        <v>22.920000080000001</v>
      </c>
      <c r="D360" s="18">
        <f>SUM(C$3:C360)/A360</f>
        <v>32.779664771229037</v>
      </c>
    </row>
    <row r="361" spans="1:4">
      <c r="A361" s="18">
        <f t="shared" si="3"/>
        <v>359</v>
      </c>
      <c r="B361" s="19" t="s">
        <v>209</v>
      </c>
      <c r="C361" s="20">
        <v>22.850000380000001</v>
      </c>
      <c r="D361" s="18">
        <f>SUM(C$3:C361)/A361</f>
        <v>32.752005538941489</v>
      </c>
    </row>
    <row r="362" spans="1:4">
      <c r="A362" s="18">
        <f t="shared" si="3"/>
        <v>360</v>
      </c>
      <c r="B362" s="19" t="s">
        <v>210</v>
      </c>
      <c r="C362" s="20">
        <v>23.649999619999999</v>
      </c>
      <c r="D362" s="18">
        <f>SUM(C$3:C362)/A362</f>
        <v>32.726722189166651</v>
      </c>
    </row>
    <row r="363" spans="1:4">
      <c r="A363" s="18">
        <f t="shared" si="3"/>
        <v>361</v>
      </c>
      <c r="B363" s="19" t="s">
        <v>211</v>
      </c>
      <c r="C363" s="20">
        <v>23.719999309999999</v>
      </c>
      <c r="D363" s="18">
        <f>SUM(C$3:C363)/A363</f>
        <v>32.701772818310232</v>
      </c>
    </row>
    <row r="364" spans="1:4">
      <c r="A364" s="18">
        <f t="shared" si="3"/>
        <v>362</v>
      </c>
      <c r="B364" s="19" t="s">
        <v>212</v>
      </c>
      <c r="C364" s="20">
        <v>23.850000380000001</v>
      </c>
      <c r="D364" s="18">
        <f>SUM(C$3:C364)/A364</f>
        <v>32.677320408259654</v>
      </c>
    </row>
    <row r="365" spans="1:4">
      <c r="A365" s="18">
        <f t="shared" si="3"/>
        <v>363</v>
      </c>
      <c r="B365" s="19" t="s">
        <v>213</v>
      </c>
      <c r="C365" s="20">
        <v>23.590000150000002</v>
      </c>
      <c r="D365" s="18">
        <f>SUM(C$3:C365)/A365</f>
        <v>32.652286468154252</v>
      </c>
    </row>
    <row r="366" spans="1:4">
      <c r="A366" s="18">
        <f t="shared" si="3"/>
        <v>364</v>
      </c>
      <c r="B366" s="19" t="s">
        <v>214</v>
      </c>
      <c r="C366" s="20">
        <v>23.399999619999999</v>
      </c>
      <c r="D366" s="18">
        <f>SUM(C$3:C366)/A366</f>
        <v>32.626868097692288</v>
      </c>
    </row>
    <row r="367" spans="1:4">
      <c r="A367" s="18">
        <f t="shared" si="3"/>
        <v>365</v>
      </c>
      <c r="B367" s="19">
        <v>44834</v>
      </c>
      <c r="C367" s="20">
        <v>23.340000150000002</v>
      </c>
      <c r="D367" s="18">
        <f>SUM(C$3:C367)/A367</f>
        <v>32.601424623862997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32.57256827494534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32.544414137329682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32.518260838260851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32.492059590406484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32.468162131027007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32.444582177331519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32.421478462822563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32.39780157726539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32.373743283262009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32.349653301573312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32.324335074494662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32.298912434429688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32.274788328280401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32.250211047941931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32.223605227789449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32.197401538923856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2022-11-27T08:34:29Z</dcterms:modified>
</cp:coreProperties>
</file>