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activeTab="3"/>
  </bookViews>
  <sheets>
    <sheet name="model4(1)" sheetId="14" r:id="rId1"/>
    <sheet name="model4(1)&amp;RSI" sheetId="11" r:id="rId2"/>
    <sheet name="model4(3)&amp;RSI" sheetId="15" r:id="rId3"/>
    <sheet name="model4(3)turnover&amp;RSI" sheetId="13" r:id="rId4"/>
    <sheet name="model4(1)&amp;KDJ" sheetId="10" r:id="rId5"/>
    <sheet name="model4(3)turnover" sheetId="9" r:id="rId6"/>
    <sheet name="model4(3)" sheetId="8" r:id="rId7"/>
  </sheets>
  <externalReferences>
    <externalReference r:id="rId8"/>
    <externalReference r:id="rId9"/>
    <externalReference r:id="rId10"/>
  </externalReferences>
  <definedNames>
    <definedName name="_xlnm._FilterDatabase" localSheetId="0" hidden="1">'model4(1)'!$P$1:$P$23</definedName>
    <definedName name="_xlnm._FilterDatabase" localSheetId="4" hidden="1">'model4(1)&amp;KDJ'!$S$1:$S$23</definedName>
    <definedName name="_xlnm._FilterDatabase" localSheetId="1" hidden="1">'model4(1)&amp;RSI'!$Q$1:$Q$24</definedName>
    <definedName name="_xlnm._FilterDatabase" localSheetId="6" hidden="1">'model4(3)'!$P$1:$P$24</definedName>
    <definedName name="_xlnm._FilterDatabase" localSheetId="2" hidden="1">'model4(3)&amp;RSI'!$Q$1:$Q$24</definedName>
    <definedName name="_xlnm._FilterDatabase" localSheetId="5" hidden="1">'model4(3)turnover'!$S$1:$S$24</definedName>
    <definedName name="_xlnm._FilterDatabase" localSheetId="3" hidden="1">'model4(3)turnover&amp;RSI'!$S$1:$S$23</definedName>
    <definedName name="金额" localSheetId="0">OFFSET('model4(1)'!K1,0,0,COUNTA('model4(1)'!K:K)-1)</definedName>
    <definedName name="金额" localSheetId="4">OFFSET('model4(1)&amp;KDJ'!K1,0,0,COUNTA('model4(1)&amp;KDJ'!K:K)-1)</definedName>
    <definedName name="金额" localSheetId="1">OFFSET('model4(1)&amp;RSI'!K1,0,0,COUNTA('model4(1)&amp;RSI'!K:K)-1)</definedName>
    <definedName name="金额" localSheetId="6">OFFSET('model4(3)'!K1,0,0,COUNTA('model4(3)'!K:K)-1)</definedName>
    <definedName name="金额" localSheetId="2">OFFSET('model4(3)&amp;RSI'!K1,0,0,COUNTA('model4(3)&amp;RSI'!K:K)-1)</definedName>
    <definedName name="金额" localSheetId="5">OFFSET('model4(3)turnover'!M1,0,0,COUNTA('model4(3)turnover'!M:M)-1)</definedName>
    <definedName name="金额" localSheetId="3">OFFSET('model4(3)turnover&amp;RSI'!M1,0,0,COUNTA('model4(3)turnover&amp;RSI'!M:M)-1)</definedName>
    <definedName name="买卖" localSheetId="0">OFFSET('model4(1)'!E1,0,0,COUNTA('model4(1)'!E:E)-2)</definedName>
    <definedName name="买卖" localSheetId="4">OFFSET('model4(1)&amp;KDJ'!E1,0,0,COUNTA('model4(1)&amp;KDJ'!E:E)-2)</definedName>
    <definedName name="买卖" localSheetId="1">OFFSET('model4(1)&amp;RSI'!E1,0,0,COUNTA('model4(1)&amp;RSI'!E:E)-2)</definedName>
    <definedName name="买卖" localSheetId="6">OFFSET('model4(3)'!E1,0,0,COUNTA('model4(3)'!E:E)-2)</definedName>
    <definedName name="买卖" localSheetId="2">OFFSET('model4(3)&amp;RSI'!E1,0,0,COUNTA('model4(3)&amp;RSI'!E:E)-2)</definedName>
    <definedName name="买卖" localSheetId="5">OFFSET('model4(3)turnover'!G1,0,0,COUNTA('model4(3)turnover'!G:G)-2)</definedName>
    <definedName name="买卖" localSheetId="3">OFFSET('model4(3)turnover&amp;RSI'!G1,0,0,COUNTA('model4(3)turnover&amp;RSI'!G:G)-2)</definedName>
    <definedName name="时间" localSheetId="0">OFFSET('model4(1)'!A1,0,0,COUNTA('model4(1)'!A:A)-1)</definedName>
    <definedName name="时间" localSheetId="4">OFFSET('model4(1)&amp;KDJ'!A1,0,0,COUNTA('model4(1)&amp;KDJ'!A:A)-1)</definedName>
    <definedName name="时间" localSheetId="1">OFFSET('model4(1)&amp;RSI'!A1,0,0,COUNTA('model4(1)&amp;RSI'!A:A)-1)</definedName>
    <definedName name="时间" localSheetId="6">OFFSET('model4(3)'!A1,0,0,COUNTA('model4(3)'!A:A)-1)</definedName>
    <definedName name="时间" localSheetId="2">OFFSET('model4(3)&amp;RSI'!A1,0,0,COUNTA('model4(3)&amp;RSI'!A:A)-1)</definedName>
    <definedName name="时间" localSheetId="5">OFFSET('model4(3)turnover'!A1,0,0,COUNTA('model4(3)turnover'!A:A)-1)</definedName>
    <definedName name="时间" localSheetId="3">OFFSET('model4(3)turnover&amp;RSI'!A1,0,0,COUNTA('model4(3)turnover&amp;RSI'!A:A)-1)</definedName>
    <definedName name="指数" localSheetId="0">OFFSET('model4(1)'!B1,0,0,COUNTA('model4(1)'!B:B)-1)</definedName>
    <definedName name="指数" localSheetId="4">OFFSET('model4(1)&amp;KDJ'!B1,0,0,COUNTA('model4(1)&amp;KDJ'!B:B)-1)</definedName>
    <definedName name="指数" localSheetId="1">OFFSET('model4(1)&amp;RSI'!B1,0,0,COUNTA('model4(1)&amp;RSI'!B:B)-1)</definedName>
    <definedName name="指数" localSheetId="6">OFFSET('model4(3)'!B1,0,0,COUNTA('model4(3)'!B:B)-1)</definedName>
    <definedName name="指数" localSheetId="2">OFFSET('model4(3)&amp;RSI'!B1,0,0,COUNTA('model4(3)&amp;RSI'!B:B)-1)</definedName>
    <definedName name="指数" localSheetId="5">OFFSET('model4(3)turnover'!B1,0,0,COUNTA('model4(3)turnover'!B:B)-1)</definedName>
    <definedName name="指数" localSheetId="3">OFFSET('model4(3)turnover&amp;RSI'!B1,0,0,COUNTA('model4(3)turnover&amp;RSI'!B:B)-1)</definedName>
    <definedName name="资产" localSheetId="0">OFFSET('model4(1)'!J1,0,0,COUNTA('model4(1)'!J:J)-1)</definedName>
    <definedName name="资产" localSheetId="4">OFFSET('model4(1)&amp;KDJ'!J1,0,0,COUNTA('model4(1)&amp;KDJ'!J:J)-1)</definedName>
    <definedName name="资产" localSheetId="1">OFFSET('model4(1)&amp;RSI'!J1,0,0,COUNTA('model4(1)&amp;RSI'!J:J)-1)</definedName>
    <definedName name="资产" localSheetId="6">OFFSET('model4(3)'!J1,0,0,COUNTA('model4(3)'!J:J)-1)</definedName>
    <definedName name="资产" localSheetId="2">OFFSET('model4(3)&amp;RSI'!J1,0,0,COUNTA('model4(3)&amp;RSI'!J:J)-1)</definedName>
    <definedName name="资产" localSheetId="5">OFFSET('model4(3)turnover'!L1,0,0,COUNTA('model4(3)turnover'!L:L)-1)</definedName>
    <definedName name="资产" localSheetId="3">OFFSET('model4(3)turnover&amp;RSI'!L1,0,0,COUNTA('model4(3)turnover&amp;RSI'!L:L)-1)</definedName>
    <definedName name="资金" localSheetId="0">OFFSET('model4(1)'!I1,0,0,COUNTA('model4(1)'!I:I)-1)</definedName>
    <definedName name="资金" localSheetId="4">OFFSET('model4(1)&amp;KDJ'!I1,0,0,COUNTA('model4(1)&amp;KDJ'!I:I)-1)</definedName>
    <definedName name="资金" localSheetId="1">OFFSET('model4(1)&amp;RSI'!I1,0,0,COUNTA('model4(1)&amp;RSI'!I:I)-1)</definedName>
    <definedName name="资金" localSheetId="6">OFFSET('model4(3)'!I1,0,0,COUNTA('model4(3)'!I:I)-1)</definedName>
    <definedName name="资金" localSheetId="2">OFFSET('model4(3)&amp;RSI'!I1,0,0,COUNTA('model4(3)&amp;RSI'!I:I)-1)</definedName>
    <definedName name="资金" localSheetId="5">OFFSET('model4(3)turnover'!K1,0,0,COUNTA('model4(3)turnover'!K:K)-1)</definedName>
    <definedName name="资金" localSheetId="3">OFFSET('model4(3)turnover&amp;RSI'!K1,0,0,COUNTA('model4(3)turnover&amp;RSI'!K:K)-1)</definedName>
  </definedNames>
  <calcPr calcId="145621"/>
</workbook>
</file>

<file path=xl/calcChain.xml><?xml version="1.0" encoding="utf-8"?>
<calcChain xmlns="http://schemas.openxmlformats.org/spreadsheetml/2006/main">
  <c r="C4" i="8" l="1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D3" i="8"/>
  <c r="C3" i="8"/>
  <c r="C4" i="9"/>
  <c r="D4" i="9"/>
  <c r="C5" i="9"/>
  <c r="D5" i="9"/>
  <c r="C6" i="9"/>
  <c r="D6" i="9"/>
  <c r="C7" i="9"/>
  <c r="D7" i="9"/>
  <c r="C8" i="9"/>
  <c r="D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D3" i="9"/>
  <c r="C3" i="9"/>
  <c r="C4" i="10"/>
  <c r="D4" i="10"/>
  <c r="C5" i="10"/>
  <c r="D5" i="10"/>
  <c r="C6" i="10"/>
  <c r="D6" i="10"/>
  <c r="C7" i="10"/>
  <c r="D7" i="10"/>
  <c r="C8" i="10"/>
  <c r="D8" i="10"/>
  <c r="C9" i="10"/>
  <c r="D9" i="10"/>
  <c r="C10" i="10"/>
  <c r="D10" i="10"/>
  <c r="C11" i="10"/>
  <c r="D11" i="10"/>
  <c r="C12" i="10"/>
  <c r="D12" i="10"/>
  <c r="C13" i="10"/>
  <c r="D13" i="10"/>
  <c r="C14" i="10"/>
  <c r="D14" i="10"/>
  <c r="C15" i="10"/>
  <c r="D15" i="10"/>
  <c r="C16" i="10"/>
  <c r="D16" i="10"/>
  <c r="C17" i="10"/>
  <c r="D17" i="10"/>
  <c r="C18" i="10"/>
  <c r="D18" i="10"/>
  <c r="C19" i="10"/>
  <c r="D19" i="10"/>
  <c r="C20" i="10"/>
  <c r="D20" i="10"/>
  <c r="C21" i="10"/>
  <c r="D21" i="10"/>
  <c r="C22" i="10"/>
  <c r="D22" i="10"/>
  <c r="D3" i="10"/>
  <c r="C3" i="10"/>
  <c r="C4" i="13"/>
  <c r="D4" i="13"/>
  <c r="C5" i="13"/>
  <c r="D5" i="13"/>
  <c r="C6" i="13"/>
  <c r="D6" i="13"/>
  <c r="C7" i="13"/>
  <c r="D7" i="13"/>
  <c r="C8" i="13"/>
  <c r="D8" i="13"/>
  <c r="C9" i="13"/>
  <c r="D9" i="13"/>
  <c r="C10" i="13"/>
  <c r="D10" i="13"/>
  <c r="C11" i="13"/>
  <c r="D11" i="13"/>
  <c r="C12" i="13"/>
  <c r="D12" i="13"/>
  <c r="C13" i="13"/>
  <c r="D13" i="13"/>
  <c r="C14" i="13"/>
  <c r="D14" i="13"/>
  <c r="C15" i="13"/>
  <c r="D15" i="13"/>
  <c r="C16" i="13"/>
  <c r="D16" i="13"/>
  <c r="C17" i="13"/>
  <c r="D17" i="13"/>
  <c r="C18" i="13"/>
  <c r="D18" i="13"/>
  <c r="C19" i="13"/>
  <c r="D19" i="13"/>
  <c r="C20" i="13"/>
  <c r="D20" i="13"/>
  <c r="C21" i="13"/>
  <c r="D21" i="13"/>
  <c r="C22" i="13"/>
  <c r="D22" i="13"/>
  <c r="D3" i="13"/>
  <c r="C3" i="13"/>
  <c r="C4" i="15"/>
  <c r="D4" i="15"/>
  <c r="C5" i="15"/>
  <c r="D5" i="15"/>
  <c r="C6" i="15"/>
  <c r="D6" i="15"/>
  <c r="C7" i="15"/>
  <c r="D7" i="15"/>
  <c r="C8" i="15"/>
  <c r="D8" i="15"/>
  <c r="C9" i="15"/>
  <c r="D9" i="15"/>
  <c r="C10" i="15"/>
  <c r="D10" i="15"/>
  <c r="C11" i="15"/>
  <c r="D11" i="15"/>
  <c r="C12" i="15"/>
  <c r="D12" i="15"/>
  <c r="C13" i="15"/>
  <c r="D13" i="15"/>
  <c r="C14" i="15"/>
  <c r="D14" i="15"/>
  <c r="C15" i="15"/>
  <c r="D15" i="15"/>
  <c r="C16" i="15"/>
  <c r="D16" i="15"/>
  <c r="C17" i="15"/>
  <c r="D17" i="15"/>
  <c r="C18" i="15"/>
  <c r="D18" i="15"/>
  <c r="C19" i="15"/>
  <c r="D19" i="15"/>
  <c r="C20" i="15"/>
  <c r="D20" i="15"/>
  <c r="C21" i="15"/>
  <c r="D21" i="15"/>
  <c r="C22" i="15"/>
  <c r="D22" i="15"/>
  <c r="D3" i="15"/>
  <c r="C3" i="15"/>
  <c r="C4" i="11"/>
  <c r="D4" i="11"/>
  <c r="C5" i="11"/>
  <c r="D5" i="11"/>
  <c r="C6" i="11"/>
  <c r="D6" i="11"/>
  <c r="C7" i="11"/>
  <c r="D7" i="11"/>
  <c r="C8" i="11"/>
  <c r="D8" i="11"/>
  <c r="C9" i="11"/>
  <c r="D9" i="11"/>
  <c r="C10" i="11"/>
  <c r="D10" i="11"/>
  <c r="C11" i="11"/>
  <c r="D11" i="11"/>
  <c r="C12" i="11"/>
  <c r="D12" i="11"/>
  <c r="C13" i="11"/>
  <c r="D13" i="11"/>
  <c r="C14" i="11"/>
  <c r="D14" i="11"/>
  <c r="C15" i="11"/>
  <c r="D15" i="11"/>
  <c r="C16" i="11"/>
  <c r="D16" i="11"/>
  <c r="C17" i="11"/>
  <c r="D17" i="11"/>
  <c r="C18" i="11"/>
  <c r="D18" i="11"/>
  <c r="C19" i="11"/>
  <c r="D19" i="11"/>
  <c r="C20" i="11"/>
  <c r="D20" i="11"/>
  <c r="C21" i="11"/>
  <c r="D21" i="11"/>
  <c r="C22" i="11"/>
  <c r="D22" i="11"/>
  <c r="D3" i="11"/>
  <c r="C3" i="11"/>
  <c r="C4" i="14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D3" i="14"/>
  <c r="C3" i="14"/>
  <c r="E22" i="8" l="1"/>
  <c r="B22" i="8"/>
  <c r="F22" i="8" s="1"/>
  <c r="F22" i="9"/>
  <c r="E22" i="9"/>
  <c r="G22" i="9" s="1"/>
  <c r="B22" i="9"/>
  <c r="P22" i="10"/>
  <c r="Q22" i="10" s="1"/>
  <c r="E22" i="10" s="1"/>
  <c r="O22" i="10"/>
  <c r="N22" i="10"/>
  <c r="M22" i="10"/>
  <c r="B22" i="10"/>
  <c r="Q22" i="13"/>
  <c r="P22" i="13"/>
  <c r="O22" i="13"/>
  <c r="F22" i="13"/>
  <c r="E22" i="13"/>
  <c r="B22" i="13"/>
  <c r="O22" i="15"/>
  <c r="N22" i="15"/>
  <c r="M22" i="15"/>
  <c r="B22" i="15"/>
  <c r="O22" i="11"/>
  <c r="N22" i="11"/>
  <c r="M22" i="11"/>
  <c r="B22" i="11"/>
  <c r="E22" i="14"/>
  <c r="B22" i="14"/>
  <c r="F22" i="14" l="1"/>
  <c r="H22" i="9"/>
  <c r="F22" i="10"/>
  <c r="E21" i="8"/>
  <c r="B21" i="8"/>
  <c r="F21" i="9"/>
  <c r="E21" i="9"/>
  <c r="B21" i="9"/>
  <c r="P21" i="10"/>
  <c r="Q21" i="10" s="1"/>
  <c r="E21" i="10" s="1"/>
  <c r="O21" i="10"/>
  <c r="N21" i="10"/>
  <c r="M21" i="10"/>
  <c r="B21" i="10"/>
  <c r="Q21" i="13"/>
  <c r="R22" i="13" s="1"/>
  <c r="G22" i="13" s="1"/>
  <c r="H22" i="13" s="1"/>
  <c r="P21" i="13"/>
  <c r="O21" i="13"/>
  <c r="F21" i="13"/>
  <c r="E21" i="13"/>
  <c r="B21" i="13"/>
  <c r="O21" i="15"/>
  <c r="P22" i="15" s="1"/>
  <c r="E22" i="15" s="1"/>
  <c r="F22" i="15" s="1"/>
  <c r="N21" i="15"/>
  <c r="M21" i="15"/>
  <c r="B21" i="15"/>
  <c r="O21" i="11"/>
  <c r="P22" i="11" s="1"/>
  <c r="E22" i="11" s="1"/>
  <c r="F22" i="11" s="1"/>
  <c r="N21" i="11"/>
  <c r="M21" i="11"/>
  <c r="B21" i="11"/>
  <c r="E21" i="14"/>
  <c r="B21" i="14"/>
  <c r="F21" i="8" l="1"/>
  <c r="F21" i="10"/>
  <c r="F21" i="14"/>
  <c r="G21" i="9"/>
  <c r="H21" i="9" s="1"/>
  <c r="E20" i="8"/>
  <c r="B20" i="8"/>
  <c r="F20" i="9"/>
  <c r="E20" i="9"/>
  <c r="B20" i="9"/>
  <c r="P20" i="10"/>
  <c r="Q20" i="10" s="1"/>
  <c r="E20" i="10" s="1"/>
  <c r="O20" i="10"/>
  <c r="N20" i="10"/>
  <c r="M20" i="10"/>
  <c r="B20" i="10"/>
  <c r="Q20" i="13"/>
  <c r="R21" i="13" s="1"/>
  <c r="G21" i="13" s="1"/>
  <c r="H21" i="13" s="1"/>
  <c r="P20" i="13"/>
  <c r="O20" i="13"/>
  <c r="F20" i="13"/>
  <c r="E20" i="13"/>
  <c r="B20" i="13"/>
  <c r="O20" i="15"/>
  <c r="P21" i="15" s="1"/>
  <c r="E21" i="15" s="1"/>
  <c r="F21" i="15" s="1"/>
  <c r="N20" i="15"/>
  <c r="M20" i="15"/>
  <c r="B20" i="15"/>
  <c r="O20" i="11"/>
  <c r="P21" i="11" s="1"/>
  <c r="E21" i="11" s="1"/>
  <c r="F21" i="11" s="1"/>
  <c r="N20" i="11"/>
  <c r="M20" i="11"/>
  <c r="B20" i="11"/>
  <c r="E20" i="14"/>
  <c r="B20" i="14"/>
  <c r="F20" i="8" l="1"/>
  <c r="F20" i="14"/>
  <c r="G20" i="9"/>
  <c r="H20" i="9" s="1"/>
  <c r="F20" i="10"/>
  <c r="E19" i="8"/>
  <c r="B19" i="8"/>
  <c r="F19" i="9"/>
  <c r="E19" i="9"/>
  <c r="B19" i="9"/>
  <c r="P19" i="10"/>
  <c r="Q19" i="10" s="1"/>
  <c r="E19" i="10" s="1"/>
  <c r="O19" i="10"/>
  <c r="N19" i="10"/>
  <c r="M19" i="10"/>
  <c r="B19" i="10"/>
  <c r="Q19" i="13"/>
  <c r="R20" i="13" s="1"/>
  <c r="G20" i="13" s="1"/>
  <c r="H20" i="13" s="1"/>
  <c r="P19" i="13"/>
  <c r="O19" i="13"/>
  <c r="F19" i="13"/>
  <c r="E19" i="13"/>
  <c r="B19" i="13"/>
  <c r="O19" i="15"/>
  <c r="P20" i="15" s="1"/>
  <c r="E20" i="15" s="1"/>
  <c r="F20" i="15" s="1"/>
  <c r="N19" i="15"/>
  <c r="M19" i="15"/>
  <c r="B19" i="15"/>
  <c r="O19" i="11"/>
  <c r="P20" i="11" s="1"/>
  <c r="E20" i="11" s="1"/>
  <c r="F20" i="11" s="1"/>
  <c r="N19" i="11"/>
  <c r="M19" i="11"/>
  <c r="B19" i="11"/>
  <c r="E19" i="14"/>
  <c r="B19" i="14"/>
  <c r="F19" i="8" l="1"/>
  <c r="F19" i="10"/>
  <c r="F19" i="14"/>
  <c r="G19" i="9"/>
  <c r="H19" i="9" s="1"/>
  <c r="E18" i="8"/>
  <c r="B18" i="8"/>
  <c r="F18" i="9"/>
  <c r="E18" i="9"/>
  <c r="B18" i="9"/>
  <c r="P18" i="10"/>
  <c r="Q18" i="10" s="1"/>
  <c r="O18" i="10"/>
  <c r="N18" i="10"/>
  <c r="M18" i="10"/>
  <c r="B18" i="10"/>
  <c r="Q18" i="13"/>
  <c r="R19" i="13" s="1"/>
  <c r="G19" i="13" s="1"/>
  <c r="H19" i="13" s="1"/>
  <c r="P18" i="13"/>
  <c r="O18" i="13"/>
  <c r="F18" i="13"/>
  <c r="E18" i="13"/>
  <c r="B18" i="13"/>
  <c r="O18" i="15"/>
  <c r="P19" i="15" s="1"/>
  <c r="E19" i="15" s="1"/>
  <c r="F19" i="15" s="1"/>
  <c r="N18" i="15"/>
  <c r="M18" i="15"/>
  <c r="B18" i="15"/>
  <c r="O18" i="11"/>
  <c r="P19" i="11" s="1"/>
  <c r="E19" i="11" s="1"/>
  <c r="F19" i="11" s="1"/>
  <c r="N18" i="11"/>
  <c r="M18" i="11"/>
  <c r="B18" i="11"/>
  <c r="E18" i="14"/>
  <c r="B18" i="14"/>
  <c r="F18" i="14" l="1"/>
  <c r="E18" i="10"/>
  <c r="F18" i="10" s="1"/>
  <c r="G18" i="9"/>
  <c r="H18" i="9" s="1"/>
  <c r="F18" i="8"/>
  <c r="M4" i="11"/>
  <c r="P17" i="10" l="1"/>
  <c r="O17" i="10"/>
  <c r="N17" i="10"/>
  <c r="M17" i="10"/>
  <c r="P16" i="10"/>
  <c r="O16" i="10"/>
  <c r="N16" i="10"/>
  <c r="M16" i="10"/>
  <c r="P15" i="10"/>
  <c r="O15" i="10"/>
  <c r="N15" i="10"/>
  <c r="M15" i="10"/>
  <c r="P14" i="10"/>
  <c r="O14" i="10"/>
  <c r="N14" i="10"/>
  <c r="M14" i="10"/>
  <c r="P13" i="10"/>
  <c r="O13" i="10"/>
  <c r="N13" i="10"/>
  <c r="M13" i="10"/>
  <c r="P12" i="10"/>
  <c r="O12" i="10"/>
  <c r="N12" i="10"/>
  <c r="M12" i="10"/>
  <c r="P11" i="10"/>
  <c r="O11" i="10"/>
  <c r="N11" i="10"/>
  <c r="M11" i="10"/>
  <c r="P10" i="10"/>
  <c r="O10" i="10"/>
  <c r="N10" i="10"/>
  <c r="M10" i="10"/>
  <c r="P9" i="10"/>
  <c r="O9" i="10"/>
  <c r="N9" i="10"/>
  <c r="M9" i="10"/>
  <c r="P8" i="10"/>
  <c r="O8" i="10"/>
  <c r="N8" i="10"/>
  <c r="M8" i="10"/>
  <c r="P7" i="10"/>
  <c r="O7" i="10"/>
  <c r="N7" i="10"/>
  <c r="M7" i="10"/>
  <c r="P6" i="10"/>
  <c r="O6" i="10"/>
  <c r="N6" i="10"/>
  <c r="M6" i="10"/>
  <c r="P5" i="10"/>
  <c r="O5" i="10"/>
  <c r="N5" i="10"/>
  <c r="M5" i="10"/>
  <c r="P4" i="10"/>
  <c r="O4" i="10"/>
  <c r="N4" i="10"/>
  <c r="M4" i="10"/>
  <c r="P3" i="10"/>
  <c r="O3" i="10"/>
  <c r="N3" i="10"/>
  <c r="M3" i="10"/>
  <c r="Q17" i="13"/>
  <c r="R18" i="13" s="1"/>
  <c r="G18" i="13" s="1"/>
  <c r="H18" i="13" s="1"/>
  <c r="P17" i="13"/>
  <c r="O17" i="13"/>
  <c r="Q16" i="13"/>
  <c r="P16" i="13"/>
  <c r="O16" i="13"/>
  <c r="Q15" i="13"/>
  <c r="P15" i="13"/>
  <c r="O15" i="13"/>
  <c r="Q14" i="13"/>
  <c r="P14" i="13"/>
  <c r="O14" i="13"/>
  <c r="Q13" i="13"/>
  <c r="P13" i="13"/>
  <c r="O13" i="13"/>
  <c r="Q12" i="13"/>
  <c r="P12" i="13"/>
  <c r="O12" i="13"/>
  <c r="Q11" i="13"/>
  <c r="P11" i="13"/>
  <c r="O11" i="13"/>
  <c r="Q10" i="13"/>
  <c r="P10" i="13"/>
  <c r="O10" i="13"/>
  <c r="Q9" i="13"/>
  <c r="P9" i="13"/>
  <c r="O9" i="13"/>
  <c r="Q8" i="13"/>
  <c r="P8" i="13"/>
  <c r="O8" i="13"/>
  <c r="Q7" i="13"/>
  <c r="P7" i="13"/>
  <c r="O7" i="13"/>
  <c r="Q6" i="13"/>
  <c r="P6" i="13"/>
  <c r="O6" i="13"/>
  <c r="Q5" i="13"/>
  <c r="P5" i="13"/>
  <c r="O5" i="13"/>
  <c r="Q4" i="13"/>
  <c r="P4" i="13"/>
  <c r="O4" i="13"/>
  <c r="O17" i="15"/>
  <c r="P18" i="15" s="1"/>
  <c r="E18" i="15" s="1"/>
  <c r="N17" i="15"/>
  <c r="M17" i="15"/>
  <c r="O16" i="15"/>
  <c r="N16" i="15"/>
  <c r="M16" i="15"/>
  <c r="O15" i="15"/>
  <c r="N15" i="15"/>
  <c r="M15" i="15"/>
  <c r="O14" i="15"/>
  <c r="N14" i="15"/>
  <c r="M14" i="15"/>
  <c r="O13" i="15"/>
  <c r="N13" i="15"/>
  <c r="M13" i="15"/>
  <c r="O12" i="15"/>
  <c r="N12" i="15"/>
  <c r="M12" i="15"/>
  <c r="O11" i="15"/>
  <c r="N11" i="15"/>
  <c r="M11" i="15"/>
  <c r="O10" i="15"/>
  <c r="N10" i="15"/>
  <c r="M10" i="15"/>
  <c r="O9" i="15"/>
  <c r="N9" i="15"/>
  <c r="M9" i="15"/>
  <c r="O8" i="15"/>
  <c r="N8" i="15"/>
  <c r="M8" i="15"/>
  <c r="O7" i="15"/>
  <c r="N7" i="15"/>
  <c r="M7" i="15"/>
  <c r="O6" i="15"/>
  <c r="N6" i="15"/>
  <c r="M6" i="15"/>
  <c r="O5" i="15"/>
  <c r="N5" i="15"/>
  <c r="M5" i="15"/>
  <c r="O4" i="15"/>
  <c r="N4" i="15"/>
  <c r="M4" i="15"/>
  <c r="O17" i="11"/>
  <c r="P18" i="11" s="1"/>
  <c r="E18" i="11" s="1"/>
  <c r="N17" i="11"/>
  <c r="M17" i="11"/>
  <c r="O16" i="11"/>
  <c r="N16" i="11"/>
  <c r="M16" i="11"/>
  <c r="O15" i="11"/>
  <c r="N15" i="11"/>
  <c r="M15" i="11"/>
  <c r="O14" i="11"/>
  <c r="N14" i="11"/>
  <c r="M14" i="11"/>
  <c r="O13" i="11"/>
  <c r="N13" i="11"/>
  <c r="M13" i="11"/>
  <c r="O12" i="11"/>
  <c r="N12" i="11"/>
  <c r="M12" i="11"/>
  <c r="O11" i="11"/>
  <c r="N11" i="11"/>
  <c r="M11" i="11"/>
  <c r="O10" i="11"/>
  <c r="N10" i="11"/>
  <c r="M10" i="11"/>
  <c r="O9" i="11"/>
  <c r="N9" i="11"/>
  <c r="M9" i="11"/>
  <c r="O8" i="11"/>
  <c r="N8" i="11"/>
  <c r="M8" i="11"/>
  <c r="O7" i="11"/>
  <c r="N7" i="11"/>
  <c r="M7" i="11"/>
  <c r="O6" i="11"/>
  <c r="N6" i="11"/>
  <c r="M6" i="11"/>
  <c r="O5" i="11"/>
  <c r="N5" i="11"/>
  <c r="M5" i="11"/>
  <c r="O4" i="11"/>
  <c r="N4" i="11"/>
  <c r="F18" i="11" l="1"/>
  <c r="F18" i="15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F17" i="9"/>
  <c r="E17" i="9"/>
  <c r="B17" i="9"/>
  <c r="F16" i="9"/>
  <c r="E16" i="9"/>
  <c r="B16" i="9"/>
  <c r="F15" i="9"/>
  <c r="E15" i="9"/>
  <c r="B15" i="9"/>
  <c r="F14" i="9"/>
  <c r="E14" i="9"/>
  <c r="B14" i="9"/>
  <c r="F13" i="9"/>
  <c r="E13" i="9"/>
  <c r="B13" i="9"/>
  <c r="F12" i="9"/>
  <c r="E12" i="9"/>
  <c r="B12" i="9"/>
  <c r="F11" i="9"/>
  <c r="E11" i="9"/>
  <c r="B11" i="9"/>
  <c r="F10" i="9"/>
  <c r="E10" i="9"/>
  <c r="B10" i="9"/>
  <c r="F9" i="9"/>
  <c r="E9" i="9"/>
  <c r="B9" i="9"/>
  <c r="F8" i="9"/>
  <c r="E8" i="9"/>
  <c r="B8" i="9"/>
  <c r="F7" i="9"/>
  <c r="E7" i="9"/>
  <c r="B7" i="9"/>
  <c r="F6" i="9"/>
  <c r="E6" i="9"/>
  <c r="B6" i="9"/>
  <c r="F5" i="9"/>
  <c r="E5" i="9"/>
  <c r="B5" i="9"/>
  <c r="F4" i="9"/>
  <c r="E4" i="9"/>
  <c r="B4" i="9"/>
  <c r="F3" i="9"/>
  <c r="E3" i="9"/>
  <c r="B3" i="9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F17" i="13"/>
  <c r="E17" i="13"/>
  <c r="B17" i="13"/>
  <c r="F16" i="13"/>
  <c r="E16" i="13"/>
  <c r="B16" i="13"/>
  <c r="F15" i="13"/>
  <c r="E15" i="13"/>
  <c r="B15" i="13"/>
  <c r="F14" i="13"/>
  <c r="E14" i="13"/>
  <c r="B14" i="13"/>
  <c r="F13" i="13"/>
  <c r="E13" i="13"/>
  <c r="B13" i="13"/>
  <c r="F12" i="13"/>
  <c r="E12" i="13"/>
  <c r="B12" i="13"/>
  <c r="F11" i="13"/>
  <c r="E11" i="13"/>
  <c r="B11" i="13"/>
  <c r="F10" i="13"/>
  <c r="E10" i="13"/>
  <c r="B10" i="13"/>
  <c r="F9" i="13"/>
  <c r="E9" i="13"/>
  <c r="B9" i="13"/>
  <c r="F8" i="13"/>
  <c r="E8" i="13"/>
  <c r="B8" i="13"/>
  <c r="F7" i="13"/>
  <c r="E7" i="13"/>
  <c r="B7" i="13"/>
  <c r="F6" i="13"/>
  <c r="E6" i="13"/>
  <c r="B6" i="13"/>
  <c r="F5" i="13"/>
  <c r="E5" i="13"/>
  <c r="B5" i="13"/>
  <c r="F4" i="13"/>
  <c r="E4" i="13"/>
  <c r="B4" i="13"/>
  <c r="F3" i="13"/>
  <c r="E3" i="13"/>
  <c r="B3" i="13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G17" i="9" l="1"/>
  <c r="Q17" i="10"/>
  <c r="E17" i="8"/>
  <c r="E17" i="14"/>
  <c r="F17" i="14" l="1"/>
  <c r="E17" i="10"/>
  <c r="F17" i="8"/>
  <c r="H17" i="9"/>
  <c r="R17" i="13"/>
  <c r="G17" i="13" s="1"/>
  <c r="H17" i="13" s="1"/>
  <c r="P17" i="15"/>
  <c r="E17" i="15" s="1"/>
  <c r="F17" i="15" s="1"/>
  <c r="P17" i="11"/>
  <c r="E17" i="11" s="1"/>
  <c r="F17" i="11" s="1"/>
  <c r="Q16" i="10"/>
  <c r="E16" i="8"/>
  <c r="E16" i="14"/>
  <c r="G16" i="9" l="1"/>
  <c r="H16" i="9" s="1"/>
  <c r="F17" i="10"/>
  <c r="E16" i="10"/>
  <c r="F16" i="10" s="1"/>
  <c r="F16" i="14"/>
  <c r="F16" i="8"/>
  <c r="R16" i="13"/>
  <c r="G16" i="13" s="1"/>
  <c r="H16" i="13" s="1"/>
  <c r="P16" i="15"/>
  <c r="E16" i="15" s="1"/>
  <c r="F16" i="15" s="1"/>
  <c r="P16" i="11"/>
  <c r="E16" i="11" s="1"/>
  <c r="F16" i="11" s="1"/>
  <c r="Q15" i="10"/>
  <c r="E15" i="8"/>
  <c r="E15" i="14"/>
  <c r="E15" i="10" l="1"/>
  <c r="F15" i="14"/>
  <c r="F15" i="8"/>
  <c r="G15" i="9"/>
  <c r="H15" i="9" s="1"/>
  <c r="F15" i="10"/>
  <c r="R15" i="13"/>
  <c r="G15" i="13" s="1"/>
  <c r="H15" i="13" s="1"/>
  <c r="P15" i="15"/>
  <c r="E15" i="15" s="1"/>
  <c r="F15" i="15" s="1"/>
  <c r="P15" i="11"/>
  <c r="E15" i="11" s="1"/>
  <c r="F15" i="11" s="1"/>
  <c r="Q14" i="10"/>
  <c r="E14" i="8"/>
  <c r="E14" i="14" l="1"/>
  <c r="E14" i="10"/>
  <c r="F14" i="10" s="1"/>
  <c r="F14" i="14"/>
  <c r="F14" i="8"/>
  <c r="G14" i="9"/>
  <c r="H14" i="9" s="1"/>
  <c r="R14" i="13"/>
  <c r="G14" i="13" s="1"/>
  <c r="H14" i="13" s="1"/>
  <c r="P14" i="15"/>
  <c r="E14" i="15" s="1"/>
  <c r="F14" i="15" s="1"/>
  <c r="P14" i="11"/>
  <c r="E14" i="11" s="1"/>
  <c r="F14" i="11" s="1"/>
  <c r="Q13" i="10"/>
  <c r="E13" i="8"/>
  <c r="E13" i="14" l="1"/>
  <c r="E13" i="10"/>
  <c r="F13" i="10" s="1"/>
  <c r="F13" i="14"/>
  <c r="F13" i="8"/>
  <c r="G13" i="9"/>
  <c r="H13" i="9" s="1"/>
  <c r="R13" i="13"/>
  <c r="G13" i="13" s="1"/>
  <c r="H13" i="13" s="1"/>
  <c r="P13" i="15"/>
  <c r="E13" i="15" s="1"/>
  <c r="F13" i="15" s="1"/>
  <c r="P13" i="11"/>
  <c r="E13" i="11" s="1"/>
  <c r="F13" i="11" s="1"/>
  <c r="Q12" i="10"/>
  <c r="E12" i="8" l="1"/>
  <c r="F12" i="8" s="1"/>
  <c r="G12" i="9"/>
  <c r="H12" i="9" s="1"/>
  <c r="E12" i="10"/>
  <c r="F12" i="10" s="1"/>
  <c r="E12" i="14"/>
  <c r="F12" i="14" s="1"/>
  <c r="R12" i="13" l="1"/>
  <c r="G12" i="13" s="1"/>
  <c r="H12" i="13" s="1"/>
  <c r="P12" i="15"/>
  <c r="E12" i="15" s="1"/>
  <c r="P12" i="11"/>
  <c r="E12" i="11" s="1"/>
  <c r="E11" i="8" l="1"/>
  <c r="F11" i="8" s="1"/>
  <c r="F12" i="11"/>
  <c r="F12" i="15"/>
  <c r="G11" i="9"/>
  <c r="H11" i="9" s="1"/>
  <c r="E11" i="14"/>
  <c r="F11" i="14" s="1"/>
  <c r="R11" i="13"/>
  <c r="G11" i="13" s="1"/>
  <c r="P11" i="15"/>
  <c r="E11" i="15" s="1"/>
  <c r="F11" i="15" s="1"/>
  <c r="P11" i="11"/>
  <c r="E11" i="11" s="1"/>
  <c r="F11" i="11" s="1"/>
  <c r="E10" i="8" l="1"/>
  <c r="F10" i="8" s="1"/>
  <c r="G10" i="9"/>
  <c r="H10" i="9" s="1"/>
  <c r="H11" i="13"/>
  <c r="E10" i="14"/>
  <c r="F10" i="14" s="1"/>
  <c r="R10" i="13"/>
  <c r="G10" i="13" s="1"/>
  <c r="H10" i="13" s="1"/>
  <c r="P10" i="15"/>
  <c r="E10" i="15" s="1"/>
  <c r="F10" i="15" s="1"/>
  <c r="P10" i="11"/>
  <c r="E10" i="11" s="1"/>
  <c r="E9" i="14"/>
  <c r="E9" i="8" l="1"/>
  <c r="F9" i="8" s="1"/>
  <c r="F10" i="11"/>
  <c r="F9" i="14"/>
  <c r="G9" i="9"/>
  <c r="H9" i="9" s="1"/>
  <c r="R9" i="13"/>
  <c r="G9" i="13" s="1"/>
  <c r="H9" i="13" s="1"/>
  <c r="P9" i="15"/>
  <c r="E9" i="15" s="1"/>
  <c r="F9" i="15" s="1"/>
  <c r="P9" i="11"/>
  <c r="E9" i="11" s="1"/>
  <c r="F9" i="11" s="1"/>
  <c r="E8" i="8" l="1"/>
  <c r="F8" i="8" s="1"/>
  <c r="E8" i="14"/>
  <c r="F8" i="14" s="1"/>
  <c r="G8" i="9"/>
  <c r="H8" i="9" s="1"/>
  <c r="R8" i="13"/>
  <c r="G8" i="13" s="1"/>
  <c r="H8" i="13" s="1"/>
  <c r="P8" i="15"/>
  <c r="E8" i="15" s="1"/>
  <c r="F8" i="15" s="1"/>
  <c r="P8" i="11"/>
  <c r="E8" i="11" s="1"/>
  <c r="F8" i="11" s="1"/>
  <c r="E7" i="8" l="1"/>
  <c r="F7" i="8" s="1"/>
  <c r="E7" i="14"/>
  <c r="F7" i="14" s="1"/>
  <c r="G7" i="9"/>
  <c r="H7" i="9" s="1"/>
  <c r="R7" i="13"/>
  <c r="G7" i="13" s="1"/>
  <c r="H7" i="13" s="1"/>
  <c r="L3" i="8" l="1"/>
  <c r="I3" i="8"/>
  <c r="N3" i="9"/>
  <c r="K3" i="9"/>
  <c r="L3" i="10" l="1"/>
  <c r="I3" i="10" l="1"/>
  <c r="R6" i="13" l="1"/>
  <c r="R5" i="13"/>
  <c r="N3" i="13"/>
  <c r="K3" i="13"/>
  <c r="G4" i="13"/>
  <c r="G6" i="13"/>
  <c r="P7" i="15"/>
  <c r="E7" i="15" s="1"/>
  <c r="F7" i="15" s="1"/>
  <c r="P6" i="15"/>
  <c r="P5" i="15"/>
  <c r="L3" i="15"/>
  <c r="I3" i="15"/>
  <c r="F3" i="15"/>
  <c r="G3" i="15" s="1"/>
  <c r="P7" i="11"/>
  <c r="E7" i="11" s="1"/>
  <c r="F7" i="11" s="1"/>
  <c r="E5" i="15" l="1"/>
  <c r="E6" i="15"/>
  <c r="G5" i="13"/>
  <c r="E4" i="15"/>
  <c r="F4" i="15" s="1"/>
  <c r="G4" i="15" s="1"/>
  <c r="H3" i="15"/>
  <c r="J3" i="15" s="1"/>
  <c r="K3" i="15" s="1"/>
  <c r="F5" i="15"/>
  <c r="L4" i="15" l="1"/>
  <c r="L5" i="15" s="1"/>
  <c r="I4" i="15"/>
  <c r="I5" i="15" s="1"/>
  <c r="G5" i="15"/>
  <c r="H4" i="15"/>
  <c r="J4" i="15" s="1"/>
  <c r="K4" i="15" s="1"/>
  <c r="L6" i="15"/>
  <c r="L7" i="15" s="1"/>
  <c r="L8" i="15" s="1"/>
  <c r="L9" i="15" s="1"/>
  <c r="F6" i="15"/>
  <c r="I6" i="15"/>
  <c r="I7" i="15" s="1"/>
  <c r="I8" i="15" s="1"/>
  <c r="I9" i="15" s="1"/>
  <c r="L10" i="15" l="1"/>
  <c r="L11" i="15" s="1"/>
  <c r="L12" i="15" s="1"/>
  <c r="L13" i="15" s="1"/>
  <c r="L14" i="15" s="1"/>
  <c r="L15" i="15" s="1"/>
  <c r="L16" i="15" s="1"/>
  <c r="L17" i="15" s="1"/>
  <c r="L18" i="15" s="1"/>
  <c r="L19" i="15" s="1"/>
  <c r="L20" i="15" s="1"/>
  <c r="L21" i="15" s="1"/>
  <c r="L22" i="15" s="1"/>
  <c r="V4" i="15"/>
  <c r="I10" i="15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S4" i="15"/>
  <c r="R4" i="15" s="1"/>
  <c r="G6" i="15"/>
  <c r="G7" i="15" s="1"/>
  <c r="H5" i="15"/>
  <c r="J5" i="15" s="1"/>
  <c r="K5" i="15" s="1"/>
  <c r="H7" i="15" l="1"/>
  <c r="J7" i="15" s="1"/>
  <c r="K7" i="15" s="1"/>
  <c r="G8" i="15"/>
  <c r="H6" i="15"/>
  <c r="J6" i="15" s="1"/>
  <c r="K6" i="15" s="1"/>
  <c r="H8" i="15" l="1"/>
  <c r="J8" i="15" s="1"/>
  <c r="K8" i="15" s="1"/>
  <c r="G9" i="15"/>
  <c r="G10" i="15" s="1"/>
  <c r="E4" i="11"/>
  <c r="L3" i="11"/>
  <c r="H10" i="15" l="1"/>
  <c r="J10" i="15" s="1"/>
  <c r="K10" i="15" s="1"/>
  <c r="G11" i="15"/>
  <c r="H9" i="15"/>
  <c r="J9" i="15" s="1"/>
  <c r="I3" i="11"/>
  <c r="F3" i="14"/>
  <c r="G3" i="14" s="1"/>
  <c r="I3" i="14"/>
  <c r="L3" i="14"/>
  <c r="H11" i="15" l="1"/>
  <c r="J11" i="15" s="1"/>
  <c r="K11" i="15" s="1"/>
  <c r="G12" i="15"/>
  <c r="G13" i="15" s="1"/>
  <c r="K9" i="15"/>
  <c r="U4" i="15" s="1"/>
  <c r="T4" i="15"/>
  <c r="E5" i="14"/>
  <c r="E6" i="14"/>
  <c r="F6" i="14" s="1"/>
  <c r="E4" i="14"/>
  <c r="I4" i="14" s="1"/>
  <c r="I5" i="14" s="1"/>
  <c r="F5" i="14"/>
  <c r="H3" i="14"/>
  <c r="J3" i="14" s="1"/>
  <c r="K3" i="14" s="1"/>
  <c r="L4" i="14" l="1"/>
  <c r="L5" i="14" s="1"/>
  <c r="L6" i="14" s="1"/>
  <c r="L7" i="14" s="1"/>
  <c r="L8" i="14" s="1"/>
  <c r="L9" i="14" s="1"/>
  <c r="H13" i="15"/>
  <c r="J13" i="15" s="1"/>
  <c r="K13" i="15" s="1"/>
  <c r="G14" i="15"/>
  <c r="H12" i="15"/>
  <c r="J12" i="15" s="1"/>
  <c r="K12" i="15" s="1"/>
  <c r="W4" i="15"/>
  <c r="X4" i="15" s="1"/>
  <c r="I6" i="14"/>
  <c r="I7" i="14" s="1"/>
  <c r="I8" i="14" s="1"/>
  <c r="I9" i="14" s="1"/>
  <c r="F4" i="14"/>
  <c r="G4" i="14" s="1"/>
  <c r="G5" i="14" s="1"/>
  <c r="U4" i="14" l="1"/>
  <c r="L10" i="14"/>
  <c r="L11" i="14" s="1"/>
  <c r="L12" i="14" s="1"/>
  <c r="L13" i="14" s="1"/>
  <c r="L14" i="14" s="1"/>
  <c r="L15" i="14" s="1"/>
  <c r="L16" i="14" s="1"/>
  <c r="L17" i="14" s="1"/>
  <c r="L18" i="14" s="1"/>
  <c r="L19" i="14" s="1"/>
  <c r="L20" i="14" s="1"/>
  <c r="L21" i="14" s="1"/>
  <c r="L22" i="14" s="1"/>
  <c r="H14" i="15"/>
  <c r="J14" i="15" s="1"/>
  <c r="K14" i="15" s="1"/>
  <c r="G15" i="15"/>
  <c r="I10" i="14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R4" i="14"/>
  <c r="Q4" i="14" s="1"/>
  <c r="H4" i="14"/>
  <c r="J4" i="14" s="1"/>
  <c r="K4" i="14" s="1"/>
  <c r="H5" i="14"/>
  <c r="J5" i="14" s="1"/>
  <c r="K5" i="14" s="1"/>
  <c r="G6" i="14"/>
  <c r="G7" i="14" s="1"/>
  <c r="H15" i="15" l="1"/>
  <c r="J15" i="15" s="1"/>
  <c r="K15" i="15" s="1"/>
  <c r="G16" i="15"/>
  <c r="G8" i="14"/>
  <c r="H7" i="14"/>
  <c r="J7" i="14" s="1"/>
  <c r="K7" i="14" s="1"/>
  <c r="H6" i="14"/>
  <c r="J6" i="14" s="1"/>
  <c r="K6" i="14" s="1"/>
  <c r="H16" i="15" l="1"/>
  <c r="J16" i="15" s="1"/>
  <c r="K16" i="15" s="1"/>
  <c r="G17" i="15"/>
  <c r="G18" i="15" s="1"/>
  <c r="G9" i="14"/>
  <c r="H8" i="14"/>
  <c r="J8" i="14" s="1"/>
  <c r="K8" i="14" s="1"/>
  <c r="E6" i="8"/>
  <c r="H18" i="15" l="1"/>
  <c r="J18" i="15" s="1"/>
  <c r="K18" i="15" s="1"/>
  <c r="G19" i="15"/>
  <c r="H17" i="15"/>
  <c r="J17" i="15" s="1"/>
  <c r="K17" i="15" s="1"/>
  <c r="H9" i="14"/>
  <c r="J9" i="14" s="1"/>
  <c r="G10" i="14"/>
  <c r="G11" i="14" s="1"/>
  <c r="G6" i="9"/>
  <c r="H6" i="9" s="1"/>
  <c r="F6" i="8"/>
  <c r="H6" i="13"/>
  <c r="E5" i="8"/>
  <c r="H19" i="15" l="1"/>
  <c r="J19" i="15" s="1"/>
  <c r="K19" i="15" s="1"/>
  <c r="G20" i="15"/>
  <c r="G21" i="15" s="1"/>
  <c r="H11" i="14"/>
  <c r="J11" i="14" s="1"/>
  <c r="K11" i="14" s="1"/>
  <c r="G12" i="14"/>
  <c r="K9" i="14"/>
  <c r="T4" i="14" s="1"/>
  <c r="S4" i="14"/>
  <c r="H10" i="14"/>
  <c r="J10" i="14" s="1"/>
  <c r="K10" i="14" s="1"/>
  <c r="F5" i="8"/>
  <c r="G5" i="9"/>
  <c r="H5" i="9" s="1"/>
  <c r="H5" i="13"/>
  <c r="H21" i="15" l="1"/>
  <c r="J21" i="15" s="1"/>
  <c r="K21" i="15" s="1"/>
  <c r="G22" i="15"/>
  <c r="H22" i="15" s="1"/>
  <c r="J22" i="15" s="1"/>
  <c r="K22" i="15" s="1"/>
  <c r="H20" i="15"/>
  <c r="J20" i="15" s="1"/>
  <c r="K20" i="15" s="1"/>
  <c r="H2" i="15"/>
  <c r="H12" i="14"/>
  <c r="J12" i="14" s="1"/>
  <c r="K12" i="14" s="1"/>
  <c r="G13" i="14"/>
  <c r="V4" i="14"/>
  <c r="W4" i="14" s="1"/>
  <c r="E4" i="8"/>
  <c r="F4" i="8" s="1"/>
  <c r="G4" i="9"/>
  <c r="H4" i="9" s="1"/>
  <c r="H4" i="13"/>
  <c r="F4" i="11"/>
  <c r="G14" i="14" l="1"/>
  <c r="H13" i="14"/>
  <c r="J13" i="14" s="1"/>
  <c r="K13" i="14" s="1"/>
  <c r="F3" i="10"/>
  <c r="G3" i="10" s="1"/>
  <c r="F3" i="8"/>
  <c r="G3" i="8" s="1"/>
  <c r="H3" i="13"/>
  <c r="I3" i="13" s="1"/>
  <c r="H3" i="9"/>
  <c r="I3" i="9" s="1"/>
  <c r="F3" i="11"/>
  <c r="G3" i="11" s="1"/>
  <c r="H14" i="14" l="1"/>
  <c r="J14" i="14" s="1"/>
  <c r="K14" i="14" s="1"/>
  <c r="G15" i="14"/>
  <c r="P6" i="11"/>
  <c r="E6" i="11" s="1"/>
  <c r="F6" i="11" s="1"/>
  <c r="P5" i="11"/>
  <c r="E5" i="11" s="1"/>
  <c r="F5" i="11" s="1"/>
  <c r="G16" i="14" l="1"/>
  <c r="H15" i="14"/>
  <c r="J15" i="14" s="1"/>
  <c r="K15" i="14" s="1"/>
  <c r="N4" i="13"/>
  <c r="N5" i="13" s="1"/>
  <c r="N6" i="13" s="1"/>
  <c r="N7" i="13" s="1"/>
  <c r="N8" i="13" s="1"/>
  <c r="K4" i="13"/>
  <c r="K5" i="13" s="1"/>
  <c r="K6" i="13" s="1"/>
  <c r="K7" i="13" s="1"/>
  <c r="K8" i="13" s="1"/>
  <c r="K9" i="13" s="1"/>
  <c r="K10" i="13" s="1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G17" i="14" l="1"/>
  <c r="G18" i="14" s="1"/>
  <c r="H16" i="14"/>
  <c r="J16" i="14" s="1"/>
  <c r="K16" i="14" s="1"/>
  <c r="U4" i="13"/>
  <c r="N9" i="13"/>
  <c r="H18" i="14" l="1"/>
  <c r="J18" i="14" s="1"/>
  <c r="K18" i="14" s="1"/>
  <c r="G19" i="14"/>
  <c r="H17" i="14"/>
  <c r="J17" i="14" s="1"/>
  <c r="K17" i="14" s="1"/>
  <c r="N10" i="13"/>
  <c r="N11" i="13" s="1"/>
  <c r="N12" i="13" s="1"/>
  <c r="N13" i="13" s="1"/>
  <c r="N14" i="13" s="1"/>
  <c r="N15" i="13" s="1"/>
  <c r="N16" i="13" s="1"/>
  <c r="X4" i="13"/>
  <c r="L4" i="11"/>
  <c r="L5" i="11" s="1"/>
  <c r="L6" i="11" s="1"/>
  <c r="L7" i="11" s="1"/>
  <c r="L8" i="11" s="1"/>
  <c r="L9" i="11" s="1"/>
  <c r="I4" i="11"/>
  <c r="I5" i="11" s="1"/>
  <c r="I6" i="11" s="1"/>
  <c r="I7" i="11" s="1"/>
  <c r="I8" i="11" s="1"/>
  <c r="I9" i="11" s="1"/>
  <c r="H19" i="14" l="1"/>
  <c r="J19" i="14" s="1"/>
  <c r="K19" i="14" s="1"/>
  <c r="G20" i="14"/>
  <c r="G21" i="14" s="1"/>
  <c r="N17" i="13"/>
  <c r="N18" i="13" s="1"/>
  <c r="N19" i="13" s="1"/>
  <c r="N20" i="13" s="1"/>
  <c r="N21" i="13" s="1"/>
  <c r="N22" i="13" s="1"/>
  <c r="I10" i="1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S4" i="11"/>
  <c r="R4" i="11" s="1"/>
  <c r="L10" i="11"/>
  <c r="L11" i="11" s="1"/>
  <c r="L12" i="11" s="1"/>
  <c r="L13" i="11" s="1"/>
  <c r="L14" i="11" s="1"/>
  <c r="L15" i="11" s="1"/>
  <c r="L16" i="11" s="1"/>
  <c r="L17" i="11" s="1"/>
  <c r="L18" i="11" s="1"/>
  <c r="L19" i="11" s="1"/>
  <c r="L20" i="11" s="1"/>
  <c r="L21" i="11" s="1"/>
  <c r="L22" i="11" s="1"/>
  <c r="V4" i="11"/>
  <c r="H21" i="14" l="1"/>
  <c r="J21" i="14" s="1"/>
  <c r="K21" i="14" s="1"/>
  <c r="G22" i="14"/>
  <c r="H22" i="14" s="1"/>
  <c r="J22" i="14" s="1"/>
  <c r="K22" i="14" s="1"/>
  <c r="H20" i="14"/>
  <c r="J20" i="14" s="1"/>
  <c r="K20" i="14" s="1"/>
  <c r="H2" i="14"/>
  <c r="I4" i="8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R4" i="8" l="1"/>
  <c r="Q4" i="8" s="1"/>
  <c r="L4" i="8"/>
  <c r="L5" i="8" s="1"/>
  <c r="L6" i="8" s="1"/>
  <c r="L7" i="8" s="1"/>
  <c r="L8" i="8" s="1"/>
  <c r="L9" i="8" s="1"/>
  <c r="K4" i="9"/>
  <c r="K5" i="9" s="1"/>
  <c r="K6" i="9" s="1"/>
  <c r="K7" i="9" s="1"/>
  <c r="K8" i="9" s="1"/>
  <c r="K9" i="9" s="1"/>
  <c r="L10" i="8" l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U4" i="8"/>
  <c r="K10" i="9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U4" i="9"/>
  <c r="T4" i="13"/>
  <c r="N4" i="9"/>
  <c r="N5" i="9" s="1"/>
  <c r="N6" i="9" s="1"/>
  <c r="N7" i="9" s="1"/>
  <c r="N8" i="9" l="1"/>
  <c r="N9" i="9" s="1"/>
  <c r="N10" i="9" l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X4" i="9"/>
  <c r="T4" i="9" l="1"/>
  <c r="J3" i="13" l="1"/>
  <c r="L3" i="13" s="1"/>
  <c r="M3" i="13" s="1"/>
  <c r="I4" i="13"/>
  <c r="J4" i="13" l="1"/>
  <c r="L4" i="13" s="1"/>
  <c r="M4" i="13" s="1"/>
  <c r="I5" i="13"/>
  <c r="I6" i="13" s="1"/>
  <c r="I7" i="13" s="1"/>
  <c r="J7" i="13" l="1"/>
  <c r="L7" i="13" s="1"/>
  <c r="M7" i="13" s="1"/>
  <c r="I8" i="13"/>
  <c r="J6" i="13"/>
  <c r="L6" i="13" s="1"/>
  <c r="M6" i="13" s="1"/>
  <c r="J5" i="13"/>
  <c r="L5" i="13" s="1"/>
  <c r="M5" i="13" s="1"/>
  <c r="G4" i="11"/>
  <c r="J8" i="13" l="1"/>
  <c r="L8" i="13" s="1"/>
  <c r="M8" i="13" s="1"/>
  <c r="I9" i="13"/>
  <c r="I10" i="13" s="1"/>
  <c r="H4" i="11"/>
  <c r="J4" i="11" s="1"/>
  <c r="K4" i="11" s="1"/>
  <c r="G5" i="11"/>
  <c r="H3" i="11"/>
  <c r="J3" i="11" s="1"/>
  <c r="K3" i="11" s="1"/>
  <c r="J10" i="13" l="1"/>
  <c r="L10" i="13" s="1"/>
  <c r="M10" i="13" s="1"/>
  <c r="I11" i="13"/>
  <c r="J9" i="13"/>
  <c r="L9" i="13" s="1"/>
  <c r="H5" i="11"/>
  <c r="J5" i="11" s="1"/>
  <c r="K5" i="11" s="1"/>
  <c r="G6" i="11"/>
  <c r="G7" i="11" s="1"/>
  <c r="J11" i="13" l="1"/>
  <c r="L11" i="13" s="1"/>
  <c r="M11" i="13" s="1"/>
  <c r="I12" i="13"/>
  <c r="I13" i="13" s="1"/>
  <c r="M9" i="13"/>
  <c r="W4" i="13" s="1"/>
  <c r="V4" i="13"/>
  <c r="Y4" i="13" s="1"/>
  <c r="Z4" i="13" s="1"/>
  <c r="H7" i="11"/>
  <c r="J7" i="11" s="1"/>
  <c r="K7" i="11" s="1"/>
  <c r="G8" i="11"/>
  <c r="H6" i="11"/>
  <c r="J6" i="11" s="1"/>
  <c r="K6" i="11" s="1"/>
  <c r="J13" i="13" l="1"/>
  <c r="L13" i="13" s="1"/>
  <c r="M13" i="13" s="1"/>
  <c r="I14" i="13"/>
  <c r="J12" i="13"/>
  <c r="L12" i="13" s="1"/>
  <c r="M12" i="13" s="1"/>
  <c r="H8" i="11"/>
  <c r="J8" i="11" s="1"/>
  <c r="K8" i="11" s="1"/>
  <c r="G9" i="11"/>
  <c r="G10" i="11" s="1"/>
  <c r="H3" i="8"/>
  <c r="J3" i="8" s="1"/>
  <c r="K3" i="8" s="1"/>
  <c r="G4" i="8"/>
  <c r="J3" i="9"/>
  <c r="L3" i="9" s="1"/>
  <c r="M3" i="9" s="1"/>
  <c r="I4" i="9"/>
  <c r="J14" i="13" l="1"/>
  <c r="L14" i="13" s="1"/>
  <c r="M14" i="13" s="1"/>
  <c r="I15" i="13"/>
  <c r="H10" i="11"/>
  <c r="J10" i="11" s="1"/>
  <c r="K10" i="11" s="1"/>
  <c r="G11" i="11"/>
  <c r="H9" i="11"/>
  <c r="J9" i="11" s="1"/>
  <c r="J4" i="9"/>
  <c r="L4" i="9" s="1"/>
  <c r="M4" i="9" s="1"/>
  <c r="I5" i="9"/>
  <c r="I6" i="9" s="1"/>
  <c r="H4" i="8"/>
  <c r="J4" i="8" s="1"/>
  <c r="K4" i="8" s="1"/>
  <c r="G5" i="8"/>
  <c r="G6" i="8" s="1"/>
  <c r="J15" i="13" l="1"/>
  <c r="L15" i="13" s="1"/>
  <c r="M15" i="13" s="1"/>
  <c r="I16" i="13"/>
  <c r="H11" i="11"/>
  <c r="J11" i="11" s="1"/>
  <c r="K11" i="11" s="1"/>
  <c r="G12" i="11"/>
  <c r="G13" i="11" s="1"/>
  <c r="K9" i="11"/>
  <c r="U4" i="11" s="1"/>
  <c r="T4" i="11"/>
  <c r="W4" i="11" s="1"/>
  <c r="X4" i="11" s="1"/>
  <c r="H6" i="8"/>
  <c r="J6" i="8" s="1"/>
  <c r="K6" i="8" s="1"/>
  <c r="G7" i="8"/>
  <c r="J6" i="9"/>
  <c r="L6" i="9" s="1"/>
  <c r="M6" i="9" s="1"/>
  <c r="I7" i="9"/>
  <c r="H5" i="8"/>
  <c r="J5" i="8" s="1"/>
  <c r="K5" i="8" s="1"/>
  <c r="J5" i="9"/>
  <c r="L5" i="9" s="1"/>
  <c r="M5" i="9" s="1"/>
  <c r="J16" i="13" l="1"/>
  <c r="L16" i="13" s="1"/>
  <c r="M16" i="13" s="1"/>
  <c r="I17" i="13"/>
  <c r="I18" i="13" s="1"/>
  <c r="H13" i="11"/>
  <c r="J13" i="11" s="1"/>
  <c r="K13" i="11" s="1"/>
  <c r="G14" i="11"/>
  <c r="H12" i="11"/>
  <c r="J12" i="11" s="1"/>
  <c r="K12" i="11" s="1"/>
  <c r="I8" i="9"/>
  <c r="J7" i="9"/>
  <c r="L7" i="9" s="1"/>
  <c r="M7" i="9" s="1"/>
  <c r="G8" i="8"/>
  <c r="H7" i="8"/>
  <c r="J7" i="8" s="1"/>
  <c r="K7" i="8" s="1"/>
  <c r="J18" i="13" l="1"/>
  <c r="L18" i="13" s="1"/>
  <c r="M18" i="13" s="1"/>
  <c r="I19" i="13"/>
  <c r="H14" i="11"/>
  <c r="J14" i="11" s="1"/>
  <c r="K14" i="11" s="1"/>
  <c r="G15" i="11"/>
  <c r="J17" i="13"/>
  <c r="L17" i="13" s="1"/>
  <c r="M17" i="13" s="1"/>
  <c r="G9" i="8"/>
  <c r="H8" i="8"/>
  <c r="J8" i="8" s="1"/>
  <c r="K8" i="8" s="1"/>
  <c r="I9" i="9"/>
  <c r="J8" i="9"/>
  <c r="L8" i="9" s="1"/>
  <c r="M8" i="9" s="1"/>
  <c r="J19" i="13" l="1"/>
  <c r="L19" i="13" s="1"/>
  <c r="M19" i="13" s="1"/>
  <c r="I20" i="13"/>
  <c r="I21" i="13" s="1"/>
  <c r="H15" i="11"/>
  <c r="J15" i="11" s="1"/>
  <c r="K15" i="11" s="1"/>
  <c r="G16" i="11"/>
  <c r="J9" i="9"/>
  <c r="L9" i="9" s="1"/>
  <c r="I10" i="9"/>
  <c r="I11" i="9" s="1"/>
  <c r="H9" i="8"/>
  <c r="J9" i="8" s="1"/>
  <c r="G10" i="8"/>
  <c r="G11" i="8" s="1"/>
  <c r="J21" i="13" l="1"/>
  <c r="L21" i="13" s="1"/>
  <c r="M21" i="13" s="1"/>
  <c r="I22" i="13"/>
  <c r="J22" i="13" s="1"/>
  <c r="L22" i="13" s="1"/>
  <c r="M22" i="13" s="1"/>
  <c r="J20" i="13"/>
  <c r="L20" i="13" s="1"/>
  <c r="M20" i="13" s="1"/>
  <c r="J2" i="13"/>
  <c r="H16" i="11"/>
  <c r="J16" i="11" s="1"/>
  <c r="K16" i="11" s="1"/>
  <c r="G17" i="11"/>
  <c r="G18" i="11" s="1"/>
  <c r="H11" i="8"/>
  <c r="J11" i="8" s="1"/>
  <c r="K11" i="8" s="1"/>
  <c r="G12" i="8"/>
  <c r="J11" i="9"/>
  <c r="L11" i="9" s="1"/>
  <c r="M11" i="9" s="1"/>
  <c r="I12" i="9"/>
  <c r="K9" i="8"/>
  <c r="T4" i="8" s="1"/>
  <c r="S4" i="8"/>
  <c r="V4" i="8" s="1"/>
  <c r="W4" i="8" s="1"/>
  <c r="M9" i="9"/>
  <c r="W4" i="9" s="1"/>
  <c r="V4" i="9"/>
  <c r="Y4" i="9" s="1"/>
  <c r="Z4" i="9" s="1"/>
  <c r="H10" i="8"/>
  <c r="J10" i="8" s="1"/>
  <c r="K10" i="8" s="1"/>
  <c r="J10" i="9"/>
  <c r="L10" i="9" s="1"/>
  <c r="M10" i="9" s="1"/>
  <c r="H18" i="11" l="1"/>
  <c r="J18" i="11" s="1"/>
  <c r="K18" i="11" s="1"/>
  <c r="G19" i="11"/>
  <c r="H17" i="11"/>
  <c r="J17" i="11" s="1"/>
  <c r="K17" i="11" s="1"/>
  <c r="J12" i="9"/>
  <c r="L12" i="9" s="1"/>
  <c r="M12" i="9" s="1"/>
  <c r="I13" i="9"/>
  <c r="H12" i="8"/>
  <c r="J12" i="8" s="1"/>
  <c r="K12" i="8" s="1"/>
  <c r="G13" i="8"/>
  <c r="H3" i="10"/>
  <c r="J3" i="10" s="1"/>
  <c r="K3" i="10" s="1"/>
  <c r="H19" i="11" l="1"/>
  <c r="J19" i="11" s="1"/>
  <c r="K19" i="11" s="1"/>
  <c r="G20" i="11"/>
  <c r="G21" i="11" s="1"/>
  <c r="G14" i="8"/>
  <c r="H13" i="8"/>
  <c r="J13" i="8" s="1"/>
  <c r="K13" i="8" s="1"/>
  <c r="I14" i="9"/>
  <c r="J13" i="9"/>
  <c r="L13" i="9" s="1"/>
  <c r="M13" i="9" s="1"/>
  <c r="H21" i="11" l="1"/>
  <c r="J21" i="11" s="1"/>
  <c r="K21" i="11" s="1"/>
  <c r="G22" i="11"/>
  <c r="H22" i="11" s="1"/>
  <c r="J22" i="11" s="1"/>
  <c r="K22" i="11" s="1"/>
  <c r="H20" i="11"/>
  <c r="J20" i="11" s="1"/>
  <c r="K20" i="11" s="1"/>
  <c r="H2" i="11"/>
  <c r="J14" i="9"/>
  <c r="L14" i="9" s="1"/>
  <c r="M14" i="9" s="1"/>
  <c r="I15" i="9"/>
  <c r="H14" i="8"/>
  <c r="J14" i="8" s="1"/>
  <c r="K14" i="8" s="1"/>
  <c r="G15" i="8"/>
  <c r="G16" i="8" l="1"/>
  <c r="H15" i="8"/>
  <c r="J15" i="8" s="1"/>
  <c r="K15" i="8" s="1"/>
  <c r="I16" i="9"/>
  <c r="J15" i="9"/>
  <c r="L15" i="9" s="1"/>
  <c r="M15" i="9" s="1"/>
  <c r="I17" i="9" l="1"/>
  <c r="I18" i="9" s="1"/>
  <c r="J16" i="9"/>
  <c r="L16" i="9" s="1"/>
  <c r="M16" i="9" s="1"/>
  <c r="G17" i="8"/>
  <c r="G18" i="8" s="1"/>
  <c r="H16" i="8"/>
  <c r="J16" i="8" s="1"/>
  <c r="K16" i="8" s="1"/>
  <c r="H18" i="8" l="1"/>
  <c r="J18" i="8" s="1"/>
  <c r="K18" i="8" s="1"/>
  <c r="G19" i="8"/>
  <c r="J18" i="9"/>
  <c r="L18" i="9" s="1"/>
  <c r="M18" i="9" s="1"/>
  <c r="I19" i="9"/>
  <c r="H17" i="8"/>
  <c r="J17" i="8" s="1"/>
  <c r="K17" i="8" s="1"/>
  <c r="J17" i="9"/>
  <c r="L17" i="9" s="1"/>
  <c r="M17" i="9" s="1"/>
  <c r="J19" i="9" l="1"/>
  <c r="L19" i="9" s="1"/>
  <c r="M19" i="9" s="1"/>
  <c r="I20" i="9"/>
  <c r="I21" i="9" s="1"/>
  <c r="H19" i="8"/>
  <c r="J19" i="8" s="1"/>
  <c r="K19" i="8" s="1"/>
  <c r="G20" i="8"/>
  <c r="G21" i="8" s="1"/>
  <c r="Q3" i="10"/>
  <c r="H21" i="8" l="1"/>
  <c r="J21" i="8" s="1"/>
  <c r="K21" i="8" s="1"/>
  <c r="G22" i="8"/>
  <c r="H22" i="8" s="1"/>
  <c r="J22" i="8" s="1"/>
  <c r="K22" i="8" s="1"/>
  <c r="J21" i="9"/>
  <c r="L21" i="9" s="1"/>
  <c r="M21" i="9" s="1"/>
  <c r="I22" i="9"/>
  <c r="J22" i="9" s="1"/>
  <c r="L22" i="9" s="1"/>
  <c r="M22" i="9" s="1"/>
  <c r="H20" i="8"/>
  <c r="J20" i="8" s="1"/>
  <c r="K20" i="8" s="1"/>
  <c r="H2" i="8"/>
  <c r="J20" i="9"/>
  <c r="L20" i="9" s="1"/>
  <c r="M20" i="9" s="1"/>
  <c r="J2" i="9"/>
  <c r="Q4" i="10"/>
  <c r="E4" i="10" s="1"/>
  <c r="F4" i="10" l="1"/>
  <c r="G4" i="10" s="1"/>
  <c r="I4" i="10"/>
  <c r="L4" i="10"/>
  <c r="Q5" i="10"/>
  <c r="E5" i="10" s="1"/>
  <c r="F5" i="10" l="1"/>
  <c r="L5" i="10"/>
  <c r="I5" i="10"/>
  <c r="Q6" i="10"/>
  <c r="E6" i="10" s="1"/>
  <c r="G5" i="10"/>
  <c r="H4" i="10"/>
  <c r="J4" i="10" s="1"/>
  <c r="K4" i="10" s="1"/>
  <c r="H5" i="10" l="1"/>
  <c r="J5" i="10" s="1"/>
  <c r="K5" i="10" s="1"/>
  <c r="Q7" i="10"/>
  <c r="E7" i="10" s="1"/>
  <c r="Q8" i="10"/>
  <c r="E8" i="10" s="1"/>
  <c r="F8" i="10" s="1"/>
  <c r="F6" i="10"/>
  <c r="G6" i="10" s="1"/>
  <c r="I6" i="10"/>
  <c r="L6" i="10"/>
  <c r="H6" i="10" l="1"/>
  <c r="J6" i="10" s="1"/>
  <c r="K6" i="10" s="1"/>
  <c r="Q9" i="10"/>
  <c r="E9" i="10" s="1"/>
  <c r="F7" i="10"/>
  <c r="G7" i="10" s="1"/>
  <c r="L7" i="10"/>
  <c r="L8" i="10" s="1"/>
  <c r="I7" i="10"/>
  <c r="I8" i="10" s="1"/>
  <c r="G8" i="10" l="1"/>
  <c r="H7" i="10"/>
  <c r="J7" i="10" s="1"/>
  <c r="K7" i="10" s="1"/>
  <c r="Q10" i="10"/>
  <c r="E10" i="10" s="1"/>
  <c r="F9" i="10"/>
  <c r="I9" i="10"/>
  <c r="U4" i="10" s="1"/>
  <c r="T4" i="10" s="1"/>
  <c r="L9" i="10"/>
  <c r="X4" i="10" s="1"/>
  <c r="F10" i="10" l="1"/>
  <c r="I10" i="10"/>
  <c r="L10" i="10"/>
  <c r="G9" i="10"/>
  <c r="H8" i="10"/>
  <c r="J8" i="10" s="1"/>
  <c r="K8" i="10" s="1"/>
  <c r="H9" i="10" l="1"/>
  <c r="J9" i="10" s="1"/>
  <c r="G10" i="10"/>
  <c r="H10" i="10" s="1"/>
  <c r="J10" i="10" s="1"/>
  <c r="K10" i="10" s="1"/>
  <c r="Q11" i="10"/>
  <c r="E11" i="10" s="1"/>
  <c r="L11" i="10" l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I11" i="10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F11" i="10"/>
  <c r="G11" i="10" s="1"/>
  <c r="G12" i="10" s="1"/>
  <c r="K9" i="10"/>
  <c r="W4" i="10" s="1"/>
  <c r="V4" i="10"/>
  <c r="Y4" i="10" s="1"/>
  <c r="Z4" i="10" s="1"/>
  <c r="H12" i="10" l="1"/>
  <c r="J12" i="10" s="1"/>
  <c r="G13" i="10"/>
  <c r="K12" i="10"/>
  <c r="H11" i="10"/>
  <c r="J11" i="10" s="1"/>
  <c r="K11" i="10" s="1"/>
  <c r="H13" i="10" l="1"/>
  <c r="J13" i="10" s="1"/>
  <c r="K13" i="10" s="1"/>
  <c r="G14" i="10"/>
  <c r="H14" i="10" l="1"/>
  <c r="J14" i="10" s="1"/>
  <c r="K14" i="10" s="1"/>
  <c r="G15" i="10"/>
  <c r="H15" i="10" l="1"/>
  <c r="J15" i="10" s="1"/>
  <c r="K15" i="10" s="1"/>
  <c r="G16" i="10"/>
  <c r="H16" i="10" l="1"/>
  <c r="J16" i="10" s="1"/>
  <c r="K16" i="10" s="1"/>
  <c r="G17" i="10"/>
  <c r="H17" i="10" l="1"/>
  <c r="J17" i="10" s="1"/>
  <c r="K17" i="10" s="1"/>
  <c r="G18" i="10"/>
  <c r="H18" i="10" l="1"/>
  <c r="J18" i="10" s="1"/>
  <c r="K18" i="10" s="1"/>
  <c r="G19" i="10"/>
  <c r="G20" i="10" s="1"/>
  <c r="H20" i="10" l="1"/>
  <c r="J20" i="10" s="1"/>
  <c r="K20" i="10" s="1"/>
  <c r="G21" i="10"/>
  <c r="H19" i="10"/>
  <c r="J19" i="10" s="1"/>
  <c r="K19" i="10" s="1"/>
  <c r="H21" i="10" l="1"/>
  <c r="J21" i="10" s="1"/>
  <c r="K21" i="10" s="1"/>
  <c r="G22" i="10"/>
  <c r="H22" i="10" l="1"/>
  <c r="J22" i="10" s="1"/>
  <c r="K22" i="10" s="1"/>
  <c r="H2" i="10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<sst xmlns="http://schemas.openxmlformats.org/spreadsheetml/2006/main" count="162" uniqueCount="27">
  <si>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</si>
  <si>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</si>
  <si>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</si>
  <si>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</si>
  <si>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</si>
  <si>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</si>
  <si>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</si>
  <si>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</si>
  <si>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</si>
  <si>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</si>
  <si>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</si>
  <si>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</si>
  <si>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</si>
  <si>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</si>
  <si>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</si>
  <si>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</si>
  <si>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</si>
  <si>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</si>
  <si>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</si>
  <si>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turnover</t>
  </si>
  <si>
    <t>turnover mean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</si>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</sst>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20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414708.31310549635</c:v>
                </c:pt>
                <c:pt idx="8">
                  <c:v>567516.25428394822</c:v>
                </c:pt>
                <c:pt idx="9">
                  <c:v>866534.57316390972</c:v>
                </c:pt>
                <c:pt idx="10">
                  <c:v>1296783.4269206051</c:v>
                </c:pt>
                <c:pt idx="11">
                  <c:v>1741491.3587595667</c:v>
                </c:pt>
                <c:pt idx="12">
                  <c:v>1898733.4087773792</c:v>
                </c:pt>
                <c:pt idx="13">
                  <c:v>2111318.0938652679</c:v>
                </c:pt>
                <c:pt idx="14">
                  <c:v>2363967.4431216232</c:v>
                </c:pt>
                <c:pt idx="15">
                  <c:v>2761346.2493095547</c:v>
                </c:pt>
                <c:pt idx="16">
                  <c:v>3155905.6052298844</c:v>
                </c:pt>
                <c:pt idx="17">
                  <c:v>3469340.924224162</c:v>
                </c:pt>
                <c:pt idx="18">
                  <c:v>3756910.4972957228</c:v>
                </c:pt>
                <c:pt idx="19">
                  <c:v>3904600.5212148419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20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392136.3838525769</c:v>
                </c:pt>
                <c:pt idx="8">
                  <c:v>540983.37609940453</c:v>
                </c:pt>
                <c:pt idx="9">
                  <c:v>784799.29101050121</c:v>
                </c:pt>
                <c:pt idx="10">
                  <c:v>1142711.8323850972</c:v>
                </c:pt>
                <c:pt idx="11">
                  <c:v>1631920.3606688436</c:v>
                </c:pt>
                <c:pt idx="12">
                  <c:v>2003256.4947108692</c:v>
                </c:pt>
                <c:pt idx="13">
                  <c:v>2111529.5324532189</c:v>
                </c:pt>
                <c:pt idx="14">
                  <c:v>2269278.6426948672</c:v>
                </c:pt>
                <c:pt idx="15">
                  <c:v>2461977.3936424926</c:v>
                </c:pt>
                <c:pt idx="16">
                  <c:v>2824700.8222666993</c:v>
                </c:pt>
                <c:pt idx="17">
                  <c:v>3273820.6785529791</c:v>
                </c:pt>
                <c:pt idx="18">
                  <c:v>3575030.9949550489</c:v>
                </c:pt>
                <c:pt idx="19">
                  <c:v>4049072.3250765675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-26532.87818454369</c:v>
                </c:pt>
                <c:pt idx="9">
                  <c:v>-81735.282153408509</c:v>
                </c:pt>
                <c:pt idx="10">
                  <c:v>-154071.59453550796</c:v>
                </c:pt>
                <c:pt idx="11">
                  <c:v>-109570.99809072306</c:v>
                </c:pt>
                <c:pt idx="12">
                  <c:v>104523.08593348996</c:v>
                </c:pt>
                <c:pt idx="13">
                  <c:v>211.43858795100823</c:v>
                </c:pt>
                <c:pt idx="14">
                  <c:v>-94688.800426756032</c:v>
                </c:pt>
                <c:pt idx="15">
                  <c:v>-299368.8556670621</c:v>
                </c:pt>
                <c:pt idx="16">
                  <c:v>-331204.78296318511</c:v>
                </c:pt>
                <c:pt idx="17">
                  <c:v>-195520.24567118287</c:v>
                </c:pt>
                <c:pt idx="18">
                  <c:v>-181879.50234067393</c:v>
                </c:pt>
                <c:pt idx="19">
                  <c:v>144471.80386172561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030016"/>
        <c:axId val="469031552"/>
      </c:lineChart>
      <c:dateAx>
        <c:axId val="4690300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031552"/>
        <c:crosses val="autoZero"/>
        <c:auto val="1"/>
        <c:lblOffset val="100"/>
        <c:baseTimeUnit val="days"/>
      </c:dateAx>
      <c:valAx>
        <c:axId val="46903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03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'model4(1)&amp;KDJ'!买卖</c:f>
              <c:numCache>
                <c:formatCode>0.00_ </c:formatCode>
                <c:ptCount val="20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169490.49733354338</c:v>
                </c:pt>
                <c:pt idx="8">
                  <c:v>152807.94117845185</c:v>
                </c:pt>
                <c:pt idx="9">
                  <c:v>358821.98265595379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212584.68508788882</c:v>
                </c:pt>
                <c:pt idx="14">
                  <c:v>252649.34925635549</c:v>
                </c:pt>
                <c:pt idx="15">
                  <c:v>397378.80618793133</c:v>
                </c:pt>
                <c:pt idx="16">
                  <c:v>394559.35592032992</c:v>
                </c:pt>
                <c:pt idx="17">
                  <c:v>313435.3189942778</c:v>
                </c:pt>
                <c:pt idx="18">
                  <c:v>287569.57307156065</c:v>
                </c:pt>
                <c:pt idx="19">
                  <c:v>147690.02391911903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773952"/>
        <c:axId val="4717639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'model4(1)&amp;KDJ'!指数</c:f>
              <c:numCache>
                <c:formatCode>General</c:formatCode>
                <c:ptCount val="2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760896"/>
        <c:axId val="471762432"/>
      </c:lineChart>
      <c:dateAx>
        <c:axId val="4717608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762432"/>
        <c:crosses val="autoZero"/>
        <c:auto val="1"/>
        <c:lblOffset val="100"/>
        <c:baseTimeUnit val="months"/>
      </c:dateAx>
      <c:valAx>
        <c:axId val="47176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760896"/>
        <c:crosses val="autoZero"/>
        <c:crossBetween val="between"/>
      </c:valAx>
      <c:valAx>
        <c:axId val="4717639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773952"/>
        <c:crosses val="max"/>
        <c:crossBetween val="between"/>
      </c:valAx>
      <c:catAx>
        <c:axId val="471773952"/>
        <c:scaling>
          <c:orientation val="minMax"/>
        </c:scaling>
        <c:delete val="1"/>
        <c:axPos val="b"/>
        <c:majorTickMark val="out"/>
        <c:minorTickMark val="none"/>
        <c:tickLblPos val="nextTo"/>
        <c:crossAx val="471763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'model4(3)turnover'!$K$1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'model4(3)turnover'!资金</c:f>
              <c:numCache>
                <c:formatCode>0.00_ </c:formatCode>
                <c:ptCount val="20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109400.52147969027</c:v>
                </c:pt>
                <c:pt idx="5">
                  <c:v>143575.45202518327</c:v>
                </c:pt>
                <c:pt idx="6">
                  <c:v>178636.11802005771</c:v>
                </c:pt>
                <c:pt idx="7">
                  <c:v>443479.22757619375</c:v>
                </c:pt>
                <c:pt idx="8">
                  <c:v>542559.52716769755</c:v>
                </c:pt>
                <c:pt idx="9">
                  <c:v>1007952.2642134392</c:v>
                </c:pt>
                <c:pt idx="10">
                  <c:v>2624355.1398942685</c:v>
                </c:pt>
                <c:pt idx="11">
                  <c:v>3414765.6523017986</c:v>
                </c:pt>
                <c:pt idx="12">
                  <c:v>3837681.9591624374</c:v>
                </c:pt>
                <c:pt idx="13">
                  <c:v>4392471.2673504176</c:v>
                </c:pt>
                <c:pt idx="14">
                  <c:v>4642497.1052748719</c:v>
                </c:pt>
                <c:pt idx="15">
                  <c:v>6169218.0708446894</c:v>
                </c:pt>
                <c:pt idx="16">
                  <c:v>8631760.2332314495</c:v>
                </c:pt>
                <c:pt idx="17">
                  <c:v>9960685.3694002461</c:v>
                </c:pt>
                <c:pt idx="18">
                  <c:v>10931034.910544405</c:v>
                </c:pt>
                <c:pt idx="19">
                  <c:v>11358771.598912753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'model4(3)turnover'!$L$1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'model4(3)turnover'!资产</c:f>
              <c:numCache>
                <c:formatCode>0.00_ </c:formatCode>
                <c:ptCount val="20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111990.03727846616</c:v>
                </c:pt>
                <c:pt idx="5">
                  <c:v>148195.00624571223</c:v>
                </c:pt>
                <c:pt idx="6">
                  <c:v>180470.59515893529</c:v>
                </c:pt>
                <c:pt idx="7">
                  <c:v>426939.1760979183</c:v>
                </c:pt>
                <c:pt idx="8">
                  <c:v>521706.98558886215</c:v>
                </c:pt>
                <c:pt idx="9">
                  <c:v>933864.29795389576</c:v>
                </c:pt>
                <c:pt idx="10">
                  <c:v>2464191.2809153222</c:v>
                </c:pt>
                <c:pt idx="11">
                  <c:v>3350564.728725289</c:v>
                </c:pt>
                <c:pt idx="12">
                  <c:v>4213046.6564635765</c:v>
                </c:pt>
                <c:pt idx="13">
                  <c:v>4548458.2473000102</c:v>
                </c:pt>
                <c:pt idx="14">
                  <c:v>4594058.9193989662</c:v>
                </c:pt>
                <c:pt idx="15">
                  <c:v>5706413.7442452544</c:v>
                </c:pt>
                <c:pt idx="16">
                  <c:v>8095166.0442423308</c:v>
                </c:pt>
                <c:pt idx="17">
                  <c:v>9812942.5767630897</c:v>
                </c:pt>
                <c:pt idx="18">
                  <c:v>10824178.850611808</c:v>
                </c:pt>
                <c:pt idx="19">
                  <c:v>12240014.638386695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'model4(3)turnover'!$M$1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'model4(3)turnover'!金额</c:f>
              <c:numCache>
                <c:formatCode>0.00_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2589.5157987758867</c:v>
                </c:pt>
                <c:pt idx="5">
                  <c:v>4619.554220528953</c:v>
                </c:pt>
                <c:pt idx="6">
                  <c:v>1834.4771388775844</c:v>
                </c:pt>
                <c:pt idx="7">
                  <c:v>-16540.051478275447</c:v>
                </c:pt>
                <c:pt idx="8">
                  <c:v>-20852.5415788354</c:v>
                </c:pt>
                <c:pt idx="9">
                  <c:v>-74087.966259543435</c:v>
                </c:pt>
                <c:pt idx="10">
                  <c:v>-160163.85897894623</c:v>
                </c:pt>
                <c:pt idx="11">
                  <c:v>-64200.92357650958</c:v>
                </c:pt>
                <c:pt idx="12">
                  <c:v>375364.69730113912</c:v>
                </c:pt>
                <c:pt idx="13">
                  <c:v>155986.97994959261</c:v>
                </c:pt>
                <c:pt idx="14">
                  <c:v>-48438.185875905678</c:v>
                </c:pt>
                <c:pt idx="15">
                  <c:v>-462804.32659943495</c:v>
                </c:pt>
                <c:pt idx="16">
                  <c:v>-536594.18898911867</c:v>
                </c:pt>
                <c:pt idx="17">
                  <c:v>-147742.79263715632</c:v>
                </c:pt>
                <c:pt idx="18">
                  <c:v>-106856.05993259698</c:v>
                </c:pt>
                <c:pt idx="19">
                  <c:v>881243.03947394155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973888"/>
        <c:axId val="471975424"/>
      </c:lineChart>
      <c:dateAx>
        <c:axId val="4719738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975424"/>
        <c:crosses val="autoZero"/>
        <c:auto val="1"/>
        <c:lblOffset val="100"/>
        <c:baseTimeUnit val="days"/>
      </c:dateAx>
      <c:valAx>
        <c:axId val="47197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97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'model4(3)turnover'!买卖</c:f>
              <c:numCache>
                <c:formatCode>0.00_ </c:formatCode>
                <c:ptCount val="20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264843.10955613601</c:v>
                </c:pt>
                <c:pt idx="8">
                  <c:v>99080.299591503761</c:v>
                </c:pt>
                <c:pt idx="9">
                  <c:v>465392.73704574164</c:v>
                </c:pt>
                <c:pt idx="10">
                  <c:v>1616402.8756808292</c:v>
                </c:pt>
                <c:pt idx="11">
                  <c:v>790410.51240753022</c:v>
                </c:pt>
                <c:pt idx="12">
                  <c:v>422916.30686063902</c:v>
                </c:pt>
                <c:pt idx="13">
                  <c:v>554789.30818798032</c:v>
                </c:pt>
                <c:pt idx="14">
                  <c:v>250025.83792445474</c:v>
                </c:pt>
                <c:pt idx="15">
                  <c:v>1526720.9655698179</c:v>
                </c:pt>
                <c:pt idx="16">
                  <c:v>2462542.1623867596</c:v>
                </c:pt>
                <c:pt idx="17">
                  <c:v>1328925.1361687968</c:v>
                </c:pt>
                <c:pt idx="18">
                  <c:v>970349.54114415869</c:v>
                </c:pt>
                <c:pt idx="19">
                  <c:v>427736.68836834806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412544"/>
        <c:axId val="4724107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'model4(3)turnover'!指数</c:f>
              <c:numCache>
                <c:formatCode>General</c:formatCode>
                <c:ptCount val="2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403328"/>
        <c:axId val="472409216"/>
      </c:lineChart>
      <c:dateAx>
        <c:axId val="472403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409216"/>
        <c:crosses val="autoZero"/>
        <c:auto val="1"/>
        <c:lblOffset val="100"/>
        <c:baseTimeUnit val="days"/>
      </c:dateAx>
      <c:valAx>
        <c:axId val="4724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403328"/>
        <c:crosses val="autoZero"/>
        <c:crossBetween val="between"/>
      </c:valAx>
      <c:valAx>
        <c:axId val="4724107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412544"/>
        <c:crosses val="max"/>
        <c:crossBetween val="between"/>
      </c:valAx>
      <c:catAx>
        <c:axId val="472412544"/>
        <c:scaling>
          <c:orientation val="minMax"/>
        </c:scaling>
        <c:delete val="1"/>
        <c:axPos val="b"/>
        <c:majorTickMark val="out"/>
        <c:minorTickMark val="none"/>
        <c:tickLblPos val="nextTo"/>
        <c:crossAx val="472410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20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586882.72212100273</c:v>
                </c:pt>
                <c:pt idx="5">
                  <c:v>721916.34867246635</c:v>
                </c:pt>
                <c:pt idx="6">
                  <c:v>905989.43478514929</c:v>
                </c:pt>
                <c:pt idx="7">
                  <c:v>2016236.1149774427</c:v>
                </c:pt>
                <c:pt idx="8">
                  <c:v>2966666.5583003256</c:v>
                </c:pt>
                <c:pt idx="9">
                  <c:v>5568312.2146905102</c:v>
                </c:pt>
                <c:pt idx="10">
                  <c:v>10058670.918233642</c:v>
                </c:pt>
                <c:pt idx="11">
                  <c:v>14777277.461708903</c:v>
                </c:pt>
                <c:pt idx="12">
                  <c:v>15769375.287874501</c:v>
                </c:pt>
                <c:pt idx="13">
                  <c:v>17328925.684013095</c:v>
                </c:pt>
                <c:pt idx="14">
                  <c:v>19349518.144447364</c:v>
                </c:pt>
                <c:pt idx="15">
                  <c:v>23335253.905480795</c:v>
                </c:pt>
                <c:pt idx="16">
                  <c:v>27278646.087988157</c:v>
                </c:pt>
                <c:pt idx="17">
                  <c:v>30070697.116007932</c:v>
                </c:pt>
                <c:pt idx="18">
                  <c:v>32524365.410766624</c:v>
                </c:pt>
                <c:pt idx="19">
                  <c:v>33427449.505397856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20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602488.32748178183</c:v>
                </c:pt>
                <c:pt idx="5">
                  <c:v>748443.23313242593</c:v>
                </c:pt>
                <c:pt idx="6">
                  <c:v>918450.58148294676</c:v>
                </c:pt>
                <c:pt idx="7">
                  <c:v>1935185.6484507315</c:v>
                </c:pt>
                <c:pt idx="8">
                  <c:v>2866068.8836022676</c:v>
                </c:pt>
                <c:pt idx="9">
                  <c:v>5175258.4326422429</c:v>
                </c:pt>
                <c:pt idx="10">
                  <c:v>9188604.5866968539</c:v>
                </c:pt>
                <c:pt idx="11">
                  <c:v>14265042.713791789</c:v>
                </c:pt>
                <c:pt idx="12">
                  <c:v>17128592.926349465</c:v>
                </c:pt>
                <c:pt idx="13">
                  <c:v>17796239.689789973</c:v>
                </c:pt>
                <c:pt idx="14">
                  <c:v>19017000.855342031</c:v>
                </c:pt>
                <c:pt idx="15">
                  <c:v>21287477.541379735</c:v>
                </c:pt>
                <c:pt idx="16">
                  <c:v>24955600.507737815</c:v>
                </c:pt>
                <c:pt idx="17">
                  <c:v>28946394.100295544</c:v>
                </c:pt>
                <c:pt idx="18">
                  <c:v>31520670.812874004</c:v>
                </c:pt>
                <c:pt idx="19">
                  <c:v>35301159.916489385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15605.605360779096</c:v>
                </c:pt>
                <c:pt idx="5">
                  <c:v>26526.884459959576</c:v>
                </c:pt>
                <c:pt idx="6">
                  <c:v>12461.146697797463</c:v>
                </c:pt>
                <c:pt idx="7">
                  <c:v>-81050.466526711127</c:v>
                </c:pt>
                <c:pt idx="8">
                  <c:v>-100597.67469805805</c:v>
                </c:pt>
                <c:pt idx="9">
                  <c:v>-393053.78204826731</c:v>
                </c:pt>
                <c:pt idx="10">
                  <c:v>-870066.33153678849</c:v>
                </c:pt>
                <c:pt idx="11">
                  <c:v>-512234.74791711383</c:v>
                </c:pt>
                <c:pt idx="12">
                  <c:v>1359217.6384749636</c:v>
                </c:pt>
                <c:pt idx="13">
                  <c:v>467314.00577687845</c:v>
                </c:pt>
                <c:pt idx="14">
                  <c:v>-332517.28910533339</c:v>
                </c:pt>
                <c:pt idx="15">
                  <c:v>-2047776.3641010597</c:v>
                </c:pt>
                <c:pt idx="16">
                  <c:v>-2323045.5802503414</c:v>
                </c:pt>
                <c:pt idx="17">
                  <c:v>-1124303.0157123879</c:v>
                </c:pt>
                <c:pt idx="18">
                  <c:v>-1003694.5978926197</c:v>
                </c:pt>
                <c:pt idx="19">
                  <c:v>1873710.4110915288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141824"/>
        <c:axId val="472143360"/>
      </c:lineChart>
      <c:dateAx>
        <c:axId val="4721418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143360"/>
        <c:crosses val="autoZero"/>
        <c:auto val="1"/>
        <c:lblOffset val="100"/>
        <c:baseTimeUnit val="days"/>
      </c:dateAx>
      <c:valAx>
        <c:axId val="4721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14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'model4(3)'!买卖</c:f>
              <c:numCache>
                <c:formatCode>0.00_ </c:formatCode>
                <c:ptCount val="20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101780.05325937558</c:v>
                </c:pt>
                <c:pt idx="5">
                  <c:v>135033.62655146356</c:v>
                </c:pt>
                <c:pt idx="6">
                  <c:v>184073.086112683</c:v>
                </c:pt>
                <c:pt idx="7">
                  <c:v>1110246.6801922934</c:v>
                </c:pt>
                <c:pt idx="8">
                  <c:v>950430.4433228831</c:v>
                </c:pt>
                <c:pt idx="9">
                  <c:v>2601645.6563901841</c:v>
                </c:pt>
                <c:pt idx="10">
                  <c:v>4490358.7035431322</c:v>
                </c:pt>
                <c:pt idx="11">
                  <c:v>4718606.5434752619</c:v>
                </c:pt>
                <c:pt idx="12">
                  <c:v>992097.82616559835</c:v>
                </c:pt>
                <c:pt idx="13">
                  <c:v>1559550.3961385945</c:v>
                </c:pt>
                <c:pt idx="14">
                  <c:v>2020592.460434271</c:v>
                </c:pt>
                <c:pt idx="15">
                  <c:v>3985735.7610334312</c:v>
                </c:pt>
                <c:pt idx="16">
                  <c:v>3943392.1825073613</c:v>
                </c:pt>
                <c:pt idx="17">
                  <c:v>2792051.0280197761</c:v>
                </c:pt>
                <c:pt idx="18">
                  <c:v>2453668.2947586924</c:v>
                </c:pt>
                <c:pt idx="19">
                  <c:v>903084.09463123081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445312"/>
        <c:axId val="4724435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'model4(3)'!指数</c:f>
              <c:numCache>
                <c:formatCode>General</c:formatCode>
                <c:ptCount val="2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157568"/>
        <c:axId val="472441984"/>
      </c:lineChart>
      <c:dateAx>
        <c:axId val="4721575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441984"/>
        <c:crosses val="autoZero"/>
        <c:auto val="1"/>
        <c:lblOffset val="100"/>
        <c:baseTimeUnit val="days"/>
      </c:dateAx>
      <c:valAx>
        <c:axId val="4724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157568"/>
        <c:crosses val="autoZero"/>
        <c:crossBetween val="between"/>
      </c:valAx>
      <c:valAx>
        <c:axId val="4724435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445312"/>
        <c:crosses val="max"/>
        <c:crossBetween val="between"/>
      </c:valAx>
      <c:catAx>
        <c:axId val="472445312"/>
        <c:scaling>
          <c:orientation val="minMax"/>
        </c:scaling>
        <c:delete val="1"/>
        <c:axPos val="b"/>
        <c:majorTickMark val="out"/>
        <c:minorTickMark val="none"/>
        <c:tickLblPos val="nextTo"/>
        <c:crossAx val="472443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20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169490.49733354338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212584.68508788882</c:v>
                </c:pt>
                <c:pt idx="14">
                  <c:v>252649.34925635549</c:v>
                </c:pt>
                <c:pt idx="15">
                  <c:v>397378.80618793133</c:v>
                </c:pt>
                <c:pt idx="16">
                  <c:v>394559.35592032992</c:v>
                </c:pt>
                <c:pt idx="17">
                  <c:v>313435.3189942778</c:v>
                </c:pt>
                <c:pt idx="18">
                  <c:v>287569.57307156065</c:v>
                </c:pt>
                <c:pt idx="19">
                  <c:v>147690.02391911903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9206528"/>
        <c:axId val="4692049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2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193472"/>
        <c:axId val="469195008"/>
      </c:lineChart>
      <c:dateAx>
        <c:axId val="4691934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195008"/>
        <c:crosses val="autoZero"/>
        <c:auto val="1"/>
        <c:lblOffset val="100"/>
        <c:baseTimeUnit val="months"/>
      </c:dateAx>
      <c:valAx>
        <c:axId val="4691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193472"/>
        <c:crosses val="autoZero"/>
        <c:crossBetween val="between"/>
      </c:valAx>
      <c:valAx>
        <c:axId val="4692049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206528"/>
        <c:crosses val="max"/>
        <c:crossBetween val="between"/>
      </c:valAx>
      <c:catAx>
        <c:axId val="469206528"/>
        <c:scaling>
          <c:orientation val="minMax"/>
        </c:scaling>
        <c:delete val="1"/>
        <c:axPos val="b"/>
        <c:majorTickMark val="out"/>
        <c:minorTickMark val="none"/>
        <c:tickLblPos val="nextTo"/>
        <c:crossAx val="469204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20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552182.0577607411</c:v>
                </c:pt>
                <c:pt idx="8">
                  <c:v>857797.94011764484</c:v>
                </c:pt>
                <c:pt idx="9">
                  <c:v>1455834.5778775678</c:v>
                </c:pt>
                <c:pt idx="10">
                  <c:v>2316332.2853909587</c:v>
                </c:pt>
                <c:pt idx="11">
                  <c:v>3205748.1490688818</c:v>
                </c:pt>
                <c:pt idx="12">
                  <c:v>3520232.2491045068</c:v>
                </c:pt>
                <c:pt idx="13">
                  <c:v>3722187.6999380011</c:v>
                </c:pt>
                <c:pt idx="14">
                  <c:v>3962204.5817315388</c:v>
                </c:pt>
                <c:pt idx="15">
                  <c:v>4339714.4476100737</c:v>
                </c:pt>
                <c:pt idx="16">
                  <c:v>4734273.8035304034</c:v>
                </c:pt>
                <c:pt idx="17">
                  <c:v>5047709.1225246815</c:v>
                </c:pt>
                <c:pt idx="18">
                  <c:v>5320900.2169426642</c:v>
                </c:pt>
                <c:pt idx="19">
                  <c:v>5461205.7396658277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20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517897.01601136196</c:v>
                </c:pt>
                <c:pt idx="8">
                  <c:v>818281.64792394883</c:v>
                </c:pt>
                <c:pt idx="9">
                  <c:v>1332820.1301311103</c:v>
                </c:pt>
                <c:pt idx="10">
                  <c:v>2070469.4936326505</c:v>
                </c:pt>
                <c:pt idx="11">
                  <c:v>3040515.5956402789</c:v>
                </c:pt>
                <c:pt idx="12">
                  <c:v>3753889.5049452391</c:v>
                </c:pt>
                <c:pt idx="13">
                  <c:v>3760376.0284357653</c:v>
                </c:pt>
                <c:pt idx="14">
                  <c:v>3831387.1831490276</c:v>
                </c:pt>
                <c:pt idx="15">
                  <c:v>3863320.9150351929</c:v>
                </c:pt>
                <c:pt idx="16">
                  <c:v>4207923.5150201302</c:v>
                </c:pt>
                <c:pt idx="17">
                  <c:v>4723486.4896567063</c:v>
                </c:pt>
                <c:pt idx="18">
                  <c:v>5016358.5236119805</c:v>
                </c:pt>
                <c:pt idx="19">
                  <c:v>5614588.7912871493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-34285.041749379132</c:v>
                </c:pt>
                <c:pt idx="8">
                  <c:v>-39516.292193696019</c:v>
                </c:pt>
                <c:pt idx="9">
                  <c:v>-123014.44774645753</c:v>
                </c:pt>
                <c:pt idx="10">
                  <c:v>-245862.79175830819</c:v>
                </c:pt>
                <c:pt idx="11">
                  <c:v>-165232.55342860287</c:v>
                </c:pt>
                <c:pt idx="12">
                  <c:v>233657.25584073225</c:v>
                </c:pt>
                <c:pt idx="13">
                  <c:v>38188.328497764189</c:v>
                </c:pt>
                <c:pt idx="14">
                  <c:v>-130817.39858251112</c:v>
                </c:pt>
                <c:pt idx="15">
                  <c:v>-476393.53257488087</c:v>
                </c:pt>
                <c:pt idx="16">
                  <c:v>-526350.28851027321</c:v>
                </c:pt>
                <c:pt idx="17">
                  <c:v>-324222.63286797516</c:v>
                </c:pt>
                <c:pt idx="18">
                  <c:v>-304541.69333068375</c:v>
                </c:pt>
                <c:pt idx="19">
                  <c:v>153383.05162132159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829312"/>
        <c:axId val="470831104"/>
      </c:lineChart>
      <c:dateAx>
        <c:axId val="4708293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831104"/>
        <c:crosses val="autoZero"/>
        <c:auto val="1"/>
        <c:lblOffset val="100"/>
        <c:baseTimeUnit val="days"/>
      </c:dateAx>
      <c:valAx>
        <c:axId val="4708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82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'model4(1)&amp;RSI'!买卖</c:f>
              <c:numCache>
                <c:formatCode>0.00_ </c:formatCode>
                <c:ptCount val="20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161015.97246686619</c:v>
                </c:pt>
                <c:pt idx="8">
                  <c:v>305615.88235690369</c:v>
                </c:pt>
                <c:pt idx="9">
                  <c:v>598036.637759923</c:v>
                </c:pt>
                <c:pt idx="10">
                  <c:v>860497.70751339069</c:v>
                </c:pt>
                <c:pt idx="11">
                  <c:v>889415.86367792322</c:v>
                </c:pt>
                <c:pt idx="12">
                  <c:v>314484.10003562499</c:v>
                </c:pt>
                <c:pt idx="13">
                  <c:v>201955.45083349437</c:v>
                </c:pt>
                <c:pt idx="14">
                  <c:v>240016.8817935377</c:v>
                </c:pt>
                <c:pt idx="15">
                  <c:v>377509.86587853474</c:v>
                </c:pt>
                <c:pt idx="16">
                  <c:v>394559.35592032992</c:v>
                </c:pt>
                <c:pt idx="17">
                  <c:v>313435.3189942778</c:v>
                </c:pt>
                <c:pt idx="18">
                  <c:v>273191.09441798262</c:v>
                </c:pt>
                <c:pt idx="19">
                  <c:v>140305.52272316307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871040"/>
        <c:axId val="4708695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'model4(1)&amp;RSI'!指数</c:f>
              <c:numCache>
                <c:formatCode>General</c:formatCode>
                <c:ptCount val="2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862080"/>
        <c:axId val="470867968"/>
      </c:lineChart>
      <c:dateAx>
        <c:axId val="4708620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867968"/>
        <c:crosses val="autoZero"/>
        <c:auto val="1"/>
        <c:lblOffset val="100"/>
        <c:baseTimeUnit val="months"/>
      </c:dateAx>
      <c:valAx>
        <c:axId val="47086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862080"/>
        <c:crosses val="autoZero"/>
        <c:crossBetween val="between"/>
      </c:valAx>
      <c:valAx>
        <c:axId val="4708695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871040"/>
        <c:crosses val="max"/>
        <c:crossBetween val="between"/>
      </c:valAx>
      <c:catAx>
        <c:axId val="470871040"/>
        <c:scaling>
          <c:orientation val="minMax"/>
        </c:scaling>
        <c:delete val="1"/>
        <c:axPos val="b"/>
        <c:majorTickMark val="out"/>
        <c:minorTickMark val="none"/>
        <c:tickLblPos val="nextTo"/>
        <c:crossAx val="470869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20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1169809.5200799585</c:v>
                </c:pt>
                <c:pt idx="5">
                  <c:v>1304843.146631422</c:v>
                </c:pt>
                <c:pt idx="6">
                  <c:v>1479712.5784384708</c:v>
                </c:pt>
                <c:pt idx="7">
                  <c:v>2534446.9246211494</c:v>
                </c:pt>
                <c:pt idx="8">
                  <c:v>4435307.8112669159</c:v>
                </c:pt>
                <c:pt idx="9">
                  <c:v>9638599.1240472831</c:v>
                </c:pt>
                <c:pt idx="10">
                  <c:v>18619316.531133547</c:v>
                </c:pt>
                <c:pt idx="11">
                  <c:v>28056529.618084073</c:v>
                </c:pt>
                <c:pt idx="12">
                  <c:v>30040725.270415269</c:v>
                </c:pt>
                <c:pt idx="13">
                  <c:v>31522298.146746933</c:v>
                </c:pt>
                <c:pt idx="14">
                  <c:v>33441860.984159492</c:v>
                </c:pt>
                <c:pt idx="15">
                  <c:v>37228309.95714125</c:v>
                </c:pt>
                <c:pt idx="16">
                  <c:v>41171702.139648609</c:v>
                </c:pt>
                <c:pt idx="17">
                  <c:v>43963753.167668387</c:v>
                </c:pt>
                <c:pt idx="18">
                  <c:v>46294738.047689147</c:v>
                </c:pt>
                <c:pt idx="19">
                  <c:v>47152667.937588818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20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1201071.8512082491</c:v>
                </c:pt>
                <c:pt idx="5">
                  <c:v>1357877.2537541802</c:v>
                </c:pt>
                <c:pt idx="6">
                  <c:v>1507227.6555012274</c:v>
                </c:pt>
                <c:pt idx="7">
                  <c:v>2408504.3280713051</c:v>
                </c:pt>
                <c:pt idx="8">
                  <c:v>4285037.0395261841</c:v>
                </c:pt>
                <c:pt idx="9">
                  <c:v>9051079.5270598251</c:v>
                </c:pt>
                <c:pt idx="10">
                  <c:v>17197543.229327358</c:v>
                </c:pt>
                <c:pt idx="11">
                  <c:v>27304479.784085762</c:v>
                </c:pt>
                <c:pt idx="12">
                  <c:v>32870791.163397416</c:v>
                </c:pt>
                <c:pt idx="13">
                  <c:v>32640747.786464393</c:v>
                </c:pt>
                <c:pt idx="14">
                  <c:v>33093310.17754392</c:v>
                </c:pt>
                <c:pt idx="15">
                  <c:v>33894872.046851009</c:v>
                </c:pt>
                <c:pt idx="16">
                  <c:v>37399968.294967815</c:v>
                </c:pt>
                <c:pt idx="17">
                  <c:v>41988527.240865454</c:v>
                </c:pt>
                <c:pt idx="18">
                  <c:v>44494462.058331147</c:v>
                </c:pt>
                <c:pt idx="19">
                  <c:v>49414126.19109492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31262.331128290622</c:v>
                </c:pt>
                <c:pt idx="5">
                  <c:v>53034.107122758171</c:v>
                </c:pt>
                <c:pt idx="6">
                  <c:v>27515.077062756522</c:v>
                </c:pt>
                <c:pt idx="7">
                  <c:v>-125942.59654984437</c:v>
                </c:pt>
                <c:pt idx="8">
                  <c:v>-150270.77174073178</c:v>
                </c:pt>
                <c:pt idx="9">
                  <c:v>-587519.59698745795</c:v>
                </c:pt>
                <c:pt idx="10">
                  <c:v>-1421773.3018061891</c:v>
                </c:pt>
                <c:pt idx="11">
                  <c:v>-752049.83399831131</c:v>
                </c:pt>
                <c:pt idx="12">
                  <c:v>2830065.8929821476</c:v>
                </c:pt>
                <c:pt idx="13">
                  <c:v>1118449.6397174597</c:v>
                </c:pt>
                <c:pt idx="14">
                  <c:v>-348550.80661557242</c:v>
                </c:pt>
                <c:pt idx="15">
                  <c:v>-3333437.9102902412</c:v>
                </c:pt>
                <c:pt idx="16">
                  <c:v>-3771733.8446807936</c:v>
                </c:pt>
                <c:pt idx="17">
                  <c:v>-1975225.9268029332</c:v>
                </c:pt>
                <c:pt idx="18">
                  <c:v>-1800275.9893580005</c:v>
                </c:pt>
                <c:pt idx="19">
                  <c:v>2261458.2535061017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423232"/>
        <c:axId val="471425024"/>
      </c:lineChart>
      <c:dateAx>
        <c:axId val="4714232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425024"/>
        <c:crosses val="autoZero"/>
        <c:auto val="1"/>
        <c:lblOffset val="100"/>
        <c:baseTimeUnit val="months"/>
      </c:dateAx>
      <c:valAx>
        <c:axId val="4714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42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'model4(3)&amp;RSI'!买卖</c:f>
              <c:numCache>
                <c:formatCode>0.00_ </c:formatCode>
                <c:ptCount val="20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203560.10651875116</c:v>
                </c:pt>
                <c:pt idx="5">
                  <c:v>135033.62655146356</c:v>
                </c:pt>
                <c:pt idx="6">
                  <c:v>174869.43180704885</c:v>
                </c:pt>
                <c:pt idx="7">
                  <c:v>1054734.3461826786</c:v>
                </c:pt>
                <c:pt idx="8">
                  <c:v>1900860.8866457662</c:v>
                </c:pt>
                <c:pt idx="9">
                  <c:v>5203291.3127803681</c:v>
                </c:pt>
                <c:pt idx="10">
                  <c:v>8980717.4070862643</c:v>
                </c:pt>
                <c:pt idx="11">
                  <c:v>9437213.0869505238</c:v>
                </c:pt>
                <c:pt idx="12">
                  <c:v>1984195.6523311967</c:v>
                </c:pt>
                <c:pt idx="13">
                  <c:v>1481572.8763316646</c:v>
                </c:pt>
                <c:pt idx="14">
                  <c:v>1919562.8374125573</c:v>
                </c:pt>
                <c:pt idx="15">
                  <c:v>3786448.9729817593</c:v>
                </c:pt>
                <c:pt idx="16">
                  <c:v>3943392.1825073613</c:v>
                </c:pt>
                <c:pt idx="17">
                  <c:v>2792051.0280197761</c:v>
                </c:pt>
                <c:pt idx="18">
                  <c:v>2330984.8800207577</c:v>
                </c:pt>
                <c:pt idx="19">
                  <c:v>857929.88989966922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467904"/>
        <c:axId val="4714663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'model4(3)&amp;RSI'!指数</c:f>
              <c:numCache>
                <c:formatCode>General</c:formatCode>
                <c:ptCount val="2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450752"/>
        <c:axId val="471452288"/>
      </c:lineChart>
      <c:dateAx>
        <c:axId val="4714507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452288"/>
        <c:crosses val="autoZero"/>
        <c:auto val="1"/>
        <c:lblOffset val="100"/>
        <c:baseTimeUnit val="months"/>
      </c:dateAx>
      <c:valAx>
        <c:axId val="4714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450752"/>
        <c:crosses val="autoZero"/>
        <c:crossBetween val="between"/>
      </c:valAx>
      <c:valAx>
        <c:axId val="4714663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467904"/>
        <c:crosses val="max"/>
        <c:crossBetween val="between"/>
      </c:valAx>
      <c:catAx>
        <c:axId val="471467904"/>
        <c:scaling>
          <c:orientation val="minMax"/>
        </c:scaling>
        <c:delete val="1"/>
        <c:axPos val="b"/>
        <c:majorTickMark val="out"/>
        <c:minorTickMark val="none"/>
        <c:tickLblPos val="nextTo"/>
        <c:crossAx val="471466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'model4(3)turnover&amp;RSI'!$K$1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'model4(3)turnover&amp;RSI'!资金</c:f>
              <c:numCache>
                <c:formatCode>0.00_ </c:formatCode>
                <c:ptCount val="20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30318.964789407113</c:v>
                </c:pt>
                <c:pt idx="5">
                  <c:v>35077.499422323861</c:v>
                </c:pt>
                <c:pt idx="6">
                  <c:v>39715.271063418011</c:v>
                </c:pt>
                <c:pt idx="7">
                  <c:v>74748.315302172705</c:v>
                </c:pt>
                <c:pt idx="8">
                  <c:v>102340.29746689527</c:v>
                </c:pt>
                <c:pt idx="9">
                  <c:v>231943.33816317774</c:v>
                </c:pt>
                <c:pt idx="10">
                  <c:v>682080.84784644668</c:v>
                </c:pt>
                <c:pt idx="11">
                  <c:v>902195.1677574045</c:v>
                </c:pt>
                <c:pt idx="12">
                  <c:v>1019969.329161633</c:v>
                </c:pt>
                <c:pt idx="13">
                  <c:v>1093356.0161308027</c:v>
                </c:pt>
                <c:pt idx="14">
                  <c:v>1126429.0541853667</c:v>
                </c:pt>
                <c:pt idx="15">
                  <c:v>1328381.384441121</c:v>
                </c:pt>
                <c:pt idx="16">
                  <c:v>1671267.0019886445</c:v>
                </c:pt>
                <c:pt idx="17">
                  <c:v>1856307.2108222744</c:v>
                </c:pt>
                <c:pt idx="18">
                  <c:v>1984663.5741761536</c:v>
                </c:pt>
                <c:pt idx="19">
                  <c:v>2041243.9335869034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'model4(3)turnover&amp;RSI'!$L$1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'model4(3)turnover&amp;RSI'!资产</c:f>
              <c:numCache>
                <c:formatCode>0.00_ </c:formatCode>
                <c:ptCount val="20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31041.995419560037</c:v>
                </c:pt>
                <c:pt idx="5">
                  <c:v>36363.226921957219</c:v>
                </c:pt>
                <c:pt idx="6">
                  <c:v>40317.612580751033</c:v>
                </c:pt>
                <c:pt idx="7">
                  <c:v>71245.738090291794</c:v>
                </c:pt>
                <c:pt idx="8">
                  <c:v>98118.070812136808</c:v>
                </c:pt>
                <c:pt idx="9">
                  <c:v>217709.06008334554</c:v>
                </c:pt>
                <c:pt idx="10">
                  <c:v>647779.94794497034</c:v>
                </c:pt>
                <c:pt idx="11">
                  <c:v>893120.74511078896</c:v>
                </c:pt>
                <c:pt idx="12">
                  <c:v>1128064.7589514125</c:v>
                </c:pt>
                <c:pt idx="13">
                  <c:v>1142711.9417036478</c:v>
                </c:pt>
                <c:pt idx="14">
                  <c:v>1124427.1205732427</c:v>
                </c:pt>
                <c:pt idx="15">
                  <c:v>1224960.5237644389</c:v>
                </c:pt>
                <c:pt idx="16">
                  <c:v>1552006.1282087194</c:v>
                </c:pt>
                <c:pt idx="17">
                  <c:v>1811596.9697041714</c:v>
                </c:pt>
                <c:pt idx="18">
                  <c:v>1947501.5562835776</c:v>
                </c:pt>
                <c:pt idx="19">
                  <c:v>2181862.102109842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'model4(3)turnover&amp;RSI'!$M$1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'model4(3)turnover&amp;RSI'!金额</c:f>
              <c:numCache>
                <c:formatCode>0.00_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1285.7274996333581</c:v>
                </c:pt>
                <c:pt idx="6">
                  <c:v>602.34151733302133</c:v>
                </c:pt>
                <c:pt idx="7">
                  <c:v>-3502.5772118809109</c:v>
                </c:pt>
                <c:pt idx="8">
                  <c:v>-4222.2266547584586</c:v>
                </c:pt>
                <c:pt idx="9">
                  <c:v>-14234.278079832206</c:v>
                </c:pt>
                <c:pt idx="10">
                  <c:v>-34300.899901476339</c:v>
                </c:pt>
                <c:pt idx="11">
                  <c:v>-9074.4226466155378</c:v>
                </c:pt>
                <c:pt idx="12">
                  <c:v>108095.42978977947</c:v>
                </c:pt>
                <c:pt idx="13">
                  <c:v>49355.925572845154</c:v>
                </c:pt>
                <c:pt idx="14">
                  <c:v>-2001.9336121240631</c:v>
                </c:pt>
                <c:pt idx="15">
                  <c:v>-103420.86067668209</c:v>
                </c:pt>
                <c:pt idx="16">
                  <c:v>-119260.87377992505</c:v>
                </c:pt>
                <c:pt idx="17">
                  <c:v>-44710.241118103033</c:v>
                </c:pt>
                <c:pt idx="18">
                  <c:v>-37162.017892576056</c:v>
                </c:pt>
                <c:pt idx="19">
                  <c:v>140618.16852293862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663360"/>
        <c:axId val="471664896"/>
      </c:lineChart>
      <c:dateAx>
        <c:axId val="4716633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664896"/>
        <c:crosses val="autoZero"/>
        <c:auto val="1"/>
        <c:lblOffset val="100"/>
        <c:baseTimeUnit val="months"/>
      </c:dateAx>
      <c:valAx>
        <c:axId val="4716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66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'model4(3)turnover&amp;RSI'!买卖</c:f>
              <c:numCache>
                <c:formatCode>0.00_ </c:formatCode>
                <c:ptCount val="20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7768.3212406942757</c:v>
                </c:pt>
                <c:pt idx="5">
                  <c:v>4758.5346329167469</c:v>
                </c:pt>
                <c:pt idx="6">
                  <c:v>4637.7716410941512</c:v>
                </c:pt>
                <c:pt idx="7">
                  <c:v>35033.044238754694</c:v>
                </c:pt>
                <c:pt idx="8">
                  <c:v>27591.982164722565</c:v>
                </c:pt>
                <c:pt idx="9">
                  <c:v>129603.04069628248</c:v>
                </c:pt>
                <c:pt idx="10">
                  <c:v>450137.50968326896</c:v>
                </c:pt>
                <c:pt idx="11">
                  <c:v>220114.31991095777</c:v>
                </c:pt>
                <c:pt idx="12">
                  <c:v>117774.16140422859</c:v>
                </c:pt>
                <c:pt idx="13">
                  <c:v>73386.686969169547</c:v>
                </c:pt>
                <c:pt idx="14">
                  <c:v>33073.038054563942</c:v>
                </c:pt>
                <c:pt idx="15">
                  <c:v>201952.33025575429</c:v>
                </c:pt>
                <c:pt idx="16">
                  <c:v>342885.61754752346</c:v>
                </c:pt>
                <c:pt idx="17">
                  <c:v>185040.20883362993</c:v>
                </c:pt>
                <c:pt idx="18">
                  <c:v>128356.36335387925</c:v>
                </c:pt>
                <c:pt idx="19">
                  <c:v>56580.359410749836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721088"/>
        <c:axId val="4717029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'model4(3)turnover&amp;RSI'!指数</c:f>
              <c:numCache>
                <c:formatCode>General</c:formatCode>
                <c:ptCount val="2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699840"/>
        <c:axId val="471701376"/>
      </c:lineChart>
      <c:dateAx>
        <c:axId val="4716998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701376"/>
        <c:crosses val="autoZero"/>
        <c:auto val="1"/>
        <c:lblOffset val="100"/>
        <c:baseTimeUnit val="months"/>
      </c:dateAx>
      <c:valAx>
        <c:axId val="47170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699840"/>
        <c:crosses val="autoZero"/>
        <c:crossBetween val="between"/>
      </c:valAx>
      <c:valAx>
        <c:axId val="4717029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721088"/>
        <c:crosses val="max"/>
        <c:crossBetween val="between"/>
      </c:valAx>
      <c:catAx>
        <c:axId val="471721088"/>
        <c:scaling>
          <c:orientation val="minMax"/>
        </c:scaling>
        <c:delete val="1"/>
        <c:axPos val="b"/>
        <c:majorTickMark val="out"/>
        <c:minorTickMark val="none"/>
        <c:tickLblPos val="nextTo"/>
        <c:crossAx val="471702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20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414708.31310549635</c:v>
                </c:pt>
                <c:pt idx="8">
                  <c:v>567516.25428394822</c:v>
                </c:pt>
                <c:pt idx="9">
                  <c:v>926338.23693990195</c:v>
                </c:pt>
                <c:pt idx="10">
                  <c:v>1356587.0906965972</c:v>
                </c:pt>
                <c:pt idx="11">
                  <c:v>1801295.0225355588</c:v>
                </c:pt>
                <c:pt idx="12">
                  <c:v>1958537.0725533713</c:v>
                </c:pt>
                <c:pt idx="13">
                  <c:v>2171121.75764126</c:v>
                </c:pt>
                <c:pt idx="14">
                  <c:v>2423771.1068976154</c:v>
                </c:pt>
                <c:pt idx="15">
                  <c:v>2821149.9130855468</c:v>
                </c:pt>
                <c:pt idx="16">
                  <c:v>3215709.269005877</c:v>
                </c:pt>
                <c:pt idx="17">
                  <c:v>3529144.5880001546</c:v>
                </c:pt>
                <c:pt idx="18">
                  <c:v>3816714.1610717154</c:v>
                </c:pt>
                <c:pt idx="19">
                  <c:v>3964404.1849908344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20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392136.3838525769</c:v>
                </c:pt>
                <c:pt idx="8">
                  <c:v>540983.37609940453</c:v>
                </c:pt>
                <c:pt idx="9">
                  <c:v>844602.95478649356</c:v>
                </c:pt>
                <c:pt idx="10">
                  <c:v>1197003.2887036589</c:v>
                </c:pt>
                <c:pt idx="11">
                  <c:v>1688326.0877244023</c:v>
                </c:pt>
                <c:pt idx="12">
                  <c:v>2067062.1738466446</c:v>
                </c:pt>
                <c:pt idx="13">
                  <c:v>2172012.7835732978</c:v>
                </c:pt>
                <c:pt idx="14">
                  <c:v>2327043.5444385991</c:v>
                </c:pt>
                <c:pt idx="15">
                  <c:v>2514532.1272484688</c:v>
                </c:pt>
                <c:pt idx="16">
                  <c:v>2876575.9685285888</c:v>
                </c:pt>
                <c:pt idx="17">
                  <c:v>3328187.6480770046</c:v>
                </c:pt>
                <c:pt idx="18">
                  <c:v>3629624.4905932853</c:v>
                </c:pt>
                <c:pt idx="19">
                  <c:v>4108649.458237621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-26532.87818454369</c:v>
                </c:pt>
                <c:pt idx="9">
                  <c:v>-81735.282153408392</c:v>
                </c:pt>
                <c:pt idx="10">
                  <c:v>-159583.80199293839</c:v>
                </c:pt>
                <c:pt idx="11">
                  <c:v>-112968.93481115648</c:v>
                </c:pt>
                <c:pt idx="12">
                  <c:v>108525.10129327327</c:v>
                </c:pt>
                <c:pt idx="13">
                  <c:v>891.02593203773722</c:v>
                </c:pt>
                <c:pt idx="14">
                  <c:v>-96727.562459016219</c:v>
                </c:pt>
                <c:pt idx="15">
                  <c:v>-306617.785837078</c:v>
                </c:pt>
                <c:pt idx="16">
                  <c:v>-339133.3004772882</c:v>
                </c:pt>
                <c:pt idx="17">
                  <c:v>-200956.93992315</c:v>
                </c:pt>
                <c:pt idx="18">
                  <c:v>-187089.67047843011</c:v>
                </c:pt>
                <c:pt idx="19">
                  <c:v>144245.27324678656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736704"/>
        <c:axId val="471738240"/>
      </c:lineChart>
      <c:dateAx>
        <c:axId val="4717367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738240"/>
        <c:crosses val="autoZero"/>
        <c:auto val="1"/>
        <c:lblOffset val="100"/>
        <c:baseTimeUnit val="months"/>
      </c:dateAx>
      <c:valAx>
        <c:axId val="47173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73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4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HwabaoWPszseinnovation100ET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/szseinnovation100indexmodel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zseinnovation100ETFmod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abaoWP_szse_innovation_100"/>
    </sheetNames>
    <sheetDataSet>
      <sheetData sheetId="0">
        <row r="1">
          <cell r="A1" t="str">
            <v>159716 HwabaoWPszseinnovation100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  <cell r="F2" t="str">
            <v>turnover</v>
          </cell>
          <cell r="G2" t="str">
            <v>transaction amount</v>
          </cell>
          <cell r="I2" t="str">
            <v>turnover mean</v>
          </cell>
        </row>
        <row r="3">
          <cell r="A3">
            <v>44375</v>
          </cell>
          <cell r="B3">
            <v>1.016</v>
          </cell>
          <cell r="C3">
            <v>1.0289999999999999</v>
          </cell>
          <cell r="D3">
            <v>1.012</v>
          </cell>
          <cell r="E3">
            <v>1.0229999999999999</v>
          </cell>
          <cell r="F3">
            <v>323896470</v>
          </cell>
          <cell r="G3">
            <v>330681408</v>
          </cell>
          <cell r="H3">
            <v>1</v>
          </cell>
          <cell r="I3">
            <v>323896470</v>
          </cell>
        </row>
        <row r="4">
          <cell r="A4">
            <v>44376</v>
          </cell>
          <cell r="B4">
            <v>1.03</v>
          </cell>
          <cell r="C4">
            <v>1.032</v>
          </cell>
          <cell r="D4">
            <v>1.016</v>
          </cell>
          <cell r="E4">
            <v>1.0189999999999999</v>
          </cell>
          <cell r="F4">
            <v>63653937</v>
          </cell>
          <cell r="G4">
            <v>65152208</v>
          </cell>
          <cell r="H4">
            <v>2</v>
          </cell>
          <cell r="I4">
            <v>193775203.5</v>
          </cell>
        </row>
        <row r="5">
          <cell r="A5">
            <v>44377</v>
          </cell>
          <cell r="B5">
            <v>1.02</v>
          </cell>
          <cell r="C5">
            <v>1.034</v>
          </cell>
          <cell r="D5">
            <v>1.0129999999999999</v>
          </cell>
          <cell r="E5">
            <v>1.0309999999999999</v>
          </cell>
          <cell r="F5">
            <v>54671327</v>
          </cell>
          <cell r="G5">
            <v>56151428</v>
          </cell>
          <cell r="H5">
            <v>3</v>
          </cell>
          <cell r="I5">
            <v>147407244.66666666</v>
          </cell>
        </row>
        <row r="6">
          <cell r="A6">
            <v>44378</v>
          </cell>
          <cell r="B6">
            <v>1.032</v>
          </cell>
          <cell r="C6">
            <v>1.0369999999999999</v>
          </cell>
          <cell r="D6">
            <v>1.0209999999999999</v>
          </cell>
          <cell r="E6">
            <v>1.026</v>
          </cell>
          <cell r="F6">
            <v>43884779</v>
          </cell>
          <cell r="G6">
            <v>45138080</v>
          </cell>
          <cell r="H6">
            <v>4</v>
          </cell>
          <cell r="I6">
            <v>121526628.25</v>
          </cell>
        </row>
        <row r="7">
          <cell r="A7">
            <v>44379</v>
          </cell>
          <cell r="B7">
            <v>1.02</v>
          </cell>
          <cell r="C7">
            <v>1.02</v>
          </cell>
          <cell r="D7">
            <v>0.997</v>
          </cell>
          <cell r="E7">
            <v>1.006</v>
          </cell>
          <cell r="F7">
            <v>24323411</v>
          </cell>
          <cell r="G7">
            <v>24457432</v>
          </cell>
          <cell r="H7">
            <v>5</v>
          </cell>
          <cell r="I7">
            <v>102085984.8</v>
          </cell>
        </row>
        <row r="8">
          <cell r="A8">
            <v>44382</v>
          </cell>
          <cell r="B8">
            <v>1.004</v>
          </cell>
          <cell r="C8">
            <v>1.0089999999999999</v>
          </cell>
          <cell r="D8">
            <v>0.99399999999999999</v>
          </cell>
          <cell r="E8">
            <v>1.002</v>
          </cell>
          <cell r="F8">
            <v>14360673</v>
          </cell>
          <cell r="G8">
            <v>14342181</v>
          </cell>
          <cell r="H8">
            <v>6</v>
          </cell>
          <cell r="I8">
            <v>87465099.5</v>
          </cell>
        </row>
        <row r="9">
          <cell r="A9">
            <v>44383</v>
          </cell>
          <cell r="B9">
            <v>0.997</v>
          </cell>
          <cell r="C9">
            <v>1.012</v>
          </cell>
          <cell r="D9">
            <v>0.98399999999999999</v>
          </cell>
          <cell r="E9">
            <v>0.999</v>
          </cell>
          <cell r="F9">
            <v>18730191</v>
          </cell>
          <cell r="G9">
            <v>18688586</v>
          </cell>
          <cell r="H9">
            <v>7</v>
          </cell>
          <cell r="I9">
            <v>77645826.857142851</v>
          </cell>
        </row>
        <row r="10">
          <cell r="A10">
            <v>44384</v>
          </cell>
          <cell r="B10">
            <v>0.995</v>
          </cell>
          <cell r="C10">
            <v>1.026</v>
          </cell>
          <cell r="D10">
            <v>0.98899999999999999</v>
          </cell>
          <cell r="E10">
            <v>1.02</v>
          </cell>
          <cell r="F10">
            <v>35723357</v>
          </cell>
          <cell r="G10">
            <v>36314072</v>
          </cell>
          <cell r="H10">
            <v>8</v>
          </cell>
          <cell r="I10">
            <v>72405518.125</v>
          </cell>
        </row>
        <row r="11">
          <cell r="A11">
            <v>44385</v>
          </cell>
          <cell r="B11">
            <v>1.0209999999999999</v>
          </cell>
          <cell r="C11">
            <v>1.036</v>
          </cell>
          <cell r="D11">
            <v>1.0209999999999999</v>
          </cell>
          <cell r="E11">
            <v>1.026</v>
          </cell>
          <cell r="F11">
            <v>32797558</v>
          </cell>
          <cell r="G11">
            <v>33773504</v>
          </cell>
          <cell r="H11">
            <v>9</v>
          </cell>
          <cell r="I11">
            <v>68004633.666666672</v>
          </cell>
        </row>
        <row r="12">
          <cell r="A12">
            <v>44386</v>
          </cell>
          <cell r="B12">
            <v>1.026</v>
          </cell>
          <cell r="C12">
            <v>1.026</v>
          </cell>
          <cell r="D12">
            <v>1.0009999999999999</v>
          </cell>
          <cell r="E12">
            <v>1.02</v>
          </cell>
          <cell r="F12">
            <v>12474845</v>
          </cell>
          <cell r="G12">
            <v>12647213</v>
          </cell>
          <cell r="H12">
            <v>10</v>
          </cell>
          <cell r="I12">
            <v>62451654.799999997</v>
          </cell>
        </row>
        <row r="13">
          <cell r="A13">
            <v>44389</v>
          </cell>
          <cell r="B13">
            <v>1.02</v>
          </cell>
          <cell r="C13">
            <v>1.0529999999999999</v>
          </cell>
          <cell r="D13">
            <v>1.02</v>
          </cell>
          <cell r="E13">
            <v>1.046</v>
          </cell>
          <cell r="F13">
            <v>42238864</v>
          </cell>
          <cell r="G13">
            <v>44134080</v>
          </cell>
          <cell r="H13">
            <v>11</v>
          </cell>
          <cell r="I13">
            <v>60614128.363636367</v>
          </cell>
        </row>
        <row r="14">
          <cell r="A14">
            <v>44390</v>
          </cell>
          <cell r="B14">
            <v>1.046</v>
          </cell>
          <cell r="C14">
            <v>1.052</v>
          </cell>
          <cell r="D14">
            <v>1.0369999999999999</v>
          </cell>
          <cell r="E14">
            <v>1.048</v>
          </cell>
          <cell r="F14">
            <v>27399362</v>
          </cell>
          <cell r="G14">
            <v>28584284</v>
          </cell>
          <cell r="H14">
            <v>12</v>
          </cell>
          <cell r="I14">
            <v>57846231.166666664</v>
          </cell>
        </row>
        <row r="15">
          <cell r="A15">
            <v>44391</v>
          </cell>
          <cell r="B15">
            <v>1.042</v>
          </cell>
          <cell r="C15">
            <v>1.046</v>
          </cell>
          <cell r="D15">
            <v>1.0329999999999999</v>
          </cell>
          <cell r="E15">
            <v>1.0349999999999999</v>
          </cell>
          <cell r="F15">
            <v>12654648</v>
          </cell>
          <cell r="G15">
            <v>13156178</v>
          </cell>
          <cell r="H15">
            <v>13</v>
          </cell>
          <cell r="I15">
            <v>54369955.538461536</v>
          </cell>
        </row>
        <row r="16">
          <cell r="A16">
            <v>44392</v>
          </cell>
          <cell r="B16">
            <v>1.02</v>
          </cell>
          <cell r="C16">
            <v>1.042</v>
          </cell>
          <cell r="D16">
            <v>1.02</v>
          </cell>
          <cell r="E16">
            <v>1.04</v>
          </cell>
          <cell r="F16">
            <v>9778610</v>
          </cell>
          <cell r="G16">
            <v>10110377</v>
          </cell>
          <cell r="H16">
            <v>14</v>
          </cell>
          <cell r="I16">
            <v>51184859.428571425</v>
          </cell>
        </row>
        <row r="17">
          <cell r="A17">
            <v>44393</v>
          </cell>
          <cell r="B17">
            <v>1.036</v>
          </cell>
          <cell r="C17">
            <v>1.038</v>
          </cell>
          <cell r="D17">
            <v>1.02</v>
          </cell>
          <cell r="E17">
            <v>1.02</v>
          </cell>
          <cell r="F17">
            <v>8894088</v>
          </cell>
          <cell r="G17">
            <v>9166676</v>
          </cell>
          <cell r="H17">
            <v>15</v>
          </cell>
          <cell r="I17">
            <v>48365474.666666664</v>
          </cell>
        </row>
        <row r="18">
          <cell r="A18">
            <v>44396</v>
          </cell>
          <cell r="B18">
            <v>1.0189999999999999</v>
          </cell>
          <cell r="C18">
            <v>1.0309999999999999</v>
          </cell>
          <cell r="D18">
            <v>1.016</v>
          </cell>
          <cell r="E18">
            <v>1.026</v>
          </cell>
          <cell r="F18">
            <v>7429899</v>
          </cell>
          <cell r="G18">
            <v>7613398.5</v>
          </cell>
          <cell r="H18">
            <v>16</v>
          </cell>
          <cell r="I18">
            <v>45807001.1875</v>
          </cell>
        </row>
        <row r="19">
          <cell r="A19">
            <v>44397</v>
          </cell>
          <cell r="B19">
            <v>1.022</v>
          </cell>
          <cell r="C19">
            <v>1.0329999999999999</v>
          </cell>
          <cell r="D19">
            <v>1.018</v>
          </cell>
          <cell r="E19">
            <v>1.024</v>
          </cell>
          <cell r="F19">
            <v>9006624</v>
          </cell>
          <cell r="G19">
            <v>9235385</v>
          </cell>
          <cell r="H19">
            <v>17</v>
          </cell>
          <cell r="I19">
            <v>43642273.117647059</v>
          </cell>
        </row>
        <row r="20">
          <cell r="A20">
            <v>44398</v>
          </cell>
          <cell r="B20">
            <v>1.024</v>
          </cell>
          <cell r="C20">
            <v>1.052</v>
          </cell>
          <cell r="D20">
            <v>1.024</v>
          </cell>
          <cell r="E20">
            <v>1.0449999999999999</v>
          </cell>
          <cell r="F20">
            <v>23217666</v>
          </cell>
          <cell r="G20">
            <v>24252726</v>
          </cell>
          <cell r="H20">
            <v>18</v>
          </cell>
          <cell r="I20">
            <v>42507572.722222224</v>
          </cell>
        </row>
        <row r="21">
          <cell r="A21">
            <v>44399</v>
          </cell>
          <cell r="B21">
            <v>1.0449999999999999</v>
          </cell>
          <cell r="C21">
            <v>1.054</v>
          </cell>
          <cell r="D21">
            <v>1.0389999999999999</v>
          </cell>
          <cell r="E21">
            <v>1.046</v>
          </cell>
          <cell r="F21">
            <v>6971238</v>
          </cell>
          <cell r="G21">
            <v>7279444.5</v>
          </cell>
          <cell r="H21">
            <v>19</v>
          </cell>
          <cell r="I21">
            <v>40637239.315789476</v>
          </cell>
        </row>
        <row r="22">
          <cell r="A22">
            <v>44400</v>
          </cell>
          <cell r="B22">
            <v>1.048</v>
          </cell>
          <cell r="C22">
            <v>1.048</v>
          </cell>
          <cell r="D22">
            <v>1.0249999999999999</v>
          </cell>
          <cell r="E22">
            <v>1.0269999999999999</v>
          </cell>
          <cell r="F22">
            <v>10467294</v>
          </cell>
          <cell r="G22">
            <v>10800113</v>
          </cell>
          <cell r="H22">
            <v>20</v>
          </cell>
          <cell r="I22">
            <v>39128742.049999997</v>
          </cell>
        </row>
        <row r="23">
          <cell r="A23">
            <v>44403</v>
          </cell>
          <cell r="B23">
            <v>1.0269999999999999</v>
          </cell>
          <cell r="C23">
            <v>1.0269999999999999</v>
          </cell>
          <cell r="D23">
            <v>0.98299999999999998</v>
          </cell>
          <cell r="E23">
            <v>1.004</v>
          </cell>
          <cell r="F23">
            <v>20961017</v>
          </cell>
          <cell r="G23">
            <v>21047416</v>
          </cell>
          <cell r="H23">
            <v>21</v>
          </cell>
          <cell r="I23">
            <v>38263612.285714284</v>
          </cell>
        </row>
        <row r="24">
          <cell r="A24">
            <v>44404</v>
          </cell>
          <cell r="B24">
            <v>1.004</v>
          </cell>
          <cell r="C24">
            <v>1.0109999999999999</v>
          </cell>
          <cell r="D24">
            <v>0.96399999999999997</v>
          </cell>
          <cell r="E24">
            <v>0.96799999999999997</v>
          </cell>
          <cell r="F24">
            <v>19925345</v>
          </cell>
          <cell r="G24">
            <v>19777970</v>
          </cell>
          <cell r="H24">
            <v>22</v>
          </cell>
          <cell r="I24">
            <v>37430054.68181818</v>
          </cell>
        </row>
        <row r="25">
          <cell r="A25">
            <v>44405</v>
          </cell>
          <cell r="B25">
            <v>0.96799999999999997</v>
          </cell>
          <cell r="C25">
            <v>0.98</v>
          </cell>
          <cell r="D25">
            <v>0.94</v>
          </cell>
          <cell r="E25">
            <v>0.97299999999999998</v>
          </cell>
          <cell r="F25">
            <v>13123734</v>
          </cell>
          <cell r="G25">
            <v>12622997</v>
          </cell>
          <cell r="H25">
            <v>23</v>
          </cell>
          <cell r="I25">
            <v>36373258.130434781</v>
          </cell>
        </row>
        <row r="26">
          <cell r="A26">
            <v>44406</v>
          </cell>
          <cell r="B26">
            <v>0.97399999999999998</v>
          </cell>
          <cell r="C26">
            <v>1.0109999999999999</v>
          </cell>
          <cell r="D26">
            <v>0.97399999999999998</v>
          </cell>
          <cell r="E26">
            <v>1.0089999999999999</v>
          </cell>
          <cell r="F26">
            <v>11719038</v>
          </cell>
          <cell r="G26">
            <v>11714819</v>
          </cell>
          <cell r="H26">
            <v>24</v>
          </cell>
          <cell r="I26">
            <v>35345998.958333336</v>
          </cell>
        </row>
        <row r="27">
          <cell r="A27">
            <v>44407</v>
          </cell>
          <cell r="B27">
            <v>1.0049999999999999</v>
          </cell>
          <cell r="C27">
            <v>1.01</v>
          </cell>
          <cell r="D27">
            <v>0.99099999999999999</v>
          </cell>
          <cell r="E27">
            <v>1.006</v>
          </cell>
          <cell r="F27">
            <v>9153472</v>
          </cell>
          <cell r="G27">
            <v>9172993</v>
          </cell>
          <cell r="H27">
            <v>25</v>
          </cell>
          <cell r="I27">
            <v>34298297.880000003</v>
          </cell>
        </row>
        <row r="28">
          <cell r="A28">
            <v>44410</v>
          </cell>
          <cell r="B28">
            <v>0.998</v>
          </cell>
          <cell r="C28">
            <v>1.0249999999999999</v>
          </cell>
          <cell r="D28">
            <v>0.998</v>
          </cell>
          <cell r="E28">
            <v>1.024</v>
          </cell>
          <cell r="F28">
            <v>13843702</v>
          </cell>
          <cell r="G28">
            <v>14073689</v>
          </cell>
          <cell r="H28">
            <v>26</v>
          </cell>
          <cell r="I28">
            <v>33511582.653846152</v>
          </cell>
        </row>
        <row r="29">
          <cell r="A29">
            <v>44411</v>
          </cell>
          <cell r="B29">
            <v>1.0149999999999999</v>
          </cell>
          <cell r="C29">
            <v>1.026</v>
          </cell>
          <cell r="D29">
            <v>1.0129999999999999</v>
          </cell>
          <cell r="E29">
            <v>1.0189999999999999</v>
          </cell>
          <cell r="F29">
            <v>7193955</v>
          </cell>
          <cell r="G29">
            <v>7334439</v>
          </cell>
          <cell r="H29">
            <v>27</v>
          </cell>
          <cell r="I29">
            <v>32536855.703703705</v>
          </cell>
        </row>
        <row r="30">
          <cell r="A30">
            <v>44412</v>
          </cell>
          <cell r="B30">
            <v>1.0189999999999999</v>
          </cell>
          <cell r="C30">
            <v>1.0469999999999999</v>
          </cell>
          <cell r="D30">
            <v>1.0169999999999999</v>
          </cell>
          <cell r="E30">
            <v>1.0449999999999999</v>
          </cell>
          <cell r="F30">
            <v>21875936</v>
          </cell>
          <cell r="G30">
            <v>22704320</v>
          </cell>
          <cell r="H30">
            <v>28</v>
          </cell>
          <cell r="I30">
            <v>32156108.571428571</v>
          </cell>
        </row>
        <row r="31">
          <cell r="A31">
            <v>44413</v>
          </cell>
          <cell r="B31">
            <v>1.04</v>
          </cell>
          <cell r="C31">
            <v>1.046</v>
          </cell>
          <cell r="D31">
            <v>1.032</v>
          </cell>
          <cell r="E31">
            <v>1.0349999999999999</v>
          </cell>
          <cell r="F31">
            <v>8086594</v>
          </cell>
          <cell r="G31">
            <v>8395364</v>
          </cell>
          <cell r="H31">
            <v>29</v>
          </cell>
          <cell r="I31">
            <v>31326125.310344826</v>
          </cell>
        </row>
        <row r="32">
          <cell r="A32">
            <v>44414</v>
          </cell>
          <cell r="B32">
            <v>1.032</v>
          </cell>
          <cell r="C32">
            <v>1.042</v>
          </cell>
          <cell r="D32">
            <v>1.0229999999999999</v>
          </cell>
          <cell r="E32">
            <v>1.03</v>
          </cell>
          <cell r="F32">
            <v>6433381</v>
          </cell>
          <cell r="G32">
            <v>6636520.5</v>
          </cell>
          <cell r="H32">
            <v>30</v>
          </cell>
          <cell r="I32">
            <v>30496367.166666668</v>
          </cell>
        </row>
        <row r="33">
          <cell r="A33">
            <v>44417</v>
          </cell>
          <cell r="B33">
            <v>1.0289999999999999</v>
          </cell>
          <cell r="C33">
            <v>1.0329999999999999</v>
          </cell>
          <cell r="D33">
            <v>1.012</v>
          </cell>
          <cell r="E33">
            <v>1.0289999999999999</v>
          </cell>
          <cell r="F33">
            <v>9928107</v>
          </cell>
          <cell r="G33">
            <v>10137507</v>
          </cell>
          <cell r="H33">
            <v>31</v>
          </cell>
          <cell r="I33">
            <v>29832874.903225806</v>
          </cell>
        </row>
        <row r="34">
          <cell r="A34">
            <v>44418</v>
          </cell>
          <cell r="B34">
            <v>1.0249999999999999</v>
          </cell>
          <cell r="C34">
            <v>1.0309999999999999</v>
          </cell>
          <cell r="D34">
            <v>1.0189999999999999</v>
          </cell>
          <cell r="E34">
            <v>1.03</v>
          </cell>
          <cell r="F34">
            <v>4286568</v>
          </cell>
          <cell r="G34">
            <v>4393951</v>
          </cell>
          <cell r="H34">
            <v>32</v>
          </cell>
          <cell r="I34">
            <v>29034552.8125</v>
          </cell>
        </row>
        <row r="35">
          <cell r="A35">
            <v>44419</v>
          </cell>
          <cell r="B35">
            <v>1.0289999999999999</v>
          </cell>
          <cell r="C35">
            <v>1.034</v>
          </cell>
          <cell r="D35">
            <v>1.0229999999999999</v>
          </cell>
          <cell r="E35">
            <v>1.024</v>
          </cell>
          <cell r="F35">
            <v>6870049</v>
          </cell>
          <cell r="G35">
            <v>7058658.5</v>
          </cell>
          <cell r="H35">
            <v>33</v>
          </cell>
          <cell r="I35">
            <v>28362901.181818184</v>
          </cell>
        </row>
        <row r="36">
          <cell r="A36">
            <v>44420</v>
          </cell>
          <cell r="B36">
            <v>1.024</v>
          </cell>
          <cell r="C36">
            <v>1.0249999999999999</v>
          </cell>
          <cell r="D36">
            <v>1.014</v>
          </cell>
          <cell r="E36">
            <v>1.018</v>
          </cell>
          <cell r="F36">
            <v>3172730</v>
          </cell>
          <cell r="G36">
            <v>3232271.75</v>
          </cell>
          <cell r="H36">
            <v>34</v>
          </cell>
          <cell r="I36">
            <v>27622013.794117648</v>
          </cell>
        </row>
        <row r="37">
          <cell r="A37">
            <v>44421</v>
          </cell>
          <cell r="B37">
            <v>1.0129999999999999</v>
          </cell>
          <cell r="C37">
            <v>1.0249999999999999</v>
          </cell>
          <cell r="D37">
            <v>1</v>
          </cell>
          <cell r="E37">
            <v>1.006</v>
          </cell>
          <cell r="F37">
            <v>6360828</v>
          </cell>
          <cell r="G37">
            <v>6403852.5</v>
          </cell>
          <cell r="H37">
            <v>35</v>
          </cell>
          <cell r="I37">
            <v>27014551.342857141</v>
          </cell>
        </row>
        <row r="38">
          <cell r="A38">
            <v>44424</v>
          </cell>
          <cell r="B38">
            <v>1.006</v>
          </cell>
          <cell r="C38">
            <v>1.006</v>
          </cell>
          <cell r="D38">
            <v>0.99</v>
          </cell>
          <cell r="E38">
            <v>0.99199999999999999</v>
          </cell>
          <cell r="F38">
            <v>6179239</v>
          </cell>
          <cell r="G38">
            <v>6147677</v>
          </cell>
          <cell r="H38">
            <v>36</v>
          </cell>
          <cell r="I38">
            <v>26435792.666666668</v>
          </cell>
        </row>
        <row r="39">
          <cell r="A39">
            <v>44425</v>
          </cell>
          <cell r="B39">
            <v>0.99199999999999999</v>
          </cell>
          <cell r="C39">
            <v>0.997</v>
          </cell>
          <cell r="D39">
            <v>0.96899999999999997</v>
          </cell>
          <cell r="E39">
            <v>0.97599999999999998</v>
          </cell>
          <cell r="F39">
            <v>7532696</v>
          </cell>
          <cell r="G39">
            <v>7391127.5</v>
          </cell>
          <cell r="H39">
            <v>37</v>
          </cell>
          <cell r="I39">
            <v>25924898.162162162</v>
          </cell>
        </row>
        <row r="40">
          <cell r="A40">
            <v>44426</v>
          </cell>
          <cell r="B40">
            <v>0.97599999999999998</v>
          </cell>
          <cell r="C40">
            <v>0.98299999999999998</v>
          </cell>
          <cell r="D40">
            <v>0.96899999999999997</v>
          </cell>
          <cell r="E40">
            <v>0.98</v>
          </cell>
          <cell r="F40">
            <v>5165211</v>
          </cell>
          <cell r="G40">
            <v>5039908</v>
          </cell>
          <cell r="H40">
            <v>38</v>
          </cell>
          <cell r="I40">
            <v>25378590.605263159</v>
          </cell>
        </row>
        <row r="41">
          <cell r="A41">
            <v>44427</v>
          </cell>
          <cell r="B41">
            <v>0.98099999999999998</v>
          </cell>
          <cell r="C41">
            <v>0.99</v>
          </cell>
          <cell r="D41">
            <v>0.97399999999999998</v>
          </cell>
          <cell r="E41">
            <v>0.98499999999999999</v>
          </cell>
          <cell r="F41">
            <v>6548715</v>
          </cell>
          <cell r="G41">
            <v>6437390</v>
          </cell>
          <cell r="H41">
            <v>39</v>
          </cell>
          <cell r="I41">
            <v>24895773.282051284</v>
          </cell>
        </row>
        <row r="42">
          <cell r="A42">
            <v>44428</v>
          </cell>
          <cell r="B42">
            <v>0.98599999999999999</v>
          </cell>
          <cell r="C42">
            <v>0.98599999999999999</v>
          </cell>
          <cell r="D42">
            <v>0.95699999999999996</v>
          </cell>
          <cell r="E42">
            <v>0.97</v>
          </cell>
          <cell r="F42">
            <v>7569618</v>
          </cell>
          <cell r="G42">
            <v>7317112.5</v>
          </cell>
          <cell r="H42">
            <v>40</v>
          </cell>
          <cell r="I42">
            <v>24462619.399999999</v>
          </cell>
        </row>
        <row r="43">
          <cell r="A43">
            <v>44431</v>
          </cell>
          <cell r="B43">
            <v>0.97499999999999998</v>
          </cell>
          <cell r="C43">
            <v>0.99399999999999999</v>
          </cell>
          <cell r="D43">
            <v>0.96799999999999997</v>
          </cell>
          <cell r="E43">
            <v>0.99299999999999999</v>
          </cell>
          <cell r="F43">
            <v>5632107</v>
          </cell>
          <cell r="G43">
            <v>5551128</v>
          </cell>
          <cell r="H43">
            <v>41</v>
          </cell>
          <cell r="I43">
            <v>24003338.609756097</v>
          </cell>
        </row>
        <row r="44">
          <cell r="A44">
            <v>44432</v>
          </cell>
          <cell r="B44">
            <v>0.99299999999999999</v>
          </cell>
          <cell r="C44">
            <v>1.004</v>
          </cell>
          <cell r="D44">
            <v>0.98899999999999999</v>
          </cell>
          <cell r="E44">
            <v>0.999</v>
          </cell>
          <cell r="F44">
            <v>5893002</v>
          </cell>
          <cell r="G44">
            <v>5881457</v>
          </cell>
          <cell r="H44">
            <v>42</v>
          </cell>
          <cell r="I44">
            <v>23572140.119047619</v>
          </cell>
        </row>
        <row r="45">
          <cell r="A45">
            <v>44433</v>
          </cell>
          <cell r="B45">
            <v>1.0049999999999999</v>
          </cell>
          <cell r="C45">
            <v>1.0049999999999999</v>
          </cell>
          <cell r="D45">
            <v>0.99199999999999999</v>
          </cell>
          <cell r="E45">
            <v>1.002</v>
          </cell>
          <cell r="F45">
            <v>4451754</v>
          </cell>
          <cell r="G45">
            <v>4437997</v>
          </cell>
          <cell r="H45">
            <v>43</v>
          </cell>
          <cell r="I45">
            <v>23127479.976744186</v>
          </cell>
        </row>
        <row r="46">
          <cell r="A46">
            <v>44434</v>
          </cell>
          <cell r="B46">
            <v>1.002</v>
          </cell>
          <cell r="C46">
            <v>1.006</v>
          </cell>
          <cell r="D46">
            <v>0.98099999999999998</v>
          </cell>
          <cell r="E46">
            <v>0.98199999999999998</v>
          </cell>
          <cell r="F46">
            <v>3874460</v>
          </cell>
          <cell r="G46">
            <v>3841526</v>
          </cell>
          <cell r="H46">
            <v>44</v>
          </cell>
          <cell r="I46">
            <v>22689911.34090909</v>
          </cell>
        </row>
        <row r="47">
          <cell r="A47">
            <v>44435</v>
          </cell>
          <cell r="B47">
            <v>0.98799999999999999</v>
          </cell>
          <cell r="C47">
            <v>0.99299999999999999</v>
          </cell>
          <cell r="D47">
            <v>0.97899999999999998</v>
          </cell>
          <cell r="E47">
            <v>0.98299999999999998</v>
          </cell>
          <cell r="F47">
            <v>3380269</v>
          </cell>
          <cell r="G47">
            <v>3321377.75</v>
          </cell>
          <cell r="H47">
            <v>45</v>
          </cell>
          <cell r="I47">
            <v>22260808.177777778</v>
          </cell>
        </row>
        <row r="48">
          <cell r="A48">
            <v>44438</v>
          </cell>
          <cell r="B48">
            <v>0.98699999999999999</v>
          </cell>
          <cell r="C48">
            <v>0.99199999999999999</v>
          </cell>
          <cell r="D48">
            <v>0.97199999999999998</v>
          </cell>
          <cell r="E48">
            <v>0.97899999999999998</v>
          </cell>
          <cell r="F48">
            <v>3855755</v>
          </cell>
          <cell r="G48">
            <v>3797128</v>
          </cell>
          <cell r="H48">
            <v>46</v>
          </cell>
          <cell r="I48">
            <v>21860698.326086957</v>
          </cell>
        </row>
        <row r="49">
          <cell r="A49">
            <v>44439</v>
          </cell>
          <cell r="B49">
            <v>0.98099999999999998</v>
          </cell>
          <cell r="C49">
            <v>0.98099999999999998</v>
          </cell>
          <cell r="D49">
            <v>0.95799999999999996</v>
          </cell>
          <cell r="E49">
            <v>0.96599999999999997</v>
          </cell>
          <cell r="F49">
            <v>4459339</v>
          </cell>
          <cell r="G49">
            <v>4309732.5</v>
          </cell>
          <cell r="H49">
            <v>47</v>
          </cell>
          <cell r="I49">
            <v>21490456.638297871</v>
          </cell>
        </row>
        <row r="50">
          <cell r="A50">
            <v>44440</v>
          </cell>
          <cell r="B50">
            <v>0.96599999999999997</v>
          </cell>
          <cell r="C50">
            <v>0.97199999999999998</v>
          </cell>
          <cell r="D50">
            <v>0.94699999999999995</v>
          </cell>
          <cell r="E50">
            <v>0.96599999999999997</v>
          </cell>
          <cell r="F50">
            <v>4473830</v>
          </cell>
          <cell r="G50">
            <v>4281881.5</v>
          </cell>
          <cell r="H50">
            <v>48</v>
          </cell>
          <cell r="I50">
            <v>21135943.583333332</v>
          </cell>
        </row>
        <row r="51">
          <cell r="A51">
            <v>44441</v>
          </cell>
          <cell r="B51">
            <v>0.97499999999999998</v>
          </cell>
          <cell r="C51">
            <v>0.97499999999999998</v>
          </cell>
          <cell r="D51">
            <v>0.95199999999999996</v>
          </cell>
          <cell r="E51">
            <v>0.95599999999999996</v>
          </cell>
          <cell r="F51">
            <v>5125931</v>
          </cell>
          <cell r="G51">
            <v>4920865.5</v>
          </cell>
          <cell r="H51">
            <v>49</v>
          </cell>
          <cell r="I51">
            <v>20809208.632653061</v>
          </cell>
        </row>
        <row r="52">
          <cell r="A52">
            <v>44442</v>
          </cell>
          <cell r="B52">
            <v>0.95699999999999996</v>
          </cell>
          <cell r="C52">
            <v>0.95699999999999996</v>
          </cell>
          <cell r="D52">
            <v>0.93899999999999995</v>
          </cell>
          <cell r="E52">
            <v>0.94199999999999995</v>
          </cell>
          <cell r="F52">
            <v>7722839</v>
          </cell>
          <cell r="G52">
            <v>7306121</v>
          </cell>
          <cell r="H52">
            <v>50</v>
          </cell>
          <cell r="I52">
            <v>20547481.239999998</v>
          </cell>
        </row>
        <row r="53">
          <cell r="A53">
            <v>44445</v>
          </cell>
          <cell r="B53">
            <v>0.94299999999999995</v>
          </cell>
          <cell r="C53">
            <v>0.97799999999999998</v>
          </cell>
          <cell r="D53">
            <v>0.94</v>
          </cell>
          <cell r="E53">
            <v>0.97499999999999998</v>
          </cell>
          <cell r="F53">
            <v>6280113</v>
          </cell>
          <cell r="G53">
            <v>6049421</v>
          </cell>
          <cell r="H53">
            <v>51</v>
          </cell>
          <cell r="I53">
            <v>20267728.921568628</v>
          </cell>
        </row>
        <row r="54">
          <cell r="A54">
            <v>44446</v>
          </cell>
          <cell r="B54">
            <v>0.97599999999999998</v>
          </cell>
          <cell r="C54">
            <v>0.98399999999999999</v>
          </cell>
          <cell r="D54">
            <v>0.97199999999999998</v>
          </cell>
          <cell r="E54">
            <v>0.98199999999999998</v>
          </cell>
          <cell r="F54">
            <v>2678628</v>
          </cell>
          <cell r="G54">
            <v>2623969.25</v>
          </cell>
          <cell r="H54">
            <v>52</v>
          </cell>
          <cell r="I54">
            <v>19929476.980769232</v>
          </cell>
        </row>
        <row r="55">
          <cell r="A55">
            <v>44447</v>
          </cell>
          <cell r="B55">
            <v>0.98299999999999998</v>
          </cell>
          <cell r="C55">
            <v>0.98799999999999999</v>
          </cell>
          <cell r="D55">
            <v>0.97299999999999998</v>
          </cell>
          <cell r="E55">
            <v>0.97699999999999998</v>
          </cell>
          <cell r="F55">
            <v>3712158</v>
          </cell>
          <cell r="G55">
            <v>3638816.5</v>
          </cell>
          <cell r="H55">
            <v>53</v>
          </cell>
          <cell r="I55">
            <v>19623489.83018868</v>
          </cell>
        </row>
        <row r="56">
          <cell r="A56">
            <v>44448</v>
          </cell>
          <cell r="B56">
            <v>0.97699999999999998</v>
          </cell>
          <cell r="C56">
            <v>0.98099999999999998</v>
          </cell>
          <cell r="D56">
            <v>0.96399999999999997</v>
          </cell>
          <cell r="E56">
            <v>0.97499999999999998</v>
          </cell>
          <cell r="F56">
            <v>2780088</v>
          </cell>
          <cell r="G56">
            <v>2703251.75</v>
          </cell>
          <cell r="H56">
            <v>54</v>
          </cell>
          <cell r="I56">
            <v>19311574.981481481</v>
          </cell>
        </row>
        <row r="57">
          <cell r="A57">
            <v>44449</v>
          </cell>
          <cell r="B57">
            <v>0.97499999999999998</v>
          </cell>
          <cell r="C57">
            <v>0.98199999999999998</v>
          </cell>
          <cell r="D57">
            <v>0.96599999999999997</v>
          </cell>
          <cell r="E57">
            <v>0.98</v>
          </cell>
          <cell r="F57">
            <v>4532953</v>
          </cell>
          <cell r="G57">
            <v>4422599</v>
          </cell>
          <cell r="H57">
            <v>55</v>
          </cell>
          <cell r="I57">
            <v>19042872.763636362</v>
          </cell>
        </row>
        <row r="58">
          <cell r="A58">
            <v>44452</v>
          </cell>
          <cell r="B58">
            <v>0.97899999999999998</v>
          </cell>
          <cell r="C58">
            <v>0.98399999999999999</v>
          </cell>
          <cell r="D58">
            <v>0.96599999999999997</v>
          </cell>
          <cell r="E58">
            <v>0.96899999999999997</v>
          </cell>
          <cell r="F58">
            <v>1626303</v>
          </cell>
          <cell r="G58">
            <v>1578336.88</v>
          </cell>
          <cell r="H58">
            <v>56</v>
          </cell>
          <cell r="I58">
            <v>18731862.589285713</v>
          </cell>
        </row>
        <row r="59">
          <cell r="A59">
            <v>44453</v>
          </cell>
          <cell r="B59">
            <v>0.96899999999999997</v>
          </cell>
          <cell r="C59">
            <v>0.98499999999999999</v>
          </cell>
          <cell r="D59">
            <v>0.96899999999999997</v>
          </cell>
          <cell r="E59">
            <v>0.97199999999999998</v>
          </cell>
          <cell r="F59">
            <v>4051016</v>
          </cell>
          <cell r="G59">
            <v>3967963.75</v>
          </cell>
          <cell r="H59">
            <v>57</v>
          </cell>
          <cell r="I59">
            <v>18474303.877192982</v>
          </cell>
        </row>
        <row r="60">
          <cell r="A60">
            <v>44454</v>
          </cell>
          <cell r="B60">
            <v>0.97199999999999998</v>
          </cell>
          <cell r="C60">
            <v>0.97199999999999998</v>
          </cell>
          <cell r="D60">
            <v>0.96</v>
          </cell>
          <cell r="E60">
            <v>0.96399999999999997</v>
          </cell>
          <cell r="F60">
            <v>3894520</v>
          </cell>
          <cell r="G60">
            <v>3754614.5</v>
          </cell>
          <cell r="H60">
            <v>58</v>
          </cell>
          <cell r="I60">
            <v>18222928.293103449</v>
          </cell>
        </row>
        <row r="61">
          <cell r="A61">
            <v>44455</v>
          </cell>
          <cell r="B61">
            <v>0.97199999999999998</v>
          </cell>
          <cell r="C61">
            <v>0.97199999999999998</v>
          </cell>
          <cell r="D61">
            <v>0.94299999999999995</v>
          </cell>
          <cell r="E61">
            <v>0.94599999999999995</v>
          </cell>
          <cell r="F61">
            <v>6714222</v>
          </cell>
          <cell r="G61">
            <v>6387215</v>
          </cell>
          <cell r="H61">
            <v>59</v>
          </cell>
          <cell r="I61">
            <v>18027865.474576272</v>
          </cell>
        </row>
        <row r="62">
          <cell r="A62">
            <v>44456</v>
          </cell>
          <cell r="B62">
            <v>0.94499999999999995</v>
          </cell>
          <cell r="C62">
            <v>0.95499999999999996</v>
          </cell>
          <cell r="D62">
            <v>0.93799999999999994</v>
          </cell>
          <cell r="E62">
            <v>0.95399999999999996</v>
          </cell>
          <cell r="F62">
            <v>6349916</v>
          </cell>
          <cell r="G62">
            <v>6000581.5</v>
          </cell>
          <cell r="H62">
            <v>60</v>
          </cell>
          <cell r="I62">
            <v>17833232.983333334</v>
          </cell>
        </row>
        <row r="63">
          <cell r="A63">
            <v>44461</v>
          </cell>
          <cell r="B63">
            <v>0.94399999999999995</v>
          </cell>
          <cell r="C63">
            <v>0.95</v>
          </cell>
          <cell r="D63">
            <v>0.93700000000000006</v>
          </cell>
          <cell r="E63">
            <v>0.94499999999999995</v>
          </cell>
          <cell r="F63">
            <v>2746521</v>
          </cell>
          <cell r="G63">
            <v>2596028</v>
          </cell>
          <cell r="H63">
            <v>61</v>
          </cell>
          <cell r="I63">
            <v>17585909.836065575</v>
          </cell>
        </row>
        <row r="64">
          <cell r="A64">
            <v>44462</v>
          </cell>
          <cell r="B64">
            <v>0.94499999999999995</v>
          </cell>
          <cell r="C64">
            <v>0.95599999999999996</v>
          </cell>
          <cell r="D64">
            <v>0.94499999999999995</v>
          </cell>
          <cell r="E64">
            <v>0.95099999999999996</v>
          </cell>
          <cell r="F64">
            <v>3418907</v>
          </cell>
          <cell r="G64">
            <v>3253700.75</v>
          </cell>
          <cell r="H64">
            <v>62</v>
          </cell>
          <cell r="I64">
            <v>17357409.790322579</v>
          </cell>
        </row>
        <row r="65">
          <cell r="A65">
            <v>44463</v>
          </cell>
          <cell r="B65">
            <v>0.95</v>
          </cell>
          <cell r="C65">
            <v>0.96499999999999997</v>
          </cell>
          <cell r="D65">
            <v>0.94899999999999995</v>
          </cell>
          <cell r="E65">
            <v>0.95299999999999996</v>
          </cell>
          <cell r="F65">
            <v>2131345</v>
          </cell>
          <cell r="G65">
            <v>2037626.75</v>
          </cell>
          <cell r="H65">
            <v>63</v>
          </cell>
          <cell r="I65">
            <v>17115726.222222224</v>
          </cell>
        </row>
        <row r="66">
          <cell r="A66">
            <v>44466</v>
          </cell>
          <cell r="B66">
            <v>0.95199999999999996</v>
          </cell>
          <cell r="C66">
            <v>0.96899999999999997</v>
          </cell>
          <cell r="D66">
            <v>0.95199999999999996</v>
          </cell>
          <cell r="E66">
            <v>0.96</v>
          </cell>
          <cell r="F66">
            <v>4099574</v>
          </cell>
          <cell r="G66">
            <v>3940400.5</v>
          </cell>
          <cell r="H66">
            <v>64</v>
          </cell>
          <cell r="I66">
            <v>16912348.84375</v>
          </cell>
        </row>
        <row r="67">
          <cell r="A67">
            <v>44467</v>
          </cell>
          <cell r="B67">
            <v>0.95799999999999996</v>
          </cell>
          <cell r="C67">
            <v>0.96599999999999997</v>
          </cell>
          <cell r="D67">
            <v>0.95199999999999996</v>
          </cell>
          <cell r="E67">
            <v>0.95499999999999996</v>
          </cell>
          <cell r="F67">
            <v>3438630</v>
          </cell>
          <cell r="G67">
            <v>3303677.5</v>
          </cell>
          <cell r="H67">
            <v>65</v>
          </cell>
          <cell r="I67">
            <v>16705060.861538462</v>
          </cell>
        </row>
        <row r="68">
          <cell r="A68">
            <v>44468</v>
          </cell>
          <cell r="B68">
            <v>0.95299999999999996</v>
          </cell>
          <cell r="C68">
            <v>0.95299999999999996</v>
          </cell>
          <cell r="D68">
            <v>0.93899999999999995</v>
          </cell>
          <cell r="E68">
            <v>0.94299999999999995</v>
          </cell>
          <cell r="F68">
            <v>2735864</v>
          </cell>
          <cell r="G68">
            <v>2583438.25</v>
          </cell>
          <cell r="H68">
            <v>66</v>
          </cell>
          <cell r="I68">
            <v>16493406.363636363</v>
          </cell>
        </row>
        <row r="69">
          <cell r="A69">
            <v>44469</v>
          </cell>
          <cell r="B69">
            <v>0.94299999999999995</v>
          </cell>
          <cell r="C69">
            <v>0.96199999999999997</v>
          </cell>
          <cell r="D69">
            <v>0.94299999999999995</v>
          </cell>
          <cell r="E69">
            <v>0.96099999999999997</v>
          </cell>
          <cell r="F69">
            <v>2614711</v>
          </cell>
          <cell r="G69">
            <v>2497691.5</v>
          </cell>
          <cell r="H69">
            <v>67</v>
          </cell>
          <cell r="I69">
            <v>16286261.656716418</v>
          </cell>
        </row>
        <row r="70">
          <cell r="A70">
            <v>44477</v>
          </cell>
          <cell r="B70">
            <v>0.96100002527236938</v>
          </cell>
          <cell r="C70">
            <v>0.97399997711181641</v>
          </cell>
          <cell r="D70">
            <v>0.96100002527236938</v>
          </cell>
          <cell r="E70">
            <v>0.9660000205039978</v>
          </cell>
          <cell r="F70">
            <v>2313535</v>
          </cell>
          <cell r="G70">
            <v>2241.011962890625</v>
          </cell>
          <cell r="H70">
            <v>68</v>
          </cell>
          <cell r="I70">
            <v>16080780.382352941</v>
          </cell>
        </row>
        <row r="71">
          <cell r="A71">
            <v>44480</v>
          </cell>
          <cell r="B71">
            <v>0.9660000205039978</v>
          </cell>
          <cell r="C71">
            <v>0.97200000286102295</v>
          </cell>
          <cell r="D71">
            <v>0.95999997854232788</v>
          </cell>
          <cell r="E71">
            <v>0.96100002527236938</v>
          </cell>
          <cell r="F71">
            <v>1245702</v>
          </cell>
          <cell r="G71">
            <v>1201.802978515625</v>
          </cell>
          <cell r="H71">
            <v>69</v>
          </cell>
          <cell r="I71">
            <v>15865779.246376812</v>
          </cell>
        </row>
        <row r="72">
          <cell r="A72">
            <v>44481</v>
          </cell>
          <cell r="B72">
            <v>0.95899999141693115</v>
          </cell>
          <cell r="C72">
            <v>0.96200001239776611</v>
          </cell>
          <cell r="D72">
            <v>0.93900001049041748</v>
          </cell>
          <cell r="E72">
            <v>0.94599997997283936</v>
          </cell>
          <cell r="F72">
            <v>4448604</v>
          </cell>
          <cell r="G72">
            <v>4235.9150390625</v>
          </cell>
          <cell r="H72">
            <v>70</v>
          </cell>
          <cell r="I72">
            <v>15702676.742857143</v>
          </cell>
        </row>
        <row r="73">
          <cell r="A73">
            <v>44482</v>
          </cell>
          <cell r="B73">
            <v>0.94700002670288086</v>
          </cell>
          <cell r="C73">
            <v>0.96299999952316284</v>
          </cell>
          <cell r="D73">
            <v>0.94700002670288086</v>
          </cell>
          <cell r="E73">
            <v>0.96200001239776611</v>
          </cell>
          <cell r="F73">
            <v>4393624</v>
          </cell>
          <cell r="G73">
            <v>4191.6982421875</v>
          </cell>
          <cell r="H73">
            <v>71</v>
          </cell>
          <cell r="I73">
            <v>15543394.309859155</v>
          </cell>
        </row>
        <row r="74">
          <cell r="A74">
            <v>44483</v>
          </cell>
          <cell r="B74">
            <v>0.9649999737739563</v>
          </cell>
          <cell r="C74">
            <v>0.96799999475479126</v>
          </cell>
          <cell r="D74">
            <v>0.95899999141693115</v>
          </cell>
          <cell r="E74">
            <v>0.96299999952316284</v>
          </cell>
          <cell r="F74">
            <v>1154406</v>
          </cell>
          <cell r="G74">
            <v>1112.7020263671875</v>
          </cell>
          <cell r="H74">
            <v>72</v>
          </cell>
          <cell r="I74">
            <v>15343547.25</v>
          </cell>
        </row>
        <row r="75">
          <cell r="A75">
            <v>44484</v>
          </cell>
          <cell r="B75">
            <v>0.95899999141693115</v>
          </cell>
          <cell r="C75">
            <v>0.9779999852180481</v>
          </cell>
          <cell r="D75">
            <v>0.95899999141693115</v>
          </cell>
          <cell r="E75">
            <v>0.97399997711181641</v>
          </cell>
          <cell r="F75">
            <v>5080096</v>
          </cell>
          <cell r="G75">
            <v>4934.77685546875</v>
          </cell>
          <cell r="H75">
            <v>73</v>
          </cell>
          <cell r="I75">
            <v>15202952.02739726</v>
          </cell>
        </row>
        <row r="76">
          <cell r="A76">
            <v>44487</v>
          </cell>
          <cell r="B76">
            <v>0.97200000286102295</v>
          </cell>
          <cell r="C76">
            <v>0.9779999852180481</v>
          </cell>
          <cell r="D76">
            <v>0.96299999952316284</v>
          </cell>
          <cell r="E76">
            <v>0.97299998998641968</v>
          </cell>
          <cell r="F76">
            <v>3459101.25</v>
          </cell>
          <cell r="G76">
            <v>3352.09912109375</v>
          </cell>
          <cell r="H76">
            <v>74</v>
          </cell>
          <cell r="I76">
            <v>15044251.341216216</v>
          </cell>
        </row>
        <row r="77">
          <cell r="A77">
            <v>44488</v>
          </cell>
          <cell r="B77">
            <v>0.97299998998641968</v>
          </cell>
          <cell r="C77">
            <v>0.98199999332427979</v>
          </cell>
          <cell r="D77">
            <v>0.97299998998641968</v>
          </cell>
          <cell r="E77">
            <v>0.98000001907348633</v>
          </cell>
          <cell r="F77">
            <v>4078638</v>
          </cell>
          <cell r="G77">
            <v>3997.580078125</v>
          </cell>
          <cell r="H77">
            <v>75</v>
          </cell>
          <cell r="I77">
            <v>14898043.163333334</v>
          </cell>
        </row>
        <row r="78">
          <cell r="A78">
            <v>44489</v>
          </cell>
          <cell r="B78">
            <v>0.9660000205039978</v>
          </cell>
          <cell r="C78">
            <v>0.98600000143051147</v>
          </cell>
          <cell r="D78">
            <v>0.9660000205039978</v>
          </cell>
          <cell r="E78">
            <v>0.97600001096725464</v>
          </cell>
          <cell r="F78">
            <v>1752207</v>
          </cell>
          <cell r="G78">
            <v>1719.875</v>
          </cell>
          <cell r="H78">
            <v>76</v>
          </cell>
          <cell r="I78">
            <v>14725071.634868421</v>
          </cell>
        </row>
        <row r="79">
          <cell r="A79">
            <v>44490</v>
          </cell>
          <cell r="B79">
            <v>0.97200000286102295</v>
          </cell>
          <cell r="C79">
            <v>0.97899997234344482</v>
          </cell>
          <cell r="D79">
            <v>0.97000002861022949</v>
          </cell>
          <cell r="E79">
            <v>0.97500002384185791</v>
          </cell>
          <cell r="F79">
            <v>4381118</v>
          </cell>
          <cell r="G79">
            <v>4272.587890625</v>
          </cell>
          <cell r="H79">
            <v>77</v>
          </cell>
          <cell r="I79">
            <v>14590734.574675325</v>
          </cell>
        </row>
        <row r="80">
          <cell r="A80">
            <v>44491</v>
          </cell>
          <cell r="B80">
            <v>0.97699999809265137</v>
          </cell>
          <cell r="C80">
            <v>0.99099999666213989</v>
          </cell>
          <cell r="D80">
            <v>0.97699999809265137</v>
          </cell>
          <cell r="E80">
            <v>0.98600000143051147</v>
          </cell>
          <cell r="F80">
            <v>7424100</v>
          </cell>
          <cell r="G80">
            <v>7324.3779296875</v>
          </cell>
          <cell r="H80">
            <v>78</v>
          </cell>
          <cell r="I80">
            <v>14498854.64423077</v>
          </cell>
        </row>
        <row r="81">
          <cell r="A81">
            <v>44494</v>
          </cell>
          <cell r="B81">
            <v>0.99099999666213989</v>
          </cell>
          <cell r="C81">
            <v>0.99599999189376831</v>
          </cell>
          <cell r="D81">
            <v>0.98500001430511475</v>
          </cell>
          <cell r="E81">
            <v>0.99599999189376831</v>
          </cell>
          <cell r="F81">
            <v>5992214</v>
          </cell>
          <cell r="G81">
            <v>5940.21484375</v>
          </cell>
          <cell r="H81">
            <v>79</v>
          </cell>
          <cell r="I81">
            <v>14391175.648734177</v>
          </cell>
        </row>
        <row r="82">
          <cell r="A82">
            <v>44495</v>
          </cell>
          <cell r="B82">
            <v>0.99900001287460327</v>
          </cell>
          <cell r="C82">
            <v>1.0049999952316284</v>
          </cell>
          <cell r="D82">
            <v>0.99500000476837158</v>
          </cell>
          <cell r="E82">
            <v>0.99500000476837158</v>
          </cell>
          <cell r="F82">
            <v>6455937</v>
          </cell>
          <cell r="G82">
            <v>6465.134765625</v>
          </cell>
          <cell r="H82">
            <v>80</v>
          </cell>
          <cell r="I82">
            <v>14291985.165625</v>
          </cell>
        </row>
        <row r="83">
          <cell r="A83">
            <v>44496</v>
          </cell>
          <cell r="B83">
            <v>0.99099999666213989</v>
          </cell>
          <cell r="C83">
            <v>0.99099999666213989</v>
          </cell>
          <cell r="D83">
            <v>0.98199999332427979</v>
          </cell>
          <cell r="E83">
            <v>0.98500001430511475</v>
          </cell>
          <cell r="F83">
            <v>3792820</v>
          </cell>
          <cell r="G83">
            <v>3741.737060546875</v>
          </cell>
          <cell r="H83">
            <v>81</v>
          </cell>
          <cell r="I83">
            <v>14162365.842592593</v>
          </cell>
        </row>
        <row r="84">
          <cell r="A84">
            <v>44497</v>
          </cell>
          <cell r="B84">
            <v>0.98299998044967651</v>
          </cell>
          <cell r="C84">
            <v>0.99299997091293335</v>
          </cell>
          <cell r="D84">
            <v>0.97600001096725464</v>
          </cell>
          <cell r="E84">
            <v>0.98000001907348633</v>
          </cell>
          <cell r="F84">
            <v>1525938</v>
          </cell>
          <cell r="G84">
            <v>1502.011962890625</v>
          </cell>
          <cell r="H84">
            <v>82</v>
          </cell>
          <cell r="I84">
            <v>14008263.064024391</v>
          </cell>
        </row>
        <row r="85">
          <cell r="A85">
            <v>44498</v>
          </cell>
          <cell r="B85">
            <v>0.97899997234344482</v>
          </cell>
          <cell r="C85">
            <v>0.99400001764297485</v>
          </cell>
          <cell r="D85">
            <v>0.97500002384185791</v>
          </cell>
          <cell r="E85">
            <v>0.99299997091293335</v>
          </cell>
          <cell r="F85">
            <v>3805620</v>
          </cell>
          <cell r="G85">
            <v>3741.748046875</v>
          </cell>
          <cell r="H85">
            <v>83</v>
          </cell>
          <cell r="I85">
            <v>13885339.653614458</v>
          </cell>
        </row>
        <row r="86">
          <cell r="A86">
            <v>44501</v>
          </cell>
          <cell r="B86">
            <v>0.99299997091293335</v>
          </cell>
          <cell r="C86">
            <v>1.003000020980835</v>
          </cell>
          <cell r="D86">
            <v>0.98600000143051147</v>
          </cell>
          <cell r="E86">
            <v>0.99500000476837158</v>
          </cell>
          <cell r="F86">
            <v>4565612</v>
          </cell>
          <cell r="G86">
            <v>4547.740234375</v>
          </cell>
          <cell r="H86">
            <v>84</v>
          </cell>
          <cell r="I86">
            <v>13774390.514880951</v>
          </cell>
        </row>
        <row r="87">
          <cell r="A87">
            <v>44502</v>
          </cell>
          <cell r="B87">
            <v>0.99500000476837158</v>
          </cell>
          <cell r="C87">
            <v>1.0039999485015869</v>
          </cell>
          <cell r="D87">
            <v>0.98500001430511475</v>
          </cell>
          <cell r="E87">
            <v>0.99199998378753662</v>
          </cell>
          <cell r="F87">
            <v>4555496</v>
          </cell>
          <cell r="G87">
            <v>4539.01220703125</v>
          </cell>
          <cell r="H87">
            <v>85</v>
          </cell>
          <cell r="I87">
            <v>13665932.932352941</v>
          </cell>
        </row>
        <row r="88">
          <cell r="A88">
            <v>44503</v>
          </cell>
          <cell r="B88">
            <v>0.99299997091293335</v>
          </cell>
          <cell r="C88">
            <v>0.99699997901916504</v>
          </cell>
          <cell r="D88">
            <v>0.98100000619888306</v>
          </cell>
          <cell r="E88">
            <v>0.98500001430511475</v>
          </cell>
          <cell r="F88">
            <v>2688135</v>
          </cell>
          <cell r="G88">
            <v>2661.218017578125</v>
          </cell>
          <cell r="H88">
            <v>86</v>
          </cell>
          <cell r="I88">
            <v>13538284.119186046</v>
          </cell>
        </row>
        <row r="89">
          <cell r="A89">
            <v>44504</v>
          </cell>
          <cell r="B89">
            <v>0.98900002241134644</v>
          </cell>
          <cell r="C89">
            <v>0.99900001287460327</v>
          </cell>
          <cell r="D89">
            <v>0.98900002241134644</v>
          </cell>
          <cell r="E89">
            <v>0.99699997901916504</v>
          </cell>
          <cell r="F89">
            <v>1909511</v>
          </cell>
          <cell r="G89">
            <v>1903.31005859375</v>
          </cell>
          <cell r="H89">
            <v>87</v>
          </cell>
          <cell r="I89">
            <v>13404620.060344828</v>
          </cell>
        </row>
        <row r="90">
          <cell r="A90">
            <v>44505</v>
          </cell>
          <cell r="B90">
            <v>0.99400001764297485</v>
          </cell>
          <cell r="C90">
            <v>1.003000020980835</v>
          </cell>
          <cell r="D90">
            <v>0.99299997091293335</v>
          </cell>
          <cell r="E90">
            <v>0.99400001764297485</v>
          </cell>
          <cell r="F90">
            <v>3670757</v>
          </cell>
          <cell r="G90">
            <v>3665.5859375</v>
          </cell>
          <cell r="H90">
            <v>88</v>
          </cell>
          <cell r="I90">
            <v>13294007.980113637</v>
          </cell>
        </row>
        <row r="91">
          <cell r="A91">
            <v>44508</v>
          </cell>
          <cell r="B91">
            <v>0.99199998378753662</v>
          </cell>
          <cell r="C91">
            <v>1.0010000467300415</v>
          </cell>
          <cell r="D91">
            <v>0.98799997568130493</v>
          </cell>
          <cell r="E91">
            <v>0.99900001287460327</v>
          </cell>
          <cell r="F91">
            <v>6864536</v>
          </cell>
          <cell r="G91">
            <v>6831.2890625</v>
          </cell>
          <cell r="H91">
            <v>89</v>
          </cell>
          <cell r="I91">
            <v>13221766.721910112</v>
          </cell>
        </row>
        <row r="92">
          <cell r="A92">
            <v>44509</v>
          </cell>
          <cell r="B92">
            <v>0.99900001287460327</v>
          </cell>
          <cell r="C92">
            <v>1.0019999742507935</v>
          </cell>
          <cell r="D92">
            <v>0.99500000476837158</v>
          </cell>
          <cell r="E92">
            <v>1.0010000467300415</v>
          </cell>
          <cell r="F92">
            <v>3590273.75</v>
          </cell>
          <cell r="G92">
            <v>3591.166015625</v>
          </cell>
          <cell r="H92">
            <v>90</v>
          </cell>
          <cell r="I92">
            <v>13114750.133333333</v>
          </cell>
        </row>
        <row r="93">
          <cell r="A93">
            <v>44510</v>
          </cell>
          <cell r="B93">
            <v>0.99699997901916504</v>
          </cell>
          <cell r="C93">
            <v>0.99900001287460327</v>
          </cell>
          <cell r="D93">
            <v>0.98299998044967651</v>
          </cell>
          <cell r="E93">
            <v>0.99800002574920654</v>
          </cell>
          <cell r="F93">
            <v>3034505</v>
          </cell>
          <cell r="G93">
            <v>3010.635986328125</v>
          </cell>
          <cell r="H93">
            <v>91</v>
          </cell>
          <cell r="I93">
            <v>13003978.208791209</v>
          </cell>
        </row>
        <row r="94">
          <cell r="A94">
            <v>44511</v>
          </cell>
          <cell r="B94">
            <v>0.99800002574920654</v>
          </cell>
          <cell r="C94">
            <v>1.0089999437332153</v>
          </cell>
          <cell r="D94">
            <v>0.99800002574920654</v>
          </cell>
          <cell r="E94">
            <v>1.0049999952316284</v>
          </cell>
          <cell r="F94">
            <v>9065659</v>
          </cell>
          <cell r="G94">
            <v>9112.28125</v>
          </cell>
          <cell r="H94">
            <v>92</v>
          </cell>
          <cell r="I94">
            <v>12961170.391304348</v>
          </cell>
        </row>
        <row r="95">
          <cell r="A95">
            <v>44512</v>
          </cell>
          <cell r="B95">
            <v>1.0019999742507935</v>
          </cell>
          <cell r="C95">
            <v>1.0099999904632568</v>
          </cell>
          <cell r="D95">
            <v>1</v>
          </cell>
          <cell r="E95">
            <v>1.0060000419616699</v>
          </cell>
          <cell r="F95">
            <v>8636856</v>
          </cell>
          <cell r="G95">
            <v>8679.5703125</v>
          </cell>
          <cell r="H95">
            <v>93</v>
          </cell>
          <cell r="I95">
            <v>12914672.387096774</v>
          </cell>
        </row>
        <row r="96">
          <cell r="A96">
            <v>44515</v>
          </cell>
          <cell r="B96">
            <v>1.0080000162124634</v>
          </cell>
          <cell r="C96">
            <v>1.0080000162124634</v>
          </cell>
          <cell r="D96">
            <v>0.99299997091293335</v>
          </cell>
          <cell r="E96">
            <v>0.99800002574920654</v>
          </cell>
          <cell r="F96">
            <v>1175807</v>
          </cell>
          <cell r="G96">
            <v>1175.136962890625</v>
          </cell>
          <cell r="H96">
            <v>94</v>
          </cell>
          <cell r="I96">
            <v>12789790.840425532</v>
          </cell>
        </row>
        <row r="97">
          <cell r="A97">
            <v>44516</v>
          </cell>
          <cell r="B97">
            <v>0.99699997901916504</v>
          </cell>
          <cell r="C97">
            <v>1.0039999485015869</v>
          </cell>
          <cell r="D97">
            <v>0.99599999189376831</v>
          </cell>
          <cell r="E97">
            <v>0.99599999189376831</v>
          </cell>
          <cell r="F97">
            <v>3911551.25</v>
          </cell>
          <cell r="G97">
            <v>3910.964111328125</v>
          </cell>
          <cell r="H97">
            <v>95</v>
          </cell>
          <cell r="I97">
            <v>12696335.686842104</v>
          </cell>
        </row>
        <row r="98">
          <cell r="A98">
            <v>44517</v>
          </cell>
          <cell r="B98">
            <v>0.99599999189376831</v>
          </cell>
          <cell r="C98">
            <v>1.0049999952316284</v>
          </cell>
          <cell r="D98">
            <v>0.99599999189376831</v>
          </cell>
          <cell r="E98">
            <v>1.003000020980835</v>
          </cell>
          <cell r="F98">
            <v>4511860</v>
          </cell>
          <cell r="G98">
            <v>4525.86083984375</v>
          </cell>
          <cell r="H98">
            <v>96</v>
          </cell>
          <cell r="I98">
            <v>12611080.731770834</v>
          </cell>
        </row>
        <row r="99">
          <cell r="A99">
            <v>44518</v>
          </cell>
          <cell r="B99">
            <v>1.0060000419616699</v>
          </cell>
          <cell r="C99">
            <v>1.0060000419616699</v>
          </cell>
          <cell r="D99">
            <v>0.99199998378753662</v>
          </cell>
          <cell r="E99">
            <v>0.99299997091293335</v>
          </cell>
          <cell r="F99">
            <v>3573020</v>
          </cell>
          <cell r="G99">
            <v>3556.583984375</v>
          </cell>
          <cell r="H99">
            <v>97</v>
          </cell>
          <cell r="I99">
            <v>12517904.847938145</v>
          </cell>
        </row>
        <row r="100">
          <cell r="A100">
            <v>44519</v>
          </cell>
          <cell r="B100">
            <v>0.99500000476837158</v>
          </cell>
          <cell r="C100">
            <v>1.003000020980835</v>
          </cell>
          <cell r="D100">
            <v>0.99400001764297485</v>
          </cell>
          <cell r="E100">
            <v>1.0019999742507935</v>
          </cell>
          <cell r="F100">
            <v>3607827</v>
          </cell>
          <cell r="G100">
            <v>3598.861083984375</v>
          </cell>
          <cell r="H100">
            <v>98</v>
          </cell>
          <cell r="I100">
            <v>12426985.68622449</v>
          </cell>
        </row>
        <row r="101">
          <cell r="A101">
            <v>44522</v>
          </cell>
          <cell r="B101">
            <v>1.0039999485015869</v>
          </cell>
          <cell r="C101">
            <v>1.0219999551773071</v>
          </cell>
          <cell r="D101">
            <v>1.0039999485015869</v>
          </cell>
          <cell r="E101">
            <v>1.0210000276565552</v>
          </cell>
          <cell r="F101">
            <v>15328411</v>
          </cell>
          <cell r="G101">
            <v>15549.439453125</v>
          </cell>
          <cell r="H101">
            <v>99</v>
          </cell>
          <cell r="I101">
            <v>12456293.012626262</v>
          </cell>
        </row>
        <row r="102">
          <cell r="A102">
            <v>44523</v>
          </cell>
          <cell r="B102">
            <v>1.0199999809265137</v>
          </cell>
          <cell r="C102">
            <v>1.0199999809265137</v>
          </cell>
          <cell r="D102">
            <v>1.0119999647140503</v>
          </cell>
          <cell r="E102">
            <v>1.0130000114440918</v>
          </cell>
          <cell r="F102">
            <v>9459840</v>
          </cell>
          <cell r="G102">
            <v>9609.9208984375</v>
          </cell>
          <cell r="H102">
            <v>100</v>
          </cell>
          <cell r="I102">
            <v>12426328.4825</v>
          </cell>
        </row>
        <row r="103">
          <cell r="A103">
            <v>44524</v>
          </cell>
          <cell r="B103">
            <v>1.0130000114440918</v>
          </cell>
          <cell r="C103">
            <v>1.0160000324249268</v>
          </cell>
          <cell r="D103">
            <v>1.0089999437332153</v>
          </cell>
          <cell r="E103">
            <v>1.0110000371932983</v>
          </cell>
          <cell r="F103">
            <v>4747023</v>
          </cell>
          <cell r="G103">
            <v>4802.89111328125</v>
          </cell>
          <cell r="H103">
            <v>101</v>
          </cell>
          <cell r="I103">
            <v>12350295.754950495</v>
          </cell>
        </row>
        <row r="104">
          <cell r="A104">
            <v>44525</v>
          </cell>
          <cell r="B104">
            <v>1.0099999904632568</v>
          </cell>
          <cell r="C104">
            <v>1.0110000371932983</v>
          </cell>
          <cell r="D104">
            <v>1.0060000419616699</v>
          </cell>
          <cell r="E104">
            <v>1.0080000162124634</v>
          </cell>
          <cell r="F104">
            <v>4018310.25</v>
          </cell>
          <cell r="G104">
            <v>4053.112060546875</v>
          </cell>
          <cell r="H104">
            <v>102</v>
          </cell>
          <cell r="I104">
            <v>12268609.62254902</v>
          </cell>
        </row>
        <row r="105">
          <cell r="A105">
            <v>44526</v>
          </cell>
          <cell r="B105">
            <v>1.0099999904632568</v>
          </cell>
          <cell r="C105">
            <v>1.0130000114440918</v>
          </cell>
          <cell r="D105">
            <v>1.003000020980835</v>
          </cell>
          <cell r="E105">
            <v>1.0049999952316284</v>
          </cell>
          <cell r="F105">
            <v>2548336</v>
          </cell>
          <cell r="G105">
            <v>2571.751953125</v>
          </cell>
          <cell r="H105">
            <v>103</v>
          </cell>
          <cell r="I105">
            <v>12174238.033980582</v>
          </cell>
        </row>
        <row r="106">
          <cell r="A106">
            <v>44529</v>
          </cell>
          <cell r="B106">
            <v>1.0010000467300415</v>
          </cell>
          <cell r="C106">
            <v>1.0110000371932983</v>
          </cell>
          <cell r="D106">
            <v>0.99599999189376831</v>
          </cell>
          <cell r="E106">
            <v>1.0089999437332153</v>
          </cell>
          <cell r="F106">
            <v>4573849</v>
          </cell>
          <cell r="G106">
            <v>4607.95703125</v>
          </cell>
          <cell r="H106">
            <v>104</v>
          </cell>
          <cell r="I106">
            <v>12101157.370192308</v>
          </cell>
        </row>
        <row r="107">
          <cell r="A107">
            <v>44530</v>
          </cell>
          <cell r="B107">
            <v>1.0110000371932983</v>
          </cell>
          <cell r="C107">
            <v>1.0149999856948853</v>
          </cell>
          <cell r="D107">
            <v>1.0049999952316284</v>
          </cell>
          <cell r="E107">
            <v>1.0110000371932983</v>
          </cell>
          <cell r="F107">
            <v>3040778</v>
          </cell>
          <cell r="G107">
            <v>3072.791015625</v>
          </cell>
          <cell r="H107">
            <v>105</v>
          </cell>
          <cell r="I107">
            <v>12014868.042857142</v>
          </cell>
        </row>
        <row r="108">
          <cell r="A108">
            <v>44531</v>
          </cell>
          <cell r="B108">
            <v>1.0110000371932983</v>
          </cell>
          <cell r="C108">
            <v>1.0110000371932983</v>
          </cell>
          <cell r="D108">
            <v>1.0019999742507935</v>
          </cell>
          <cell r="E108">
            <v>1.0069999694824219</v>
          </cell>
          <cell r="F108">
            <v>1723848</v>
          </cell>
          <cell r="G108">
            <v>1733.385009765625</v>
          </cell>
          <cell r="H108">
            <v>106</v>
          </cell>
          <cell r="I108">
            <v>11917782.948113207</v>
          </cell>
        </row>
        <row r="109">
          <cell r="A109">
            <v>44532</v>
          </cell>
          <cell r="B109">
            <v>1.003000020980835</v>
          </cell>
          <cell r="C109">
            <v>1.0089999437332153</v>
          </cell>
          <cell r="D109">
            <v>1.0010000467300415</v>
          </cell>
          <cell r="E109">
            <v>1.003000020980835</v>
          </cell>
          <cell r="F109">
            <v>2275412</v>
          </cell>
          <cell r="G109">
            <v>2284.958984375</v>
          </cell>
          <cell r="H109">
            <v>107</v>
          </cell>
          <cell r="I109">
            <v>11827667.331775701</v>
          </cell>
        </row>
        <row r="110">
          <cell r="A110">
            <v>44533</v>
          </cell>
          <cell r="B110">
            <v>1.0049999952316284</v>
          </cell>
          <cell r="C110">
            <v>1.0069999694824219</v>
          </cell>
          <cell r="D110">
            <v>0.99800002574920654</v>
          </cell>
          <cell r="E110">
            <v>1.0060000419616699</v>
          </cell>
          <cell r="F110">
            <v>1681631</v>
          </cell>
          <cell r="G110">
            <v>1687.27001953125</v>
          </cell>
          <cell r="H110">
            <v>108</v>
          </cell>
          <cell r="I110">
            <v>11733722.550925925</v>
          </cell>
        </row>
        <row r="111">
          <cell r="A111">
            <v>44536</v>
          </cell>
          <cell r="B111">
            <v>1.003000020980835</v>
          </cell>
          <cell r="C111">
            <v>1.0099999904632568</v>
          </cell>
          <cell r="D111">
            <v>0.99500000476837158</v>
          </cell>
          <cell r="E111">
            <v>0.99500000476837158</v>
          </cell>
          <cell r="F111">
            <v>1038611.0625</v>
          </cell>
          <cell r="G111">
            <v>1041.5989990234375</v>
          </cell>
          <cell r="H111">
            <v>109</v>
          </cell>
          <cell r="I111">
            <v>11635602.262041284</v>
          </cell>
        </row>
        <row r="112">
          <cell r="A112">
            <v>44537</v>
          </cell>
          <cell r="B112">
            <v>1.0010000467300415</v>
          </cell>
          <cell r="C112">
            <v>1.0010000467300415</v>
          </cell>
          <cell r="D112">
            <v>0.98400002717971802</v>
          </cell>
          <cell r="E112">
            <v>0.98900002241134644</v>
          </cell>
          <cell r="F112">
            <v>2848805</v>
          </cell>
          <cell r="G112">
            <v>2824.451904296875</v>
          </cell>
          <cell r="H112">
            <v>110</v>
          </cell>
          <cell r="I112">
            <v>11555722.286931818</v>
          </cell>
        </row>
        <row r="113">
          <cell r="A113">
            <v>44538</v>
          </cell>
          <cell r="B113">
            <v>0.99500000476837158</v>
          </cell>
          <cell r="C113">
            <v>1.0060000419616699</v>
          </cell>
          <cell r="D113">
            <v>0.99400001764297485</v>
          </cell>
          <cell r="E113">
            <v>1.0060000419616699</v>
          </cell>
          <cell r="F113">
            <v>3410173.75</v>
          </cell>
          <cell r="G113">
            <v>3419.632080078125</v>
          </cell>
          <cell r="H113">
            <v>111</v>
          </cell>
          <cell r="I113">
            <v>11482338.966779279</v>
          </cell>
        </row>
        <row r="114">
          <cell r="A114">
            <v>44539</v>
          </cell>
          <cell r="B114">
            <v>1.0049999952316284</v>
          </cell>
          <cell r="C114">
            <v>1.0219999551773071</v>
          </cell>
          <cell r="D114">
            <v>1.0049999952316284</v>
          </cell>
          <cell r="E114">
            <v>1.0190000534057617</v>
          </cell>
          <cell r="F114">
            <v>10712061</v>
          </cell>
          <cell r="G114">
            <v>10902.970703125</v>
          </cell>
          <cell r="H114">
            <v>112</v>
          </cell>
          <cell r="I114">
            <v>11475461.484933035</v>
          </cell>
        </row>
        <row r="115">
          <cell r="A115">
            <v>44540</v>
          </cell>
          <cell r="B115">
            <v>1.0130000114440918</v>
          </cell>
          <cell r="C115">
            <v>1.0210000276565552</v>
          </cell>
          <cell r="D115">
            <v>1.0089999437332153</v>
          </cell>
          <cell r="E115">
            <v>1.0190000534057617</v>
          </cell>
          <cell r="F115">
            <v>1963998</v>
          </cell>
          <cell r="G115">
            <v>1997.758056640625</v>
          </cell>
          <cell r="H115">
            <v>113</v>
          </cell>
          <cell r="I115">
            <v>11391289.24170354</v>
          </cell>
        </row>
        <row r="116">
          <cell r="A116">
            <v>44543</v>
          </cell>
          <cell r="B116">
            <v>1.0130000114440918</v>
          </cell>
          <cell r="C116">
            <v>1.034000039100647</v>
          </cell>
          <cell r="D116">
            <v>1.0130000114440918</v>
          </cell>
          <cell r="E116">
            <v>1.0269999504089355</v>
          </cell>
          <cell r="F116">
            <v>8765824</v>
          </cell>
          <cell r="G116">
            <v>9026.02734375</v>
          </cell>
          <cell r="H116">
            <v>114</v>
          </cell>
          <cell r="I116">
            <v>11368258.844846491</v>
          </cell>
        </row>
        <row r="117">
          <cell r="A117">
            <v>44544</v>
          </cell>
          <cell r="B117">
            <v>1.0269999504089355</v>
          </cell>
          <cell r="C117">
            <v>1.0269999504089355</v>
          </cell>
          <cell r="D117">
            <v>1.0180000066757202</v>
          </cell>
          <cell r="E117">
            <v>1.0180000066757202</v>
          </cell>
          <cell r="F117">
            <v>1627225</v>
          </cell>
          <cell r="G117">
            <v>1659.76904296875</v>
          </cell>
          <cell r="H117">
            <v>115</v>
          </cell>
          <cell r="I117">
            <v>11283554.202717392</v>
          </cell>
        </row>
        <row r="118">
          <cell r="A118">
            <v>44545</v>
          </cell>
          <cell r="B118">
            <v>1.0199999809265137</v>
          </cell>
          <cell r="C118">
            <v>1.0219999551773071</v>
          </cell>
          <cell r="D118">
            <v>1.0089999437332153</v>
          </cell>
          <cell r="E118">
            <v>1.0099999904632568</v>
          </cell>
          <cell r="F118">
            <v>3141458</v>
          </cell>
          <cell r="G118">
            <v>3196.468017578125</v>
          </cell>
          <cell r="H118">
            <v>116</v>
          </cell>
          <cell r="I118">
            <v>11213363.718211208</v>
          </cell>
        </row>
        <row r="119">
          <cell r="A119">
            <v>44546</v>
          </cell>
          <cell r="B119">
            <v>1.0099999904632568</v>
          </cell>
          <cell r="C119">
            <v>1.0149999856948853</v>
          </cell>
          <cell r="D119">
            <v>1.0080000162124634</v>
          </cell>
          <cell r="E119">
            <v>1.0149999856948853</v>
          </cell>
          <cell r="F119">
            <v>2897243</v>
          </cell>
          <cell r="G119">
            <v>2928.18994140625</v>
          </cell>
          <cell r="H119">
            <v>117</v>
          </cell>
          <cell r="I119">
            <v>11142285.7633547</v>
          </cell>
        </row>
        <row r="120">
          <cell r="A120">
            <v>44547</v>
          </cell>
          <cell r="B120">
            <v>1.0069999694824219</v>
          </cell>
          <cell r="C120">
            <v>1.0099999904632568</v>
          </cell>
          <cell r="D120">
            <v>0.99900001287460327</v>
          </cell>
          <cell r="E120">
            <v>1</v>
          </cell>
          <cell r="F120">
            <v>3019505</v>
          </cell>
          <cell r="G120">
            <v>3028.802001953125</v>
          </cell>
          <cell r="H120">
            <v>118</v>
          </cell>
          <cell r="I120">
            <v>11073448.638241526</v>
          </cell>
        </row>
        <row r="121">
          <cell r="A121">
            <v>44550</v>
          </cell>
          <cell r="B121">
            <v>0.99900001287460327</v>
          </cell>
          <cell r="C121">
            <v>1</v>
          </cell>
          <cell r="D121">
            <v>0.97600001096725464</v>
          </cell>
          <cell r="E121">
            <v>0.97699999809265137</v>
          </cell>
          <cell r="F121">
            <v>4565101</v>
          </cell>
          <cell r="G121">
            <v>4501.97900390625</v>
          </cell>
          <cell r="H121">
            <v>119</v>
          </cell>
          <cell r="I121">
            <v>11018756.641281513</v>
          </cell>
        </row>
        <row r="122">
          <cell r="A122">
            <v>44551</v>
          </cell>
          <cell r="B122">
            <v>0.98299998044967651</v>
          </cell>
          <cell r="C122">
            <v>0.98500001430511475</v>
          </cell>
          <cell r="D122">
            <v>0.97699999809265137</v>
          </cell>
          <cell r="E122">
            <v>0.98500001430511475</v>
          </cell>
          <cell r="F122">
            <v>3084602</v>
          </cell>
          <cell r="G122">
            <v>3024.156005859375</v>
          </cell>
          <cell r="H122">
            <v>120</v>
          </cell>
          <cell r="I122">
            <v>10952638.6859375</v>
          </cell>
        </row>
        <row r="123">
          <cell r="A123">
            <v>44552</v>
          </cell>
          <cell r="B123">
            <v>0.98600000143051147</v>
          </cell>
          <cell r="C123">
            <v>0.99299997091293335</v>
          </cell>
          <cell r="D123">
            <v>0.98600000143051147</v>
          </cell>
          <cell r="E123">
            <v>0.99099999666213989</v>
          </cell>
          <cell r="F123">
            <v>2327117</v>
          </cell>
          <cell r="G123">
            <v>2305.64208984375</v>
          </cell>
          <cell r="H123">
            <v>121</v>
          </cell>
          <cell r="I123">
            <v>10881353.382747933</v>
          </cell>
        </row>
        <row r="124">
          <cell r="A124">
            <v>44553</v>
          </cell>
          <cell r="B124">
            <v>0.99500000476837158</v>
          </cell>
          <cell r="C124">
            <v>0.99900001287460327</v>
          </cell>
          <cell r="D124">
            <v>0.99099999666213989</v>
          </cell>
          <cell r="E124">
            <v>0.99500000476837158</v>
          </cell>
          <cell r="F124">
            <v>3145225</v>
          </cell>
          <cell r="G124">
            <v>3126.48388671875</v>
          </cell>
          <cell r="H124">
            <v>122</v>
          </cell>
          <cell r="I124">
            <v>10817942.494364753</v>
          </cell>
        </row>
        <row r="125">
          <cell r="A125">
            <v>44554</v>
          </cell>
          <cell r="B125">
            <v>0.99400001764297485</v>
          </cell>
          <cell r="C125">
            <v>0.99400001764297485</v>
          </cell>
          <cell r="D125">
            <v>0.9779999852180481</v>
          </cell>
          <cell r="E125">
            <v>0.98199999332427979</v>
          </cell>
          <cell r="F125">
            <v>3182907</v>
          </cell>
          <cell r="G125">
            <v>3132.027099609375</v>
          </cell>
          <cell r="H125">
            <v>123</v>
          </cell>
          <cell r="I125">
            <v>10755869.035060976</v>
          </cell>
        </row>
        <row r="126">
          <cell r="A126">
            <v>44557</v>
          </cell>
          <cell r="B126">
            <v>0.98400002717971802</v>
          </cell>
          <cell r="C126">
            <v>0.98900002241134644</v>
          </cell>
          <cell r="D126">
            <v>0.98000001907348633</v>
          </cell>
          <cell r="E126">
            <v>0.98299998044967651</v>
          </cell>
          <cell r="F126">
            <v>1800311.875</v>
          </cell>
          <cell r="G126">
            <v>1771.0479736328125</v>
          </cell>
          <cell r="H126">
            <v>124</v>
          </cell>
          <cell r="I126">
            <v>10683646.799899194</v>
          </cell>
        </row>
        <row r="127">
          <cell r="A127">
            <v>44558</v>
          </cell>
          <cell r="B127">
            <v>0.9869999885559082</v>
          </cell>
          <cell r="C127">
            <v>0.99599999189376831</v>
          </cell>
          <cell r="D127">
            <v>0.98199999332427979</v>
          </cell>
          <cell r="E127">
            <v>0.99400001764297485</v>
          </cell>
          <cell r="F127">
            <v>4340008</v>
          </cell>
          <cell r="G127">
            <v>4296.35302734375</v>
          </cell>
          <cell r="H127">
            <v>125</v>
          </cell>
          <cell r="I127">
            <v>10632897.6895</v>
          </cell>
        </row>
        <row r="128">
          <cell r="A128">
            <v>44559</v>
          </cell>
          <cell r="B128">
            <v>0.99500000476837158</v>
          </cell>
          <cell r="C128">
            <v>0.99500000476837158</v>
          </cell>
          <cell r="D128">
            <v>0.98299998044967651</v>
          </cell>
          <cell r="E128">
            <v>0.98299998044967651</v>
          </cell>
          <cell r="F128">
            <v>3106204</v>
          </cell>
          <cell r="G128">
            <v>3066.179931640625</v>
          </cell>
          <cell r="H128">
            <v>126</v>
          </cell>
          <cell r="I128">
            <v>10573162.025297619</v>
          </cell>
        </row>
        <row r="129">
          <cell r="A129">
            <v>44560</v>
          </cell>
          <cell r="B129">
            <v>0.98299998044967651</v>
          </cell>
          <cell r="C129">
            <v>0.99400001764297485</v>
          </cell>
          <cell r="D129">
            <v>0.98299998044967651</v>
          </cell>
          <cell r="E129">
            <v>0.99000000953674316</v>
          </cell>
          <cell r="F129">
            <v>1774302.875</v>
          </cell>
          <cell r="G129">
            <v>1756.2440185546875</v>
          </cell>
          <cell r="H129">
            <v>127</v>
          </cell>
          <cell r="I129">
            <v>10503879.669783464</v>
          </cell>
        </row>
        <row r="130">
          <cell r="A130">
            <v>44561</v>
          </cell>
          <cell r="B130">
            <v>0.99500000476837158</v>
          </cell>
          <cell r="C130">
            <v>0.99500000476837158</v>
          </cell>
          <cell r="D130">
            <v>0.98600000143051147</v>
          </cell>
          <cell r="E130">
            <v>0.99199998378753662</v>
          </cell>
          <cell r="F130">
            <v>1988017</v>
          </cell>
          <cell r="G130">
            <v>1969.0880126953125</v>
          </cell>
          <cell r="H130">
            <v>128</v>
          </cell>
          <cell r="I130">
            <v>10437349.492675781</v>
          </cell>
        </row>
        <row r="131">
          <cell r="A131">
            <v>44565</v>
          </cell>
          <cell r="B131">
            <v>0.99199998378753662</v>
          </cell>
          <cell r="C131">
            <v>0.99599999189376831</v>
          </cell>
          <cell r="D131">
            <v>0.97600001096725464</v>
          </cell>
          <cell r="E131">
            <v>0.98299998044967651</v>
          </cell>
          <cell r="F131">
            <v>3473303</v>
          </cell>
          <cell r="G131">
            <v>3420.97705078125</v>
          </cell>
          <cell r="H131">
            <v>129</v>
          </cell>
          <cell r="I131">
            <v>10383364.636143411</v>
          </cell>
        </row>
        <row r="132">
          <cell r="A132">
            <v>44566</v>
          </cell>
          <cell r="B132">
            <v>0.97699999809265137</v>
          </cell>
          <cell r="C132">
            <v>0.97699999809265137</v>
          </cell>
          <cell r="D132">
            <v>0.95599997043609619</v>
          </cell>
          <cell r="E132">
            <v>0.96100002527236938</v>
          </cell>
          <cell r="F132">
            <v>5904303</v>
          </cell>
          <cell r="G132">
            <v>5693.3017578125</v>
          </cell>
          <cell r="H132">
            <v>130</v>
          </cell>
          <cell r="I132">
            <v>10348910.315865384</v>
          </cell>
        </row>
        <row r="133">
          <cell r="A133">
            <v>44567</v>
          </cell>
          <cell r="B133">
            <v>0.95599997043609619</v>
          </cell>
          <cell r="C133">
            <v>0.9570000171661377</v>
          </cell>
          <cell r="D133">
            <v>0.94300001859664917</v>
          </cell>
          <cell r="E133">
            <v>0.95200002193450928</v>
          </cell>
          <cell r="F133">
            <v>6038001</v>
          </cell>
          <cell r="G133">
            <v>5740.23486328125</v>
          </cell>
          <cell r="H133">
            <v>131</v>
          </cell>
          <cell r="I133">
            <v>10316002.611164123</v>
          </cell>
        </row>
        <row r="134">
          <cell r="A134">
            <v>44568</v>
          </cell>
          <cell r="B134">
            <v>0.95599997043609619</v>
          </cell>
          <cell r="C134">
            <v>0.95899999141693115</v>
          </cell>
          <cell r="D134">
            <v>0.94900000095367432</v>
          </cell>
          <cell r="E134">
            <v>0.94999998807907104</v>
          </cell>
          <cell r="F134">
            <v>2948303</v>
          </cell>
          <cell r="G134">
            <v>2812.489990234375</v>
          </cell>
          <cell r="H134">
            <v>132</v>
          </cell>
          <cell r="I134">
            <v>10260186.705018939</v>
          </cell>
        </row>
        <row r="135">
          <cell r="A135">
            <v>44571</v>
          </cell>
          <cell r="B135">
            <v>0.95300000905990601</v>
          </cell>
          <cell r="C135">
            <v>0.95399999618530273</v>
          </cell>
          <cell r="D135">
            <v>0.93800002336502075</v>
          </cell>
          <cell r="E135">
            <v>0.94999998807907104</v>
          </cell>
          <cell r="F135">
            <v>2877113</v>
          </cell>
          <cell r="G135">
            <v>2723.02392578125</v>
          </cell>
          <cell r="H135">
            <v>133</v>
          </cell>
          <cell r="I135">
            <v>10204674.872650376</v>
          </cell>
        </row>
        <row r="136">
          <cell r="A136">
            <v>44572</v>
          </cell>
          <cell r="B136">
            <v>0.94999998807907104</v>
          </cell>
          <cell r="C136">
            <v>0.95200002193450928</v>
          </cell>
          <cell r="D136">
            <v>0.93800002336502075</v>
          </cell>
          <cell r="E136">
            <v>0.93900001049041748</v>
          </cell>
          <cell r="F136">
            <v>4772900</v>
          </cell>
          <cell r="G136">
            <v>4504.2998046875</v>
          </cell>
          <cell r="H136">
            <v>134</v>
          </cell>
          <cell r="I136">
            <v>10164139.239272388</v>
          </cell>
        </row>
        <row r="137">
          <cell r="A137">
            <v>44573</v>
          </cell>
          <cell r="B137">
            <v>0.94700002670288086</v>
          </cell>
          <cell r="C137">
            <v>0.95200002193450928</v>
          </cell>
          <cell r="D137">
            <v>0.94300001859664917</v>
          </cell>
          <cell r="E137">
            <v>0.95200002193450928</v>
          </cell>
          <cell r="F137">
            <v>1687809</v>
          </cell>
          <cell r="G137">
            <v>1599.0799560546875</v>
          </cell>
          <cell r="H137">
            <v>135</v>
          </cell>
          <cell r="I137">
            <v>10101351.60787037</v>
          </cell>
        </row>
        <row r="138">
          <cell r="A138">
            <v>44574</v>
          </cell>
          <cell r="B138">
            <v>0.95200002193450928</v>
          </cell>
          <cell r="C138">
            <v>0.95300000905990601</v>
          </cell>
          <cell r="D138">
            <v>0.93500000238418579</v>
          </cell>
          <cell r="E138">
            <v>0.93599998950958252</v>
          </cell>
          <cell r="F138">
            <v>3237800</v>
          </cell>
          <cell r="G138">
            <v>3048.388916015625</v>
          </cell>
          <cell r="H138">
            <v>136</v>
          </cell>
          <cell r="I138">
            <v>10050884.31663603</v>
          </cell>
        </row>
        <row r="139">
          <cell r="A139">
            <v>44575</v>
          </cell>
          <cell r="B139">
            <v>0.94800001382827759</v>
          </cell>
          <cell r="C139">
            <v>0.94800001382827759</v>
          </cell>
          <cell r="D139">
            <v>0.93000000715255737</v>
          </cell>
          <cell r="E139">
            <v>0.93800002336502075</v>
          </cell>
          <cell r="F139">
            <v>1447505</v>
          </cell>
          <cell r="G139">
            <v>1356.9019775390625</v>
          </cell>
          <cell r="H139">
            <v>137</v>
          </cell>
          <cell r="I139">
            <v>9988085.9274635036</v>
          </cell>
        </row>
        <row r="140">
          <cell r="A140">
            <v>44578</v>
          </cell>
          <cell r="B140">
            <v>0.93800002336502075</v>
          </cell>
          <cell r="C140">
            <v>0.95499998331069946</v>
          </cell>
          <cell r="D140">
            <v>0.93800002336502075</v>
          </cell>
          <cell r="E140">
            <v>0.95300000905990601</v>
          </cell>
          <cell r="F140">
            <v>1462618</v>
          </cell>
          <cell r="G140">
            <v>1390.68994140625</v>
          </cell>
          <cell r="H140">
            <v>138</v>
          </cell>
          <cell r="I140">
            <v>9926307.1743659414</v>
          </cell>
        </row>
        <row r="141">
          <cell r="A141">
            <v>44579</v>
          </cell>
          <cell r="B141">
            <v>0.95899999141693115</v>
          </cell>
          <cell r="C141">
            <v>0.95899999141693115</v>
          </cell>
          <cell r="D141">
            <v>0.94700002670288086</v>
          </cell>
          <cell r="E141">
            <v>0.95399999618530273</v>
          </cell>
          <cell r="F141">
            <v>2637102</v>
          </cell>
          <cell r="G141">
            <v>2516.280029296875</v>
          </cell>
          <cell r="H141">
            <v>139</v>
          </cell>
          <cell r="I141">
            <v>9873866.8493705038</v>
          </cell>
        </row>
        <row r="142">
          <cell r="A142">
            <v>44580</v>
          </cell>
          <cell r="B142">
            <v>0.95800000429153442</v>
          </cell>
          <cell r="C142">
            <v>0.95800000429153442</v>
          </cell>
          <cell r="D142">
            <v>0.93300002813339233</v>
          </cell>
          <cell r="E142">
            <v>0.93900001049041748</v>
          </cell>
          <cell r="F142">
            <v>3376500</v>
          </cell>
          <cell r="G142">
            <v>3168.449951171875</v>
          </cell>
          <cell r="H142">
            <v>140</v>
          </cell>
          <cell r="I142">
            <v>9827457.0861607138</v>
          </cell>
        </row>
        <row r="143">
          <cell r="A143">
            <v>44581</v>
          </cell>
          <cell r="B143">
            <v>0.94099998474121094</v>
          </cell>
          <cell r="C143">
            <v>0.9440000057220459</v>
          </cell>
          <cell r="D143">
            <v>0.93500000238418579</v>
          </cell>
          <cell r="E143">
            <v>0.93900001049041748</v>
          </cell>
          <cell r="F143">
            <v>1368202</v>
          </cell>
          <cell r="G143">
            <v>1286.06201171875</v>
          </cell>
          <cell r="H143">
            <v>141</v>
          </cell>
          <cell r="I143">
            <v>9767462.3692375887</v>
          </cell>
        </row>
        <row r="144">
          <cell r="A144">
            <v>44582</v>
          </cell>
          <cell r="B144">
            <v>0.94700002670288086</v>
          </cell>
          <cell r="C144">
            <v>0.94700002670288086</v>
          </cell>
          <cell r="D144">
            <v>0.92500001192092896</v>
          </cell>
          <cell r="E144">
            <v>0.92699998617172241</v>
          </cell>
          <cell r="F144">
            <v>3362521</v>
          </cell>
          <cell r="G144">
            <v>3127.39404296875</v>
          </cell>
          <cell r="H144">
            <v>142</v>
          </cell>
          <cell r="I144">
            <v>9722357.1483274642</v>
          </cell>
        </row>
        <row r="145">
          <cell r="A145">
            <v>44585</v>
          </cell>
          <cell r="B145">
            <v>0.92699998617172241</v>
          </cell>
          <cell r="C145">
            <v>0.93599998950958252</v>
          </cell>
          <cell r="D145">
            <v>0.92299997806549072</v>
          </cell>
          <cell r="E145">
            <v>0.93300002813339233</v>
          </cell>
          <cell r="F145">
            <v>1527212</v>
          </cell>
          <cell r="G145">
            <v>1420.634033203125</v>
          </cell>
          <cell r="H145">
            <v>143</v>
          </cell>
          <cell r="I145">
            <v>9665048.4409965035</v>
          </cell>
        </row>
        <row r="146">
          <cell r="A146">
            <v>44586</v>
          </cell>
          <cell r="B146">
            <v>0.92100000381469727</v>
          </cell>
          <cell r="C146">
            <v>0.93500000238418579</v>
          </cell>
          <cell r="D146">
            <v>0.91399997472763062</v>
          </cell>
          <cell r="E146">
            <v>0.91399997472763062</v>
          </cell>
          <cell r="F146">
            <v>1894109</v>
          </cell>
          <cell r="G146">
            <v>1748.9329833984375</v>
          </cell>
          <cell r="H146">
            <v>144</v>
          </cell>
          <cell r="I146">
            <v>9611083.5837673619</v>
          </cell>
        </row>
        <row r="147">
          <cell r="A147">
            <v>44587</v>
          </cell>
          <cell r="B147">
            <v>0.91500002145767212</v>
          </cell>
          <cell r="C147">
            <v>0.92400002479553223</v>
          </cell>
          <cell r="D147">
            <v>0.90799999237060547</v>
          </cell>
          <cell r="E147">
            <v>0.92100000381469727</v>
          </cell>
          <cell r="F147">
            <v>1920309</v>
          </cell>
          <cell r="G147">
            <v>1765.64794921875</v>
          </cell>
          <cell r="H147">
            <v>145</v>
          </cell>
          <cell r="I147">
            <v>9558043.7590517234</v>
          </cell>
        </row>
        <row r="148">
          <cell r="A148">
            <v>44588</v>
          </cell>
          <cell r="B148">
            <v>0.91900002956390381</v>
          </cell>
          <cell r="C148">
            <v>0.91900002956390381</v>
          </cell>
          <cell r="D148">
            <v>0.89300000667572021</v>
          </cell>
          <cell r="E148">
            <v>0.89300000667572021</v>
          </cell>
          <cell r="F148">
            <v>2677822</v>
          </cell>
          <cell r="G148">
            <v>2423.487060546875</v>
          </cell>
          <cell r="H148">
            <v>146</v>
          </cell>
          <cell r="I148">
            <v>9510918.9524828773</v>
          </cell>
        </row>
        <row r="149">
          <cell r="A149">
            <v>44589</v>
          </cell>
          <cell r="B149">
            <v>0.90499997138977051</v>
          </cell>
          <cell r="C149">
            <v>0.90499997138977051</v>
          </cell>
          <cell r="D149">
            <v>0.88499999046325684</v>
          </cell>
          <cell r="E149">
            <v>0.89099997282028198</v>
          </cell>
          <cell r="F149">
            <v>2257005</v>
          </cell>
          <cell r="G149">
            <v>2018.9129638671875</v>
          </cell>
          <cell r="H149">
            <v>147</v>
          </cell>
          <cell r="I149">
            <v>9461572.5990646258</v>
          </cell>
        </row>
        <row r="150">
          <cell r="A150">
            <v>44599</v>
          </cell>
          <cell r="B150">
            <v>0.90700000524520874</v>
          </cell>
          <cell r="C150">
            <v>0.91100001335144043</v>
          </cell>
          <cell r="D150">
            <v>0.89200001955032349</v>
          </cell>
          <cell r="E150">
            <v>0.89300000667572021</v>
          </cell>
          <cell r="F150">
            <v>1191102</v>
          </cell>
          <cell r="G150">
            <v>1076.927001953125</v>
          </cell>
          <cell r="H150">
            <v>148</v>
          </cell>
          <cell r="I150">
            <v>9405691.0409628376</v>
          </cell>
        </row>
        <row r="151">
          <cell r="A151">
            <v>44600</v>
          </cell>
          <cell r="B151">
            <v>0.88999998569488525</v>
          </cell>
          <cell r="C151">
            <v>0.88999998569488525</v>
          </cell>
          <cell r="D151">
            <v>0.86100000143051147</v>
          </cell>
          <cell r="E151">
            <v>0.87699997425079346</v>
          </cell>
          <cell r="F151">
            <v>4656026</v>
          </cell>
          <cell r="G151">
            <v>4068.3359375</v>
          </cell>
          <cell r="H151">
            <v>149</v>
          </cell>
          <cell r="I151">
            <v>9373814.0943791941</v>
          </cell>
        </row>
        <row r="152">
          <cell r="A152">
            <v>44601</v>
          </cell>
          <cell r="B152">
            <v>0.87400001287460327</v>
          </cell>
          <cell r="C152">
            <v>0.88899999856948853</v>
          </cell>
          <cell r="D152">
            <v>0.87000000476837158</v>
          </cell>
          <cell r="E152">
            <v>0.8880000114440918</v>
          </cell>
          <cell r="F152">
            <v>1261603</v>
          </cell>
          <cell r="G152">
            <v>1109.7239990234375</v>
          </cell>
          <cell r="H152">
            <v>150</v>
          </cell>
          <cell r="I152">
            <v>9319732.6870833337</v>
          </cell>
        </row>
        <row r="153">
          <cell r="A153">
            <v>44602</v>
          </cell>
          <cell r="B153">
            <v>0.90100002288818359</v>
          </cell>
          <cell r="C153">
            <v>0.90100002288818359</v>
          </cell>
          <cell r="D153">
            <v>0.87000000476837158</v>
          </cell>
          <cell r="E153">
            <v>0.87699997425079346</v>
          </cell>
          <cell r="F153">
            <v>2198404</v>
          </cell>
          <cell r="G153">
            <v>1924.845947265625</v>
          </cell>
          <cell r="H153">
            <v>151</v>
          </cell>
          <cell r="I153">
            <v>9272571.569950331</v>
          </cell>
        </row>
        <row r="154">
          <cell r="A154">
            <v>44603</v>
          </cell>
          <cell r="B154">
            <v>0.87800002098083496</v>
          </cell>
          <cell r="C154">
            <v>0.87800002098083496</v>
          </cell>
          <cell r="D154">
            <v>0.85900002717971802</v>
          </cell>
          <cell r="E154">
            <v>0.86000001430511475</v>
          </cell>
          <cell r="F154">
            <v>2927609</v>
          </cell>
          <cell r="G154">
            <v>2549.548095703125</v>
          </cell>
          <cell r="H154">
            <v>152</v>
          </cell>
          <cell r="I154">
            <v>9230828.3951480258</v>
          </cell>
        </row>
        <row r="155">
          <cell r="A155">
            <v>44606</v>
          </cell>
          <cell r="B155">
            <v>0.8529999852180481</v>
          </cell>
          <cell r="C155">
            <v>0.86599999666213989</v>
          </cell>
          <cell r="D155">
            <v>0.85000002384185791</v>
          </cell>
          <cell r="E155">
            <v>0.85500001907348633</v>
          </cell>
          <cell r="F155">
            <v>2468311</v>
          </cell>
          <cell r="G155">
            <v>2110.842041015625</v>
          </cell>
          <cell r="H155">
            <v>153</v>
          </cell>
          <cell r="I155">
            <v>9186628.9350490198</v>
          </cell>
        </row>
        <row r="156">
          <cell r="A156">
            <v>44607</v>
          </cell>
          <cell r="B156">
            <v>0.86000001430511475</v>
          </cell>
          <cell r="C156">
            <v>0.875</v>
          </cell>
          <cell r="D156">
            <v>0.86000001430511475</v>
          </cell>
          <cell r="E156">
            <v>0.875</v>
          </cell>
          <cell r="F156">
            <v>775004</v>
          </cell>
          <cell r="G156">
            <v>674.23199462890625</v>
          </cell>
          <cell r="H156">
            <v>154</v>
          </cell>
          <cell r="I156">
            <v>9132007.9939123373</v>
          </cell>
        </row>
        <row r="157">
          <cell r="A157">
            <v>44608</v>
          </cell>
          <cell r="B157">
            <v>0.88200002908706665</v>
          </cell>
          <cell r="C157">
            <v>0.88200002908706665</v>
          </cell>
          <cell r="D157">
            <v>0.875</v>
          </cell>
          <cell r="E157">
            <v>0.87699997425079346</v>
          </cell>
          <cell r="F157">
            <v>880201.9375</v>
          </cell>
          <cell r="G157">
            <v>771.77801513671875</v>
          </cell>
          <cell r="H157">
            <v>155</v>
          </cell>
          <cell r="I157">
            <v>9078770.5354838707</v>
          </cell>
        </row>
        <row r="158">
          <cell r="A158">
            <v>44609</v>
          </cell>
          <cell r="B158">
            <v>0.87900000810623169</v>
          </cell>
          <cell r="C158">
            <v>0.88700002431869507</v>
          </cell>
          <cell r="D158">
            <v>0.87400001287460327</v>
          </cell>
          <cell r="E158">
            <v>0.88099998235702515</v>
          </cell>
          <cell r="F158">
            <v>712602</v>
          </cell>
          <cell r="G158">
            <v>627.53399658203125</v>
          </cell>
          <cell r="H158">
            <v>156</v>
          </cell>
          <cell r="I158">
            <v>9025141.25</v>
          </cell>
        </row>
        <row r="159">
          <cell r="A159">
            <v>44610</v>
          </cell>
          <cell r="B159">
            <v>0.87400001287460327</v>
          </cell>
          <cell r="C159">
            <v>0.87900000810623169</v>
          </cell>
          <cell r="D159">
            <v>0.87300002574920654</v>
          </cell>
          <cell r="E159">
            <v>0.87900000810623169</v>
          </cell>
          <cell r="F159">
            <v>536304</v>
          </cell>
          <cell r="G159">
            <v>469.42098999023437</v>
          </cell>
          <cell r="H159">
            <v>157</v>
          </cell>
          <cell r="I159">
            <v>8971072.2229299359</v>
          </cell>
        </row>
        <row r="160">
          <cell r="A160">
            <v>44613</v>
          </cell>
          <cell r="B160">
            <v>0.87800002098083496</v>
          </cell>
          <cell r="C160">
            <v>0.87900000810623169</v>
          </cell>
          <cell r="D160">
            <v>0.87400001287460327</v>
          </cell>
          <cell r="E160">
            <v>0.87699997425079346</v>
          </cell>
          <cell r="F160">
            <v>320901</v>
          </cell>
          <cell r="G160">
            <v>281.20199584960937</v>
          </cell>
          <cell r="H160">
            <v>158</v>
          </cell>
          <cell r="I160">
            <v>8916324.3037974685</v>
          </cell>
        </row>
        <row r="161">
          <cell r="A161">
            <v>44614</v>
          </cell>
          <cell r="B161">
            <v>0.875</v>
          </cell>
          <cell r="C161">
            <v>0.875</v>
          </cell>
          <cell r="D161">
            <v>0.86100000143051147</v>
          </cell>
          <cell r="E161">
            <v>0.86599999666213989</v>
          </cell>
          <cell r="F161">
            <v>2683700</v>
          </cell>
          <cell r="G161">
            <v>2322.748046875</v>
          </cell>
          <cell r="H161">
            <v>159</v>
          </cell>
          <cell r="I161">
            <v>8877125.4088050313</v>
          </cell>
        </row>
        <row r="162">
          <cell r="A162">
            <v>44615</v>
          </cell>
          <cell r="B162">
            <v>0.86900001764297485</v>
          </cell>
          <cell r="C162">
            <v>0.8880000114440918</v>
          </cell>
          <cell r="D162">
            <v>0.86900001764297485</v>
          </cell>
          <cell r="E162">
            <v>0.88700002431869507</v>
          </cell>
          <cell r="F162">
            <v>1673102.875</v>
          </cell>
          <cell r="G162">
            <v>1476.133056640625</v>
          </cell>
          <cell r="H162">
            <v>160</v>
          </cell>
          <cell r="I162">
            <v>8832100.2679687496</v>
          </cell>
        </row>
        <row r="163">
          <cell r="A163">
            <v>44616</v>
          </cell>
          <cell r="B163">
            <v>0.88700002431869507</v>
          </cell>
          <cell r="C163">
            <v>0.8880000114440918</v>
          </cell>
          <cell r="D163">
            <v>0.85799998044967651</v>
          </cell>
          <cell r="E163">
            <v>0.86900001764297485</v>
          </cell>
          <cell r="F163">
            <v>2679516</v>
          </cell>
          <cell r="G163">
            <v>2344.927978515625</v>
          </cell>
          <cell r="H163">
            <v>161</v>
          </cell>
          <cell r="I163">
            <v>8793885.4588509314</v>
          </cell>
        </row>
        <row r="164">
          <cell r="A164">
            <v>44617</v>
          </cell>
          <cell r="B164">
            <v>0.86599999666213989</v>
          </cell>
          <cell r="C164">
            <v>0.88999998569488525</v>
          </cell>
          <cell r="D164">
            <v>0.86599999666213989</v>
          </cell>
          <cell r="E164">
            <v>0.88300001621246338</v>
          </cell>
          <cell r="F164">
            <v>1296209</v>
          </cell>
          <cell r="G164">
            <v>1148.3599853515625</v>
          </cell>
          <cell r="H164">
            <v>162</v>
          </cell>
          <cell r="I164">
            <v>8747603.5054012351</v>
          </cell>
        </row>
        <row r="165">
          <cell r="A165">
            <v>44620</v>
          </cell>
          <cell r="B165">
            <v>0.87400001287460327</v>
          </cell>
          <cell r="C165">
            <v>0.88400000333786011</v>
          </cell>
          <cell r="D165">
            <v>0.87400001287460327</v>
          </cell>
          <cell r="E165">
            <v>0.88200002908706665</v>
          </cell>
          <cell r="F165">
            <v>906904</v>
          </cell>
          <cell r="G165">
            <v>799.25701904296875</v>
          </cell>
          <cell r="H165">
            <v>163</v>
          </cell>
          <cell r="I165">
            <v>8699501.0544478521</v>
          </cell>
        </row>
        <row r="166">
          <cell r="A166">
            <v>44621</v>
          </cell>
          <cell r="B166">
            <v>0.88099998235702515</v>
          </cell>
          <cell r="C166">
            <v>0.88599997758865356</v>
          </cell>
          <cell r="D166">
            <v>0.87800002098083496</v>
          </cell>
          <cell r="E166">
            <v>0.88300001621246338</v>
          </cell>
          <cell r="F166">
            <v>1023300</v>
          </cell>
          <cell r="G166">
            <v>901.9520263671875</v>
          </cell>
          <cell r="H166">
            <v>164</v>
          </cell>
          <cell r="I166">
            <v>8652694.9504573178</v>
          </cell>
        </row>
        <row r="167">
          <cell r="A167">
            <v>44622</v>
          </cell>
          <cell r="B167">
            <v>0.87400001287460327</v>
          </cell>
          <cell r="C167">
            <v>0.875</v>
          </cell>
          <cell r="D167">
            <v>0.86500000953674316</v>
          </cell>
          <cell r="E167">
            <v>0.87199997901916504</v>
          </cell>
          <cell r="F167">
            <v>3593001.25</v>
          </cell>
          <cell r="G167">
            <v>3125.152099609375</v>
          </cell>
          <cell r="H167">
            <v>165</v>
          </cell>
          <cell r="I167">
            <v>8622030.1401515156</v>
          </cell>
        </row>
        <row r="168">
          <cell r="A168">
            <v>44623</v>
          </cell>
          <cell r="B168">
            <v>0.87400001287460327</v>
          </cell>
          <cell r="C168">
            <v>0.87400001287460327</v>
          </cell>
          <cell r="D168">
            <v>0.86100000143051147</v>
          </cell>
          <cell r="E168">
            <v>0.8619999885559082</v>
          </cell>
          <cell r="F168">
            <v>904101</v>
          </cell>
          <cell r="G168">
            <v>780.48602294921875</v>
          </cell>
          <cell r="H168">
            <v>166</v>
          </cell>
          <cell r="I168">
            <v>8575536.5911144577</v>
          </cell>
        </row>
        <row r="169">
          <cell r="A169">
            <v>44624</v>
          </cell>
          <cell r="B169">
            <v>0.86000001430511475</v>
          </cell>
          <cell r="C169">
            <v>0.86100000143051147</v>
          </cell>
          <cell r="D169">
            <v>0.84700000286102295</v>
          </cell>
          <cell r="E169">
            <v>0.85000002384185791</v>
          </cell>
          <cell r="F169">
            <v>2099500</v>
          </cell>
          <cell r="G169">
            <v>1788.68603515625</v>
          </cell>
          <cell r="H169">
            <v>167</v>
          </cell>
          <cell r="I169">
            <v>8536757.9288922157</v>
          </cell>
        </row>
        <row r="170">
          <cell r="A170">
            <v>44627</v>
          </cell>
          <cell r="B170">
            <v>0.85199999809265137</v>
          </cell>
          <cell r="C170">
            <v>0.85199999809265137</v>
          </cell>
          <cell r="D170">
            <v>0.81199997663497925</v>
          </cell>
          <cell r="E170">
            <v>0.81400001049041748</v>
          </cell>
          <cell r="F170">
            <v>2547118</v>
          </cell>
          <cell r="G170">
            <v>2088.75390625</v>
          </cell>
          <cell r="H170">
            <v>168</v>
          </cell>
          <cell r="I170">
            <v>8501105.3102678563</v>
          </cell>
        </row>
        <row r="171">
          <cell r="A171">
            <v>44628</v>
          </cell>
          <cell r="B171">
            <v>0.81599998474121094</v>
          </cell>
          <cell r="C171">
            <v>0.81999999284744263</v>
          </cell>
          <cell r="D171">
            <v>0.79100000858306885</v>
          </cell>
          <cell r="E171">
            <v>0.79600000381469727</v>
          </cell>
          <cell r="F171">
            <v>1877014</v>
          </cell>
          <cell r="G171">
            <v>1509.1009521484375</v>
          </cell>
          <cell r="H171">
            <v>169</v>
          </cell>
          <cell r="I171">
            <v>8461909.5036982242</v>
          </cell>
        </row>
        <row r="172">
          <cell r="A172">
            <v>44629</v>
          </cell>
          <cell r="B172">
            <v>0.80000001192092896</v>
          </cell>
          <cell r="C172">
            <v>0.80199998617172241</v>
          </cell>
          <cell r="D172">
            <v>0.75900000333786011</v>
          </cell>
          <cell r="E172">
            <v>0.79000002145767212</v>
          </cell>
          <cell r="F172">
            <v>1891715</v>
          </cell>
          <cell r="G172">
            <v>1479.85205078125</v>
          </cell>
          <cell r="H172">
            <v>170</v>
          </cell>
          <cell r="I172">
            <v>8423261.3007352948</v>
          </cell>
        </row>
        <row r="173">
          <cell r="A173">
            <v>44630</v>
          </cell>
          <cell r="B173">
            <v>0.80000001192092896</v>
          </cell>
          <cell r="C173">
            <v>0.81499999761581421</v>
          </cell>
          <cell r="D173">
            <v>0.80000001192092896</v>
          </cell>
          <cell r="E173">
            <v>0.80900001525878906</v>
          </cell>
          <cell r="F173">
            <v>2855105</v>
          </cell>
          <cell r="G173">
            <v>2313.18505859375</v>
          </cell>
          <cell r="H173">
            <v>171</v>
          </cell>
          <cell r="I173">
            <v>8390698.9831871353</v>
          </cell>
        </row>
        <row r="174">
          <cell r="A174">
            <v>44631</v>
          </cell>
          <cell r="B174">
            <v>0.81400001049041748</v>
          </cell>
          <cell r="C174">
            <v>0.81400001049041748</v>
          </cell>
          <cell r="D174">
            <v>0.78799998760223389</v>
          </cell>
          <cell r="E174">
            <v>0.81199997663497925</v>
          </cell>
          <cell r="F174">
            <v>2379500</v>
          </cell>
          <cell r="G174">
            <v>1913.7049560546875</v>
          </cell>
          <cell r="H174">
            <v>172</v>
          </cell>
          <cell r="I174">
            <v>8355750.1518895347</v>
          </cell>
        </row>
        <row r="175">
          <cell r="A175">
            <v>44634</v>
          </cell>
          <cell r="B175">
            <v>0.81499999761581421</v>
          </cell>
          <cell r="C175">
            <v>0.81499999761581421</v>
          </cell>
          <cell r="D175">
            <v>0.78799998760223389</v>
          </cell>
          <cell r="E175">
            <v>0.78799998760223389</v>
          </cell>
          <cell r="F175">
            <v>925204</v>
          </cell>
          <cell r="G175">
            <v>736.51300048828125</v>
          </cell>
          <cell r="H175">
            <v>173</v>
          </cell>
          <cell r="I175">
            <v>8312799.0180635834</v>
          </cell>
        </row>
        <row r="176">
          <cell r="A176">
            <v>44635</v>
          </cell>
          <cell r="B176">
            <v>0.79699999094009399</v>
          </cell>
          <cell r="C176">
            <v>0.79699999094009399</v>
          </cell>
          <cell r="D176">
            <v>0.76200002431869507</v>
          </cell>
          <cell r="E176">
            <v>0.76200002431869507</v>
          </cell>
          <cell r="F176">
            <v>1554500</v>
          </cell>
          <cell r="G176">
            <v>1201.6419677734375</v>
          </cell>
          <cell r="H176">
            <v>174</v>
          </cell>
          <cell r="I176">
            <v>8273958.2191091953</v>
          </cell>
        </row>
        <row r="177">
          <cell r="A177">
            <v>44636</v>
          </cell>
          <cell r="B177">
            <v>0.7630000114440918</v>
          </cell>
          <cell r="C177">
            <v>0.7929999828338623</v>
          </cell>
          <cell r="D177">
            <v>0.75</v>
          </cell>
          <cell r="E177">
            <v>0.79000002145767212</v>
          </cell>
          <cell r="F177">
            <v>3271618</v>
          </cell>
          <cell r="G177">
            <v>2545.72509765625</v>
          </cell>
          <cell r="H177">
            <v>175</v>
          </cell>
          <cell r="I177">
            <v>8245373.4178571431</v>
          </cell>
        </row>
        <row r="178">
          <cell r="A178">
            <v>44637</v>
          </cell>
          <cell r="B178">
            <v>0.79799997806549072</v>
          </cell>
          <cell r="C178">
            <v>0.82499998807907104</v>
          </cell>
          <cell r="D178">
            <v>0.79799997806549072</v>
          </cell>
          <cell r="E178">
            <v>0.81000000238418579</v>
          </cell>
          <cell r="F178">
            <v>2188720</v>
          </cell>
          <cell r="G178">
            <v>1788.75</v>
          </cell>
          <cell r="H178">
            <v>176</v>
          </cell>
          <cell r="I178">
            <v>8210960.6143465908</v>
          </cell>
        </row>
        <row r="179">
          <cell r="A179">
            <v>44638</v>
          </cell>
          <cell r="B179">
            <v>0.81599998474121094</v>
          </cell>
          <cell r="C179">
            <v>0.81599998474121094</v>
          </cell>
          <cell r="D179">
            <v>0.80000001192092896</v>
          </cell>
          <cell r="E179">
            <v>0.81099998950958252</v>
          </cell>
          <cell r="F179">
            <v>827743</v>
          </cell>
          <cell r="G179">
            <v>666.7750244140625</v>
          </cell>
          <cell r="H179">
            <v>177</v>
          </cell>
          <cell r="I179">
            <v>8169247.5204802258</v>
          </cell>
        </row>
        <row r="180">
          <cell r="A180">
            <v>44641</v>
          </cell>
          <cell r="B180">
            <v>0.81400001049041748</v>
          </cell>
          <cell r="C180">
            <v>0.81999999284744263</v>
          </cell>
          <cell r="D180">
            <v>0.80699998140335083</v>
          </cell>
          <cell r="E180">
            <v>0.81400001049041748</v>
          </cell>
          <cell r="F180">
            <v>779401</v>
          </cell>
          <cell r="G180">
            <v>635.23602294921875</v>
          </cell>
          <cell r="H180">
            <v>178</v>
          </cell>
          <cell r="I180">
            <v>8127731.5287921345</v>
          </cell>
        </row>
        <row r="181">
          <cell r="A181">
            <v>44642</v>
          </cell>
          <cell r="B181">
            <v>0.81099998950958252</v>
          </cell>
          <cell r="C181">
            <v>0.81099998950958252</v>
          </cell>
          <cell r="D181">
            <v>0.8059999942779541</v>
          </cell>
          <cell r="E181">
            <v>0.80699998140335083</v>
          </cell>
          <cell r="F181">
            <v>1041201.9375</v>
          </cell>
          <cell r="G181">
            <v>841.54498291015625</v>
          </cell>
          <cell r="H181">
            <v>179</v>
          </cell>
          <cell r="I181">
            <v>8088141.9780027932</v>
          </cell>
        </row>
        <row r="182">
          <cell r="A182">
            <v>44643</v>
          </cell>
          <cell r="B182">
            <v>0.80900001525878906</v>
          </cell>
          <cell r="C182">
            <v>0.81599998474121094</v>
          </cell>
          <cell r="D182">
            <v>0.80400002002716064</v>
          </cell>
          <cell r="E182">
            <v>0.81400001049041748</v>
          </cell>
          <cell r="F182">
            <v>3580100</v>
          </cell>
          <cell r="G182">
            <v>2911.240966796875</v>
          </cell>
          <cell r="H182">
            <v>180</v>
          </cell>
          <cell r="I182">
            <v>8063097.300347222</v>
          </cell>
        </row>
        <row r="183">
          <cell r="A183">
            <v>44644</v>
          </cell>
          <cell r="B183">
            <v>0.80699998140335083</v>
          </cell>
          <cell r="C183">
            <v>0.81300002336502075</v>
          </cell>
          <cell r="D183">
            <v>0.80000001192092896</v>
          </cell>
          <cell r="E183">
            <v>0.80900001525878906</v>
          </cell>
          <cell r="F183">
            <v>1274100</v>
          </cell>
          <cell r="G183">
            <v>1026.7230224609375</v>
          </cell>
          <cell r="H183">
            <v>181</v>
          </cell>
          <cell r="I183">
            <v>8025589.0279696137</v>
          </cell>
        </row>
        <row r="184">
          <cell r="A184">
            <v>44645</v>
          </cell>
          <cell r="B184">
            <v>0.80900001525878906</v>
          </cell>
          <cell r="C184">
            <v>0.80900001525878906</v>
          </cell>
          <cell r="D184">
            <v>0.79100000858306885</v>
          </cell>
          <cell r="E184">
            <v>0.79100000858306885</v>
          </cell>
          <cell r="F184">
            <v>914900</v>
          </cell>
          <cell r="G184">
            <v>730.801025390625</v>
          </cell>
          <cell r="H184">
            <v>182</v>
          </cell>
          <cell r="I184">
            <v>7986519.3080357146</v>
          </cell>
        </row>
        <row r="185">
          <cell r="A185">
            <v>44648</v>
          </cell>
          <cell r="B185">
            <v>0.78899997472763062</v>
          </cell>
          <cell r="C185">
            <v>0.78899997472763062</v>
          </cell>
          <cell r="D185">
            <v>0.77499997615814209</v>
          </cell>
          <cell r="E185">
            <v>0.77899998426437378</v>
          </cell>
          <cell r="F185">
            <v>692703</v>
          </cell>
          <cell r="G185">
            <v>539.21502685546875</v>
          </cell>
          <cell r="H185">
            <v>183</v>
          </cell>
          <cell r="I185">
            <v>7946662.3883196721</v>
          </cell>
        </row>
        <row r="186">
          <cell r="A186">
            <v>44649</v>
          </cell>
          <cell r="B186">
            <v>0.78899997472763062</v>
          </cell>
          <cell r="C186">
            <v>0.78899997472763062</v>
          </cell>
          <cell r="D186">
            <v>0.7720000147819519</v>
          </cell>
          <cell r="E186">
            <v>0.77399998903274536</v>
          </cell>
          <cell r="F186">
            <v>881700</v>
          </cell>
          <cell r="G186">
            <v>687.166015625</v>
          </cell>
          <cell r="H186">
            <v>184</v>
          </cell>
          <cell r="I186">
            <v>7908265.8536005439</v>
          </cell>
        </row>
        <row r="187">
          <cell r="A187">
            <v>44650</v>
          </cell>
          <cell r="B187">
            <v>0.78100001811981201</v>
          </cell>
          <cell r="C187">
            <v>0.80000001192092896</v>
          </cell>
          <cell r="D187">
            <v>0.78100001811981201</v>
          </cell>
          <cell r="E187">
            <v>0.80000001192092896</v>
          </cell>
          <cell r="F187">
            <v>1145900</v>
          </cell>
          <cell r="G187">
            <v>904.89398193359375</v>
          </cell>
          <cell r="H187">
            <v>185</v>
          </cell>
          <cell r="I187">
            <v>7871712.5246621622</v>
          </cell>
        </row>
        <row r="188">
          <cell r="A188">
            <v>44651</v>
          </cell>
          <cell r="B188">
            <v>0.80099999904632568</v>
          </cell>
          <cell r="C188">
            <v>0.80099999904632568</v>
          </cell>
          <cell r="D188">
            <v>0.79000002145767212</v>
          </cell>
          <cell r="E188">
            <v>0.79199999570846558</v>
          </cell>
          <cell r="F188">
            <v>1401901</v>
          </cell>
          <cell r="G188">
            <v>1111.7139892578125</v>
          </cell>
          <cell r="H188">
            <v>186</v>
          </cell>
          <cell r="I188">
            <v>7836928.591733871</v>
          </cell>
        </row>
        <row r="189">
          <cell r="A189">
            <v>44652</v>
          </cell>
          <cell r="B189">
            <v>0.79400002956390381</v>
          </cell>
          <cell r="C189">
            <v>0.80199998617172241</v>
          </cell>
          <cell r="D189">
            <v>0.79400002956390381</v>
          </cell>
          <cell r="E189">
            <v>0.79799997806549072</v>
          </cell>
          <cell r="F189">
            <v>246701</v>
          </cell>
          <cell r="G189">
            <v>196.80499267578125</v>
          </cell>
          <cell r="H189">
            <v>187</v>
          </cell>
          <cell r="I189">
            <v>7796339.1393716577</v>
          </cell>
        </row>
        <row r="190">
          <cell r="A190">
            <v>44657</v>
          </cell>
          <cell r="B190">
            <v>0.79500001668930054</v>
          </cell>
          <cell r="C190">
            <v>0.79600000381469727</v>
          </cell>
          <cell r="D190">
            <v>0.78799998760223389</v>
          </cell>
          <cell r="E190">
            <v>0.79100000858306885</v>
          </cell>
          <cell r="F190">
            <v>802500</v>
          </cell>
          <cell r="G190">
            <v>634.76202392578125</v>
          </cell>
          <cell r="H190">
            <v>188</v>
          </cell>
          <cell r="I190">
            <v>7759137.8673537234</v>
          </cell>
        </row>
        <row r="191">
          <cell r="A191">
            <v>44658</v>
          </cell>
          <cell r="B191">
            <v>0.7850000262260437</v>
          </cell>
          <cell r="C191">
            <v>0.79000002145767212</v>
          </cell>
          <cell r="D191">
            <v>0.77899998426437378</v>
          </cell>
          <cell r="E191">
            <v>0.77999997138977051</v>
          </cell>
          <cell r="F191">
            <v>378901</v>
          </cell>
          <cell r="G191">
            <v>297.0830078125</v>
          </cell>
          <cell r="H191">
            <v>189</v>
          </cell>
          <cell r="I191">
            <v>7720088.9950396828</v>
          </cell>
        </row>
        <row r="192">
          <cell r="A192">
            <v>44659</v>
          </cell>
          <cell r="B192">
            <v>0.7839999794960022</v>
          </cell>
          <cell r="C192">
            <v>0.7839999794960022</v>
          </cell>
          <cell r="D192">
            <v>0.76999998092651367</v>
          </cell>
          <cell r="E192">
            <v>0.77799999713897705</v>
          </cell>
          <cell r="F192">
            <v>513700</v>
          </cell>
          <cell r="G192">
            <v>399.04800415039062</v>
          </cell>
          <cell r="H192">
            <v>190</v>
          </cell>
          <cell r="I192">
            <v>7682160.6319078943</v>
          </cell>
        </row>
        <row r="193">
          <cell r="A193">
            <v>44662</v>
          </cell>
          <cell r="B193">
            <v>0.78200000524520874</v>
          </cell>
          <cell r="C193">
            <v>0.78200000524520874</v>
          </cell>
          <cell r="D193">
            <v>0.74599999189376831</v>
          </cell>
          <cell r="E193">
            <v>0.74699997901916504</v>
          </cell>
          <cell r="F193">
            <v>1995908</v>
          </cell>
          <cell r="G193">
            <v>1498.2559814453125</v>
          </cell>
          <cell r="H193">
            <v>191</v>
          </cell>
          <cell r="I193">
            <v>7652389.6757198954</v>
          </cell>
        </row>
        <row r="194">
          <cell r="A194">
            <v>44663</v>
          </cell>
          <cell r="B194">
            <v>0.74699997901916504</v>
          </cell>
          <cell r="C194">
            <v>0.76099997758865356</v>
          </cell>
          <cell r="D194">
            <v>0.74199998378753662</v>
          </cell>
          <cell r="E194">
            <v>0.76099997758865356</v>
          </cell>
          <cell r="F194">
            <v>3429202</v>
          </cell>
          <cell r="G194">
            <v>2573.47412109375</v>
          </cell>
          <cell r="H194">
            <v>192</v>
          </cell>
          <cell r="I194">
            <v>7630393.9065755205</v>
          </cell>
        </row>
        <row r="195">
          <cell r="A195">
            <v>44664</v>
          </cell>
          <cell r="B195">
            <v>0.75199997425079346</v>
          </cell>
          <cell r="C195">
            <v>0.75999999046325684</v>
          </cell>
          <cell r="D195">
            <v>0.75</v>
          </cell>
          <cell r="E195">
            <v>0.75</v>
          </cell>
          <cell r="F195">
            <v>862409</v>
          </cell>
          <cell r="G195">
            <v>651.0250244140625</v>
          </cell>
          <cell r="H195">
            <v>193</v>
          </cell>
          <cell r="I195">
            <v>7595326.6272668391</v>
          </cell>
        </row>
        <row r="196">
          <cell r="A196">
            <v>44665</v>
          </cell>
          <cell r="B196">
            <v>0.75199997425079346</v>
          </cell>
          <cell r="C196">
            <v>0.75700002908706665</v>
          </cell>
          <cell r="D196">
            <v>0.74699997901916504</v>
          </cell>
          <cell r="E196">
            <v>0.75300002098083496</v>
          </cell>
          <cell r="F196">
            <v>4063216</v>
          </cell>
          <cell r="G196">
            <v>3053.993896484375</v>
          </cell>
          <cell r="H196">
            <v>194</v>
          </cell>
          <cell r="I196">
            <v>7577119.8714561854</v>
          </cell>
        </row>
        <row r="197">
          <cell r="A197">
            <v>44666</v>
          </cell>
          <cell r="B197">
            <v>0.74299997091293335</v>
          </cell>
          <cell r="C197">
            <v>0.75300002098083496</v>
          </cell>
          <cell r="D197">
            <v>0.73799997568130493</v>
          </cell>
          <cell r="E197">
            <v>0.74800002574920654</v>
          </cell>
          <cell r="F197">
            <v>2779301</v>
          </cell>
          <cell r="G197">
            <v>2068.803955078125</v>
          </cell>
          <cell r="H197">
            <v>195</v>
          </cell>
          <cell r="I197">
            <v>7552515.6721153846</v>
          </cell>
        </row>
        <row r="198">
          <cell r="A198">
            <v>44669</v>
          </cell>
          <cell r="B198">
            <v>0.75300002098083496</v>
          </cell>
          <cell r="C198">
            <v>0.75400000810623169</v>
          </cell>
          <cell r="D198">
            <v>0.73600000143051147</v>
          </cell>
          <cell r="E198">
            <v>0.75400000810623169</v>
          </cell>
          <cell r="F198">
            <v>3013102</v>
          </cell>
          <cell r="G198">
            <v>2258.364990234375</v>
          </cell>
          <cell r="H198">
            <v>196</v>
          </cell>
          <cell r="I198">
            <v>7529355.3982780613</v>
          </cell>
        </row>
        <row r="199">
          <cell r="A199">
            <v>44670</v>
          </cell>
          <cell r="B199">
            <v>0.75800001621246338</v>
          </cell>
          <cell r="C199">
            <v>0.75800001621246338</v>
          </cell>
          <cell r="D199">
            <v>0.74400001764297485</v>
          </cell>
          <cell r="E199">
            <v>0.74599999189376831</v>
          </cell>
          <cell r="F199">
            <v>1872500</v>
          </cell>
          <cell r="G199">
            <v>1398.3699951171875</v>
          </cell>
          <cell r="H199">
            <v>197</v>
          </cell>
          <cell r="I199">
            <v>7500640.3962563453</v>
          </cell>
        </row>
        <row r="200">
          <cell r="A200">
            <v>44671</v>
          </cell>
          <cell r="B200">
            <v>0.75800001621246338</v>
          </cell>
          <cell r="C200">
            <v>0.75800001621246338</v>
          </cell>
          <cell r="D200">
            <v>0.7279999852180481</v>
          </cell>
          <cell r="E200">
            <v>0.73100000619888306</v>
          </cell>
          <cell r="F200">
            <v>2084605.125</v>
          </cell>
          <cell r="G200">
            <v>1528.2230224609375</v>
          </cell>
          <cell r="H200">
            <v>198</v>
          </cell>
          <cell r="I200">
            <v>7473286.6827651514</v>
          </cell>
        </row>
        <row r="201">
          <cell r="A201">
            <v>44672</v>
          </cell>
          <cell r="B201">
            <v>0.73799997568130493</v>
          </cell>
          <cell r="C201">
            <v>0.73799997568130493</v>
          </cell>
          <cell r="D201">
            <v>0.70800000429153442</v>
          </cell>
          <cell r="E201">
            <v>0.70899999141693115</v>
          </cell>
          <cell r="F201">
            <v>2819701</v>
          </cell>
          <cell r="G201">
            <v>2022.1629638671875</v>
          </cell>
          <cell r="H201">
            <v>199</v>
          </cell>
          <cell r="I201">
            <v>7449901.8300879393</v>
          </cell>
        </row>
        <row r="202">
          <cell r="A202">
            <v>44673</v>
          </cell>
          <cell r="B202">
            <v>0.70499998331069946</v>
          </cell>
          <cell r="C202">
            <v>0.7160000205039978</v>
          </cell>
          <cell r="D202">
            <v>0.70200002193450928</v>
          </cell>
          <cell r="E202">
            <v>0.70899999141693115</v>
          </cell>
          <cell r="F202">
            <v>1129815</v>
          </cell>
          <cell r="G202">
            <v>802.17999267578125</v>
          </cell>
          <cell r="H202">
            <v>200</v>
          </cell>
          <cell r="I202">
            <v>7418301.3959374996</v>
          </cell>
        </row>
        <row r="203">
          <cell r="A203">
            <v>44676</v>
          </cell>
          <cell r="B203">
            <v>0.71299999952316284</v>
          </cell>
          <cell r="C203">
            <v>0.71299999952316284</v>
          </cell>
          <cell r="D203">
            <v>0.67100000381469727</v>
          </cell>
          <cell r="E203">
            <v>0.67299997806549072</v>
          </cell>
          <cell r="F203">
            <v>1799902</v>
          </cell>
          <cell r="G203">
            <v>1239.696044921875</v>
          </cell>
          <cell r="H203">
            <v>201</v>
          </cell>
          <cell r="I203">
            <v>7390349.1601368161</v>
          </cell>
        </row>
        <row r="204">
          <cell r="A204">
            <v>44677</v>
          </cell>
          <cell r="B204">
            <v>0.67000001668930054</v>
          </cell>
          <cell r="C204">
            <v>0.68000000715255737</v>
          </cell>
          <cell r="D204">
            <v>0.66100001335144043</v>
          </cell>
          <cell r="E204">
            <v>0.66100001335144043</v>
          </cell>
          <cell r="F204">
            <v>5469009</v>
          </cell>
          <cell r="G204">
            <v>3642.27392578125</v>
          </cell>
          <cell r="H204">
            <v>202</v>
          </cell>
          <cell r="I204">
            <v>7380837.5751856435</v>
          </cell>
        </row>
        <row r="205">
          <cell r="A205">
            <v>44678</v>
          </cell>
          <cell r="B205">
            <v>0.66200000047683716</v>
          </cell>
          <cell r="C205">
            <v>0.69300001859664917</v>
          </cell>
          <cell r="D205">
            <v>0.65399998426437378</v>
          </cell>
          <cell r="E205">
            <v>0.69300001859664917</v>
          </cell>
          <cell r="F205">
            <v>2363909</v>
          </cell>
          <cell r="G205">
            <v>1584.9010009765625</v>
          </cell>
          <cell r="H205">
            <v>203</v>
          </cell>
          <cell r="I205">
            <v>7356123.6413177336</v>
          </cell>
        </row>
        <row r="206">
          <cell r="A206">
            <v>44679</v>
          </cell>
          <cell r="B206">
            <v>0.68800002336502075</v>
          </cell>
          <cell r="C206">
            <v>0.69700002670288086</v>
          </cell>
          <cell r="D206">
            <v>0.68300002813339233</v>
          </cell>
          <cell r="E206">
            <v>0.68800002336502075</v>
          </cell>
          <cell r="F206">
            <v>2685504</v>
          </cell>
          <cell r="G206">
            <v>1844.656982421875</v>
          </cell>
          <cell r="H206">
            <v>204</v>
          </cell>
          <cell r="I206">
            <v>7333228.4469975494</v>
          </cell>
        </row>
        <row r="207">
          <cell r="A207">
            <v>44680</v>
          </cell>
          <cell r="B207">
            <v>0.6940000057220459</v>
          </cell>
          <cell r="C207">
            <v>0.71899998188018799</v>
          </cell>
          <cell r="D207">
            <v>0.68999999761581421</v>
          </cell>
          <cell r="E207">
            <v>0.71899998188018799</v>
          </cell>
          <cell r="F207">
            <v>2631500</v>
          </cell>
          <cell r="G207">
            <v>1869.6650390625</v>
          </cell>
          <cell r="H207">
            <v>205</v>
          </cell>
          <cell r="I207">
            <v>7310293.186280488</v>
          </cell>
        </row>
        <row r="208">
          <cell r="A208">
            <v>44686</v>
          </cell>
          <cell r="B208">
            <v>0.70999997854232788</v>
          </cell>
          <cell r="C208">
            <v>0.72500002384185791</v>
          </cell>
          <cell r="D208">
            <v>0.69099998474121094</v>
          </cell>
          <cell r="E208">
            <v>0.71799999475479126</v>
          </cell>
          <cell r="F208">
            <v>1139800</v>
          </cell>
          <cell r="G208">
            <v>811.74102783203125</v>
          </cell>
          <cell r="H208">
            <v>206</v>
          </cell>
          <cell r="I208">
            <v>7280339.3358616503</v>
          </cell>
        </row>
        <row r="209">
          <cell r="A209">
            <v>44687</v>
          </cell>
          <cell r="B209">
            <v>0.70999997854232788</v>
          </cell>
          <cell r="C209">
            <v>0.70999997854232788</v>
          </cell>
          <cell r="D209">
            <v>0.69800001382827759</v>
          </cell>
          <cell r="E209">
            <v>0.70300000905990601</v>
          </cell>
          <cell r="F209">
            <v>2513500</v>
          </cell>
          <cell r="G209">
            <v>1769.6669921875</v>
          </cell>
          <cell r="H209">
            <v>207</v>
          </cell>
          <cell r="I209">
            <v>7257311.1265096618</v>
          </cell>
        </row>
        <row r="210">
          <cell r="A210">
            <v>44690</v>
          </cell>
          <cell r="B210">
            <v>0.70599997043609619</v>
          </cell>
          <cell r="C210">
            <v>0.70599997043609619</v>
          </cell>
          <cell r="D210">
            <v>0.69099998474121094</v>
          </cell>
          <cell r="E210">
            <v>0.69300001859664917</v>
          </cell>
          <cell r="F210">
            <v>616500</v>
          </cell>
          <cell r="G210">
            <v>429.71099853515625</v>
          </cell>
          <cell r="H210">
            <v>208</v>
          </cell>
          <cell r="I210">
            <v>7225384.149939904</v>
          </cell>
        </row>
        <row r="211">
          <cell r="A211">
            <v>44691</v>
          </cell>
          <cell r="B211">
            <v>0.68599998950958252</v>
          </cell>
          <cell r="C211">
            <v>0.70499998331069946</v>
          </cell>
          <cell r="D211">
            <v>0.68199998140335083</v>
          </cell>
          <cell r="E211">
            <v>0.70499998331069946</v>
          </cell>
          <cell r="F211">
            <v>1282103</v>
          </cell>
          <cell r="G211">
            <v>893.8740234375</v>
          </cell>
          <cell r="H211">
            <v>209</v>
          </cell>
          <cell r="I211">
            <v>7196947.3980263155</v>
          </cell>
        </row>
        <row r="212">
          <cell r="A212">
            <v>44692</v>
          </cell>
          <cell r="B212">
            <v>0.70999997854232788</v>
          </cell>
          <cell r="C212">
            <v>0.7369999885559082</v>
          </cell>
          <cell r="D212">
            <v>0.70999997854232788</v>
          </cell>
          <cell r="E212">
            <v>0.72399997711181641</v>
          </cell>
          <cell r="F212">
            <v>2071917</v>
          </cell>
          <cell r="G212">
            <v>1497.9730224609375</v>
          </cell>
          <cell r="H212">
            <v>210</v>
          </cell>
          <cell r="I212">
            <v>7172542.4913690472</v>
          </cell>
        </row>
        <row r="213">
          <cell r="A213">
            <v>44693</v>
          </cell>
          <cell r="B213">
            <v>0.72000002861022949</v>
          </cell>
          <cell r="C213">
            <v>0.72699999809265137</v>
          </cell>
          <cell r="D213">
            <v>0.7160000205039978</v>
          </cell>
          <cell r="E213">
            <v>0.72299998998641968</v>
          </cell>
          <cell r="F213">
            <v>2552301</v>
          </cell>
          <cell r="G213">
            <v>1836.574951171875</v>
          </cell>
          <cell r="H213">
            <v>211</v>
          </cell>
          <cell r="I213">
            <v>7150645.6122630332</v>
          </cell>
        </row>
        <row r="214">
          <cell r="A214">
            <v>44694</v>
          </cell>
          <cell r="B214">
            <v>0.72399997711181641</v>
          </cell>
          <cell r="C214">
            <v>0.73000001907348633</v>
          </cell>
          <cell r="D214">
            <v>0.72100001573562622</v>
          </cell>
          <cell r="E214">
            <v>0.72699999809265137</v>
          </cell>
          <cell r="F214">
            <v>216601</v>
          </cell>
          <cell r="G214">
            <v>157.19999694824219</v>
          </cell>
          <cell r="H214">
            <v>212</v>
          </cell>
          <cell r="I214">
            <v>7117937.8546580188</v>
          </cell>
        </row>
        <row r="215">
          <cell r="A215">
            <v>44697</v>
          </cell>
          <cell r="B215">
            <v>0.73100000619888306</v>
          </cell>
          <cell r="C215">
            <v>0.7369999885559082</v>
          </cell>
          <cell r="D215">
            <v>0.72000002861022949</v>
          </cell>
          <cell r="E215">
            <v>0.72100001573562622</v>
          </cell>
          <cell r="F215">
            <v>4232100</v>
          </cell>
          <cell r="G215">
            <v>3077.431884765625</v>
          </cell>
          <cell r="H215">
            <v>213</v>
          </cell>
          <cell r="I215">
            <v>7104389.3201291077</v>
          </cell>
        </row>
        <row r="216">
          <cell r="A216">
            <v>44698</v>
          </cell>
          <cell r="B216">
            <v>0.72100001573562622</v>
          </cell>
          <cell r="C216">
            <v>0.73199999332427979</v>
          </cell>
          <cell r="D216">
            <v>0.71899998188018799</v>
          </cell>
          <cell r="E216">
            <v>0.73199999332427979</v>
          </cell>
          <cell r="F216">
            <v>3829205</v>
          </cell>
          <cell r="G216">
            <v>2781.59912109375</v>
          </cell>
          <cell r="H216">
            <v>214</v>
          </cell>
          <cell r="I216">
            <v>7089084.7205023365</v>
          </cell>
        </row>
        <row r="217">
          <cell r="A217">
            <v>44699</v>
          </cell>
          <cell r="B217">
            <v>0.73400002717971802</v>
          </cell>
          <cell r="C217">
            <v>0.73799997568130493</v>
          </cell>
          <cell r="D217">
            <v>0.73000001907348633</v>
          </cell>
          <cell r="E217">
            <v>0.73299998044967651</v>
          </cell>
          <cell r="F217">
            <v>1327301</v>
          </cell>
          <cell r="G217">
            <v>973.39599609375</v>
          </cell>
          <cell r="H217">
            <v>215</v>
          </cell>
          <cell r="I217">
            <v>7062285.7264534887</v>
          </cell>
        </row>
        <row r="218">
          <cell r="A218">
            <v>44700</v>
          </cell>
          <cell r="B218">
            <v>0.72600001096725464</v>
          </cell>
          <cell r="C218">
            <v>0.73400002717971802</v>
          </cell>
          <cell r="D218">
            <v>0.72299998998641968</v>
          </cell>
          <cell r="E218">
            <v>0.73400002717971802</v>
          </cell>
          <cell r="F218">
            <v>891500</v>
          </cell>
          <cell r="G218">
            <v>647.301025390625</v>
          </cell>
          <cell r="H218">
            <v>216</v>
          </cell>
          <cell r="I218">
            <v>7033717.2740162034</v>
          </cell>
        </row>
        <row r="219">
          <cell r="A219">
            <v>44701</v>
          </cell>
          <cell r="B219">
            <v>0.73799997568130493</v>
          </cell>
          <cell r="C219">
            <v>0.74800002574920654</v>
          </cell>
          <cell r="D219">
            <v>0.7369999885559082</v>
          </cell>
          <cell r="E219">
            <v>0.74599999189376831</v>
          </cell>
          <cell r="F219">
            <v>3326500</v>
          </cell>
          <cell r="G219">
            <v>2457.93896484375</v>
          </cell>
          <cell r="H219">
            <v>217</v>
          </cell>
          <cell r="I219">
            <v>7016633.3234447008</v>
          </cell>
        </row>
        <row r="220">
          <cell r="A220">
            <v>44704</v>
          </cell>
          <cell r="B220">
            <v>0.74299997091293335</v>
          </cell>
          <cell r="C220">
            <v>0.74400001764297485</v>
          </cell>
          <cell r="D220">
            <v>0.73600000143051147</v>
          </cell>
          <cell r="E220">
            <v>0.74299997091293335</v>
          </cell>
          <cell r="F220">
            <v>548300</v>
          </cell>
          <cell r="G220">
            <v>405.875</v>
          </cell>
          <cell r="H220">
            <v>218</v>
          </cell>
          <cell r="I220">
            <v>6986962.0696674315</v>
          </cell>
        </row>
        <row r="221">
          <cell r="A221">
            <v>44705</v>
          </cell>
          <cell r="B221">
            <v>0.73600000143051147</v>
          </cell>
          <cell r="C221">
            <v>0.74099999666213989</v>
          </cell>
          <cell r="D221">
            <v>0.71899998188018799</v>
          </cell>
          <cell r="E221">
            <v>0.71899998188018799</v>
          </cell>
          <cell r="F221">
            <v>2411500</v>
          </cell>
          <cell r="G221">
            <v>1762.8360595703125</v>
          </cell>
          <cell r="H221">
            <v>219</v>
          </cell>
          <cell r="I221">
            <v>6966069.54880137</v>
          </cell>
        </row>
        <row r="222">
          <cell r="A222">
            <v>44706</v>
          </cell>
          <cell r="B222">
            <v>0.72299998998641968</v>
          </cell>
          <cell r="C222">
            <v>0.72299998998641968</v>
          </cell>
          <cell r="D222">
            <v>0.71399998664855957</v>
          </cell>
          <cell r="E222">
            <v>0.72100001573562622</v>
          </cell>
          <cell r="F222">
            <v>2685700</v>
          </cell>
          <cell r="G222">
            <v>1931.02099609375</v>
          </cell>
          <cell r="H222">
            <v>220</v>
          </cell>
          <cell r="I222">
            <v>6946613.3235795451</v>
          </cell>
        </row>
        <row r="223">
          <cell r="A223">
            <v>44707</v>
          </cell>
          <cell r="B223">
            <v>0.7149999737739563</v>
          </cell>
          <cell r="C223">
            <v>0.73000001907348633</v>
          </cell>
          <cell r="D223">
            <v>0.71200001239776611</v>
          </cell>
          <cell r="E223">
            <v>0.72399997711181641</v>
          </cell>
          <cell r="F223">
            <v>652100</v>
          </cell>
          <cell r="G223">
            <v>467.6610107421875</v>
          </cell>
          <cell r="H223">
            <v>221</v>
          </cell>
          <cell r="I223">
            <v>6918131.3628393663</v>
          </cell>
        </row>
        <row r="224">
          <cell r="A224">
            <v>44708</v>
          </cell>
          <cell r="B224">
            <v>0.73400002717971802</v>
          </cell>
          <cell r="C224">
            <v>0.73799997568130493</v>
          </cell>
          <cell r="D224">
            <v>0.72200000286102295</v>
          </cell>
          <cell r="E224">
            <v>0.72399997711181641</v>
          </cell>
          <cell r="F224">
            <v>1500113</v>
          </cell>
          <cell r="G224">
            <v>1093.363037109375</v>
          </cell>
          <cell r="H224">
            <v>222</v>
          </cell>
          <cell r="I224">
            <v>6893725.8747184686</v>
          </cell>
        </row>
        <row r="225">
          <cell r="A225">
            <v>44711</v>
          </cell>
          <cell r="B225">
            <v>0.73100000619888306</v>
          </cell>
          <cell r="C225">
            <v>0.73500001430511475</v>
          </cell>
          <cell r="D225">
            <v>0.72600001096725464</v>
          </cell>
          <cell r="E225">
            <v>0.73299998044967651</v>
          </cell>
          <cell r="F225">
            <v>2272500</v>
          </cell>
          <cell r="G225">
            <v>1660.302978515625</v>
          </cell>
          <cell r="H225">
            <v>223</v>
          </cell>
          <cell r="I225">
            <v>6873002.888733184</v>
          </cell>
        </row>
        <row r="226">
          <cell r="A226">
            <v>44712</v>
          </cell>
          <cell r="B226">
            <v>0.73100000619888306</v>
          </cell>
          <cell r="C226">
            <v>0.74800002574920654</v>
          </cell>
          <cell r="D226">
            <v>0.72699999809265137</v>
          </cell>
          <cell r="E226">
            <v>0.74699997901916504</v>
          </cell>
          <cell r="F226">
            <v>1147010</v>
          </cell>
          <cell r="G226">
            <v>846.8280029296875</v>
          </cell>
          <cell r="H226">
            <v>224</v>
          </cell>
          <cell r="I226">
            <v>6847440.4204799104</v>
          </cell>
        </row>
        <row r="227">
          <cell r="A227">
            <v>44713</v>
          </cell>
          <cell r="B227">
            <v>0.74599999189376831</v>
          </cell>
          <cell r="C227">
            <v>0.75599998235702515</v>
          </cell>
          <cell r="D227">
            <v>0.74400001764297485</v>
          </cell>
          <cell r="E227">
            <v>0.75300002098083496</v>
          </cell>
          <cell r="F227">
            <v>2583514</v>
          </cell>
          <cell r="G227">
            <v>1943.5040283203125</v>
          </cell>
          <cell r="H227">
            <v>225</v>
          </cell>
          <cell r="I227">
            <v>6828489.6363888886</v>
          </cell>
        </row>
        <row r="228">
          <cell r="A228">
            <v>44714</v>
          </cell>
          <cell r="B228">
            <v>0.74800002574920654</v>
          </cell>
          <cell r="C228">
            <v>0.76200002431869507</v>
          </cell>
          <cell r="D228">
            <v>0.74800002574920654</v>
          </cell>
          <cell r="E228">
            <v>0.76200002431869507</v>
          </cell>
          <cell r="F228">
            <v>3690200</v>
          </cell>
          <cell r="G228">
            <v>2795.114990234375</v>
          </cell>
          <cell r="H228">
            <v>226</v>
          </cell>
          <cell r="I228">
            <v>6814603.3990597343</v>
          </cell>
        </row>
        <row r="229">
          <cell r="A229">
            <v>44718</v>
          </cell>
          <cell r="B229">
            <v>0.76700001955032349</v>
          </cell>
          <cell r="C229">
            <v>0.7850000262260437</v>
          </cell>
          <cell r="D229">
            <v>0.76599997282028198</v>
          </cell>
          <cell r="E229">
            <v>0.7850000262260437</v>
          </cell>
          <cell r="F229">
            <v>2723003</v>
          </cell>
          <cell r="G229">
            <v>2114.70703125</v>
          </cell>
          <cell r="H229">
            <v>227</v>
          </cell>
          <cell r="I229">
            <v>6796578.7276982376</v>
          </cell>
        </row>
        <row r="230">
          <cell r="A230">
            <v>44719</v>
          </cell>
          <cell r="B230">
            <v>0.78200000524520874</v>
          </cell>
          <cell r="C230">
            <v>0.78799998760223389</v>
          </cell>
          <cell r="D230">
            <v>0.77700001001358032</v>
          </cell>
          <cell r="E230">
            <v>0.78100001811981201</v>
          </cell>
          <cell r="F230">
            <v>4458000</v>
          </cell>
          <cell r="G230">
            <v>3497.881103515625</v>
          </cell>
          <cell r="H230">
            <v>228</v>
          </cell>
          <cell r="I230">
            <v>6786321.8034539474</v>
          </cell>
        </row>
        <row r="231">
          <cell r="A231">
            <v>44720</v>
          </cell>
          <cell r="B231">
            <v>0.77999997138977051</v>
          </cell>
          <cell r="C231">
            <v>0.78899997472763062</v>
          </cell>
          <cell r="D231">
            <v>0.77399998903274536</v>
          </cell>
          <cell r="E231">
            <v>0.78700000047683716</v>
          </cell>
          <cell r="F231">
            <v>2677606</v>
          </cell>
          <cell r="G231">
            <v>2101.0009765625</v>
          </cell>
          <cell r="H231">
            <v>229</v>
          </cell>
          <cell r="I231">
            <v>6768379.8130458519</v>
          </cell>
        </row>
        <row r="232">
          <cell r="A232">
            <v>44721</v>
          </cell>
          <cell r="B232">
            <v>0.79400002956390381</v>
          </cell>
          <cell r="C232">
            <v>0.79400002956390381</v>
          </cell>
          <cell r="D232">
            <v>0.76700001955032349</v>
          </cell>
          <cell r="E232">
            <v>0.76899999380111694</v>
          </cell>
          <cell r="F232">
            <v>1790700</v>
          </cell>
          <cell r="G232">
            <v>1381.47900390625</v>
          </cell>
          <cell r="H232">
            <v>230</v>
          </cell>
          <cell r="I232">
            <v>6746737.7269021738</v>
          </cell>
        </row>
        <row r="233">
          <cell r="A233">
            <v>44722</v>
          </cell>
          <cell r="B233">
            <v>0.75999999046325684</v>
          </cell>
          <cell r="C233">
            <v>0.78700000047683716</v>
          </cell>
          <cell r="D233">
            <v>0.75999999046325684</v>
          </cell>
          <cell r="E233">
            <v>0.78600001335144043</v>
          </cell>
          <cell r="F233">
            <v>1048300</v>
          </cell>
          <cell r="G233">
            <v>815.572021484375</v>
          </cell>
          <cell r="H233">
            <v>231</v>
          </cell>
          <cell r="I233">
            <v>6722069.165313853</v>
          </cell>
        </row>
        <row r="234">
          <cell r="A234">
            <v>44725</v>
          </cell>
          <cell r="B234">
            <v>0.77999997138977051</v>
          </cell>
          <cell r="C234">
            <v>0.78600001335144043</v>
          </cell>
          <cell r="D234">
            <v>0.77600002288818359</v>
          </cell>
          <cell r="E234">
            <v>0.7839999794960022</v>
          </cell>
          <cell r="F234">
            <v>1227400</v>
          </cell>
          <cell r="G234">
            <v>961.82098388671875</v>
          </cell>
          <cell r="H234">
            <v>232</v>
          </cell>
          <cell r="I234">
            <v>6698385.2464978453</v>
          </cell>
        </row>
        <row r="235">
          <cell r="A235">
            <v>44726</v>
          </cell>
          <cell r="B235">
            <v>0.77399998903274536</v>
          </cell>
          <cell r="C235">
            <v>0.78299999237060547</v>
          </cell>
          <cell r="D235">
            <v>0.75800001621246338</v>
          </cell>
          <cell r="E235">
            <v>0.78299999237060547</v>
          </cell>
          <cell r="F235">
            <v>2357103</v>
          </cell>
          <cell r="G235">
            <v>1811.18798828125</v>
          </cell>
          <cell r="H235">
            <v>233</v>
          </cell>
          <cell r="I235">
            <v>6679753.1338519314</v>
          </cell>
        </row>
        <row r="236">
          <cell r="A236">
            <v>44727</v>
          </cell>
          <cell r="B236">
            <v>0.78299999237060547</v>
          </cell>
          <cell r="C236">
            <v>0.80500000715255737</v>
          </cell>
          <cell r="D236">
            <v>0.78299999237060547</v>
          </cell>
          <cell r="E236">
            <v>0.7929999828338623</v>
          </cell>
          <cell r="F236">
            <v>2113600</v>
          </cell>
          <cell r="G236">
            <v>1684.7550048828125</v>
          </cell>
          <cell r="H236">
            <v>234</v>
          </cell>
          <cell r="I236">
            <v>6660239.65892094</v>
          </cell>
        </row>
        <row r="237">
          <cell r="A237">
            <v>44728</v>
          </cell>
          <cell r="B237">
            <v>0.79799997806549072</v>
          </cell>
          <cell r="C237">
            <v>0.80099999904632568</v>
          </cell>
          <cell r="D237">
            <v>0.79000002145767212</v>
          </cell>
          <cell r="E237">
            <v>0.79400002956390381</v>
          </cell>
          <cell r="F237">
            <v>1736786</v>
          </cell>
          <cell r="G237">
            <v>1382.72998046875</v>
          </cell>
          <cell r="H237">
            <v>235</v>
          </cell>
          <cell r="I237">
            <v>6639288.7922872342</v>
          </cell>
        </row>
        <row r="238">
          <cell r="A238">
            <v>44729</v>
          </cell>
          <cell r="B238">
            <v>0.79000002145767212</v>
          </cell>
          <cell r="C238">
            <v>0.81000000238418579</v>
          </cell>
          <cell r="D238">
            <v>0.78700000047683716</v>
          </cell>
          <cell r="E238">
            <v>0.80900001525878906</v>
          </cell>
          <cell r="F238">
            <v>1285101</v>
          </cell>
          <cell r="G238">
            <v>1021.2490234375</v>
          </cell>
          <cell r="H238">
            <v>236</v>
          </cell>
          <cell r="I238">
            <v>6616601.5558792371</v>
          </cell>
        </row>
        <row r="239">
          <cell r="A239">
            <v>44732</v>
          </cell>
          <cell r="B239">
            <v>0.81800001859664917</v>
          </cell>
          <cell r="C239">
            <v>0.82999998331069946</v>
          </cell>
          <cell r="D239">
            <v>0.81499999761581421</v>
          </cell>
          <cell r="E239">
            <v>0.82300001382827759</v>
          </cell>
          <cell r="F239">
            <v>4857802</v>
          </cell>
          <cell r="G239">
            <v>4005.39990234375</v>
          </cell>
          <cell r="H239">
            <v>237</v>
          </cell>
          <cell r="I239">
            <v>6609180.4607067509</v>
          </cell>
        </row>
        <row r="240">
          <cell r="A240">
            <v>44733</v>
          </cell>
          <cell r="B240">
            <v>0.82499998807907104</v>
          </cell>
          <cell r="C240">
            <v>0.82999998331069946</v>
          </cell>
          <cell r="D240">
            <v>0.81400001049041748</v>
          </cell>
          <cell r="E240">
            <v>0.82400000095367432</v>
          </cell>
          <cell r="F240">
            <v>5059200</v>
          </cell>
          <cell r="G240">
            <v>4166.759765625</v>
          </cell>
          <cell r="H240">
            <v>238</v>
          </cell>
          <cell r="I240">
            <v>6602667.937762605</v>
          </cell>
        </row>
        <row r="241">
          <cell r="A241">
            <v>44734</v>
          </cell>
          <cell r="B241">
            <v>0.82400000095367432</v>
          </cell>
          <cell r="C241">
            <v>0.82400000095367432</v>
          </cell>
          <cell r="D241">
            <v>0.81099998950958252</v>
          </cell>
          <cell r="E241">
            <v>0.81199997663497925</v>
          </cell>
          <cell r="F241">
            <v>1716301</v>
          </cell>
          <cell r="G241">
            <v>1400.303955078125</v>
          </cell>
          <cell r="H241">
            <v>239</v>
          </cell>
          <cell r="I241">
            <v>6582222.8878138075</v>
          </cell>
        </row>
        <row r="242">
          <cell r="A242">
            <v>44735</v>
          </cell>
          <cell r="B242">
            <v>0.81099998950958252</v>
          </cell>
          <cell r="C242">
            <v>0.82899999618530273</v>
          </cell>
          <cell r="D242">
            <v>0.80699998140335083</v>
          </cell>
          <cell r="E242">
            <v>0.82899999618530273</v>
          </cell>
          <cell r="F242">
            <v>1852300</v>
          </cell>
          <cell r="G242">
            <v>1515.281005859375</v>
          </cell>
          <cell r="H242">
            <v>240</v>
          </cell>
          <cell r="I242">
            <v>6562514.8757812502</v>
          </cell>
        </row>
        <row r="243">
          <cell r="A243">
            <v>44736</v>
          </cell>
          <cell r="B243">
            <v>0.83300000429153442</v>
          </cell>
          <cell r="C243">
            <v>0.84299999475479126</v>
          </cell>
          <cell r="D243">
            <v>0.8320000171661377</v>
          </cell>
          <cell r="E243">
            <v>0.84299999475479126</v>
          </cell>
          <cell r="F243">
            <v>2807903</v>
          </cell>
          <cell r="G243">
            <v>2359.35595703125</v>
          </cell>
          <cell r="H243">
            <v>241</v>
          </cell>
          <cell r="I243">
            <v>6546935.5733921165</v>
          </cell>
        </row>
        <row r="244">
          <cell r="A244">
            <v>44739</v>
          </cell>
          <cell r="B244">
            <v>0.84299999475479126</v>
          </cell>
          <cell r="C244">
            <v>0.85500001907348633</v>
          </cell>
          <cell r="D244">
            <v>0.84299999475479126</v>
          </cell>
          <cell r="E244">
            <v>0.85000002384185791</v>
          </cell>
          <cell r="F244">
            <v>2039614</v>
          </cell>
          <cell r="G244">
            <v>1735.9100341796875</v>
          </cell>
          <cell r="H244">
            <v>242</v>
          </cell>
          <cell r="I244">
            <v>6528310.2776342975</v>
          </cell>
        </row>
        <row r="245">
          <cell r="A245">
            <v>44740</v>
          </cell>
          <cell r="B245">
            <v>0.84600001573562622</v>
          </cell>
          <cell r="C245">
            <v>0.86000001430511475</v>
          </cell>
          <cell r="D245">
            <v>0.83700001239776611</v>
          </cell>
          <cell r="E245">
            <v>0.85699999332427979</v>
          </cell>
          <cell r="F245">
            <v>2219511</v>
          </cell>
          <cell r="G245">
            <v>1880.85302734375</v>
          </cell>
          <cell r="H245">
            <v>243</v>
          </cell>
          <cell r="I245">
            <v>6510578.5933641978</v>
          </cell>
        </row>
        <row r="246">
          <cell r="A246">
            <v>44741</v>
          </cell>
          <cell r="B246">
            <v>0.84799998998641968</v>
          </cell>
          <cell r="C246">
            <v>0.85799998044967651</v>
          </cell>
          <cell r="D246">
            <v>0.83600002527236938</v>
          </cell>
          <cell r="E246">
            <v>0.83600002527236938</v>
          </cell>
          <cell r="F246">
            <v>4249000</v>
          </cell>
          <cell r="G246">
            <v>3603.51806640625</v>
          </cell>
          <cell r="H246">
            <v>244</v>
          </cell>
          <cell r="I246">
            <v>6501309.8286372954</v>
          </cell>
        </row>
        <row r="247">
          <cell r="A247">
            <v>44742</v>
          </cell>
          <cell r="B247">
            <v>0.83600002527236938</v>
          </cell>
          <cell r="C247">
            <v>0.85199999809265137</v>
          </cell>
          <cell r="D247">
            <v>0.83600002527236938</v>
          </cell>
          <cell r="E247">
            <v>0.84500002861022949</v>
          </cell>
          <cell r="F247">
            <v>2764909</v>
          </cell>
          <cell r="G247">
            <v>2342.7900390625</v>
          </cell>
          <cell r="H247">
            <v>245</v>
          </cell>
          <cell r="I247">
            <v>6486059.213010204</v>
          </cell>
        </row>
        <row r="248">
          <cell r="A248">
            <v>44743</v>
          </cell>
          <cell r="B248">
            <v>0.8399999737739563</v>
          </cell>
          <cell r="C248">
            <v>0.84799998998641968</v>
          </cell>
          <cell r="D248">
            <v>0.83700001239776611</v>
          </cell>
          <cell r="E248">
            <v>0.83899998664855957</v>
          </cell>
          <cell r="F248">
            <v>1495244</v>
          </cell>
          <cell r="G248">
            <v>1261.9620361328125</v>
          </cell>
          <cell r="H248">
            <v>246</v>
          </cell>
          <cell r="I248">
            <v>6465771.3462906508</v>
          </cell>
        </row>
        <row r="249">
          <cell r="A249">
            <v>44746</v>
          </cell>
          <cell r="B249">
            <v>0.83600002527236938</v>
          </cell>
          <cell r="C249">
            <v>0.85000002384185791</v>
          </cell>
          <cell r="D249">
            <v>0.83499997854232788</v>
          </cell>
          <cell r="E249">
            <v>0.85000002384185791</v>
          </cell>
          <cell r="F249">
            <v>4170205.75</v>
          </cell>
          <cell r="G249">
            <v>3522.764892578125</v>
          </cell>
          <cell r="H249">
            <v>247</v>
          </cell>
          <cell r="I249">
            <v>6456477.5584514169</v>
          </cell>
        </row>
        <row r="250">
          <cell r="A250">
            <v>44747</v>
          </cell>
          <cell r="B250">
            <v>0.85500001907348633</v>
          </cell>
          <cell r="C250">
            <v>0.85799998044967651</v>
          </cell>
          <cell r="D250">
            <v>0.83300000429153442</v>
          </cell>
          <cell r="E250">
            <v>0.8399999737739563</v>
          </cell>
          <cell r="F250">
            <v>1786900</v>
          </cell>
          <cell r="G250">
            <v>1514.385009765625</v>
          </cell>
          <cell r="H250">
            <v>248</v>
          </cell>
          <cell r="I250">
            <v>6437648.6166834673</v>
          </cell>
        </row>
        <row r="251">
          <cell r="A251">
            <v>44748</v>
          </cell>
          <cell r="B251">
            <v>0.84500002861022949</v>
          </cell>
          <cell r="C251">
            <v>0.85000002384185791</v>
          </cell>
          <cell r="D251">
            <v>0.83300000429153442</v>
          </cell>
          <cell r="E251">
            <v>0.83899998664855957</v>
          </cell>
          <cell r="F251">
            <v>1508719</v>
          </cell>
          <cell r="G251">
            <v>1275.363037109375</v>
          </cell>
          <cell r="H251">
            <v>249</v>
          </cell>
          <cell r="I251">
            <v>6417853.7186244978</v>
          </cell>
        </row>
        <row r="252">
          <cell r="A252">
            <v>44749</v>
          </cell>
          <cell r="B252">
            <v>0.83899998664855957</v>
          </cell>
          <cell r="C252">
            <v>0.85199999809265137</v>
          </cell>
          <cell r="D252">
            <v>0.83700001239776611</v>
          </cell>
          <cell r="E252">
            <v>0.85000002384185791</v>
          </cell>
          <cell r="F252">
            <v>1476508</v>
          </cell>
          <cell r="G252">
            <v>1245.821044921875</v>
          </cell>
          <cell r="H252">
            <v>250</v>
          </cell>
          <cell r="I252">
            <v>6398088.3357499996</v>
          </cell>
        </row>
        <row r="253">
          <cell r="A253">
            <v>44750</v>
          </cell>
          <cell r="B253">
            <v>0.85500001907348633</v>
          </cell>
          <cell r="C253">
            <v>0.85699999332427979</v>
          </cell>
          <cell r="D253">
            <v>0.84299999475479126</v>
          </cell>
          <cell r="E253">
            <v>0.84299999475479126</v>
          </cell>
          <cell r="F253">
            <v>901509</v>
          </cell>
          <cell r="G253">
            <v>767.59698486328125</v>
          </cell>
          <cell r="H253">
            <v>251</v>
          </cell>
          <cell r="I253">
            <v>6376189.6132968124</v>
          </cell>
        </row>
        <row r="254">
          <cell r="A254">
            <v>44753</v>
          </cell>
          <cell r="B254">
            <v>0.84200000762939453</v>
          </cell>
          <cell r="C254">
            <v>0.84200000762939453</v>
          </cell>
          <cell r="D254">
            <v>0.82099997997283936</v>
          </cell>
          <cell r="E254">
            <v>0.82700002193450928</v>
          </cell>
          <cell r="F254">
            <v>2405029</v>
          </cell>
          <cell r="G254">
            <v>1991.8050537109375</v>
          </cell>
          <cell r="H254">
            <v>252</v>
          </cell>
          <cell r="I254">
            <v>6360431.0394345243</v>
          </cell>
        </row>
        <row r="255">
          <cell r="A255">
            <v>44754</v>
          </cell>
          <cell r="B255">
            <v>0.82599997520446777</v>
          </cell>
          <cell r="C255">
            <v>0.82899999618530273</v>
          </cell>
          <cell r="D255">
            <v>0.80900001525878906</v>
          </cell>
          <cell r="E255">
            <v>0.81300002336502075</v>
          </cell>
          <cell r="F255">
            <v>1544112</v>
          </cell>
          <cell r="G255">
            <v>1264.779052734375</v>
          </cell>
          <cell r="H255">
            <v>253</v>
          </cell>
          <cell r="I255">
            <v>6341394.2052865615</v>
          </cell>
        </row>
        <row r="256">
          <cell r="A256">
            <v>44755</v>
          </cell>
          <cell r="B256">
            <v>0.81400001049041748</v>
          </cell>
          <cell r="C256">
            <v>0.81999999284744263</v>
          </cell>
          <cell r="D256">
            <v>0.80400002002716064</v>
          </cell>
          <cell r="E256">
            <v>0.81800001859664917</v>
          </cell>
          <cell r="F256">
            <v>2543118</v>
          </cell>
          <cell r="G256">
            <v>2061.532958984375</v>
          </cell>
          <cell r="H256">
            <v>254</v>
          </cell>
          <cell r="I256">
            <v>6326440.3619586611</v>
          </cell>
        </row>
        <row r="257">
          <cell r="A257">
            <v>44756</v>
          </cell>
          <cell r="B257">
            <v>0.81599998474121094</v>
          </cell>
          <cell r="C257">
            <v>0.83799999952316284</v>
          </cell>
          <cell r="D257">
            <v>0.81599998474121094</v>
          </cell>
          <cell r="E257">
            <v>0.83099997043609619</v>
          </cell>
          <cell r="F257">
            <v>4239117</v>
          </cell>
          <cell r="G257">
            <v>3500.73388671875</v>
          </cell>
          <cell r="H257">
            <v>255</v>
          </cell>
          <cell r="I257">
            <v>6318254.7801470589</v>
          </cell>
        </row>
        <row r="258">
          <cell r="A258">
            <v>44757</v>
          </cell>
          <cell r="B258">
            <v>0.82700002193450928</v>
          </cell>
          <cell r="C258">
            <v>0.83799999952316284</v>
          </cell>
          <cell r="D258">
            <v>0.82099997997283936</v>
          </cell>
          <cell r="E258">
            <v>0.82099997997283936</v>
          </cell>
          <cell r="F258">
            <v>2385502</v>
          </cell>
          <cell r="G258">
            <v>1975.0770263671875</v>
          </cell>
          <cell r="H258">
            <v>256</v>
          </cell>
          <cell r="I258">
            <v>6302892.4645996094</v>
          </cell>
        </row>
        <row r="259">
          <cell r="A259">
            <v>44760</v>
          </cell>
          <cell r="B259">
            <v>0.81599998474121094</v>
          </cell>
          <cell r="C259">
            <v>0.82899999618530273</v>
          </cell>
          <cell r="D259">
            <v>0.81099998950958252</v>
          </cell>
          <cell r="E259">
            <v>0.82700002193450928</v>
          </cell>
          <cell r="F259">
            <v>2361910</v>
          </cell>
          <cell r="G259">
            <v>1948.583984375</v>
          </cell>
          <cell r="H259">
            <v>257</v>
          </cell>
          <cell r="I259">
            <v>6287557.9024805445</v>
          </cell>
        </row>
        <row r="260">
          <cell r="A260">
            <v>44761</v>
          </cell>
          <cell r="B260">
            <v>0.82499998807907104</v>
          </cell>
          <cell r="C260">
            <v>0.82599997520446777</v>
          </cell>
          <cell r="D260">
            <v>0.81699997186660767</v>
          </cell>
          <cell r="E260">
            <v>0.82099997997283936</v>
          </cell>
          <cell r="F260">
            <v>2960117</v>
          </cell>
          <cell r="G260">
            <v>2432.14599609375</v>
          </cell>
          <cell r="H260">
            <v>258</v>
          </cell>
          <cell r="I260">
            <v>6274660.8447189927</v>
          </cell>
        </row>
        <row r="261">
          <cell r="A261">
            <v>44762</v>
          </cell>
          <cell r="B261">
            <v>0.82400000095367432</v>
          </cell>
          <cell r="C261">
            <v>0.82700002193450928</v>
          </cell>
          <cell r="D261">
            <v>0.82099997997283936</v>
          </cell>
          <cell r="E261">
            <v>0.82300001382827759</v>
          </cell>
          <cell r="F261">
            <v>1896203.875</v>
          </cell>
          <cell r="G261">
            <v>1564.0279541015625</v>
          </cell>
          <cell r="H261">
            <v>259</v>
          </cell>
          <cell r="I261">
            <v>6257755.6054536682</v>
          </cell>
        </row>
        <row r="262">
          <cell r="A262">
            <v>44763</v>
          </cell>
          <cell r="B262">
            <v>0.82300001382827759</v>
          </cell>
          <cell r="C262">
            <v>0.82599997520446777</v>
          </cell>
          <cell r="D262">
            <v>0.81699997186660767</v>
          </cell>
          <cell r="E262">
            <v>0.81699997186660767</v>
          </cell>
          <cell r="F262">
            <v>1736700</v>
          </cell>
          <cell r="G262">
            <v>1429.3709716796875</v>
          </cell>
          <cell r="H262">
            <v>260</v>
          </cell>
          <cell r="I262">
            <v>6240366.9300480774</v>
          </cell>
        </row>
        <row r="263">
          <cell r="A263">
            <v>44764</v>
          </cell>
          <cell r="B263">
            <v>0.82200002670288086</v>
          </cell>
          <cell r="C263">
            <v>0.82400000095367432</v>
          </cell>
          <cell r="D263">
            <v>0.8059999942779541</v>
          </cell>
          <cell r="E263">
            <v>0.81400001049041748</v>
          </cell>
          <cell r="F263">
            <v>2481207</v>
          </cell>
          <cell r="G263">
            <v>2018.5589599609375</v>
          </cell>
          <cell r="H263">
            <v>261</v>
          </cell>
          <cell r="I263">
            <v>6225964.0184386969</v>
          </cell>
        </row>
        <row r="264">
          <cell r="A264">
            <v>44767</v>
          </cell>
          <cell r="B264">
            <v>0.81300002336502075</v>
          </cell>
          <cell r="C264">
            <v>0.81300002336502075</v>
          </cell>
          <cell r="D264">
            <v>0.80400002002716064</v>
          </cell>
          <cell r="E264">
            <v>0.80800002813339233</v>
          </cell>
          <cell r="F264">
            <v>1467200</v>
          </cell>
          <cell r="G264">
            <v>1185.1949462890625</v>
          </cell>
          <cell r="H264">
            <v>262</v>
          </cell>
          <cell r="I264">
            <v>6207800.7969942745</v>
          </cell>
        </row>
        <row r="265">
          <cell r="A265">
            <v>44768</v>
          </cell>
          <cell r="B265">
            <v>0.80800002813339233</v>
          </cell>
          <cell r="C265">
            <v>0.81400001049041748</v>
          </cell>
          <cell r="D265">
            <v>0.80299997329711914</v>
          </cell>
          <cell r="E265">
            <v>0.81000000238418579</v>
          </cell>
          <cell r="F265">
            <v>1790201</v>
          </cell>
          <cell r="G265">
            <v>1446.571044921875</v>
          </cell>
          <cell r="H265">
            <v>263</v>
          </cell>
          <cell r="I265">
            <v>6191003.8395912545</v>
          </cell>
        </row>
        <row r="266">
          <cell r="A266">
            <v>44769</v>
          </cell>
          <cell r="B266">
            <v>0.80500000715255737</v>
          </cell>
          <cell r="C266">
            <v>0.81000000238418579</v>
          </cell>
          <cell r="D266">
            <v>0.80400002002716064</v>
          </cell>
          <cell r="E266">
            <v>0.80800002813339233</v>
          </cell>
          <cell r="F266">
            <v>1215300</v>
          </cell>
          <cell r="G266">
            <v>981.36798095703125</v>
          </cell>
          <cell r="H266">
            <v>264</v>
          </cell>
          <cell r="I266">
            <v>6172156.4765625</v>
          </cell>
        </row>
        <row r="267">
          <cell r="A267">
            <v>44770</v>
          </cell>
          <cell r="B267">
            <v>0.81400001049041748</v>
          </cell>
          <cell r="C267">
            <v>0.8190000057220459</v>
          </cell>
          <cell r="D267">
            <v>0.80800002813339233</v>
          </cell>
          <cell r="E267">
            <v>0.81199997663497925</v>
          </cell>
          <cell r="F267">
            <v>1439700</v>
          </cell>
          <cell r="G267">
            <v>1170.04296875</v>
          </cell>
          <cell r="H267">
            <v>265</v>
          </cell>
          <cell r="I267">
            <v>6154298.1502358494</v>
          </cell>
        </row>
        <row r="268">
          <cell r="A268">
            <v>44771</v>
          </cell>
          <cell r="B268">
            <v>0.81099998950958252</v>
          </cell>
          <cell r="C268">
            <v>0.81300002336502075</v>
          </cell>
          <cell r="D268">
            <v>0.79900002479553223</v>
          </cell>
          <cell r="E268">
            <v>0.80099999904632568</v>
          </cell>
          <cell r="F268">
            <v>2184000</v>
          </cell>
          <cell r="G268">
            <v>1756.7760009765625</v>
          </cell>
          <cell r="H268">
            <v>266</v>
          </cell>
          <cell r="I268">
            <v>6139372.2173402254</v>
          </cell>
        </row>
        <row r="269">
          <cell r="A269">
            <v>44774</v>
          </cell>
          <cell r="B269">
            <v>0.79799997806549072</v>
          </cell>
          <cell r="C269">
            <v>0.81499999761581421</v>
          </cell>
          <cell r="D269">
            <v>0.7929999828338623</v>
          </cell>
          <cell r="E269">
            <v>0.81499999761581421</v>
          </cell>
          <cell r="F269">
            <v>2013700</v>
          </cell>
          <cell r="G269">
            <v>1614.844970703125</v>
          </cell>
          <cell r="H269">
            <v>267</v>
          </cell>
          <cell r="I269">
            <v>6123920.2614700375</v>
          </cell>
        </row>
        <row r="270">
          <cell r="A270">
            <v>44775</v>
          </cell>
          <cell r="B270">
            <v>0.80000001192092896</v>
          </cell>
          <cell r="C270">
            <v>0.8059999942779541</v>
          </cell>
          <cell r="D270">
            <v>0.79199999570846558</v>
          </cell>
          <cell r="E270">
            <v>0.80400002002716064</v>
          </cell>
          <cell r="F270">
            <v>1785101</v>
          </cell>
          <cell r="G270">
            <v>1428.43603515625</v>
          </cell>
          <cell r="H270">
            <v>268</v>
          </cell>
          <cell r="I270">
            <v>6107730.6373600746</v>
          </cell>
        </row>
        <row r="271">
          <cell r="A271">
            <v>44776</v>
          </cell>
          <cell r="B271">
            <v>0.78799998760223389</v>
          </cell>
          <cell r="C271">
            <v>0.82700002193450928</v>
          </cell>
          <cell r="D271">
            <v>0.7850000262260437</v>
          </cell>
          <cell r="E271">
            <v>0.78700000047683716</v>
          </cell>
          <cell r="F271">
            <v>3769500</v>
          </cell>
          <cell r="G271">
            <v>3015.47705078125</v>
          </cell>
          <cell r="H271">
            <v>269</v>
          </cell>
          <cell r="I271">
            <v>6099038.3301579924</v>
          </cell>
        </row>
        <row r="272">
          <cell r="A272">
            <v>44777</v>
          </cell>
          <cell r="B272">
            <v>0.79400002956390381</v>
          </cell>
          <cell r="C272">
            <v>0.79500001668930054</v>
          </cell>
          <cell r="D272">
            <v>0.7839999794960022</v>
          </cell>
          <cell r="E272">
            <v>0.78700000047683716</v>
          </cell>
          <cell r="F272">
            <v>3007700</v>
          </cell>
          <cell r="G272">
            <v>2376.217041015625</v>
          </cell>
          <cell r="H272">
            <v>270</v>
          </cell>
          <cell r="I272">
            <v>6087588.9289351851</v>
          </cell>
        </row>
        <row r="273">
          <cell r="A273">
            <v>44778</v>
          </cell>
          <cell r="B273">
            <v>0.79500001668930054</v>
          </cell>
          <cell r="C273">
            <v>0.80500000715255737</v>
          </cell>
          <cell r="D273">
            <v>0.79199999570846558</v>
          </cell>
          <cell r="E273">
            <v>0.80500000715255737</v>
          </cell>
          <cell r="F273">
            <v>2103402</v>
          </cell>
          <cell r="G273">
            <v>1679.14501953125</v>
          </cell>
          <cell r="H273">
            <v>271</v>
          </cell>
          <cell r="I273">
            <v>6072887.1321494468</v>
          </cell>
        </row>
        <row r="274">
          <cell r="A274">
            <v>44781</v>
          </cell>
          <cell r="B274">
            <v>0.80400002002716064</v>
          </cell>
          <cell r="C274">
            <v>0.80500000715255737</v>
          </cell>
          <cell r="D274">
            <v>0.80000001192092896</v>
          </cell>
          <cell r="E274">
            <v>0.80299997329711914</v>
          </cell>
          <cell r="F274">
            <v>2443100</v>
          </cell>
          <cell r="G274">
            <v>1960.866943359375</v>
          </cell>
          <cell r="H274">
            <v>272</v>
          </cell>
          <cell r="I274">
            <v>6059542.3265165444</v>
          </cell>
        </row>
        <row r="275">
          <cell r="A275">
            <v>44782</v>
          </cell>
          <cell r="B275">
            <v>0.80299997329711914</v>
          </cell>
          <cell r="C275">
            <v>0.80900001525878906</v>
          </cell>
          <cell r="D275">
            <v>0.80199998617172241</v>
          </cell>
          <cell r="E275">
            <v>0.80800002813339233</v>
          </cell>
          <cell r="F275">
            <v>1976400</v>
          </cell>
          <cell r="G275">
            <v>1594.093994140625</v>
          </cell>
          <cell r="H275">
            <v>273</v>
          </cell>
          <cell r="I275">
            <v>6044585.761217949</v>
          </cell>
        </row>
        <row r="276">
          <cell r="A276">
            <v>44783</v>
          </cell>
          <cell r="B276">
            <v>0.8059999942779541</v>
          </cell>
          <cell r="C276">
            <v>0.80699998140335083</v>
          </cell>
          <cell r="D276">
            <v>0.79400002956390381</v>
          </cell>
          <cell r="E276">
            <v>0.79600000381469727</v>
          </cell>
          <cell r="F276">
            <v>1248904</v>
          </cell>
          <cell r="G276">
            <v>1002.7080078125</v>
          </cell>
          <cell r="H276">
            <v>274</v>
          </cell>
          <cell r="I276">
            <v>6027083.2730383212</v>
          </cell>
        </row>
        <row r="277">
          <cell r="A277">
            <v>44784</v>
          </cell>
          <cell r="B277">
            <v>0.80000001192092896</v>
          </cell>
          <cell r="C277">
            <v>0.81599998474121094</v>
          </cell>
          <cell r="D277">
            <v>0.79799997806549072</v>
          </cell>
          <cell r="E277">
            <v>0.81599998474121094</v>
          </cell>
          <cell r="F277">
            <v>2788705</v>
          </cell>
          <cell r="G277">
            <v>2261.468994140625</v>
          </cell>
          <cell r="H277">
            <v>275</v>
          </cell>
          <cell r="I277">
            <v>6015307.3520454541</v>
          </cell>
        </row>
        <row r="278">
          <cell r="A278">
            <v>44785</v>
          </cell>
          <cell r="B278">
            <v>0.81599998474121094</v>
          </cell>
          <cell r="C278">
            <v>0.81699997186660767</v>
          </cell>
          <cell r="D278">
            <v>0.81000000238418579</v>
          </cell>
          <cell r="E278">
            <v>0.81000000238418579</v>
          </cell>
          <cell r="F278">
            <v>2712301</v>
          </cell>
          <cell r="G278">
            <v>2203.125</v>
          </cell>
          <cell r="H278">
            <v>276</v>
          </cell>
          <cell r="I278">
            <v>6003339.9377264492</v>
          </cell>
        </row>
        <row r="279">
          <cell r="A279">
            <v>44788</v>
          </cell>
          <cell r="B279">
            <v>0.81599998474121094</v>
          </cell>
          <cell r="C279">
            <v>0.81999999284744263</v>
          </cell>
          <cell r="D279">
            <v>0.81400001049041748</v>
          </cell>
          <cell r="E279">
            <v>0.81400001049041748</v>
          </cell>
          <cell r="F279">
            <v>3417704</v>
          </cell>
          <cell r="G279">
            <v>2782.947998046875</v>
          </cell>
          <cell r="H279">
            <v>277</v>
          </cell>
          <cell r="I279">
            <v>5994005.5119584836</v>
          </cell>
        </row>
        <row r="280">
          <cell r="A280">
            <v>44789</v>
          </cell>
          <cell r="B280">
            <v>0.81099998950958252</v>
          </cell>
          <cell r="C280">
            <v>0.82099997997283936</v>
          </cell>
          <cell r="D280">
            <v>0.81099998950958252</v>
          </cell>
          <cell r="E280">
            <v>0.81300002336502075</v>
          </cell>
          <cell r="F280">
            <v>659002</v>
          </cell>
          <cell r="G280">
            <v>537.9000244140625</v>
          </cell>
          <cell r="H280">
            <v>278</v>
          </cell>
          <cell r="I280">
            <v>5974814.8518435247</v>
          </cell>
        </row>
        <row r="281">
          <cell r="A281">
            <v>44790</v>
          </cell>
          <cell r="B281">
            <v>0.81300002336502075</v>
          </cell>
          <cell r="C281">
            <v>0.82700002193450928</v>
          </cell>
          <cell r="D281">
            <v>0.80900001525878906</v>
          </cell>
          <cell r="E281">
            <v>0.82599997520446777</v>
          </cell>
          <cell r="F281">
            <v>1264301</v>
          </cell>
          <cell r="G281">
            <v>1038.8409423828125</v>
          </cell>
          <cell r="H281">
            <v>279</v>
          </cell>
          <cell r="I281">
            <v>5957931.289650538</v>
          </cell>
        </row>
        <row r="282">
          <cell r="A282">
            <v>44791</v>
          </cell>
          <cell r="B282">
            <v>0.82499998807907104</v>
          </cell>
          <cell r="C282">
            <v>0.82700002193450928</v>
          </cell>
          <cell r="D282">
            <v>0.82200002670288086</v>
          </cell>
          <cell r="E282">
            <v>0.82200002670288086</v>
          </cell>
          <cell r="F282">
            <v>2662600</v>
          </cell>
          <cell r="G282">
            <v>2192.096923828125</v>
          </cell>
          <cell r="H282">
            <v>280</v>
          </cell>
          <cell r="I282">
            <v>5946162.2493303567</v>
          </cell>
        </row>
        <row r="283">
          <cell r="A283">
            <v>44792</v>
          </cell>
          <cell r="B283">
            <v>0.81999999284744263</v>
          </cell>
          <cell r="C283">
            <v>0.82200002670288086</v>
          </cell>
          <cell r="D283">
            <v>0.80900001525878906</v>
          </cell>
          <cell r="E283">
            <v>0.80900001525878906</v>
          </cell>
          <cell r="F283">
            <v>2245800</v>
          </cell>
          <cell r="G283">
            <v>1828.1500244140625</v>
          </cell>
          <cell r="H283">
            <v>281</v>
          </cell>
          <cell r="I283">
            <v>5932993.7004003562</v>
          </cell>
        </row>
        <row r="284">
          <cell r="A284">
            <v>44795</v>
          </cell>
          <cell r="B284">
            <v>0.80699998140335083</v>
          </cell>
          <cell r="C284">
            <v>0.81999999284744263</v>
          </cell>
          <cell r="D284">
            <v>0.8059999942779541</v>
          </cell>
          <cell r="E284">
            <v>0.81999999284744263</v>
          </cell>
          <cell r="F284">
            <v>1242402</v>
          </cell>
          <cell r="G284">
            <v>1012.343017578125</v>
          </cell>
          <cell r="H284">
            <v>282</v>
          </cell>
          <cell r="I284">
            <v>5916360.3964982266</v>
          </cell>
        </row>
        <row r="285">
          <cell r="A285">
            <v>44796</v>
          </cell>
          <cell r="B285">
            <v>0.82200002670288086</v>
          </cell>
          <cell r="C285">
            <v>0.82200002670288086</v>
          </cell>
          <cell r="D285">
            <v>0.81400001049041748</v>
          </cell>
          <cell r="E285">
            <v>0.81599998474121094</v>
          </cell>
          <cell r="F285">
            <v>2766812</v>
          </cell>
          <cell r="G285">
            <v>2261.160888671875</v>
          </cell>
          <cell r="H285">
            <v>283</v>
          </cell>
          <cell r="I285">
            <v>5905231.2502208482</v>
          </cell>
        </row>
        <row r="286">
          <cell r="A286">
            <v>44797</v>
          </cell>
          <cell r="B286">
            <v>0.81499999761581421</v>
          </cell>
          <cell r="C286">
            <v>0.81499999761581421</v>
          </cell>
          <cell r="D286">
            <v>0.78899997472763062</v>
          </cell>
          <cell r="E286">
            <v>0.78899997472763062</v>
          </cell>
          <cell r="F286">
            <v>1819400</v>
          </cell>
          <cell r="G286">
            <v>1462.2669677734375</v>
          </cell>
          <cell r="H286">
            <v>284</v>
          </cell>
          <cell r="I286">
            <v>5890844.5204665493</v>
          </cell>
        </row>
        <row r="287">
          <cell r="A287">
            <v>44798</v>
          </cell>
          <cell r="B287">
            <v>0.79000002145767212</v>
          </cell>
          <cell r="C287">
            <v>0.79199999570846558</v>
          </cell>
          <cell r="D287">
            <v>0.77999997138977051</v>
          </cell>
          <cell r="E287">
            <v>0.78899997472763062</v>
          </cell>
          <cell r="F287">
            <v>1528700</v>
          </cell>
          <cell r="G287">
            <v>1202.9169921875</v>
          </cell>
          <cell r="H287">
            <v>285</v>
          </cell>
          <cell r="I287">
            <v>5875538.7502192985</v>
          </cell>
        </row>
        <row r="288">
          <cell r="A288">
            <v>44799</v>
          </cell>
          <cell r="B288">
            <v>0.79000002145767212</v>
          </cell>
          <cell r="C288">
            <v>0.79500001668930054</v>
          </cell>
          <cell r="D288">
            <v>0.7850000262260437</v>
          </cell>
          <cell r="E288">
            <v>0.7850000262260437</v>
          </cell>
          <cell r="F288">
            <v>1858000</v>
          </cell>
          <cell r="G288">
            <v>1466.7509765625</v>
          </cell>
          <cell r="H288">
            <v>286</v>
          </cell>
          <cell r="I288">
            <v>5861491.4119318184</v>
          </cell>
        </row>
        <row r="289">
          <cell r="A289">
            <v>44802</v>
          </cell>
          <cell r="B289">
            <v>0.78200000524520874</v>
          </cell>
          <cell r="C289">
            <v>0.7839999794960022</v>
          </cell>
          <cell r="D289">
            <v>0.77499997615814209</v>
          </cell>
          <cell r="E289">
            <v>0.77999997138977051</v>
          </cell>
          <cell r="F289">
            <v>1066100</v>
          </cell>
          <cell r="G289">
            <v>832.19097900390625</v>
          </cell>
          <cell r="H289">
            <v>287</v>
          </cell>
          <cell r="I289">
            <v>5844782.7310540071</v>
          </cell>
        </row>
        <row r="290">
          <cell r="A290">
            <v>44803</v>
          </cell>
          <cell r="B290">
            <v>0.78100001811981201</v>
          </cell>
          <cell r="C290">
            <v>0.78299999237060547</v>
          </cell>
          <cell r="D290">
            <v>0.77399998903274536</v>
          </cell>
          <cell r="E290">
            <v>0.77799999713897705</v>
          </cell>
          <cell r="F290">
            <v>2732707</v>
          </cell>
          <cell r="G290">
            <v>2121.662109375</v>
          </cell>
          <cell r="H290">
            <v>288</v>
          </cell>
          <cell r="I290">
            <v>5833976.912543403</v>
          </cell>
        </row>
        <row r="291">
          <cell r="A291">
            <v>44804</v>
          </cell>
          <cell r="B291">
            <v>0.77499997615814209</v>
          </cell>
          <cell r="C291">
            <v>0.77499997615814209</v>
          </cell>
          <cell r="D291">
            <v>0.7630000114440918</v>
          </cell>
          <cell r="E291">
            <v>0.76499998569488525</v>
          </cell>
          <cell r="F291">
            <v>719700</v>
          </cell>
          <cell r="G291">
            <v>555.2960205078125</v>
          </cell>
          <cell r="H291">
            <v>289</v>
          </cell>
          <cell r="I291">
            <v>5816280.4526384082</v>
          </cell>
        </row>
        <row r="292">
          <cell r="A292">
            <v>44805</v>
          </cell>
          <cell r="B292">
            <v>0.76800000667572021</v>
          </cell>
          <cell r="C292">
            <v>0.77399998903274536</v>
          </cell>
          <cell r="D292">
            <v>0.76099997758865356</v>
          </cell>
          <cell r="E292">
            <v>0.76099997758865356</v>
          </cell>
          <cell r="F292">
            <v>2288400</v>
          </cell>
          <cell r="G292">
            <v>1760.092041015625</v>
          </cell>
          <cell r="H292">
            <v>290</v>
          </cell>
          <cell r="I292">
            <v>5804115.3476293106</v>
          </cell>
        </row>
        <row r="293">
          <cell r="A293">
            <v>44806</v>
          </cell>
          <cell r="B293">
            <v>0.76099997758865356</v>
          </cell>
          <cell r="C293">
            <v>0.76599997282028198</v>
          </cell>
          <cell r="D293">
            <v>0.75700002908706665</v>
          </cell>
          <cell r="E293">
            <v>0.75700002908706665</v>
          </cell>
          <cell r="F293">
            <v>2373000</v>
          </cell>
          <cell r="G293">
            <v>1803.68798828125</v>
          </cell>
          <cell r="H293">
            <v>291</v>
          </cell>
          <cell r="I293">
            <v>5792324.5732388319</v>
          </cell>
        </row>
        <row r="294">
          <cell r="A294">
            <v>44809</v>
          </cell>
          <cell r="B294">
            <v>0.75800001621246338</v>
          </cell>
          <cell r="C294">
            <v>0.75800001621246338</v>
          </cell>
          <cell r="D294">
            <v>0.75199997425079346</v>
          </cell>
          <cell r="E294">
            <v>0.75499999523162842</v>
          </cell>
          <cell r="F294">
            <v>3329000</v>
          </cell>
          <cell r="G294">
            <v>2512.873046875</v>
          </cell>
          <cell r="H294">
            <v>292</v>
          </cell>
          <cell r="I294">
            <v>5783888.5301797949</v>
          </cell>
        </row>
        <row r="295">
          <cell r="A295">
            <v>44810</v>
          </cell>
          <cell r="B295">
            <v>0.75400000810623169</v>
          </cell>
          <cell r="C295">
            <v>0.75999999046325684</v>
          </cell>
          <cell r="D295">
            <v>0.74900001287460327</v>
          </cell>
          <cell r="E295">
            <v>0.75900000333786011</v>
          </cell>
          <cell r="F295">
            <v>1944501</v>
          </cell>
          <cell r="G295">
            <v>1463.989013671875</v>
          </cell>
          <cell r="H295">
            <v>293</v>
          </cell>
          <cell r="I295">
            <v>5770784.8184726965</v>
          </cell>
        </row>
        <row r="296">
          <cell r="A296">
            <v>44811</v>
          </cell>
          <cell r="B296">
            <v>0.75900000333786011</v>
          </cell>
          <cell r="C296">
            <v>0.76999998092651367</v>
          </cell>
          <cell r="D296">
            <v>0.75900000333786011</v>
          </cell>
          <cell r="E296">
            <v>0.76499998569488525</v>
          </cell>
          <cell r="F296">
            <v>2308601</v>
          </cell>
          <cell r="G296">
            <v>1772.0279541015625</v>
          </cell>
          <cell r="H296">
            <v>294</v>
          </cell>
          <cell r="I296">
            <v>5759008.6830357146</v>
          </cell>
        </row>
        <row r="297">
          <cell r="A297">
            <v>44812</v>
          </cell>
          <cell r="B297">
            <v>0.76999998092651367</v>
          </cell>
          <cell r="C297">
            <v>0.76999998092651367</v>
          </cell>
          <cell r="D297">
            <v>0.75599998235702515</v>
          </cell>
          <cell r="E297">
            <v>0.75599998235702515</v>
          </cell>
          <cell r="F297">
            <v>1194800</v>
          </cell>
          <cell r="G297">
            <v>909.03302001953125</v>
          </cell>
          <cell r="H297">
            <v>295</v>
          </cell>
          <cell r="I297">
            <v>5743536.7891949154</v>
          </cell>
        </row>
        <row r="298">
          <cell r="A298">
            <v>44813</v>
          </cell>
          <cell r="B298">
            <v>0.75700002908706665</v>
          </cell>
          <cell r="C298">
            <v>0.76599997282028198</v>
          </cell>
          <cell r="D298">
            <v>0.75700002908706665</v>
          </cell>
          <cell r="E298">
            <v>0.76599997282028198</v>
          </cell>
          <cell r="F298">
            <v>763506</v>
          </cell>
          <cell r="G298">
            <v>580.97698974609375</v>
          </cell>
          <cell r="H298">
            <v>296</v>
          </cell>
          <cell r="I298">
            <v>5726712.3608530406</v>
          </cell>
        </row>
        <row r="299">
          <cell r="A299">
            <v>44817</v>
          </cell>
          <cell r="B299">
            <v>0.76999998092651367</v>
          </cell>
          <cell r="C299">
            <v>0.7720000147819519</v>
          </cell>
          <cell r="D299">
            <v>0.76800000667572021</v>
          </cell>
          <cell r="E299">
            <v>0.76899999380111694</v>
          </cell>
          <cell r="F299">
            <v>3126300</v>
          </cell>
          <cell r="G299">
            <v>2407.77587890625</v>
          </cell>
          <cell r="H299">
            <v>297</v>
          </cell>
          <cell r="I299">
            <v>5717956.7636784511</v>
          </cell>
        </row>
        <row r="300">
          <cell r="A300">
            <v>44818</v>
          </cell>
          <cell r="B300">
            <v>0.76899999380111694</v>
          </cell>
          <cell r="C300">
            <v>0.76899999380111694</v>
          </cell>
          <cell r="D300">
            <v>0.75499999523162842</v>
          </cell>
          <cell r="E300">
            <v>0.75800001621246338</v>
          </cell>
          <cell r="F300">
            <v>1951805.125</v>
          </cell>
          <cell r="G300">
            <v>1481.2509765625</v>
          </cell>
          <cell r="H300">
            <v>298</v>
          </cell>
          <cell r="I300">
            <v>5705318.6709312079</v>
          </cell>
        </row>
        <row r="301">
          <cell r="A301">
            <v>44819</v>
          </cell>
          <cell r="B301">
            <v>0.75199997425079346</v>
          </cell>
          <cell r="C301">
            <v>0.75199997425079346</v>
          </cell>
          <cell r="D301">
            <v>0.73500001430511475</v>
          </cell>
          <cell r="E301">
            <v>0.74199998378753662</v>
          </cell>
          <cell r="F301">
            <v>2490805</v>
          </cell>
          <cell r="G301">
            <v>1853.7550048828125</v>
          </cell>
          <cell r="H301">
            <v>299</v>
          </cell>
          <cell r="I301">
            <v>5694567.7890886292</v>
          </cell>
        </row>
        <row r="302">
          <cell r="A302">
            <v>44820</v>
          </cell>
          <cell r="B302">
            <v>0.74000000953674316</v>
          </cell>
          <cell r="C302">
            <v>0.74000000953674316</v>
          </cell>
          <cell r="D302">
            <v>0.72899997234344482</v>
          </cell>
          <cell r="E302">
            <v>0.72899997234344482</v>
          </cell>
          <cell r="F302">
            <v>1412605</v>
          </cell>
          <cell r="G302">
            <v>1038.10302734375</v>
          </cell>
          <cell r="H302">
            <v>300</v>
          </cell>
          <cell r="I302">
            <v>5680294.5797916669</v>
          </cell>
        </row>
        <row r="303">
          <cell r="A303">
            <v>44823</v>
          </cell>
          <cell r="B303">
            <v>0.72699999809265137</v>
          </cell>
          <cell r="C303">
            <v>0.73400002717971802</v>
          </cell>
          <cell r="D303">
            <v>0.72399997711181641</v>
          </cell>
          <cell r="E303">
            <v>0.7279999852180481</v>
          </cell>
          <cell r="F303">
            <v>2359600</v>
          </cell>
          <cell r="G303">
            <v>1718.0860595703125</v>
          </cell>
          <cell r="H303">
            <v>301</v>
          </cell>
          <cell r="I303">
            <v>5669262.3718853816</v>
          </cell>
        </row>
        <row r="304">
          <cell r="A304">
            <v>44824</v>
          </cell>
          <cell r="B304">
            <v>0.73199999332427979</v>
          </cell>
          <cell r="C304">
            <v>0.73500001430511475</v>
          </cell>
          <cell r="D304">
            <v>0.72600001096725464</v>
          </cell>
          <cell r="E304">
            <v>0.73000001907348633</v>
          </cell>
          <cell r="F304">
            <v>2352200</v>
          </cell>
          <cell r="G304">
            <v>1723.1519775390625</v>
          </cell>
          <cell r="H304">
            <v>302</v>
          </cell>
          <cell r="I304">
            <v>5658278.721647351</v>
          </cell>
        </row>
        <row r="305">
          <cell r="A305">
            <v>44825</v>
          </cell>
          <cell r="B305">
            <v>0.72600001096725464</v>
          </cell>
          <cell r="C305">
            <v>0.72600001096725464</v>
          </cell>
          <cell r="D305">
            <v>0.71899998188018799</v>
          </cell>
          <cell r="E305">
            <v>0.72100001573562622</v>
          </cell>
          <cell r="F305">
            <v>2098600</v>
          </cell>
          <cell r="G305">
            <v>1509.9429931640625</v>
          </cell>
          <cell r="H305">
            <v>303</v>
          </cell>
          <cell r="I305">
            <v>5646530.6070544552</v>
          </cell>
        </row>
        <row r="306">
          <cell r="A306">
            <v>44826</v>
          </cell>
          <cell r="B306">
            <v>0.71799999475479126</v>
          </cell>
          <cell r="C306">
            <v>0.72299998998641968</v>
          </cell>
          <cell r="D306">
            <v>0.71299999952316284</v>
          </cell>
          <cell r="E306">
            <v>0.71399998664855957</v>
          </cell>
          <cell r="F306">
            <v>1011500</v>
          </cell>
          <cell r="G306">
            <v>724.42498779296875</v>
          </cell>
          <cell r="H306">
            <v>304</v>
          </cell>
          <cell r="I306">
            <v>5631283.7958470397</v>
          </cell>
        </row>
        <row r="307">
          <cell r="A307">
            <v>44827</v>
          </cell>
          <cell r="B307">
            <v>0.7160000205039978</v>
          </cell>
          <cell r="C307">
            <v>0.7160000205039978</v>
          </cell>
          <cell r="D307">
            <v>0.70099997520446777</v>
          </cell>
          <cell r="E307">
            <v>0.70999997854232788</v>
          </cell>
          <cell r="F307">
            <v>1125500</v>
          </cell>
          <cell r="G307">
            <v>801.0460205078125</v>
          </cell>
          <cell r="H307">
            <v>305</v>
          </cell>
          <cell r="I307">
            <v>5616510.7342213113</v>
          </cell>
        </row>
        <row r="308">
          <cell r="A308">
            <v>44830</v>
          </cell>
          <cell r="B308">
            <v>0.7070000171661377</v>
          </cell>
          <cell r="C308">
            <v>0.71899998188018799</v>
          </cell>
          <cell r="D308">
            <v>0.70599997043609619</v>
          </cell>
          <cell r="E308">
            <v>0.70999997854232788</v>
          </cell>
          <cell r="F308">
            <v>429300</v>
          </cell>
          <cell r="G308">
            <v>305.89801025390625</v>
          </cell>
          <cell r="H308">
            <v>306</v>
          </cell>
          <cell r="I308">
            <v>5599559.0651552286</v>
          </cell>
        </row>
        <row r="309">
          <cell r="A309">
            <v>44831</v>
          </cell>
          <cell r="B309">
            <v>0.7070000171661377</v>
          </cell>
          <cell r="C309">
            <v>0.72299998998641968</v>
          </cell>
          <cell r="D309">
            <v>0.7070000171661377</v>
          </cell>
          <cell r="E309">
            <v>0.72299998998641968</v>
          </cell>
          <cell r="F309">
            <v>2066300</v>
          </cell>
          <cell r="G309">
            <v>1474.52001953125</v>
          </cell>
          <cell r="H309">
            <v>307</v>
          </cell>
          <cell r="I309">
            <v>5588050.0779723125</v>
          </cell>
        </row>
        <row r="310">
          <cell r="A310">
            <v>44832</v>
          </cell>
          <cell r="B310">
            <v>0.71899998188018799</v>
          </cell>
          <cell r="C310">
            <v>0.71899998188018799</v>
          </cell>
          <cell r="D310">
            <v>0.70599997043609619</v>
          </cell>
          <cell r="E310">
            <v>0.7070000171661377</v>
          </cell>
          <cell r="F310">
            <v>2303800</v>
          </cell>
          <cell r="G310">
            <v>1636.550048828125</v>
          </cell>
          <cell r="H310">
            <v>308</v>
          </cell>
          <cell r="I310">
            <v>5577386.928368507</v>
          </cell>
        </row>
        <row r="311">
          <cell r="A311">
            <v>44833</v>
          </cell>
          <cell r="B311">
            <v>0.71100002527236938</v>
          </cell>
          <cell r="C311">
            <v>0.7149999737739563</v>
          </cell>
          <cell r="D311">
            <v>0.70499998331069946</v>
          </cell>
          <cell r="E311">
            <v>0.70899999141693115</v>
          </cell>
          <cell r="F311">
            <v>2392801</v>
          </cell>
          <cell r="G311">
            <v>1700.7969970703125</v>
          </cell>
          <cell r="H311">
            <v>309</v>
          </cell>
          <cell r="I311">
            <v>5567080.8250404531</v>
          </cell>
        </row>
        <row r="312">
          <cell r="A312">
            <v>44834</v>
          </cell>
          <cell r="B312">
            <v>0.70599997043609619</v>
          </cell>
          <cell r="C312">
            <v>0.70599997043609619</v>
          </cell>
          <cell r="D312">
            <v>0.69599997997283936</v>
          </cell>
          <cell r="E312">
            <v>0.69599997997283936</v>
          </cell>
          <cell r="F312">
            <v>2128200</v>
          </cell>
          <cell r="G312">
            <v>1490.9100341796875</v>
          </cell>
          <cell r="H312">
            <v>310</v>
          </cell>
          <cell r="I312">
            <v>5555987.6610887097</v>
          </cell>
        </row>
        <row r="313">
          <cell r="A313">
            <v>44844</v>
          </cell>
          <cell r="B313">
            <v>0.69499999284744263</v>
          </cell>
          <cell r="C313">
            <v>0.69499999284744263</v>
          </cell>
          <cell r="D313">
            <v>0.67799997329711914</v>
          </cell>
          <cell r="E313">
            <v>0.67900002002716064</v>
          </cell>
          <cell r="F313">
            <v>2245002</v>
          </cell>
          <cell r="G313">
            <v>1540.2440185546875</v>
          </cell>
          <cell r="H313">
            <v>311</v>
          </cell>
          <cell r="I313">
            <v>5545341.4049437298</v>
          </cell>
        </row>
        <row r="314">
          <cell r="A314">
            <v>44845</v>
          </cell>
          <cell r="B314">
            <v>0.68400001525878906</v>
          </cell>
          <cell r="C314">
            <v>0.68599998950958252</v>
          </cell>
          <cell r="D314">
            <v>0.68000000715255737</v>
          </cell>
          <cell r="E314">
            <v>0.68400001525878906</v>
          </cell>
          <cell r="F314">
            <v>1981100</v>
          </cell>
          <cell r="G314">
            <v>1354.720947265625</v>
          </cell>
          <cell r="H314">
            <v>312</v>
          </cell>
          <cell r="I314">
            <v>5533917.554286859</v>
          </cell>
        </row>
        <row r="315">
          <cell r="A315">
            <v>44846</v>
          </cell>
          <cell r="B315">
            <v>0.68199998140335083</v>
          </cell>
          <cell r="C315">
            <v>0.70200002193450928</v>
          </cell>
          <cell r="D315">
            <v>0.67799997329711914</v>
          </cell>
          <cell r="E315">
            <v>0.70200002193450928</v>
          </cell>
          <cell r="F315">
            <v>3683321</v>
          </cell>
          <cell r="G315">
            <v>2556.885009765625</v>
          </cell>
          <cell r="H315">
            <v>313</v>
          </cell>
          <cell r="I315">
            <v>5528005.1052316297</v>
          </cell>
        </row>
        <row r="316">
          <cell r="A316">
            <v>44847</v>
          </cell>
          <cell r="B316">
            <v>0.72200000286102295</v>
          </cell>
          <cell r="C316">
            <v>0.72200000286102295</v>
          </cell>
          <cell r="D316">
            <v>0.70200002193450928</v>
          </cell>
          <cell r="E316">
            <v>0.70200002193450928</v>
          </cell>
          <cell r="F316">
            <v>2085700</v>
          </cell>
          <cell r="G316">
            <v>1470.1500244140625</v>
          </cell>
          <cell r="H316">
            <v>314</v>
          </cell>
          <cell r="I316">
            <v>5517042.3501194268</v>
          </cell>
        </row>
        <row r="317">
          <cell r="A317">
            <v>44848</v>
          </cell>
          <cell r="B317">
            <v>0.70099997520446777</v>
          </cell>
          <cell r="C317">
            <v>0.7279999852180481</v>
          </cell>
          <cell r="D317">
            <v>0.70099997520446777</v>
          </cell>
          <cell r="E317">
            <v>0.72500002384185791</v>
          </cell>
          <cell r="F317">
            <v>2803100</v>
          </cell>
          <cell r="G317">
            <v>2006.97998046875</v>
          </cell>
          <cell r="H317">
            <v>315</v>
          </cell>
          <cell r="I317">
            <v>5508426.6601190474</v>
          </cell>
        </row>
        <row r="318">
          <cell r="A318">
            <v>44851</v>
          </cell>
          <cell r="B318">
            <v>0.72899997234344482</v>
          </cell>
          <cell r="C318">
            <v>0.72899997234344482</v>
          </cell>
          <cell r="D318">
            <v>0.72000002861022949</v>
          </cell>
          <cell r="E318">
            <v>0.7279999852180481</v>
          </cell>
          <cell r="F318">
            <v>3419204</v>
          </cell>
          <cell r="G318">
            <v>2482.27392578125</v>
          </cell>
          <cell r="H318">
            <v>316</v>
          </cell>
          <cell r="I318">
            <v>5501815.1960047465</v>
          </cell>
        </row>
        <row r="319">
          <cell r="A319">
            <v>44852</v>
          </cell>
          <cell r="B319">
            <v>0.74199998378753662</v>
          </cell>
          <cell r="C319">
            <v>0.74199998378753662</v>
          </cell>
          <cell r="D319">
            <v>0.7279999852180481</v>
          </cell>
          <cell r="E319">
            <v>0.73100000619888306</v>
          </cell>
          <cell r="F319">
            <v>2292600</v>
          </cell>
          <cell r="G319">
            <v>1672.51904296875</v>
          </cell>
          <cell r="H319">
            <v>317</v>
          </cell>
          <cell r="I319">
            <v>5491691.4887618292</v>
          </cell>
        </row>
        <row r="320">
          <cell r="A320">
            <v>44853</v>
          </cell>
          <cell r="B320">
            <v>0.73000001907348633</v>
          </cell>
          <cell r="C320">
            <v>0.73400002717971802</v>
          </cell>
          <cell r="D320">
            <v>0.72399997711181641</v>
          </cell>
          <cell r="E320">
            <v>0.72399997711181641</v>
          </cell>
          <cell r="F320">
            <v>4453704</v>
          </cell>
          <cell r="G320">
            <v>3243.928955078125</v>
          </cell>
          <cell r="H320">
            <v>318</v>
          </cell>
          <cell r="I320">
            <v>5488427.3771619499</v>
          </cell>
        </row>
        <row r="321">
          <cell r="A321">
            <v>44854</v>
          </cell>
          <cell r="B321">
            <v>0.71700000762939453</v>
          </cell>
          <cell r="C321">
            <v>0.72399997711181641</v>
          </cell>
          <cell r="D321">
            <v>0.70899999141693115</v>
          </cell>
          <cell r="E321">
            <v>0.71700000762939453</v>
          </cell>
          <cell r="F321">
            <v>5247100</v>
          </cell>
          <cell r="G321">
            <v>3749.001953125</v>
          </cell>
          <cell r="H321">
            <v>319</v>
          </cell>
          <cell r="I321">
            <v>5487670.8650078373</v>
          </cell>
        </row>
        <row r="322">
          <cell r="A322">
            <v>44855</v>
          </cell>
          <cell r="B322">
            <v>0.71700000762939453</v>
          </cell>
          <cell r="C322">
            <v>0.71700000762939453</v>
          </cell>
          <cell r="D322">
            <v>0.71200001239776611</v>
          </cell>
          <cell r="E322">
            <v>0.7149999737739563</v>
          </cell>
          <cell r="F322">
            <v>3382502</v>
          </cell>
          <cell r="G322">
            <v>2419.902099609375</v>
          </cell>
          <cell r="H322">
            <v>320</v>
          </cell>
          <cell r="I322">
            <v>5481092.2123046871</v>
          </cell>
        </row>
        <row r="323">
          <cell r="A323">
            <v>44858</v>
          </cell>
          <cell r="B323">
            <v>0.71399998664855957</v>
          </cell>
          <cell r="C323">
            <v>0.72100001573562622</v>
          </cell>
          <cell r="D323">
            <v>0.69599997997283936</v>
          </cell>
          <cell r="E323">
            <v>0.70300000905990601</v>
          </cell>
          <cell r="F323">
            <v>2591900</v>
          </cell>
          <cell r="G323">
            <v>1839.9659423828125</v>
          </cell>
          <cell r="H323">
            <v>321</v>
          </cell>
          <cell r="I323">
            <v>5472091.6135124611</v>
          </cell>
        </row>
        <row r="324">
          <cell r="A324">
            <v>44859</v>
          </cell>
          <cell r="B324">
            <v>0.69800001382827759</v>
          </cell>
          <cell r="C324">
            <v>0.7070000171661377</v>
          </cell>
          <cell r="D324">
            <v>0.69099998474121094</v>
          </cell>
          <cell r="E324">
            <v>0.69800001382827759</v>
          </cell>
          <cell r="F324">
            <v>5515601</v>
          </cell>
          <cell r="G324">
            <v>3848.76708984375</v>
          </cell>
          <cell r="H324">
            <v>322</v>
          </cell>
          <cell r="I324">
            <v>5472226.7358307457</v>
          </cell>
        </row>
        <row r="325">
          <cell r="A325">
            <v>44860</v>
          </cell>
          <cell r="B325">
            <v>0.70300000905990601</v>
          </cell>
          <cell r="C325">
            <v>0.71799999475479126</v>
          </cell>
          <cell r="D325">
            <v>0.70200002193450928</v>
          </cell>
          <cell r="E325">
            <v>0.71299999952316284</v>
          </cell>
          <cell r="F325">
            <v>2935600</v>
          </cell>
          <cell r="G325">
            <v>2079.35595703125</v>
          </cell>
          <cell r="H325">
            <v>323</v>
          </cell>
          <cell r="I325">
            <v>5464373.402283282</v>
          </cell>
        </row>
        <row r="326">
          <cell r="A326">
            <v>44861</v>
          </cell>
          <cell r="B326">
            <v>0.71399998664855957</v>
          </cell>
          <cell r="C326">
            <v>0.7149999737739563</v>
          </cell>
          <cell r="D326">
            <v>0.7070000171661377</v>
          </cell>
          <cell r="E326">
            <v>0.7070000171661377</v>
          </cell>
          <cell r="F326">
            <v>3527200</v>
          </cell>
          <cell r="G326">
            <v>2511.2080078125</v>
          </cell>
          <cell r="H326">
            <v>324</v>
          </cell>
          <cell r="I326">
            <v>5458394.4720293209</v>
          </cell>
        </row>
        <row r="327">
          <cell r="A327">
            <v>44862</v>
          </cell>
          <cell r="B327">
            <v>0.70200002193450928</v>
          </cell>
          <cell r="C327">
            <v>0.70200002193450928</v>
          </cell>
          <cell r="D327">
            <v>0.6809999942779541</v>
          </cell>
          <cell r="E327">
            <v>0.68300002813339233</v>
          </cell>
          <cell r="F327">
            <v>3020700</v>
          </cell>
          <cell r="G327">
            <v>2104.006103515625</v>
          </cell>
          <cell r="H327">
            <v>325</v>
          </cell>
          <cell r="I327">
            <v>5450893.8736538459</v>
          </cell>
        </row>
        <row r="328">
          <cell r="A328">
            <v>44865</v>
          </cell>
          <cell r="B328">
            <v>0.68000000715255737</v>
          </cell>
          <cell r="C328">
            <v>0.69199997186660767</v>
          </cell>
          <cell r="D328">
            <v>0.67799997329711914</v>
          </cell>
          <cell r="E328">
            <v>0.68699997663497925</v>
          </cell>
          <cell r="F328">
            <v>3400007.75</v>
          </cell>
          <cell r="G328">
            <v>2326.47412109375</v>
          </cell>
          <cell r="H328">
            <v>326</v>
          </cell>
          <cell r="I328">
            <v>5444602.8119248468</v>
          </cell>
        </row>
        <row r="329">
          <cell r="A329">
            <v>44866</v>
          </cell>
          <cell r="B329">
            <v>0.68900001049041748</v>
          </cell>
          <cell r="C329">
            <v>0.70499998331069946</v>
          </cell>
          <cell r="D329">
            <v>0.68400001525878906</v>
          </cell>
          <cell r="E329">
            <v>0.70499998331069946</v>
          </cell>
          <cell r="F329">
            <v>4066501.25</v>
          </cell>
          <cell r="G329">
            <v>2806.73095703125</v>
          </cell>
          <cell r="H329">
            <v>327</v>
          </cell>
          <cell r="I329">
            <v>5440388.4340596329</v>
          </cell>
        </row>
        <row r="330">
          <cell r="A330">
            <v>44867</v>
          </cell>
          <cell r="B330">
            <v>0.70499998331069946</v>
          </cell>
          <cell r="C330">
            <v>0.72200000286102295</v>
          </cell>
          <cell r="D330">
            <v>0.70499998331069946</v>
          </cell>
          <cell r="E330">
            <v>0.71700000762939453</v>
          </cell>
          <cell r="F330">
            <v>3588100</v>
          </cell>
          <cell r="G330">
            <v>2554.7890625</v>
          </cell>
          <cell r="H330">
            <v>328</v>
          </cell>
          <cell r="I330">
            <v>5434741.213224085</v>
          </cell>
        </row>
        <row r="331">
          <cell r="A331">
            <v>44868</v>
          </cell>
          <cell r="B331">
            <v>0.71100002527236938</v>
          </cell>
          <cell r="C331">
            <v>0.7149999737739563</v>
          </cell>
          <cell r="D331">
            <v>0.70999997854232788</v>
          </cell>
          <cell r="E331">
            <v>0.71299999952316284</v>
          </cell>
          <cell r="F331">
            <v>2969101</v>
          </cell>
          <cell r="G331">
            <v>2118.14306640625</v>
          </cell>
          <cell r="H331">
            <v>329</v>
          </cell>
          <cell r="I331">
            <v>5427246.8660714282</v>
          </cell>
        </row>
        <row r="332">
          <cell r="A332">
            <v>44869</v>
          </cell>
          <cell r="B332">
            <v>0.7160000205039978</v>
          </cell>
          <cell r="C332">
            <v>0.73799997568130493</v>
          </cell>
          <cell r="D332">
            <v>0.7160000205039978</v>
          </cell>
          <cell r="E332">
            <v>0.73600000143051147</v>
          </cell>
          <cell r="F332">
            <v>3661902</v>
          </cell>
          <cell r="G332">
            <v>2657.242919921875</v>
          </cell>
          <cell r="H332">
            <v>330</v>
          </cell>
          <cell r="I332">
            <v>5421897.3361742422</v>
          </cell>
        </row>
        <row r="333">
          <cell r="A333">
            <v>44872</v>
          </cell>
          <cell r="B333">
            <v>0.73500001430511475</v>
          </cell>
          <cell r="C333">
            <v>0.73900002241134644</v>
          </cell>
          <cell r="D333">
            <v>0.73100000619888306</v>
          </cell>
          <cell r="E333">
            <v>0.73400002717971802</v>
          </cell>
          <cell r="F333">
            <v>2424500</v>
          </cell>
          <cell r="G333">
            <v>1782.22900390625</v>
          </cell>
          <cell r="H333">
            <v>331</v>
          </cell>
          <cell r="I333">
            <v>5412841.7550981874</v>
          </cell>
        </row>
        <row r="334">
          <cell r="A334">
            <v>44873</v>
          </cell>
          <cell r="B334">
            <v>0.73600000143051147</v>
          </cell>
          <cell r="C334">
            <v>0.73600000143051147</v>
          </cell>
          <cell r="D334">
            <v>0.72399997711181641</v>
          </cell>
          <cell r="E334">
            <v>0.72699999809265137</v>
          </cell>
          <cell r="F334">
            <v>2755801</v>
          </cell>
          <cell r="G334">
            <v>2007.2960205078125</v>
          </cell>
          <cell r="H334">
            <v>332</v>
          </cell>
          <cell r="I334">
            <v>5404838.620293675</v>
          </cell>
        </row>
        <row r="335">
          <cell r="A335">
            <v>44874</v>
          </cell>
          <cell r="B335">
            <v>0.73000001907348633</v>
          </cell>
          <cell r="C335">
            <v>0.73000001907348633</v>
          </cell>
          <cell r="D335">
            <v>0.72100001573562622</v>
          </cell>
          <cell r="E335">
            <v>0.72200000286102295</v>
          </cell>
          <cell r="F335">
            <v>2908406</v>
          </cell>
          <cell r="G335">
            <v>2104.299072265625</v>
          </cell>
          <cell r="H335">
            <v>333</v>
          </cell>
          <cell r="I335">
            <v>5397341.8256381378</v>
          </cell>
        </row>
        <row r="336">
          <cell r="A336">
            <v>44875</v>
          </cell>
          <cell r="B336">
            <v>0.72000002861022949</v>
          </cell>
          <cell r="C336">
            <v>0.72000002861022949</v>
          </cell>
          <cell r="D336">
            <v>0.70499998331069946</v>
          </cell>
          <cell r="E336">
            <v>0.70899999141693115</v>
          </cell>
          <cell r="F336">
            <v>3683300</v>
          </cell>
          <cell r="G336">
            <v>2612.735107421875</v>
          </cell>
          <cell r="H336">
            <v>334</v>
          </cell>
          <cell r="I336">
            <v>5392209.9638847308</v>
          </cell>
        </row>
        <row r="337">
          <cell r="A337">
            <v>44876</v>
          </cell>
          <cell r="B337">
            <v>0.72000002861022949</v>
          </cell>
          <cell r="C337">
            <v>0.73400002717971802</v>
          </cell>
          <cell r="D337">
            <v>0.72000002861022949</v>
          </cell>
          <cell r="E337">
            <v>0.72600001096725464</v>
          </cell>
          <cell r="F337">
            <v>3560304</v>
          </cell>
          <cell r="G337">
            <v>2588.037109375</v>
          </cell>
          <cell r="H337">
            <v>335</v>
          </cell>
          <cell r="I337">
            <v>5386741.5878731348</v>
          </cell>
        </row>
        <row r="338">
          <cell r="A338">
            <v>44879</v>
          </cell>
          <cell r="B338">
            <v>0.73400002717971802</v>
          </cell>
          <cell r="C338">
            <v>0.73400002717971802</v>
          </cell>
          <cell r="D338">
            <v>0.72100001573562622</v>
          </cell>
          <cell r="E338">
            <v>0.72399997711181641</v>
          </cell>
          <cell r="F338">
            <v>3003903</v>
          </cell>
          <cell r="G338">
            <v>2189.81298828125</v>
          </cell>
          <cell r="H338">
            <v>336</v>
          </cell>
          <cell r="I338">
            <v>5379649.8063616073</v>
          </cell>
        </row>
        <row r="339">
          <cell r="A339">
            <v>44880</v>
          </cell>
          <cell r="B339">
            <v>0.72500002384185791</v>
          </cell>
          <cell r="C339">
            <v>0.74299997091293335</v>
          </cell>
          <cell r="D339">
            <v>0.72200000286102295</v>
          </cell>
          <cell r="E339">
            <v>0.74299997091293335</v>
          </cell>
          <cell r="F339">
            <v>5722604</v>
          </cell>
          <cell r="G339">
            <v>4205.744140625</v>
          </cell>
          <cell r="H339">
            <v>337</v>
          </cell>
          <cell r="I339">
            <v>5380667.4745919881</v>
          </cell>
        </row>
        <row r="340">
          <cell r="A340">
            <v>44881</v>
          </cell>
          <cell r="B340">
            <v>0.74299997091293335</v>
          </cell>
          <cell r="C340">
            <v>0.74500000476837158</v>
          </cell>
          <cell r="D340">
            <v>0.73400002717971802</v>
          </cell>
          <cell r="E340">
            <v>0.73400002717971802</v>
          </cell>
          <cell r="F340">
            <v>1012900</v>
          </cell>
          <cell r="G340">
            <v>748.44000244140625</v>
          </cell>
          <cell r="H340">
            <v>338</v>
          </cell>
          <cell r="I340">
            <v>5367745.0856139055</v>
          </cell>
        </row>
        <row r="341">
          <cell r="A341">
            <v>44882</v>
          </cell>
          <cell r="B341">
            <v>0.73100000619888306</v>
          </cell>
          <cell r="C341">
            <v>0.73100000619888306</v>
          </cell>
          <cell r="D341">
            <v>0.72100001573562622</v>
          </cell>
          <cell r="E341">
            <v>0.73000001907348633</v>
          </cell>
          <cell r="F341">
            <v>3281900</v>
          </cell>
          <cell r="G341">
            <v>2381.821044921875</v>
          </cell>
          <cell r="H341">
            <v>339</v>
          </cell>
          <cell r="I341">
            <v>5361592.1502581118</v>
          </cell>
        </row>
        <row r="342">
          <cell r="A342">
            <v>44883</v>
          </cell>
          <cell r="B342">
            <v>0.73100000619888306</v>
          </cell>
          <cell r="C342">
            <v>0.73900002241134644</v>
          </cell>
          <cell r="D342">
            <v>0.73100000619888306</v>
          </cell>
          <cell r="E342">
            <v>0.73100000619888306</v>
          </cell>
          <cell r="F342">
            <v>2393401</v>
          </cell>
          <cell r="G342">
            <v>1758.56494140625</v>
          </cell>
          <cell r="H342">
            <v>340</v>
          </cell>
          <cell r="I342">
            <v>5352862.1762867644</v>
          </cell>
        </row>
        <row r="343">
          <cell r="A343">
            <v>44886</v>
          </cell>
          <cell r="B343">
            <v>0.72899997234344482</v>
          </cell>
          <cell r="C343">
            <v>0.72899997234344482</v>
          </cell>
          <cell r="D343">
            <v>0.72100001573562622</v>
          </cell>
          <cell r="E343">
            <v>0.72899997234344482</v>
          </cell>
          <cell r="F343">
            <v>3153102</v>
          </cell>
          <cell r="G343">
            <v>2289.886962890625</v>
          </cell>
          <cell r="H343">
            <v>341</v>
          </cell>
          <cell r="I343">
            <v>5346411.2666788856</v>
          </cell>
        </row>
        <row r="344">
          <cell r="A344">
            <v>44887</v>
          </cell>
          <cell r="B344">
            <v>0.72299998998641968</v>
          </cell>
          <cell r="C344">
            <v>0.72399997711181641</v>
          </cell>
          <cell r="D344">
            <v>0.7160000205039978</v>
          </cell>
          <cell r="E344">
            <v>0.7160000205039978</v>
          </cell>
          <cell r="F344">
            <v>3219613</v>
          </cell>
          <cell r="G344">
            <v>2322.748046875</v>
          </cell>
          <cell r="H344">
            <v>342</v>
          </cell>
          <cell r="I344">
            <v>5340192.5582967838</v>
          </cell>
        </row>
        <row r="345">
          <cell r="A345">
            <v>44888</v>
          </cell>
          <cell r="B345">
            <v>0.7160000205039978</v>
          </cell>
          <cell r="C345">
            <v>0.71899998188018799</v>
          </cell>
          <cell r="D345">
            <v>0.71100002527236938</v>
          </cell>
          <cell r="E345">
            <v>0.71700000762939453</v>
          </cell>
          <cell r="F345">
            <v>2462800</v>
          </cell>
          <cell r="G345">
            <v>1759.5560302734375</v>
          </cell>
          <cell r="H345">
            <v>343</v>
          </cell>
          <cell r="I345">
            <v>5331803.6587099126</v>
          </cell>
        </row>
        <row r="346">
          <cell r="A346">
            <v>44889</v>
          </cell>
          <cell r="B346">
            <v>0.72000002861022949</v>
          </cell>
          <cell r="C346">
            <v>0.72000002861022949</v>
          </cell>
          <cell r="D346">
            <v>0.71299999952316284</v>
          </cell>
          <cell r="E346">
            <v>0.71399998664855957</v>
          </cell>
          <cell r="F346">
            <v>2647100</v>
          </cell>
          <cell r="G346">
            <v>1893.616943359375</v>
          </cell>
          <cell r="H346">
            <v>344</v>
          </cell>
          <cell r="I346">
            <v>5323999.2876090119</v>
          </cell>
        </row>
        <row r="347">
          <cell r="A347">
            <v>44890</v>
          </cell>
          <cell r="B347">
            <v>0.7070000171661377</v>
          </cell>
          <cell r="C347">
            <v>0.72000002861022949</v>
          </cell>
          <cell r="D347">
            <v>0.7070000171661377</v>
          </cell>
          <cell r="E347">
            <v>0.70899999141693115</v>
          </cell>
          <cell r="F347">
            <v>1362800</v>
          </cell>
          <cell r="G347">
            <v>968.49102783203125</v>
          </cell>
          <cell r="H347">
            <v>345</v>
          </cell>
          <cell r="I347">
            <v>5312517.5505434787</v>
          </cell>
        </row>
        <row r="348">
          <cell r="A348">
            <v>44893</v>
          </cell>
          <cell r="B348">
            <v>0.70999997854232788</v>
          </cell>
          <cell r="C348">
            <v>0.70999997854232788</v>
          </cell>
          <cell r="D348">
            <v>0.6940000057220459</v>
          </cell>
          <cell r="E348">
            <v>0.70499998331069946</v>
          </cell>
          <cell r="F348">
            <v>2657600</v>
          </cell>
          <cell r="G348">
            <v>1855.81494140625</v>
          </cell>
          <cell r="H348">
            <v>346</v>
          </cell>
          <cell r="I348">
            <v>5304844.3784320811</v>
          </cell>
        </row>
        <row r="349">
          <cell r="A349">
            <v>44894</v>
          </cell>
          <cell r="B349">
            <v>0.70899999141693115</v>
          </cell>
          <cell r="C349">
            <v>0.72000002861022949</v>
          </cell>
          <cell r="D349">
            <v>0.70800000429153442</v>
          </cell>
          <cell r="E349">
            <v>0.71899998188018799</v>
          </cell>
          <cell r="F349">
            <v>2146700</v>
          </cell>
          <cell r="G349">
            <v>1530.8990478515625</v>
          </cell>
          <cell r="H349">
            <v>347</v>
          </cell>
          <cell r="I349">
            <v>5295743.0978025934</v>
          </cell>
        </row>
        <row r="350">
          <cell r="A350">
            <v>44895</v>
          </cell>
          <cell r="B350">
            <v>0.71899998188018799</v>
          </cell>
          <cell r="C350">
            <v>0.72399997711181641</v>
          </cell>
          <cell r="D350">
            <v>0.71899998188018799</v>
          </cell>
          <cell r="E350">
            <v>0.72000002861022949</v>
          </cell>
          <cell r="F350">
            <v>2516800</v>
          </cell>
          <cell r="G350">
            <v>1814.135986328125</v>
          </cell>
          <cell r="H350">
            <v>348</v>
          </cell>
          <cell r="I350">
            <v>5287757.6291307472</v>
          </cell>
        </row>
        <row r="351">
          <cell r="A351">
            <v>44896</v>
          </cell>
          <cell r="B351">
            <v>0.72899997234344482</v>
          </cell>
          <cell r="C351">
            <v>0.74000000953674316</v>
          </cell>
          <cell r="D351">
            <v>0.72899997234344482</v>
          </cell>
          <cell r="E351">
            <v>0.73400002717971802</v>
          </cell>
          <cell r="F351">
            <v>1514200</v>
          </cell>
          <cell r="G351">
            <v>1115.52001953125</v>
          </cell>
          <cell r="H351">
            <v>349</v>
          </cell>
          <cell r="I351">
            <v>5276945.1430873927</v>
          </cell>
        </row>
        <row r="352">
          <cell r="A352">
            <v>44897</v>
          </cell>
          <cell r="B352">
            <v>0.73299998044967651</v>
          </cell>
          <cell r="C352">
            <v>0.73500001430511475</v>
          </cell>
          <cell r="D352">
            <v>0.72899997234344482</v>
          </cell>
          <cell r="E352">
            <v>0.72899997234344482</v>
          </cell>
          <cell r="F352">
            <v>2813797</v>
          </cell>
          <cell r="G352">
            <v>2058.468017578125</v>
          </cell>
          <cell r="H352">
            <v>350</v>
          </cell>
          <cell r="I352">
            <v>5269907.5769642862</v>
          </cell>
        </row>
        <row r="353">
          <cell r="A353">
            <v>44900</v>
          </cell>
          <cell r="B353">
            <v>0.73199999332427979</v>
          </cell>
          <cell r="C353">
            <v>0.73500001430511475</v>
          </cell>
          <cell r="D353">
            <v>0.73000001907348633</v>
          </cell>
          <cell r="E353">
            <v>0.73500001430511475</v>
          </cell>
          <cell r="F353">
            <v>3264301</v>
          </cell>
          <cell r="G353">
            <v>2391.455078125</v>
          </cell>
          <cell r="H353">
            <v>351</v>
          </cell>
          <cell r="I353">
            <v>5264193.5981125357</v>
          </cell>
        </row>
        <row r="354">
          <cell r="A354">
            <v>44901</v>
          </cell>
          <cell r="B354">
            <v>0.73299998044967651</v>
          </cell>
          <cell r="C354">
            <v>0.74599999189376831</v>
          </cell>
          <cell r="D354">
            <v>0.73299998044967651</v>
          </cell>
          <cell r="E354">
            <v>0.74000000953674316</v>
          </cell>
          <cell r="F354">
            <v>1767300</v>
          </cell>
          <cell r="G354">
            <v>1305.98095703125</v>
          </cell>
          <cell r="H354">
            <v>352</v>
          </cell>
          <cell r="I354">
            <v>5254259.2412997158</v>
          </cell>
        </row>
        <row r="355">
          <cell r="A355">
            <v>44902</v>
          </cell>
          <cell r="B355">
            <v>0.74000000953674316</v>
          </cell>
          <cell r="C355">
            <v>0.75199997425079346</v>
          </cell>
          <cell r="D355">
            <v>0.74000000953674316</v>
          </cell>
          <cell r="E355">
            <v>0.74599999189376831</v>
          </cell>
          <cell r="F355">
            <v>2062507</v>
          </cell>
          <cell r="G355">
            <v>1538.0469970703125</v>
          </cell>
          <cell r="H355">
            <v>353</v>
          </cell>
          <cell r="I355">
            <v>5245217.4502478754</v>
          </cell>
        </row>
        <row r="356">
          <cell r="A356">
            <v>44903</v>
          </cell>
          <cell r="B356">
            <v>0.74199998378753662</v>
          </cell>
          <cell r="C356">
            <v>0.74800002574920654</v>
          </cell>
          <cell r="D356">
            <v>0.74199998378753662</v>
          </cell>
          <cell r="E356">
            <v>0.74400001764297485</v>
          </cell>
          <cell r="F356">
            <v>3449804</v>
          </cell>
          <cell r="G356">
            <v>2575.367919921875</v>
          </cell>
          <cell r="H356">
            <v>354</v>
          </cell>
          <cell r="I356">
            <v>5240145.6608403958</v>
          </cell>
        </row>
        <row r="357">
          <cell r="A357">
            <v>44904</v>
          </cell>
          <cell r="B357">
            <v>0.74400001764297485</v>
          </cell>
          <cell r="C357">
            <v>0.75099998712539673</v>
          </cell>
          <cell r="D357">
            <v>0.74400001764297485</v>
          </cell>
          <cell r="E357">
            <v>0.75</v>
          </cell>
          <cell r="F357">
            <v>4098100</v>
          </cell>
          <cell r="G357">
            <v>3059.9140625</v>
          </cell>
          <cell r="H357">
            <v>355</v>
          </cell>
          <cell r="I357">
            <v>5236928.6308098594</v>
          </cell>
        </row>
        <row r="358">
          <cell r="A358">
            <v>44907</v>
          </cell>
          <cell r="B358">
            <v>0.74500000476837158</v>
          </cell>
          <cell r="C358">
            <v>0.74900001287460327</v>
          </cell>
          <cell r="D358">
            <v>0.74400001764297485</v>
          </cell>
          <cell r="E358">
            <v>0.74699997901916504</v>
          </cell>
          <cell r="F358">
            <v>1660900</v>
          </cell>
          <cell r="G358">
            <v>1239.9219970703125</v>
          </cell>
          <cell r="H358">
            <v>356</v>
          </cell>
          <cell r="I358">
            <v>5226883.606566011</v>
          </cell>
        </row>
        <row r="359">
          <cell r="A359">
            <v>44908</v>
          </cell>
          <cell r="B359">
            <v>0.74599999189376831</v>
          </cell>
          <cell r="C359">
            <v>0.74599999189376831</v>
          </cell>
          <cell r="D359">
            <v>0.7369999885559082</v>
          </cell>
          <cell r="E359">
            <v>0.73799997568130493</v>
          </cell>
          <cell r="F359">
            <v>3002001</v>
          </cell>
          <cell r="G359">
            <v>2222.159912109375</v>
          </cell>
          <cell r="H359">
            <v>357</v>
          </cell>
          <cell r="I359">
            <v>5220651.4424019605</v>
          </cell>
        </row>
        <row r="360">
          <cell r="A360">
            <v>44909</v>
          </cell>
          <cell r="B360">
            <v>0.74000000953674316</v>
          </cell>
          <cell r="C360">
            <v>0.74000000953674316</v>
          </cell>
          <cell r="D360">
            <v>0.73500001430511475</v>
          </cell>
          <cell r="E360">
            <v>0.73500001430511475</v>
          </cell>
          <cell r="F360">
            <v>4652100</v>
          </cell>
          <cell r="G360">
            <v>3427.55908203125</v>
          </cell>
          <cell r="H360">
            <v>358</v>
          </cell>
          <cell r="I360">
            <v>5219063.3098812848</v>
          </cell>
        </row>
        <row r="361">
          <cell r="A361">
            <v>44910</v>
          </cell>
          <cell r="B361">
            <v>0.73900002241134644</v>
          </cell>
          <cell r="C361">
            <v>0.74299997091293335</v>
          </cell>
          <cell r="D361">
            <v>0.73500001430511475</v>
          </cell>
          <cell r="E361">
            <v>0.74299997091293335</v>
          </cell>
          <cell r="F361">
            <v>3350200</v>
          </cell>
          <cell r="G361">
            <v>2474.9130859375</v>
          </cell>
          <cell r="H361">
            <v>359</v>
          </cell>
          <cell r="I361">
            <v>5213857.5625</v>
          </cell>
        </row>
        <row r="362">
          <cell r="A362">
            <v>44911</v>
          </cell>
          <cell r="B362">
            <v>0.73799997568130493</v>
          </cell>
          <cell r="C362">
            <v>0.73799997568130493</v>
          </cell>
          <cell r="D362">
            <v>0.73500001430511475</v>
          </cell>
          <cell r="E362">
            <v>0.73600000143051147</v>
          </cell>
          <cell r="F362">
            <v>2607600</v>
          </cell>
          <cell r="G362">
            <v>1922.4029541015625</v>
          </cell>
          <cell r="H362">
            <v>360</v>
          </cell>
          <cell r="I362">
            <v>5206617.9581597224</v>
          </cell>
        </row>
        <row r="363">
          <cell r="A363">
            <v>44914</v>
          </cell>
          <cell r="B363">
            <v>0.74099999666213989</v>
          </cell>
          <cell r="C363">
            <v>0.74099999666213989</v>
          </cell>
          <cell r="D363">
            <v>0.72600001096725464</v>
          </cell>
          <cell r="E363">
            <v>0.72600001096725464</v>
          </cell>
          <cell r="F363">
            <v>3066702</v>
          </cell>
          <cell r="G363">
            <v>2247.702880859375</v>
          </cell>
          <cell r="H363">
            <v>361</v>
          </cell>
          <cell r="I363">
            <v>5200690.2131232684</v>
          </cell>
        </row>
        <row r="364">
          <cell r="A364">
            <v>44915</v>
          </cell>
          <cell r="B364">
            <v>0.72600001096725464</v>
          </cell>
          <cell r="C364">
            <v>0.7279999852180481</v>
          </cell>
          <cell r="D364">
            <v>0.7160000205039978</v>
          </cell>
          <cell r="E364">
            <v>0.71899998188018799</v>
          </cell>
          <cell r="F364">
            <v>3940700</v>
          </cell>
          <cell r="G364">
            <v>2847.77294921875</v>
          </cell>
          <cell r="H364">
            <v>362</v>
          </cell>
          <cell r="I364">
            <v>5197209.5771754142</v>
          </cell>
        </row>
        <row r="365">
          <cell r="A365">
            <v>44916</v>
          </cell>
          <cell r="B365">
            <v>0.72100001573562622</v>
          </cell>
          <cell r="C365">
            <v>0.72100001573562622</v>
          </cell>
          <cell r="D365">
            <v>0.71299999952316284</v>
          </cell>
          <cell r="E365">
            <v>0.7149999737739563</v>
          </cell>
          <cell r="F365">
            <v>2461800</v>
          </cell>
          <cell r="G365">
            <v>1768.2430419921875</v>
          </cell>
          <cell r="H365">
            <v>363</v>
          </cell>
          <cell r="I365">
            <v>5189674.013601928</v>
          </cell>
        </row>
        <row r="366">
          <cell r="A366">
            <v>44917</v>
          </cell>
          <cell r="B366">
            <v>0.71700000762939453</v>
          </cell>
          <cell r="C366">
            <v>0.72100001573562622</v>
          </cell>
          <cell r="D366">
            <v>0.71100002527236938</v>
          </cell>
          <cell r="E366">
            <v>0.71399998664855957</v>
          </cell>
          <cell r="F366">
            <v>3196400</v>
          </cell>
          <cell r="G366">
            <v>2294.62109375</v>
          </cell>
          <cell r="H366">
            <v>364</v>
          </cell>
          <cell r="I366">
            <v>5184197.9860920329</v>
          </cell>
        </row>
        <row r="367">
          <cell r="A367">
            <v>44918</v>
          </cell>
          <cell r="B367">
            <v>0.70899999141693115</v>
          </cell>
          <cell r="C367">
            <v>0.71299999952316284</v>
          </cell>
          <cell r="D367">
            <v>0.7070000171661377</v>
          </cell>
          <cell r="E367">
            <v>0.70999997854232788</v>
          </cell>
          <cell r="F367">
            <v>3038001</v>
          </cell>
          <cell r="G367">
            <v>2157.553955078125</v>
          </cell>
          <cell r="H367">
            <v>365</v>
          </cell>
          <cell r="I367">
            <v>5178317.9943493148</v>
          </cell>
        </row>
        <row r="368">
          <cell r="A368">
            <v>44921</v>
          </cell>
          <cell r="B368">
            <v>0.7070000171661377</v>
          </cell>
          <cell r="C368">
            <v>0.72100001573562622</v>
          </cell>
          <cell r="D368">
            <v>0.7070000171661377</v>
          </cell>
          <cell r="E368">
            <v>0.71899998188018799</v>
          </cell>
          <cell r="F368">
            <v>5080404</v>
          </cell>
          <cell r="G368">
            <v>3635.52587890625</v>
          </cell>
          <cell r="H368">
            <v>366</v>
          </cell>
          <cell r="I368">
            <v>5178050.4697745899</v>
          </cell>
        </row>
        <row r="369">
          <cell r="A369">
            <v>44922</v>
          </cell>
          <cell r="B369">
            <v>0.72200000286102295</v>
          </cell>
          <cell r="C369">
            <v>0.73000001907348633</v>
          </cell>
          <cell r="D369">
            <v>0.71899998188018799</v>
          </cell>
          <cell r="E369">
            <v>0.72899997234344482</v>
          </cell>
          <cell r="F369">
            <v>6773900</v>
          </cell>
          <cell r="G369">
            <v>4913.7880859375</v>
          </cell>
          <cell r="H369">
            <v>367</v>
          </cell>
          <cell r="I369">
            <v>5182398.8336171666</v>
          </cell>
        </row>
        <row r="370">
          <cell r="A370">
            <v>44923</v>
          </cell>
          <cell r="B370">
            <v>0.72399997711181641</v>
          </cell>
          <cell r="C370">
            <v>0.72399997711181641</v>
          </cell>
          <cell r="D370">
            <v>0.71700000762939453</v>
          </cell>
          <cell r="E370">
            <v>0.72100001573562622</v>
          </cell>
          <cell r="F370">
            <v>2380500</v>
          </cell>
          <cell r="G370">
            <v>1714.72998046875</v>
          </cell>
          <cell r="H370">
            <v>368</v>
          </cell>
          <cell r="I370">
            <v>5174784.9780910322</v>
          </cell>
        </row>
        <row r="371">
          <cell r="A371">
            <v>44924</v>
          </cell>
          <cell r="B371">
            <v>0.71700000762939453</v>
          </cell>
          <cell r="C371">
            <v>0.72600001096725464</v>
          </cell>
          <cell r="D371">
            <v>0.71700000762939453</v>
          </cell>
          <cell r="E371">
            <v>0.72299998998641968</v>
          </cell>
          <cell r="F371">
            <v>3941701.25</v>
          </cell>
          <cell r="G371">
            <v>2847.658935546875</v>
          </cell>
          <cell r="H371">
            <v>369</v>
          </cell>
          <cell r="I371">
            <v>5171443.2877710024</v>
          </cell>
        </row>
        <row r="372">
          <cell r="A372">
            <v>44925</v>
          </cell>
          <cell r="B372">
            <v>0.72500002384185791</v>
          </cell>
          <cell r="C372">
            <v>0.72699999809265137</v>
          </cell>
          <cell r="D372">
            <v>0.72100001573562622</v>
          </cell>
          <cell r="E372">
            <v>0.72299998998641968</v>
          </cell>
          <cell r="F372">
            <v>2041800</v>
          </cell>
          <cell r="G372">
            <v>1479.02197265625</v>
          </cell>
          <cell r="H372">
            <v>370</v>
          </cell>
          <cell r="I372">
            <v>5162984.7923986483</v>
          </cell>
        </row>
        <row r="373">
          <cell r="A373">
            <v>44929</v>
          </cell>
          <cell r="B373">
            <v>0.72000002861022949</v>
          </cell>
          <cell r="C373">
            <v>0.72899997234344482</v>
          </cell>
          <cell r="D373">
            <v>0.7149999737739563</v>
          </cell>
          <cell r="E373">
            <v>0.72899997234344482</v>
          </cell>
          <cell r="F373">
            <v>1565200</v>
          </cell>
          <cell r="G373">
            <v>1129.6409912109375</v>
          </cell>
          <cell r="H373">
            <v>371</v>
          </cell>
          <cell r="I373">
            <v>5153287.2592654983</v>
          </cell>
        </row>
        <row r="374">
          <cell r="A374">
            <v>44930</v>
          </cell>
          <cell r="B374">
            <v>0.72500002384185791</v>
          </cell>
          <cell r="C374">
            <v>0.7279999852180481</v>
          </cell>
          <cell r="D374">
            <v>0.72000002861022949</v>
          </cell>
          <cell r="E374">
            <v>0.72500002384185791</v>
          </cell>
          <cell r="F374">
            <v>1636900</v>
          </cell>
          <cell r="G374">
            <v>1184.56201171875</v>
          </cell>
          <cell r="H374">
            <v>372</v>
          </cell>
          <cell r="I374">
            <v>5143834.6053427421</v>
          </cell>
        </row>
        <row r="375">
          <cell r="A375">
            <v>44931</v>
          </cell>
          <cell r="B375">
            <v>0.72899997234344482</v>
          </cell>
          <cell r="C375">
            <v>0.74400001764297485</v>
          </cell>
          <cell r="D375">
            <v>0.7279999852180481</v>
          </cell>
          <cell r="E375">
            <v>0.74199998378753662</v>
          </cell>
          <cell r="F375">
            <v>1151000</v>
          </cell>
          <cell r="G375">
            <v>847.927001953125</v>
          </cell>
          <cell r="H375">
            <v>373</v>
          </cell>
          <cell r="I375">
            <v>5133129.9549262738</v>
          </cell>
        </row>
        <row r="376">
          <cell r="A376">
            <v>44932</v>
          </cell>
          <cell r="B376">
            <v>0.74000000953674316</v>
          </cell>
          <cell r="C376">
            <v>0.75099998712539673</v>
          </cell>
          <cell r="D376">
            <v>0.74000000953674316</v>
          </cell>
          <cell r="E376">
            <v>0.74500000476837158</v>
          </cell>
          <cell r="F376">
            <v>2536002</v>
          </cell>
          <cell r="G376">
            <v>1894.322998046875</v>
          </cell>
          <cell r="H376">
            <v>374</v>
          </cell>
          <cell r="I376">
            <v>5126185.7625334226</v>
          </cell>
        </row>
        <row r="377">
          <cell r="A377">
            <v>44935</v>
          </cell>
          <cell r="B377">
            <v>0.74599999189376831</v>
          </cell>
          <cell r="C377">
            <v>0.75199997425079346</v>
          </cell>
          <cell r="D377">
            <v>0.74599999189376831</v>
          </cell>
          <cell r="E377">
            <v>0.74699997901916504</v>
          </cell>
          <cell r="F377">
            <v>2679501</v>
          </cell>
          <cell r="G377">
            <v>2000.68994140625</v>
          </cell>
          <cell r="H377">
            <v>375</v>
          </cell>
          <cell r="I377">
            <v>5119661.2698333338</v>
          </cell>
        </row>
        <row r="378">
          <cell r="A378">
            <v>44936</v>
          </cell>
          <cell r="B378">
            <v>0.74599999189376831</v>
          </cell>
          <cell r="C378">
            <v>0.75499999523162842</v>
          </cell>
          <cell r="D378">
            <v>0.74400001764297485</v>
          </cell>
          <cell r="E378">
            <v>0.75300002098083496</v>
          </cell>
          <cell r="F378">
            <v>1321912</v>
          </cell>
          <cell r="G378">
            <v>988.56402587890625</v>
          </cell>
          <cell r="H378">
            <v>376</v>
          </cell>
          <cell r="I378">
            <v>5109560.872839096</v>
          </cell>
        </row>
        <row r="379">
          <cell r="A379">
            <v>44937</v>
          </cell>
          <cell r="B379">
            <v>0.75199997425079346</v>
          </cell>
          <cell r="C379">
            <v>0.75599998235702515</v>
          </cell>
          <cell r="D379">
            <v>0.74699997901916504</v>
          </cell>
          <cell r="E379">
            <v>0.74800002574920654</v>
          </cell>
          <cell r="F379">
            <v>2797004</v>
          </cell>
          <cell r="G379">
            <v>2105.48388671875</v>
          </cell>
          <cell r="H379">
            <v>377</v>
          </cell>
          <cell r="I379">
            <v>5103426.7697281167</v>
          </cell>
        </row>
        <row r="380">
          <cell r="A380">
            <v>44938</v>
          </cell>
          <cell r="B380">
            <v>0.75099998712539673</v>
          </cell>
          <cell r="C380">
            <v>0.75599998235702515</v>
          </cell>
          <cell r="D380">
            <v>0.74900001287460327</v>
          </cell>
          <cell r="E380">
            <v>0.75199997425079346</v>
          </cell>
          <cell r="F380">
            <v>2889600</v>
          </cell>
          <cell r="G380">
            <v>2174.404052734375</v>
          </cell>
          <cell r="H380">
            <v>378</v>
          </cell>
          <cell r="I380">
            <v>5097570.0851521166</v>
          </cell>
        </row>
        <row r="381">
          <cell r="A381">
            <v>44939</v>
          </cell>
          <cell r="B381">
            <v>0.77399998903274536</v>
          </cell>
          <cell r="C381">
            <v>0.77399998903274536</v>
          </cell>
          <cell r="D381">
            <v>0.74299997091293335</v>
          </cell>
          <cell r="E381">
            <v>0.75900000333786011</v>
          </cell>
          <cell r="F381">
            <v>2609100</v>
          </cell>
          <cell r="G381">
            <v>1971.1600341796875</v>
          </cell>
          <cell r="H381">
            <v>379</v>
          </cell>
          <cell r="I381">
            <v>5091004.2010224275</v>
          </cell>
        </row>
        <row r="382">
          <cell r="A382">
            <v>44942</v>
          </cell>
          <cell r="B382">
            <v>0.76099997758865356</v>
          </cell>
          <cell r="C382">
            <v>0.77799999713897705</v>
          </cell>
          <cell r="D382">
            <v>0.76099997758865356</v>
          </cell>
          <cell r="E382">
            <v>0.77300000190734863</v>
          </cell>
          <cell r="F382">
            <v>3660307</v>
          </cell>
          <cell r="G382">
            <v>2824.14404296875</v>
          </cell>
          <cell r="H382">
            <v>380</v>
          </cell>
          <cell r="I382">
            <v>5087239.2083881581</v>
          </cell>
        </row>
        <row r="383">
          <cell r="A383">
            <v>44943</v>
          </cell>
          <cell r="B383">
            <v>0.79500001668930054</v>
          </cell>
          <cell r="C383">
            <v>0.79500001668930054</v>
          </cell>
          <cell r="D383">
            <v>0.77300000190734863</v>
          </cell>
          <cell r="E383">
            <v>0.77499997615814209</v>
          </cell>
          <cell r="F383">
            <v>1479900</v>
          </cell>
          <cell r="G383">
            <v>1148.1639404296875</v>
          </cell>
          <cell r="H383">
            <v>381</v>
          </cell>
          <cell r="I383">
            <v>5077771.1264763782</v>
          </cell>
        </row>
        <row r="384">
          <cell r="A384">
            <v>44944</v>
          </cell>
          <cell r="B384">
            <v>0.77600002288818359</v>
          </cell>
          <cell r="C384">
            <v>0.78100001811981201</v>
          </cell>
          <cell r="D384">
            <v>0.77499997615814209</v>
          </cell>
          <cell r="E384">
            <v>0.77600002288818359</v>
          </cell>
          <cell r="F384">
            <v>5034005</v>
          </cell>
          <cell r="G384">
            <v>3914.56298828125</v>
          </cell>
          <cell r="H384">
            <v>382</v>
          </cell>
          <cell r="I384">
            <v>5077656.5554646598</v>
          </cell>
        </row>
        <row r="385">
          <cell r="A385">
            <v>44945</v>
          </cell>
          <cell r="B385">
            <v>0.77399998903274536</v>
          </cell>
          <cell r="C385">
            <v>0.78299999237060547</v>
          </cell>
          <cell r="D385">
            <v>0.77399998903274536</v>
          </cell>
          <cell r="E385">
            <v>0.78200000524520874</v>
          </cell>
          <cell r="F385">
            <v>1876500</v>
          </cell>
          <cell r="G385">
            <v>1461.1739501953125</v>
          </cell>
          <cell r="H385">
            <v>383</v>
          </cell>
          <cell r="I385">
            <v>5069298.4443537863</v>
          </cell>
        </row>
        <row r="386">
          <cell r="A386">
            <v>44946</v>
          </cell>
          <cell r="B386">
            <v>0.78299999237060547</v>
          </cell>
          <cell r="C386">
            <v>0.78799998760223389</v>
          </cell>
          <cell r="D386">
            <v>0.78299999237060547</v>
          </cell>
          <cell r="E386">
            <v>0.78700000047683716</v>
          </cell>
          <cell r="F386">
            <v>6181202</v>
          </cell>
          <cell r="G386">
            <v>4860.455078125</v>
          </cell>
          <cell r="H386">
            <v>384</v>
          </cell>
          <cell r="I386">
            <v>5072194.0265299482</v>
          </cell>
        </row>
        <row r="387">
          <cell r="A387">
            <v>44956</v>
          </cell>
          <cell r="B387">
            <v>0.78700000047683716</v>
          </cell>
          <cell r="C387">
            <v>0.81000000238418579</v>
          </cell>
          <cell r="D387">
            <v>0.78700000047683716</v>
          </cell>
          <cell r="E387">
            <v>0.79799997806549072</v>
          </cell>
          <cell r="F387">
            <v>2619200</v>
          </cell>
          <cell r="G387">
            <v>2099.212890625</v>
          </cell>
          <cell r="H387">
            <v>385</v>
          </cell>
          <cell r="I387">
            <v>5065822.6134740263</v>
          </cell>
        </row>
        <row r="388">
          <cell r="A388">
            <v>44957</v>
          </cell>
          <cell r="B388">
            <v>0.80000001192092896</v>
          </cell>
          <cell r="C388">
            <v>0.80000001192092896</v>
          </cell>
          <cell r="D388">
            <v>0.78799998760223389</v>
          </cell>
          <cell r="E388">
            <v>0.78899997472763062</v>
          </cell>
          <cell r="F388">
            <v>2396100</v>
          </cell>
          <cell r="G388">
            <v>1900.77001953125</v>
          </cell>
          <cell r="H388">
            <v>386</v>
          </cell>
          <cell r="I388">
            <v>5058906.2336463733</v>
          </cell>
        </row>
        <row r="389">
          <cell r="A389">
            <v>44958</v>
          </cell>
          <cell r="B389">
            <v>0.78799998760223389</v>
          </cell>
          <cell r="C389">
            <v>0.80000001192092896</v>
          </cell>
          <cell r="D389">
            <v>0.78799998760223389</v>
          </cell>
          <cell r="E389">
            <v>0.79900002479553223</v>
          </cell>
          <cell r="F389">
            <v>2298500</v>
          </cell>
          <cell r="G389">
            <v>1828.115966796875</v>
          </cell>
          <cell r="H389">
            <v>387</v>
          </cell>
          <cell r="I389">
            <v>5051773.4010012923</v>
          </cell>
        </row>
        <row r="390">
          <cell r="A390">
            <v>44959</v>
          </cell>
          <cell r="B390">
            <v>0.80099999904632568</v>
          </cell>
          <cell r="C390">
            <v>0.80199998617172241</v>
          </cell>
          <cell r="D390">
            <v>0.79400002956390381</v>
          </cell>
          <cell r="E390">
            <v>0.79500001668930054</v>
          </cell>
          <cell r="F390">
            <v>1222000</v>
          </cell>
          <cell r="G390">
            <v>974.9000244140625</v>
          </cell>
          <cell r="H390">
            <v>388</v>
          </cell>
          <cell r="I390">
            <v>5041902.8509987118</v>
          </cell>
        </row>
        <row r="391">
          <cell r="A391">
            <v>44960</v>
          </cell>
          <cell r="B391">
            <v>0.79199999570846558</v>
          </cell>
          <cell r="C391">
            <v>0.79199999570846558</v>
          </cell>
          <cell r="D391">
            <v>0.78100001811981201</v>
          </cell>
          <cell r="E391">
            <v>0.79100000858306885</v>
          </cell>
          <cell r="F391">
            <v>2231500</v>
          </cell>
          <cell r="G391">
            <v>1757.35205078125</v>
          </cell>
          <cell r="H391">
            <v>389</v>
          </cell>
          <cell r="I391">
            <v>5034678.1650064271</v>
          </cell>
        </row>
        <row r="392">
          <cell r="A392">
            <v>44963</v>
          </cell>
          <cell r="B392">
            <v>0.78299999237060547</v>
          </cell>
          <cell r="C392">
            <v>0.7850000262260437</v>
          </cell>
          <cell r="D392">
            <v>0.77600002288818359</v>
          </cell>
          <cell r="E392">
            <v>0.77700001001358032</v>
          </cell>
          <cell r="F392">
            <v>653500</v>
          </cell>
          <cell r="G392">
            <v>509.80899047851562</v>
          </cell>
          <cell r="H392">
            <v>390</v>
          </cell>
          <cell r="I392">
            <v>5023444.3748397436</v>
          </cell>
        </row>
        <row r="393">
          <cell r="A393">
            <v>44964</v>
          </cell>
          <cell r="B393">
            <v>0.78299999237060547</v>
          </cell>
          <cell r="C393">
            <v>0.7839999794960022</v>
          </cell>
          <cell r="D393">
            <v>0.77700001001358032</v>
          </cell>
          <cell r="E393">
            <v>0.77999997138977051</v>
          </cell>
          <cell r="F393">
            <v>1518500</v>
          </cell>
          <cell r="G393">
            <v>1184.8780517578125</v>
          </cell>
          <cell r="H393">
            <v>391</v>
          </cell>
          <cell r="I393">
            <v>5014480.3227301789</v>
          </cell>
        </row>
        <row r="394">
          <cell r="A394">
            <v>44965</v>
          </cell>
          <cell r="B394">
            <v>0.77999997138977051</v>
          </cell>
          <cell r="C394">
            <v>0.78100001811981201</v>
          </cell>
          <cell r="D394">
            <v>0.77600002288818359</v>
          </cell>
          <cell r="E394">
            <v>0.77700001001358032</v>
          </cell>
          <cell r="F394">
            <v>1171112</v>
          </cell>
          <cell r="G394">
            <v>912.447021484375</v>
          </cell>
          <cell r="H394">
            <v>392</v>
          </cell>
          <cell r="I394">
            <v>5004675.8117028065</v>
          </cell>
        </row>
        <row r="395">
          <cell r="A395">
            <v>44966</v>
          </cell>
          <cell r="B395">
            <v>0.77399998903274536</v>
          </cell>
          <cell r="C395">
            <v>0.78799998760223389</v>
          </cell>
          <cell r="D395">
            <v>0.77399998903274536</v>
          </cell>
          <cell r="E395">
            <v>0.78799998760223389</v>
          </cell>
          <cell r="F395">
            <v>1557100</v>
          </cell>
          <cell r="G395">
            <v>1221.449951171875</v>
          </cell>
          <cell r="H395">
            <v>393</v>
          </cell>
          <cell r="I395">
            <v>4995903.354166667</v>
          </cell>
        </row>
        <row r="396">
          <cell r="A396">
            <v>44967</v>
          </cell>
          <cell r="B396">
            <v>0.78799998760223389</v>
          </cell>
          <cell r="C396">
            <v>0.78799998760223389</v>
          </cell>
          <cell r="D396">
            <v>0.77899998426437378</v>
          </cell>
          <cell r="E396">
            <v>0.7839999794960022</v>
          </cell>
          <cell r="F396">
            <v>2219900</v>
          </cell>
          <cell r="G396">
            <v>1734.8929443359375</v>
          </cell>
          <cell r="H396">
            <v>394</v>
          </cell>
          <cell r="I396">
            <v>4988857.6603743657</v>
          </cell>
        </row>
        <row r="397">
          <cell r="A397">
            <v>44970</v>
          </cell>
          <cell r="B397">
            <v>0.78100001811981201</v>
          </cell>
          <cell r="C397">
            <v>0.79000002145767212</v>
          </cell>
          <cell r="D397">
            <v>0.78100001811981201</v>
          </cell>
          <cell r="E397">
            <v>0.78899997472763062</v>
          </cell>
          <cell r="F397">
            <v>2053500</v>
          </cell>
          <cell r="G397">
            <v>1613.4949951171875</v>
          </cell>
          <cell r="H397">
            <v>395</v>
          </cell>
          <cell r="I397">
            <v>4981426.375158228</v>
          </cell>
        </row>
        <row r="398">
          <cell r="A398">
            <v>44971</v>
          </cell>
          <cell r="B398">
            <v>0.79199999570846558</v>
          </cell>
          <cell r="C398">
            <v>0.79199999570846558</v>
          </cell>
          <cell r="D398">
            <v>0.78299999237060547</v>
          </cell>
          <cell r="E398">
            <v>0.78700000047683716</v>
          </cell>
          <cell r="F398">
            <v>1283308</v>
          </cell>
          <cell r="G398">
            <v>1008.1619873046875</v>
          </cell>
          <cell r="H398">
            <v>396</v>
          </cell>
          <cell r="I398">
            <v>4972087.6923926771</v>
          </cell>
        </row>
        <row r="399">
          <cell r="A399">
            <v>44972</v>
          </cell>
          <cell r="B399">
            <v>0.78799998760223389</v>
          </cell>
          <cell r="C399">
            <v>0.79100000858306885</v>
          </cell>
          <cell r="D399">
            <v>0.7839999794960022</v>
          </cell>
          <cell r="E399">
            <v>0.78600001335144043</v>
          </cell>
          <cell r="F399">
            <v>854601</v>
          </cell>
          <cell r="G399">
            <v>671.81597900390625</v>
          </cell>
          <cell r="H399">
            <v>397</v>
          </cell>
          <cell r="I399">
            <v>4961716.1893891692</v>
          </cell>
        </row>
        <row r="400">
          <cell r="A400">
            <v>44973</v>
          </cell>
          <cell r="B400">
            <v>0.79100000858306885</v>
          </cell>
          <cell r="C400">
            <v>0.79199999570846558</v>
          </cell>
          <cell r="D400">
            <v>0.7720000147819519</v>
          </cell>
          <cell r="E400">
            <v>0.77799999713897705</v>
          </cell>
          <cell r="F400">
            <v>1755000</v>
          </cell>
          <cell r="G400">
            <v>1372.9659423828125</v>
          </cell>
          <cell r="H400">
            <v>398</v>
          </cell>
          <cell r="I400">
            <v>4953659.1135364324</v>
          </cell>
        </row>
        <row r="401">
          <cell r="A401">
            <v>44974</v>
          </cell>
          <cell r="B401">
            <v>0.77499997615814209</v>
          </cell>
          <cell r="C401">
            <v>0.77499997615814209</v>
          </cell>
          <cell r="D401">
            <v>0.75999999046325684</v>
          </cell>
          <cell r="E401">
            <v>0.76099997758865356</v>
          </cell>
          <cell r="F401">
            <v>3067106</v>
          </cell>
          <cell r="G401">
            <v>2349.093017578125</v>
          </cell>
          <cell r="H401">
            <v>399</v>
          </cell>
          <cell r="I401">
            <v>4948930.9102443606</v>
          </cell>
        </row>
        <row r="402">
          <cell r="A402">
            <v>44977</v>
          </cell>
          <cell r="B402">
            <v>0.75800001621246338</v>
          </cell>
          <cell r="C402">
            <v>0.77499997615814209</v>
          </cell>
          <cell r="D402">
            <v>0.75599998235702515</v>
          </cell>
          <cell r="E402">
            <v>0.77399998903274536</v>
          </cell>
          <cell r="F402">
            <v>956200</v>
          </cell>
          <cell r="G402">
            <v>735.38299560546875</v>
          </cell>
          <cell r="H402">
            <v>400</v>
          </cell>
          <cell r="I402">
            <v>4938949.08296875</v>
          </cell>
        </row>
        <row r="403">
          <cell r="A403">
            <v>44978</v>
          </cell>
          <cell r="B403">
            <v>0.77399998903274536</v>
          </cell>
          <cell r="C403">
            <v>0.77700001001358032</v>
          </cell>
          <cell r="D403">
            <v>0.76999998092651367</v>
          </cell>
          <cell r="E403">
            <v>0.77399998903274536</v>
          </cell>
          <cell r="F403">
            <v>1222500</v>
          </cell>
          <cell r="G403">
            <v>944.00799560546875</v>
          </cell>
          <cell r="H403">
            <v>401</v>
          </cell>
          <cell r="I403">
            <v>4929681.1301433919</v>
          </cell>
        </row>
        <row r="404">
          <cell r="A404">
            <v>44979</v>
          </cell>
          <cell r="B404">
            <v>0.76999998092651367</v>
          </cell>
          <cell r="C404">
            <v>0.77100002765655518</v>
          </cell>
          <cell r="D404">
            <v>0.76700001955032349</v>
          </cell>
          <cell r="E404">
            <v>0.76800000667572021</v>
          </cell>
          <cell r="F404">
            <v>1488800</v>
          </cell>
          <cell r="G404">
            <v>1145.47900390625</v>
          </cell>
          <cell r="H404">
            <v>402</v>
          </cell>
          <cell r="I404">
            <v>4921121.7243470149</v>
          </cell>
        </row>
        <row r="405">
          <cell r="A405">
            <v>44980</v>
          </cell>
          <cell r="B405">
            <v>0.7720000147819519</v>
          </cell>
          <cell r="C405">
            <v>0.77399998903274536</v>
          </cell>
          <cell r="D405">
            <v>0.76700001955032349</v>
          </cell>
          <cell r="E405">
            <v>0.76700001955032349</v>
          </cell>
          <cell r="F405">
            <v>1037301.9375</v>
          </cell>
          <cell r="G405">
            <v>799.7540283203125</v>
          </cell>
          <cell r="H405">
            <v>403</v>
          </cell>
          <cell r="I405">
            <v>4911484.4544044668</v>
          </cell>
        </row>
        <row r="406">
          <cell r="A406">
            <v>44981</v>
          </cell>
          <cell r="B406">
            <v>0.76800000667572021</v>
          </cell>
          <cell r="C406">
            <v>0.76899999380111694</v>
          </cell>
          <cell r="D406">
            <v>0.76099997758865356</v>
          </cell>
          <cell r="E406">
            <v>0.76499998569488525</v>
          </cell>
          <cell r="F406">
            <v>1018601</v>
          </cell>
          <cell r="G406">
            <v>779.92901611328125</v>
          </cell>
          <cell r="H406">
            <v>404</v>
          </cell>
          <cell r="I406">
            <v>4901848.6042698016</v>
          </cell>
        </row>
        <row r="407">
          <cell r="A407">
            <v>44984</v>
          </cell>
          <cell r="B407">
            <v>0.75900000333786011</v>
          </cell>
          <cell r="C407">
            <v>0.76099997758865356</v>
          </cell>
          <cell r="D407">
            <v>0.75599998235702515</v>
          </cell>
          <cell r="E407">
            <v>0.75700002908706665</v>
          </cell>
          <cell r="F407">
            <v>2463800</v>
          </cell>
          <cell r="G407">
            <v>1870.217041015625</v>
          </cell>
          <cell r="H407">
            <v>405</v>
          </cell>
          <cell r="I407">
            <v>4895828.7311728392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B2">
            <v>0</v>
          </cell>
          <cell r="C2" t="str">
            <v>PE</v>
          </cell>
          <cell r="D2" t="str">
            <v>PE MEAN</v>
          </cell>
        </row>
        <row r="3">
          <cell r="B3">
            <v>44292</v>
          </cell>
          <cell r="C3">
            <v>45.12</v>
          </cell>
          <cell r="D3">
            <v>45.12</v>
          </cell>
        </row>
        <row r="4">
          <cell r="B4">
            <v>44293</v>
          </cell>
          <cell r="C4">
            <v>44.81</v>
          </cell>
          <cell r="D4">
            <v>44.965000000000003</v>
          </cell>
        </row>
        <row r="5">
          <cell r="B5">
            <v>44294</v>
          </cell>
          <cell r="C5">
            <v>45.06</v>
          </cell>
          <cell r="D5">
            <v>44.99666666666667</v>
          </cell>
        </row>
        <row r="6">
          <cell r="B6">
            <v>44295</v>
          </cell>
          <cell r="C6">
            <v>44.18</v>
          </cell>
          <cell r="D6">
            <v>44.792500000000004</v>
          </cell>
        </row>
        <row r="7">
          <cell r="B7">
            <v>44298</v>
          </cell>
          <cell r="C7">
            <v>43.03</v>
          </cell>
          <cell r="D7">
            <v>44.440000000000005</v>
          </cell>
        </row>
        <row r="8">
          <cell r="B8">
            <v>44299</v>
          </cell>
          <cell r="C8">
            <v>43.34</v>
          </cell>
          <cell r="D8">
            <v>44.256666666666668</v>
          </cell>
        </row>
        <row r="9">
          <cell r="B9">
            <v>44300</v>
          </cell>
          <cell r="C9">
            <v>44.23</v>
          </cell>
          <cell r="D9">
            <v>44.252857142857145</v>
          </cell>
        </row>
        <row r="10">
          <cell r="B10">
            <v>44301</v>
          </cell>
          <cell r="C10">
            <v>43.99</v>
          </cell>
          <cell r="D10">
            <v>44.220000000000006</v>
          </cell>
        </row>
        <row r="11">
          <cell r="B11">
            <v>44302</v>
          </cell>
          <cell r="C11">
            <v>43.87</v>
          </cell>
          <cell r="D11">
            <v>44.181111111111115</v>
          </cell>
        </row>
        <row r="12">
          <cell r="B12">
            <v>44305</v>
          </cell>
          <cell r="C12">
            <v>45.78</v>
          </cell>
          <cell r="D12">
            <v>44.341000000000008</v>
          </cell>
        </row>
        <row r="13">
          <cell r="B13">
            <v>44306</v>
          </cell>
          <cell r="C13">
            <v>45.63</v>
          </cell>
          <cell r="D13">
            <v>44.458181818181828</v>
          </cell>
        </row>
        <row r="14">
          <cell r="B14">
            <v>44307</v>
          </cell>
          <cell r="C14">
            <v>45.89</v>
          </cell>
          <cell r="D14">
            <v>44.577500000000008</v>
          </cell>
        </row>
        <row r="15">
          <cell r="B15">
            <v>44308</v>
          </cell>
          <cell r="C15">
            <v>46.21</v>
          </cell>
          <cell r="D15">
            <v>44.703076923076928</v>
          </cell>
        </row>
        <row r="16">
          <cell r="B16">
            <v>44309</v>
          </cell>
          <cell r="C16">
            <v>46.9</v>
          </cell>
          <cell r="D16">
            <v>44.860000000000007</v>
          </cell>
        </row>
        <row r="17">
          <cell r="B17">
            <v>44312</v>
          </cell>
          <cell r="C17">
            <v>46.48</v>
          </cell>
          <cell r="D17">
            <v>44.968000000000004</v>
          </cell>
        </row>
        <row r="18">
          <cell r="B18">
            <v>44313</v>
          </cell>
          <cell r="C18">
            <v>46.74</v>
          </cell>
          <cell r="D18">
            <v>45.078750000000007</v>
          </cell>
        </row>
        <row r="19">
          <cell r="B19">
            <v>44314</v>
          </cell>
          <cell r="C19">
            <v>47.38</v>
          </cell>
          <cell r="D19">
            <v>45.214117647058828</v>
          </cell>
        </row>
        <row r="20">
          <cell r="B20">
            <v>44315</v>
          </cell>
          <cell r="C20">
            <v>47.58</v>
          </cell>
          <cell r="D20">
            <v>45.345555555555563</v>
          </cell>
        </row>
        <row r="21">
          <cell r="B21">
            <v>44316</v>
          </cell>
          <cell r="C21">
            <v>47.64</v>
          </cell>
          <cell r="D21">
            <v>45.46631578947369</v>
          </cell>
        </row>
        <row r="22">
          <cell r="B22">
            <v>44322</v>
          </cell>
          <cell r="C22">
            <v>37.39</v>
          </cell>
          <cell r="D22">
            <v>45.062500000000007</v>
          </cell>
        </row>
        <row r="23">
          <cell r="B23">
            <v>44323</v>
          </cell>
          <cell r="C23">
            <v>36.26</v>
          </cell>
          <cell r="D23">
            <v>44.643333333333338</v>
          </cell>
        </row>
        <row r="24">
          <cell r="B24">
            <v>44326</v>
          </cell>
          <cell r="C24">
            <v>36.409999999999997</v>
          </cell>
          <cell r="D24">
            <v>44.269090909090913</v>
          </cell>
        </row>
        <row r="25">
          <cell r="B25">
            <v>44327</v>
          </cell>
          <cell r="C25">
            <v>36.44</v>
          </cell>
          <cell r="D25">
            <v>43.928695652173921</v>
          </cell>
        </row>
        <row r="26">
          <cell r="B26">
            <v>44328</v>
          </cell>
          <cell r="C26">
            <v>36.700000000000003</v>
          </cell>
          <cell r="D26">
            <v>43.627500000000005</v>
          </cell>
        </row>
        <row r="27">
          <cell r="B27">
            <v>44329</v>
          </cell>
          <cell r="C27">
            <v>36.25</v>
          </cell>
          <cell r="D27">
            <v>43.332400000000007</v>
          </cell>
        </row>
        <row r="28">
          <cell r="B28">
            <v>44330</v>
          </cell>
          <cell r="C28">
            <v>36.99</v>
          </cell>
          <cell r="D28">
            <v>43.088461538461544</v>
          </cell>
        </row>
        <row r="29">
          <cell r="B29">
            <v>44333</v>
          </cell>
          <cell r="C29">
            <v>38.049999999999997</v>
          </cell>
          <cell r="D29">
            <v>42.901851851851859</v>
          </cell>
        </row>
        <row r="30">
          <cell r="B30">
            <v>44334</v>
          </cell>
          <cell r="C30">
            <v>37.979999999999997</v>
          </cell>
          <cell r="D30">
            <v>42.726071428571437</v>
          </cell>
        </row>
        <row r="31">
          <cell r="B31">
            <v>44335</v>
          </cell>
          <cell r="C31">
            <v>38.200000000000003</v>
          </cell>
          <cell r="D31">
            <v>42.570000000000007</v>
          </cell>
        </row>
        <row r="32">
          <cell r="B32">
            <v>44336</v>
          </cell>
          <cell r="C32">
            <v>38.520000000000003</v>
          </cell>
          <cell r="D32">
            <v>42.435000000000009</v>
          </cell>
        </row>
        <row r="33">
          <cell r="B33">
            <v>44337</v>
          </cell>
          <cell r="C33">
            <v>38.200000000000003</v>
          </cell>
          <cell r="D33">
            <v>42.298387096774199</v>
          </cell>
        </row>
        <row r="34">
          <cell r="B34">
            <v>44340</v>
          </cell>
          <cell r="C34">
            <v>38.479999999999997</v>
          </cell>
          <cell r="D34">
            <v>42.179062500000008</v>
          </cell>
        </row>
        <row r="35">
          <cell r="B35">
            <v>44341</v>
          </cell>
          <cell r="C35">
            <v>39.35</v>
          </cell>
          <cell r="D35">
            <v>42.093333333333341</v>
          </cell>
        </row>
        <row r="36">
          <cell r="B36">
            <v>44342</v>
          </cell>
          <cell r="C36">
            <v>39.090000000000003</v>
          </cell>
          <cell r="D36">
            <v>42.005000000000003</v>
          </cell>
        </row>
        <row r="37">
          <cell r="B37">
            <v>44343</v>
          </cell>
          <cell r="C37">
            <v>39.36</v>
          </cell>
          <cell r="D37">
            <v>41.929428571428573</v>
          </cell>
        </row>
        <row r="38">
          <cell r="B38">
            <v>44344</v>
          </cell>
          <cell r="C38">
            <v>39.31</v>
          </cell>
          <cell r="D38">
            <v>41.856666666666662</v>
          </cell>
        </row>
        <row r="39">
          <cell r="B39">
            <v>44347</v>
          </cell>
          <cell r="C39">
            <v>39.85</v>
          </cell>
          <cell r="D39">
            <v>41.802432432432425</v>
          </cell>
        </row>
        <row r="40">
          <cell r="B40">
            <v>44348</v>
          </cell>
          <cell r="C40">
            <v>39.86</v>
          </cell>
          <cell r="D40">
            <v>41.751315789473679</v>
          </cell>
        </row>
        <row r="41">
          <cell r="B41">
            <v>44349</v>
          </cell>
          <cell r="C41">
            <v>39.36</v>
          </cell>
          <cell r="D41">
            <v>41.689999999999991</v>
          </cell>
        </row>
        <row r="42">
          <cell r="B42">
            <v>44350</v>
          </cell>
          <cell r="C42">
            <v>38.97</v>
          </cell>
          <cell r="D42">
            <v>41.621999999999993</v>
          </cell>
        </row>
        <row r="43">
          <cell r="B43">
            <v>44351</v>
          </cell>
          <cell r="C43">
            <v>39.409999999999997</v>
          </cell>
          <cell r="D43">
            <v>41.5680487804878</v>
          </cell>
        </row>
        <row r="44">
          <cell r="B44">
            <v>44354</v>
          </cell>
          <cell r="C44">
            <v>39.229999999999997</v>
          </cell>
          <cell r="D44">
            <v>41.512380952380944</v>
          </cell>
        </row>
        <row r="45">
          <cell r="B45">
            <v>44355</v>
          </cell>
          <cell r="C45">
            <v>39.01</v>
          </cell>
          <cell r="D45">
            <v>41.454186046511623</v>
          </cell>
        </row>
        <row r="46">
          <cell r="B46">
            <v>44356</v>
          </cell>
          <cell r="C46">
            <v>39.04</v>
          </cell>
          <cell r="D46">
            <v>41.399318181818174</v>
          </cell>
        </row>
        <row r="47">
          <cell r="B47">
            <v>44357</v>
          </cell>
          <cell r="C47">
            <v>39.65</v>
          </cell>
          <cell r="D47">
            <v>41.36044444444444</v>
          </cell>
        </row>
        <row r="48">
          <cell r="B48">
            <v>44358</v>
          </cell>
          <cell r="C48">
            <v>39.61</v>
          </cell>
          <cell r="D48">
            <v>41.322391304347818</v>
          </cell>
        </row>
        <row r="49">
          <cell r="B49">
            <v>44362</v>
          </cell>
          <cell r="C49">
            <v>39.58</v>
          </cell>
          <cell r="D49">
            <v>41.285319148936161</v>
          </cell>
        </row>
        <row r="50">
          <cell r="B50">
            <v>44363</v>
          </cell>
          <cell r="C50">
            <v>38.270000000000003</v>
          </cell>
          <cell r="D50">
            <v>41.222499999999989</v>
          </cell>
        </row>
        <row r="51">
          <cell r="B51">
            <v>44364</v>
          </cell>
          <cell r="C51">
            <v>38.880000000000003</v>
          </cell>
          <cell r="D51">
            <v>41.174693877551015</v>
          </cell>
        </row>
        <row r="52">
          <cell r="B52">
            <v>44365</v>
          </cell>
          <cell r="C52">
            <v>39.4</v>
          </cell>
          <cell r="D52">
            <v>41.139199999999988</v>
          </cell>
        </row>
        <row r="53">
          <cell r="B53">
            <v>44368</v>
          </cell>
          <cell r="C53">
            <v>39.49</v>
          </cell>
          <cell r="D53">
            <v>41.106862745098027</v>
          </cell>
        </row>
        <row r="54">
          <cell r="B54">
            <v>44369</v>
          </cell>
          <cell r="C54">
            <v>39.64</v>
          </cell>
          <cell r="D54">
            <v>41.078653846153834</v>
          </cell>
        </row>
        <row r="55">
          <cell r="B55">
            <v>44370</v>
          </cell>
          <cell r="C55">
            <v>40.22</v>
          </cell>
          <cell r="D55">
            <v>41.062452830188661</v>
          </cell>
        </row>
        <row r="56">
          <cell r="B56">
            <v>44371</v>
          </cell>
          <cell r="C56">
            <v>40.15</v>
          </cell>
          <cell r="D56">
            <v>41.045555555555538</v>
          </cell>
        </row>
        <row r="57">
          <cell r="B57">
            <v>44372</v>
          </cell>
          <cell r="C57">
            <v>40.64</v>
          </cell>
          <cell r="D57">
            <v>41.038181818181798</v>
          </cell>
        </row>
        <row r="58">
          <cell r="B58">
            <v>44375</v>
          </cell>
          <cell r="C58">
            <v>41.08</v>
          </cell>
          <cell r="D58">
            <v>41.038928571428549</v>
          </cell>
        </row>
        <row r="59">
          <cell r="B59">
            <v>44376</v>
          </cell>
          <cell r="C59">
            <v>40.799999999999997</v>
          </cell>
          <cell r="D59">
            <v>41.034736842105247</v>
          </cell>
        </row>
        <row r="60">
          <cell r="B60">
            <v>44377</v>
          </cell>
          <cell r="C60">
            <v>41.45</v>
          </cell>
          <cell r="D60">
            <v>41.041896551724122</v>
          </cell>
        </row>
        <row r="61">
          <cell r="B61">
            <v>44378</v>
          </cell>
          <cell r="C61">
            <v>41.29</v>
          </cell>
          <cell r="D61">
            <v>41.046101694915237</v>
          </cell>
        </row>
        <row r="62">
          <cell r="B62">
            <v>44379</v>
          </cell>
          <cell r="C62">
            <v>40.03</v>
          </cell>
          <cell r="D62">
            <v>41.029166666666654</v>
          </cell>
        </row>
        <row r="63">
          <cell r="B63">
            <v>44382</v>
          </cell>
          <cell r="C63">
            <v>40.21</v>
          </cell>
          <cell r="D63">
            <v>41.015737704918017</v>
          </cell>
        </row>
        <row r="64">
          <cell r="B64">
            <v>44383</v>
          </cell>
          <cell r="C64">
            <v>39.89</v>
          </cell>
          <cell r="D64">
            <v>40.997580645161271</v>
          </cell>
        </row>
        <row r="65">
          <cell r="B65">
            <v>44384</v>
          </cell>
          <cell r="C65">
            <v>40.98</v>
          </cell>
          <cell r="D65">
            <v>40.997301587301571</v>
          </cell>
        </row>
        <row r="66">
          <cell r="B66">
            <v>44385</v>
          </cell>
          <cell r="C66">
            <v>41.06</v>
          </cell>
          <cell r="D66">
            <v>40.998281249999984</v>
          </cell>
        </row>
        <row r="67">
          <cell r="B67">
            <v>44386</v>
          </cell>
          <cell r="C67">
            <v>40.729999999999997</v>
          </cell>
          <cell r="D67">
            <v>40.994153846153829</v>
          </cell>
        </row>
        <row r="68">
          <cell r="B68">
            <v>44389</v>
          </cell>
          <cell r="C68">
            <v>41.78</v>
          </cell>
          <cell r="D68">
            <v>41.006060606060593</v>
          </cell>
        </row>
        <row r="69">
          <cell r="B69">
            <v>44390</v>
          </cell>
          <cell r="C69">
            <v>41.7</v>
          </cell>
          <cell r="D69">
            <v>41.01641791044775</v>
          </cell>
        </row>
        <row r="70">
          <cell r="B70">
            <v>44391</v>
          </cell>
          <cell r="C70">
            <v>41.28</v>
          </cell>
          <cell r="D70">
            <v>41.020294117647047</v>
          </cell>
        </row>
        <row r="71">
          <cell r="B71">
            <v>44392</v>
          </cell>
          <cell r="C71">
            <v>41.54</v>
          </cell>
          <cell r="D71">
            <v>41.027826086956509</v>
          </cell>
        </row>
        <row r="72">
          <cell r="B72">
            <v>44393</v>
          </cell>
          <cell r="C72">
            <v>40.58</v>
          </cell>
          <cell r="D72">
            <v>41.021428571428558</v>
          </cell>
        </row>
        <row r="73">
          <cell r="B73">
            <v>44396</v>
          </cell>
          <cell r="C73">
            <v>40.869999999999997</v>
          </cell>
          <cell r="D73">
            <v>41.019295774647873</v>
          </cell>
        </row>
        <row r="74">
          <cell r="B74">
            <v>44397</v>
          </cell>
          <cell r="C74">
            <v>40.89</v>
          </cell>
          <cell r="D74">
            <v>41.017499999999984</v>
          </cell>
        </row>
        <row r="75">
          <cell r="B75">
            <v>44398</v>
          </cell>
          <cell r="C75">
            <v>41.72</v>
          </cell>
          <cell r="D75">
            <v>41.027123287671216</v>
          </cell>
        </row>
        <row r="76">
          <cell r="B76">
            <v>44399</v>
          </cell>
          <cell r="C76">
            <v>41.69</v>
          </cell>
          <cell r="D76">
            <v>41.036081081081065</v>
          </cell>
        </row>
        <row r="77">
          <cell r="B77">
            <v>44400</v>
          </cell>
          <cell r="C77">
            <v>40.99</v>
          </cell>
          <cell r="D77">
            <v>41.035466666666643</v>
          </cell>
        </row>
        <row r="78">
          <cell r="B78">
            <v>44403</v>
          </cell>
          <cell r="C78">
            <v>39.900001525878906</v>
          </cell>
          <cell r="D78">
            <v>41.020526335866805</v>
          </cell>
        </row>
        <row r="79">
          <cell r="B79">
            <v>44404</v>
          </cell>
          <cell r="C79">
            <v>38.209999084472656</v>
          </cell>
          <cell r="D79">
            <v>40.984025981952598</v>
          </cell>
        </row>
        <row r="80">
          <cell r="B80">
            <v>44405</v>
          </cell>
          <cell r="C80">
            <v>38.619998931884766</v>
          </cell>
          <cell r="D80">
            <v>40.953717942849167</v>
          </cell>
        </row>
        <row r="81">
          <cell r="B81">
            <v>44406</v>
          </cell>
          <cell r="C81">
            <v>40.119998931884766</v>
          </cell>
          <cell r="D81">
            <v>40.943164537647085</v>
          </cell>
        </row>
        <row r="82">
          <cell r="B82">
            <v>44407</v>
          </cell>
          <cell r="C82">
            <v>39.930000305175781</v>
          </cell>
          <cell r="D82">
            <v>40.930499984741189</v>
          </cell>
        </row>
        <row r="83">
          <cell r="B83">
            <v>44410</v>
          </cell>
          <cell r="C83">
            <v>40.659999847412109</v>
          </cell>
          <cell r="D83">
            <v>40.927160476872935</v>
          </cell>
        </row>
        <row r="84">
          <cell r="B84">
            <v>44411</v>
          </cell>
          <cell r="C84">
            <v>40.5</v>
          </cell>
          <cell r="D84">
            <v>40.921951202764724</v>
          </cell>
        </row>
        <row r="85">
          <cell r="B85">
            <v>44412</v>
          </cell>
          <cell r="C85">
            <v>41.509998321533203</v>
          </cell>
          <cell r="D85">
            <v>40.929036107810127</v>
          </cell>
        </row>
        <row r="86">
          <cell r="B86">
            <v>44413</v>
          </cell>
          <cell r="C86">
            <v>41.130001068115234</v>
          </cell>
          <cell r="D86">
            <v>40.931428547813759</v>
          </cell>
        </row>
        <row r="87">
          <cell r="B87">
            <v>44414</v>
          </cell>
          <cell r="C87">
            <v>40.799999237060547</v>
          </cell>
          <cell r="D87">
            <v>40.92988232062843</v>
          </cell>
        </row>
        <row r="88">
          <cell r="B88">
            <v>44417</v>
          </cell>
          <cell r="C88">
            <v>40.799999237060547</v>
          </cell>
          <cell r="D88">
            <v>40.928372052214847</v>
          </cell>
        </row>
        <row r="89">
          <cell r="B89">
            <v>44418</v>
          </cell>
          <cell r="C89">
            <v>40.869998931884766</v>
          </cell>
          <cell r="D89">
            <v>40.927701096808754</v>
          </cell>
        </row>
        <row r="90">
          <cell r="B90">
            <v>44419</v>
          </cell>
          <cell r="C90">
            <v>40.610000610351563</v>
          </cell>
          <cell r="D90">
            <v>40.924090864008107</v>
          </cell>
        </row>
        <row r="91">
          <cell r="B91">
            <v>44420</v>
          </cell>
          <cell r="C91">
            <v>40.340000152587891</v>
          </cell>
          <cell r="D91">
            <v>40.917528047025854</v>
          </cell>
        </row>
        <row r="92">
          <cell r="B92">
            <v>44421</v>
          </cell>
          <cell r="C92">
            <v>39.740001678466797</v>
          </cell>
          <cell r="D92">
            <v>40.904444420708536</v>
          </cell>
        </row>
        <row r="93">
          <cell r="B93">
            <v>44424</v>
          </cell>
          <cell r="C93">
            <v>39.290000915527344</v>
          </cell>
          <cell r="D93">
            <v>40.886703283288959</v>
          </cell>
        </row>
        <row r="94">
          <cell r="B94">
            <v>44425</v>
          </cell>
          <cell r="C94">
            <v>38.419998168945313</v>
          </cell>
          <cell r="D94">
            <v>40.859891271176529</v>
          </cell>
        </row>
        <row r="95">
          <cell r="B95">
            <v>44426</v>
          </cell>
          <cell r="C95">
            <v>38.669998168945313</v>
          </cell>
          <cell r="D95">
            <v>40.836344033518131</v>
          </cell>
        </row>
        <row r="96">
          <cell r="B96">
            <v>44427</v>
          </cell>
          <cell r="C96">
            <v>38.909999847412109</v>
          </cell>
          <cell r="D96">
            <v>40.815851010261682</v>
          </cell>
        </row>
        <row r="97">
          <cell r="B97">
            <v>44428</v>
          </cell>
          <cell r="C97">
            <v>38.139999389648438</v>
          </cell>
          <cell r="D97">
            <v>40.787684151097331</v>
          </cell>
        </row>
        <row r="98">
          <cell r="B98">
            <v>44431</v>
          </cell>
          <cell r="C98">
            <v>39.130001068115234</v>
          </cell>
          <cell r="D98">
            <v>40.770416618982935</v>
          </cell>
        </row>
        <row r="99">
          <cell r="B99">
            <v>44432</v>
          </cell>
          <cell r="C99">
            <v>39.450000762939453</v>
          </cell>
          <cell r="D99">
            <v>40.756804084384548</v>
          </cell>
        </row>
        <row r="100">
          <cell r="B100">
            <v>44433</v>
          </cell>
          <cell r="C100">
            <v>39.549999237060547</v>
          </cell>
          <cell r="D100">
            <v>40.744489749207773</v>
          </cell>
        </row>
        <row r="101">
          <cell r="B101">
            <v>44434</v>
          </cell>
          <cell r="C101">
            <v>38.639999389648438</v>
          </cell>
          <cell r="D101">
            <v>40.723232270828383</v>
          </cell>
        </row>
        <row r="102">
          <cell r="B102">
            <v>44435</v>
          </cell>
          <cell r="C102">
            <v>38.630001068115234</v>
          </cell>
          <cell r="D102">
            <v>40.702299958801255</v>
          </cell>
        </row>
        <row r="103">
          <cell r="B103">
            <v>44438</v>
          </cell>
          <cell r="C103">
            <v>38.479999542236328</v>
          </cell>
          <cell r="D103">
            <v>40.680296984379815</v>
          </cell>
        </row>
        <row r="104">
          <cell r="B104">
            <v>44439</v>
          </cell>
          <cell r="C104">
            <v>38.069999694824219</v>
          </cell>
          <cell r="D104">
            <v>40.654705834482208</v>
          </cell>
        </row>
        <row r="105">
          <cell r="B105">
            <v>44440</v>
          </cell>
          <cell r="C105">
            <v>35.020000457763672</v>
          </cell>
          <cell r="D105">
            <v>40.599999957038342</v>
          </cell>
        </row>
        <row r="106">
          <cell r="B106">
            <v>44441</v>
          </cell>
          <cell r="C106">
            <v>34.639999389648438</v>
          </cell>
          <cell r="D106">
            <v>40.542692259274979</v>
          </cell>
        </row>
        <row r="107">
          <cell r="B107">
            <v>44442</v>
          </cell>
          <cell r="C107">
            <v>34.220001220703125</v>
          </cell>
          <cell r="D107">
            <v>40.482476154145722</v>
          </cell>
        </row>
        <row r="108">
          <cell r="B108">
            <v>44445</v>
          </cell>
          <cell r="C108">
            <v>35.540000915527344</v>
          </cell>
          <cell r="D108">
            <v>40.435849029253099</v>
          </cell>
        </row>
        <row r="109">
          <cell r="B109">
            <v>44446</v>
          </cell>
          <cell r="C109">
            <v>35.720001220703125</v>
          </cell>
          <cell r="D109">
            <v>40.391775685247957</v>
          </cell>
        </row>
        <row r="110">
          <cell r="B110">
            <v>44447</v>
          </cell>
          <cell r="C110">
            <v>35.509998321533203</v>
          </cell>
          <cell r="D110">
            <v>40.346574042991335</v>
          </cell>
        </row>
        <row r="111">
          <cell r="B111">
            <v>44448</v>
          </cell>
          <cell r="C111">
            <v>35.5</v>
          </cell>
          <cell r="D111">
            <v>40.302110060945544</v>
          </cell>
        </row>
        <row r="112">
          <cell r="B112">
            <v>44449</v>
          </cell>
          <cell r="C112">
            <v>35.700000762939453</v>
          </cell>
          <cell r="D112">
            <v>40.260272703690944</v>
          </cell>
        </row>
        <row r="113">
          <cell r="B113">
            <v>44452</v>
          </cell>
          <cell r="C113">
            <v>35.299999237060547</v>
          </cell>
          <cell r="D113">
            <v>40.215585555342926</v>
          </cell>
        </row>
        <row r="114">
          <cell r="B114">
            <v>44453</v>
          </cell>
          <cell r="C114">
            <v>35.470001220703125</v>
          </cell>
          <cell r="D114">
            <v>40.173214266640784</v>
          </cell>
        </row>
        <row r="115">
          <cell r="B115">
            <v>44454</v>
          </cell>
          <cell r="C115">
            <v>35.130001068115234</v>
          </cell>
          <cell r="D115">
            <v>40.128584061344093</v>
          </cell>
        </row>
        <row r="116">
          <cell r="B116">
            <v>44455</v>
          </cell>
          <cell r="C116">
            <v>34.389999389648438</v>
          </cell>
          <cell r="D116">
            <v>40.078245599311678</v>
          </cell>
        </row>
        <row r="117">
          <cell r="B117">
            <v>44456</v>
          </cell>
          <cell r="C117">
            <v>34.819999694824219</v>
          </cell>
          <cell r="D117">
            <v>40.032521721881352</v>
          </cell>
        </row>
        <row r="118">
          <cell r="B118">
            <v>44461</v>
          </cell>
          <cell r="C118">
            <v>34.560001373291016</v>
          </cell>
          <cell r="D118">
            <v>39.985344822324535</v>
          </cell>
        </row>
        <row r="119">
          <cell r="B119">
            <v>44462</v>
          </cell>
          <cell r="C119">
            <v>34.729999542236328</v>
          </cell>
          <cell r="D119">
            <v>39.940427341298147</v>
          </cell>
        </row>
        <row r="120">
          <cell r="B120">
            <v>44463</v>
          </cell>
          <cell r="C120">
            <v>34.819999694824219</v>
          </cell>
          <cell r="D120">
            <v>39.89703388666701</v>
          </cell>
        </row>
        <row r="121">
          <cell r="B121">
            <v>44466</v>
          </cell>
          <cell r="C121">
            <v>35.090000152587891</v>
          </cell>
          <cell r="D121">
            <v>39.856638645204157</v>
          </cell>
        </row>
        <row r="122">
          <cell r="B122">
            <v>44467</v>
          </cell>
          <cell r="C122">
            <v>34.840000152587891</v>
          </cell>
          <cell r="D122">
            <v>39.814833324432357</v>
          </cell>
        </row>
        <row r="123">
          <cell r="B123">
            <v>44468</v>
          </cell>
          <cell r="C123">
            <v>34.360000610351563</v>
          </cell>
          <cell r="D123">
            <v>39.769752062332515</v>
          </cell>
        </row>
        <row r="124">
          <cell r="B124">
            <v>44469</v>
          </cell>
          <cell r="C124">
            <v>35.020000457763672</v>
          </cell>
          <cell r="D124">
            <v>39.730819672131133</v>
          </cell>
        </row>
        <row r="125">
          <cell r="B125" t="str">
            <v xml:space="preserve">2021/10/8
</v>
          </cell>
          <cell r="C125">
            <v>35.27999878</v>
          </cell>
          <cell r="D125">
            <v>39.694634136422749</v>
          </cell>
        </row>
        <row r="126">
          <cell r="B126" t="str">
            <v xml:space="preserve">2021/10/11
</v>
          </cell>
          <cell r="C126">
            <v>35.009998320000001</v>
          </cell>
          <cell r="D126">
            <v>39.656854815322561</v>
          </cell>
        </row>
        <row r="127">
          <cell r="B127" t="str">
            <v xml:space="preserve">2021/10/12
</v>
          </cell>
          <cell r="C127">
            <v>34.52999878</v>
          </cell>
          <cell r="D127">
            <v>39.615839967039982</v>
          </cell>
        </row>
        <row r="128">
          <cell r="B128" t="str">
            <v xml:space="preserve">2021/10/13
</v>
          </cell>
          <cell r="C128">
            <v>35.150001529999997</v>
          </cell>
          <cell r="D128">
            <v>39.58039680484125</v>
          </cell>
        </row>
        <row r="129">
          <cell r="B129" t="str">
            <v xml:space="preserve">2021/10/14
</v>
          </cell>
          <cell r="C129">
            <v>35.13999939</v>
          </cell>
          <cell r="D129">
            <v>39.545433045669277</v>
          </cell>
        </row>
        <row r="130">
          <cell r="B130" t="str">
            <v xml:space="preserve">2021/10/15
</v>
          </cell>
          <cell r="C130">
            <v>35.619998930000001</v>
          </cell>
          <cell r="D130">
            <v>39.514765591640611</v>
          </cell>
        </row>
        <row r="131">
          <cell r="B131" t="str">
            <v xml:space="preserve">2021/10/18
</v>
          </cell>
          <cell r="C131">
            <v>35.540000919999997</v>
          </cell>
          <cell r="D131">
            <v>39.483953462403086</v>
          </cell>
        </row>
        <row r="132">
          <cell r="B132" t="str">
            <v xml:space="preserve">2021/10/19
</v>
          </cell>
          <cell r="C132">
            <v>35.770000459999999</v>
          </cell>
          <cell r="D132">
            <v>39.455384593153838</v>
          </cell>
        </row>
        <row r="133">
          <cell r="B133" t="str">
            <v xml:space="preserve">2021/10/20
</v>
          </cell>
          <cell r="C133">
            <v>35.52999878</v>
          </cell>
          <cell r="D133">
            <v>39.425419815954186</v>
          </cell>
        </row>
        <row r="134">
          <cell r="B134" t="str">
            <v xml:space="preserve">2021/10/21
</v>
          </cell>
          <cell r="C134">
            <v>35.619998930000001</v>
          </cell>
          <cell r="D134">
            <v>39.396590869848474</v>
          </cell>
        </row>
        <row r="135">
          <cell r="B135" t="str">
            <v xml:space="preserve">2021/10/22
</v>
          </cell>
          <cell r="C135">
            <v>36.009998320000001</v>
          </cell>
          <cell r="D135">
            <v>39.371127767969917</v>
          </cell>
        </row>
        <row r="136">
          <cell r="B136" t="str">
            <v xml:space="preserve">2021/10/25
</v>
          </cell>
          <cell r="C136">
            <v>36.319999690000003</v>
          </cell>
          <cell r="D136">
            <v>39.348358155447755</v>
          </cell>
        </row>
        <row r="137">
          <cell r="B137" t="str">
            <v xml:space="preserve">2021/10/26
</v>
          </cell>
          <cell r="C137">
            <v>36.299999239999998</v>
          </cell>
          <cell r="D137">
            <v>39.325777719037028</v>
          </cell>
        </row>
        <row r="138">
          <cell r="B138" t="str">
            <v xml:space="preserve">2021/10/27
</v>
          </cell>
          <cell r="C138">
            <v>35.990001679999999</v>
          </cell>
          <cell r="D138">
            <v>39.30124995404411</v>
          </cell>
        </row>
        <row r="139">
          <cell r="B139">
            <v>44497</v>
          </cell>
          <cell r="C139">
            <v>35.729999540000001</v>
          </cell>
          <cell r="D139">
            <v>39.275182432773718</v>
          </cell>
        </row>
        <row r="140">
          <cell r="B140">
            <v>44498</v>
          </cell>
          <cell r="C140">
            <v>36.299999239999998</v>
          </cell>
          <cell r="D140">
            <v>39.253623134275358</v>
          </cell>
        </row>
        <row r="141">
          <cell r="B141" t="str">
            <v xml:space="preserve">2021/11/1
</v>
          </cell>
          <cell r="C141">
            <v>34.930000309999997</v>
          </cell>
          <cell r="D141">
            <v>39.222517934100708</v>
          </cell>
        </row>
        <row r="142">
          <cell r="B142" t="str">
            <v xml:space="preserve">2021/11/2
</v>
          </cell>
          <cell r="C142">
            <v>34.909999849999998</v>
          </cell>
          <cell r="D142">
            <v>39.191714233499987</v>
          </cell>
        </row>
        <row r="143">
          <cell r="B143" t="str">
            <v xml:space="preserve">2021/11/3
</v>
          </cell>
          <cell r="C143">
            <v>34.630001069999999</v>
          </cell>
          <cell r="D143">
            <v>39.159361657872324</v>
          </cell>
        </row>
        <row r="144">
          <cell r="B144" t="str">
            <v xml:space="preserve">2021/11/4
</v>
          </cell>
          <cell r="C144">
            <v>35.090000150000002</v>
          </cell>
          <cell r="D144">
            <v>39.130704182464775</v>
          </cell>
        </row>
        <row r="145">
          <cell r="B145" t="str">
            <v xml:space="preserve">2021/11/5
</v>
          </cell>
          <cell r="C145">
            <v>34.900001529999997</v>
          </cell>
          <cell r="D145">
            <v>39.101118849230758</v>
          </cell>
        </row>
        <row r="146">
          <cell r="B146" t="str">
            <v xml:space="preserve">2021/11/8
</v>
          </cell>
          <cell r="C146">
            <v>35.040000919999997</v>
          </cell>
          <cell r="D146">
            <v>39.072916641388879</v>
          </cell>
        </row>
        <row r="147">
          <cell r="B147" t="str">
            <v xml:space="preserve">2021/11/9
</v>
          </cell>
          <cell r="C147">
            <v>35.22000122</v>
          </cell>
          <cell r="D147">
            <v>39.046344810896542</v>
          </cell>
        </row>
        <row r="148">
          <cell r="B148" t="str">
            <v xml:space="preserve">2021/11/10
</v>
          </cell>
          <cell r="C148">
            <v>34.990001679999999</v>
          </cell>
          <cell r="D148">
            <v>39.018561638767117</v>
          </cell>
        </row>
        <row r="149">
          <cell r="B149" t="str">
            <v xml:space="preserve">2021/11/11
</v>
          </cell>
          <cell r="C149">
            <v>35.409999849999998</v>
          </cell>
          <cell r="D149">
            <v>38.994013599387742</v>
          </cell>
        </row>
        <row r="150">
          <cell r="B150" t="str">
            <v xml:space="preserve">2021/11/12
</v>
          </cell>
          <cell r="C150">
            <v>35.259998320000001</v>
          </cell>
          <cell r="D150">
            <v>38.968783766418909</v>
          </cell>
        </row>
        <row r="151">
          <cell r="B151" t="str">
            <v xml:space="preserve">2021/11/15
</v>
          </cell>
          <cell r="C151">
            <v>34.950000760000002</v>
          </cell>
          <cell r="D151">
            <v>38.941812068389247</v>
          </cell>
        </row>
        <row r="152">
          <cell r="B152" t="str">
            <v xml:space="preserve">2021/11/16
</v>
          </cell>
          <cell r="C152">
            <v>34.950000760000002</v>
          </cell>
          <cell r="D152">
            <v>38.915199992999987</v>
          </cell>
        </row>
        <row r="153">
          <cell r="B153" t="str">
            <v xml:space="preserve">2021/11/17
</v>
          </cell>
          <cell r="C153">
            <v>35.229999540000001</v>
          </cell>
          <cell r="D153">
            <v>38.890794691986741</v>
          </cell>
        </row>
        <row r="154">
          <cell r="B154" t="str">
            <v xml:space="preserve">2021/11/18
</v>
          </cell>
          <cell r="C154">
            <v>34.840000150000002</v>
          </cell>
          <cell r="D154">
            <v>38.864144727894725</v>
          </cell>
        </row>
        <row r="155">
          <cell r="B155" t="str">
            <v xml:space="preserve">2021/11/19
</v>
          </cell>
          <cell r="C155">
            <v>35.270000459999999</v>
          </cell>
          <cell r="D155">
            <v>38.840653588888877</v>
          </cell>
        </row>
        <row r="156">
          <cell r="B156" t="str">
            <v xml:space="preserve">2021/11/22
</v>
          </cell>
          <cell r="C156">
            <v>35.990001679999999</v>
          </cell>
          <cell r="D156">
            <v>38.822142862207784</v>
          </cell>
        </row>
        <row r="157">
          <cell r="B157" t="str">
            <v xml:space="preserve">2021/11/23
</v>
          </cell>
          <cell r="C157">
            <v>35.680000309999997</v>
          </cell>
          <cell r="D157">
            <v>38.801870974774182</v>
          </cell>
        </row>
        <row r="158">
          <cell r="B158" t="str">
            <v xml:space="preserve">2021/11/24
</v>
          </cell>
          <cell r="C158">
            <v>35.549999239999998</v>
          </cell>
          <cell r="D158">
            <v>38.781025643141014</v>
          </cell>
        </row>
        <row r="159">
          <cell r="B159" t="str">
            <v xml:space="preserve">2021/11/25
</v>
          </cell>
          <cell r="C159">
            <v>35.38999939</v>
          </cell>
          <cell r="D159">
            <v>38.75942674980891</v>
          </cell>
        </row>
        <row r="160">
          <cell r="B160" t="str">
            <v xml:space="preserve">2021/11/26
</v>
          </cell>
          <cell r="C160">
            <v>35.189998629999998</v>
          </cell>
          <cell r="D160">
            <v>38.73683543259493</v>
          </cell>
        </row>
        <row r="161">
          <cell r="B161">
            <v>44529</v>
          </cell>
          <cell r="C161">
            <v>35.409999849999998</v>
          </cell>
          <cell r="D161">
            <v>38.715911938364776</v>
          </cell>
        </row>
        <row r="162">
          <cell r="B162">
            <v>44530</v>
          </cell>
          <cell r="C162">
            <v>35.450000000000003</v>
          </cell>
          <cell r="D162">
            <v>38.695499988749994</v>
          </cell>
        </row>
        <row r="163">
          <cell r="B163">
            <v>44531</v>
          </cell>
          <cell r="C163">
            <v>35.27999878</v>
          </cell>
          <cell r="D163">
            <v>38.674285695527942</v>
          </cell>
        </row>
        <row r="164">
          <cell r="B164">
            <v>44532</v>
          </cell>
          <cell r="C164">
            <v>35.22000122</v>
          </cell>
          <cell r="D164">
            <v>38.652962951851848</v>
          </cell>
        </row>
        <row r="165">
          <cell r="B165">
            <v>44533</v>
          </cell>
          <cell r="C165">
            <v>35.319999690000003</v>
          </cell>
          <cell r="D165">
            <v>38.632515324478518</v>
          </cell>
        </row>
        <row r="166">
          <cell r="B166">
            <v>44536</v>
          </cell>
          <cell r="C166">
            <v>34.939998629999998</v>
          </cell>
          <cell r="D166">
            <v>38.609999978780486</v>
          </cell>
        </row>
        <row r="167">
          <cell r="B167">
            <v>44537</v>
          </cell>
          <cell r="C167">
            <v>34.709999080000003</v>
          </cell>
          <cell r="D167">
            <v>38.586363609696967</v>
          </cell>
        </row>
        <row r="168">
          <cell r="B168">
            <v>44538</v>
          </cell>
          <cell r="C168">
            <v>35.33000183</v>
          </cell>
          <cell r="D168">
            <v>38.566746972469872</v>
          </cell>
        </row>
        <row r="169">
          <cell r="B169">
            <v>44539</v>
          </cell>
          <cell r="C169">
            <v>35.869998930000001</v>
          </cell>
          <cell r="D169">
            <v>38.550598780598797</v>
          </cell>
        </row>
        <row r="170">
          <cell r="B170">
            <v>44540</v>
          </cell>
          <cell r="C170">
            <v>35.86000061</v>
          </cell>
          <cell r="D170">
            <v>38.53458331529761</v>
          </cell>
        </row>
        <row r="171">
          <cell r="B171">
            <v>44543</v>
          </cell>
          <cell r="C171">
            <v>35.86000061</v>
          </cell>
          <cell r="D171">
            <v>38.518757382130168</v>
          </cell>
        </row>
        <row r="172">
          <cell r="B172">
            <v>44544</v>
          </cell>
          <cell r="C172">
            <v>35.599998470000003</v>
          </cell>
          <cell r="D172">
            <v>38.501588212058813</v>
          </cell>
        </row>
        <row r="173">
          <cell r="B173">
            <v>44545</v>
          </cell>
          <cell r="C173">
            <v>35.290000919999997</v>
          </cell>
          <cell r="D173">
            <v>38.482806999824554</v>
          </cell>
        </row>
        <row r="174">
          <cell r="B174">
            <v>44546</v>
          </cell>
          <cell r="C174">
            <v>35.520000459999999</v>
          </cell>
          <cell r="D174">
            <v>38.465581380406974</v>
          </cell>
        </row>
        <row r="175">
          <cell r="B175">
            <v>44547</v>
          </cell>
          <cell r="C175">
            <v>34.939998629999998</v>
          </cell>
          <cell r="D175">
            <v>38.445202289364161</v>
          </cell>
        </row>
        <row r="176">
          <cell r="B176">
            <v>44550</v>
          </cell>
          <cell r="C176">
            <v>34.099998470000003</v>
          </cell>
          <cell r="D176">
            <v>38.42022985362069</v>
          </cell>
        </row>
        <row r="177">
          <cell r="B177">
            <v>44551</v>
          </cell>
          <cell r="C177">
            <v>34.439998629999998</v>
          </cell>
          <cell r="D177">
            <v>38.397485675200002</v>
          </cell>
        </row>
        <row r="178">
          <cell r="B178">
            <v>44552</v>
          </cell>
          <cell r="C178">
            <v>34.689998629999998</v>
          </cell>
          <cell r="D178">
            <v>38.376420407897733</v>
          </cell>
        </row>
        <row r="179">
          <cell r="B179">
            <v>44553</v>
          </cell>
          <cell r="C179">
            <v>34.810001370000002</v>
          </cell>
          <cell r="D179">
            <v>38.356271147796612</v>
          </cell>
        </row>
        <row r="180">
          <cell r="B180">
            <v>44554</v>
          </cell>
          <cell r="C180">
            <v>34.290000919999997</v>
          </cell>
          <cell r="D180">
            <v>38.333426933033707</v>
          </cell>
        </row>
        <row r="181">
          <cell r="B181">
            <v>44557</v>
          </cell>
          <cell r="C181">
            <v>34.36000061</v>
          </cell>
          <cell r="D181">
            <v>38.311229020614526</v>
          </cell>
        </row>
        <row r="182">
          <cell r="B182">
            <v>44558</v>
          </cell>
          <cell r="C182">
            <v>34.650001529999997</v>
          </cell>
          <cell r="D182">
            <v>38.290888867888889</v>
          </cell>
        </row>
        <row r="183">
          <cell r="B183">
            <v>44559</v>
          </cell>
          <cell r="C183">
            <v>34.259998320000001</v>
          </cell>
          <cell r="D183">
            <v>38.268618754364638</v>
          </cell>
        </row>
        <row r="184">
          <cell r="B184">
            <v>44560</v>
          </cell>
          <cell r="C184">
            <v>34.58</v>
          </cell>
          <cell r="D184">
            <v>38.248351618351641</v>
          </cell>
        </row>
        <row r="185">
          <cell r="B185">
            <v>44561</v>
          </cell>
          <cell r="C185">
            <v>34.630000000000003</v>
          </cell>
          <cell r="D185">
            <v>38.228579205136612</v>
          </cell>
        </row>
        <row r="186">
          <cell r="B186" t="str">
            <v xml:space="preserve">2022/1/4
</v>
          </cell>
          <cell r="C186">
            <v>34.229999540000001</v>
          </cell>
          <cell r="D186">
            <v>38.206847793913042</v>
          </cell>
        </row>
        <row r="187">
          <cell r="B187" t="str">
            <v xml:space="preserve">2022/1/5
</v>
          </cell>
          <cell r="C187">
            <v>33.459999080000003</v>
          </cell>
          <cell r="D187">
            <v>38.181189152216213</v>
          </cell>
        </row>
        <row r="188">
          <cell r="B188" t="str">
            <v xml:space="preserve">2022/1/6
</v>
          </cell>
          <cell r="C188">
            <v>33.099998470000003</v>
          </cell>
          <cell r="D188">
            <v>38.15387092274193</v>
          </cell>
        </row>
        <row r="189">
          <cell r="B189" t="str">
            <v xml:space="preserve">2022/1/7
</v>
          </cell>
          <cell r="C189">
            <v>33.049999239999998</v>
          </cell>
          <cell r="D189">
            <v>38.12657749128342</v>
          </cell>
        </row>
        <row r="190">
          <cell r="B190" t="str">
            <v xml:space="preserve">2022/1/10
</v>
          </cell>
          <cell r="C190">
            <v>33.13999939</v>
          </cell>
          <cell r="D190">
            <v>38.100053139680853</v>
          </cell>
        </row>
        <row r="191">
          <cell r="B191" t="str">
            <v xml:space="preserve">2022/1/11
</v>
          </cell>
          <cell r="C191">
            <v>32.65</v>
          </cell>
          <cell r="D191">
            <v>38.071216879682538</v>
          </cell>
        </row>
        <row r="192">
          <cell r="B192" t="str">
            <v xml:space="preserve">2022/1/12
</v>
          </cell>
          <cell r="C192">
            <v>33.209999080000003</v>
          </cell>
          <cell r="D192">
            <v>38.0456315228421</v>
          </cell>
        </row>
        <row r="193">
          <cell r="B193" t="str">
            <v xml:space="preserve">2022/1/13
</v>
          </cell>
          <cell r="C193">
            <v>32.6</v>
          </cell>
          <cell r="D193">
            <v>38.017120363036646</v>
          </cell>
        </row>
        <row r="194">
          <cell r="B194" t="str">
            <v xml:space="preserve">2022/1/14
</v>
          </cell>
          <cell r="C194">
            <v>32.770000459999999</v>
          </cell>
          <cell r="D194">
            <v>37.989791613541662</v>
          </cell>
        </row>
        <row r="195">
          <cell r="B195" t="str">
            <v xml:space="preserve">2022/1/17
</v>
          </cell>
          <cell r="C195">
            <v>33.340000150000002</v>
          </cell>
          <cell r="D195">
            <v>37.965699429792743</v>
          </cell>
        </row>
        <row r="196">
          <cell r="B196" t="str">
            <v xml:space="preserve">2022/1/18
</v>
          </cell>
          <cell r="C196">
            <v>33.340000150000002</v>
          </cell>
          <cell r="D196">
            <v>37.941855619072165</v>
          </cell>
        </row>
        <row r="197">
          <cell r="B197" t="str">
            <v xml:space="preserve">2022/1/19
</v>
          </cell>
          <cell r="C197">
            <v>32.729999540000001</v>
          </cell>
          <cell r="D197">
            <v>37.915128152000001</v>
          </cell>
        </row>
        <row r="198">
          <cell r="B198" t="str">
            <v xml:space="preserve">2022/1/20
</v>
          </cell>
          <cell r="C198">
            <v>32.819999690000003</v>
          </cell>
          <cell r="D198">
            <v>37.889132598622453</v>
          </cell>
        </row>
        <row r="199">
          <cell r="B199" t="str">
            <v xml:space="preserve">2022/1/21
</v>
          </cell>
          <cell r="C199">
            <v>32.400001529999997</v>
          </cell>
          <cell r="D199">
            <v>37.861268989137059</v>
          </cell>
        </row>
        <row r="200">
          <cell r="B200" t="str">
            <v xml:space="preserve">2022/1/24
</v>
          </cell>
          <cell r="C200">
            <v>32.590000150000002</v>
          </cell>
          <cell r="D200">
            <v>37.834646419242425</v>
          </cell>
        </row>
        <row r="201">
          <cell r="B201" t="str">
            <v xml:space="preserve">2022/1/25
</v>
          </cell>
          <cell r="C201">
            <v>31.81999969</v>
          </cell>
          <cell r="D201">
            <v>37.804422063819104</v>
          </cell>
        </row>
        <row r="202">
          <cell r="B202" t="str">
            <v xml:space="preserve">2022/1/26
</v>
          </cell>
          <cell r="C202">
            <v>32.119998930000001</v>
          </cell>
          <cell r="D202">
            <v>37.775999948150009</v>
          </cell>
        </row>
        <row r="203">
          <cell r="B203">
            <v>44588</v>
          </cell>
          <cell r="C203">
            <v>31.159999849999998</v>
          </cell>
          <cell r="D203">
            <v>37.743084524776123</v>
          </cell>
        </row>
        <row r="204">
          <cell r="B204">
            <v>44589</v>
          </cell>
          <cell r="C204">
            <v>31.159999849999998</v>
          </cell>
          <cell r="D204">
            <v>37.710494996683174</v>
          </cell>
        </row>
        <row r="205">
          <cell r="B205" t="str">
            <v xml:space="preserve">2022/2/7
</v>
          </cell>
          <cell r="C205">
            <v>31.209999079999999</v>
          </cell>
          <cell r="D205">
            <v>37.678472849310346</v>
          </cell>
        </row>
        <row r="206">
          <cell r="B206" t="str">
            <v xml:space="preserve">2022/2/8
</v>
          </cell>
          <cell r="C206">
            <v>30.620000839999999</v>
          </cell>
          <cell r="D206">
            <v>37.643872496323532</v>
          </cell>
        </row>
        <row r="207">
          <cell r="B207" t="str">
            <v xml:space="preserve">2022/2/9
</v>
          </cell>
          <cell r="C207">
            <v>31.010000229999999</v>
          </cell>
          <cell r="D207">
            <v>37.61151214380488</v>
          </cell>
        </row>
        <row r="208">
          <cell r="B208" t="str">
            <v xml:space="preserve">2022/2/10
</v>
          </cell>
          <cell r="C208">
            <v>30.559999470000001</v>
          </cell>
          <cell r="D208">
            <v>37.577281499757277</v>
          </cell>
        </row>
        <row r="209">
          <cell r="B209" t="str">
            <v xml:space="preserve">2022/2/11
</v>
          </cell>
          <cell r="C209">
            <v>29.899999619999999</v>
          </cell>
          <cell r="D209">
            <v>37.540193181497585</v>
          </cell>
        </row>
        <row r="210">
          <cell r="B210" t="str">
            <v xml:space="preserve">2022/2/14
</v>
          </cell>
          <cell r="C210">
            <v>29.850000380000001</v>
          </cell>
          <cell r="D210">
            <v>37.503221100721149</v>
          </cell>
        </row>
        <row r="211">
          <cell r="B211" t="str">
            <v xml:space="preserve">2022/2/15
</v>
          </cell>
          <cell r="C211">
            <v>30.559999470000001</v>
          </cell>
          <cell r="D211">
            <v>37.469999944593297</v>
          </cell>
        </row>
        <row r="212">
          <cell r="B212" t="str">
            <v xml:space="preserve">2022/2/16
</v>
          </cell>
          <cell r="C212">
            <v>30.620000839999999</v>
          </cell>
          <cell r="D212">
            <v>37.437380901238093</v>
          </cell>
        </row>
        <row r="213">
          <cell r="B213" t="str">
            <v xml:space="preserve">2022/2/17
</v>
          </cell>
          <cell r="C213">
            <v>30.770000459999999</v>
          </cell>
          <cell r="D213">
            <v>37.405781941800946</v>
          </cell>
        </row>
        <row r="214">
          <cell r="B214" t="str">
            <v xml:space="preserve">2022/2/18
</v>
          </cell>
          <cell r="C214">
            <v>30.719999309999999</v>
          </cell>
          <cell r="D214">
            <v>37.374245231273584</v>
          </cell>
        </row>
        <row r="215">
          <cell r="B215" t="str">
            <v xml:space="preserve">2022/2/21
</v>
          </cell>
          <cell r="C215">
            <v>30.63999939</v>
          </cell>
          <cell r="D215">
            <v>37.342629053615028</v>
          </cell>
        </row>
        <row r="216">
          <cell r="B216" t="str">
            <v xml:space="preserve">2022/2/22
</v>
          </cell>
          <cell r="C216">
            <v>30.190000529999999</v>
          </cell>
          <cell r="D216">
            <v>37.309205555841125</v>
          </cell>
        </row>
        <row r="217">
          <cell r="B217" t="str">
            <v xml:space="preserve">2022/2/23
</v>
          </cell>
          <cell r="C217">
            <v>30.989999770000001</v>
          </cell>
          <cell r="D217">
            <v>37.27981390102326</v>
          </cell>
        </row>
        <row r="218">
          <cell r="B218" t="str">
            <v xml:space="preserve">2022/2/24
</v>
          </cell>
          <cell r="C218">
            <v>30.340000150000002</v>
          </cell>
          <cell r="D218">
            <v>37.247685133657413</v>
          </cell>
        </row>
        <row r="219">
          <cell r="B219">
            <v>44617</v>
          </cell>
          <cell r="C219">
            <v>30.899999619999999</v>
          </cell>
          <cell r="D219">
            <v>37.218433126682037</v>
          </cell>
        </row>
        <row r="220">
          <cell r="B220">
            <v>44620</v>
          </cell>
          <cell r="C220">
            <v>30.969999309999999</v>
          </cell>
          <cell r="D220">
            <v>37.189770586238538</v>
          </cell>
        </row>
        <row r="221">
          <cell r="B221" t="str">
            <v xml:space="preserve">2022/3/1
</v>
          </cell>
          <cell r="C221">
            <v>30.940000529999999</v>
          </cell>
          <cell r="D221">
            <v>37.161232823424669</v>
          </cell>
        </row>
        <row r="222">
          <cell r="B222" t="str">
            <v xml:space="preserve">2022/3/2
</v>
          </cell>
          <cell r="C222">
            <v>30.459999079999999</v>
          </cell>
          <cell r="D222">
            <v>37.130772670045459</v>
          </cell>
        </row>
        <row r="223">
          <cell r="B223" t="str">
            <v xml:space="preserve">2022/3/3
</v>
          </cell>
          <cell r="C223">
            <v>30.090000150000002</v>
          </cell>
          <cell r="D223">
            <v>37.098913970859734</v>
          </cell>
        </row>
        <row r="224">
          <cell r="B224" t="str">
            <v xml:space="preserve">2022/3/4
</v>
          </cell>
          <cell r="C224">
            <v>29.61000061</v>
          </cell>
          <cell r="D224">
            <v>37.065180126891896</v>
          </cell>
        </row>
        <row r="225">
          <cell r="B225" t="str">
            <v xml:space="preserve">2022/3/7
</v>
          </cell>
          <cell r="C225">
            <v>28.340000150000002</v>
          </cell>
          <cell r="D225">
            <v>37.026053759282519</v>
          </cell>
        </row>
        <row r="226">
          <cell r="B226" t="str">
            <v xml:space="preserve">2022/3/8
</v>
          </cell>
          <cell r="C226">
            <v>27.709999079999999</v>
          </cell>
          <cell r="D226">
            <v>36.984464229464287</v>
          </cell>
        </row>
        <row r="227">
          <cell r="B227" t="str">
            <v xml:space="preserve">2022/3/9
</v>
          </cell>
          <cell r="C227">
            <v>27.540000920000001</v>
          </cell>
          <cell r="D227">
            <v>36.94248883697778</v>
          </cell>
        </row>
        <row r="228">
          <cell r="B228" t="str">
            <v xml:space="preserve">2022/3/10
</v>
          </cell>
          <cell r="C228">
            <v>28.209999079999999</v>
          </cell>
          <cell r="D228">
            <v>36.903849501769912</v>
          </cell>
        </row>
        <row r="229">
          <cell r="B229" t="str">
            <v xml:space="preserve">2022/3/11
</v>
          </cell>
          <cell r="C229">
            <v>28.450000760000002</v>
          </cell>
          <cell r="D229">
            <v>36.866607877356834</v>
          </cell>
        </row>
        <row r="230">
          <cell r="B230" t="str">
            <v xml:space="preserve">2022/3/14
</v>
          </cell>
          <cell r="C230">
            <v>27.479999540000001</v>
          </cell>
          <cell r="D230">
            <v>36.825438542543864</v>
          </cell>
        </row>
        <row r="231">
          <cell r="B231" t="str">
            <v xml:space="preserve">2022/3/15
</v>
          </cell>
          <cell r="C231">
            <v>26.540000920000001</v>
          </cell>
          <cell r="D231">
            <v>36.780523967772936</v>
          </cell>
        </row>
        <row r="232">
          <cell r="B232" t="str">
            <v xml:space="preserve">2022/3/16
</v>
          </cell>
          <cell r="C232">
            <v>27.68000031</v>
          </cell>
          <cell r="D232">
            <v>36.740956473608705</v>
          </cell>
        </row>
        <row r="233">
          <cell r="B233" t="str">
            <v xml:space="preserve">2022/3/17
</v>
          </cell>
          <cell r="C233">
            <v>28.43000031</v>
          </cell>
          <cell r="D233">
            <v>36.704978308398275</v>
          </cell>
        </row>
        <row r="234">
          <cell r="B234" t="str">
            <v xml:space="preserve">2022/3/18
</v>
          </cell>
          <cell r="C234">
            <v>28.340000150000002</v>
          </cell>
          <cell r="D234">
            <v>36.66892236806035</v>
          </cell>
        </row>
        <row r="235">
          <cell r="B235" t="str">
            <v xml:space="preserve">2022/3/21
</v>
          </cell>
          <cell r="C235">
            <v>28.520000459999999</v>
          </cell>
          <cell r="D235">
            <v>36.633948454291847</v>
          </cell>
        </row>
        <row r="236">
          <cell r="B236" t="str">
            <v xml:space="preserve">2022/3/22
</v>
          </cell>
          <cell r="C236">
            <v>28.25</v>
          </cell>
          <cell r="D236">
            <v>36.598119614743588</v>
          </cell>
        </row>
        <row r="237">
          <cell r="B237" t="str">
            <v xml:space="preserve">2022/3/23
</v>
          </cell>
          <cell r="C237">
            <v>28.43000031</v>
          </cell>
          <cell r="D237">
            <v>36.563361660255318</v>
          </cell>
        </row>
        <row r="238">
          <cell r="B238" t="str">
            <v xml:space="preserve">2022/3/24
</v>
          </cell>
          <cell r="C238">
            <v>28.280000690000001</v>
          </cell>
          <cell r="D238">
            <v>36.528262673093217</v>
          </cell>
        </row>
        <row r="239">
          <cell r="B239" t="str">
            <v xml:space="preserve">2022/3/25
</v>
          </cell>
          <cell r="C239">
            <v>27.61000061</v>
          </cell>
          <cell r="D239">
            <v>36.490632875358649</v>
          </cell>
        </row>
        <row r="240">
          <cell r="B240" t="str">
            <v xml:space="preserve">2022/3/28
</v>
          </cell>
          <cell r="C240">
            <v>27.18000031</v>
          </cell>
          <cell r="D240">
            <v>36.451512570462185</v>
          </cell>
        </row>
        <row r="241">
          <cell r="B241" t="str">
            <v xml:space="preserve">2022/3/29
</v>
          </cell>
          <cell r="C241">
            <v>27.010000229999999</v>
          </cell>
          <cell r="D241">
            <v>36.412008334728036</v>
          </cell>
        </row>
        <row r="242">
          <cell r="B242">
            <v>44650</v>
          </cell>
          <cell r="C242">
            <v>27.979999540000001</v>
          </cell>
          <cell r="D242">
            <v>36.376874964750002</v>
          </cell>
        </row>
        <row r="243">
          <cell r="B243">
            <v>44651</v>
          </cell>
          <cell r="C243">
            <v>27.63999939</v>
          </cell>
          <cell r="D243">
            <v>36.340622369004151</v>
          </cell>
        </row>
        <row r="244">
          <cell r="B244" t="str">
            <v xml:space="preserve">2022/4/1
</v>
          </cell>
          <cell r="C244">
            <v>27.840000150000002</v>
          </cell>
          <cell r="D244">
            <v>36.305495830909088</v>
          </cell>
        </row>
        <row r="245">
          <cell r="B245" t="str">
            <v xml:space="preserve">2022/4/6
</v>
          </cell>
          <cell r="C245">
            <v>27.649999619999999</v>
          </cell>
          <cell r="D245">
            <v>36.269876504938274</v>
          </cell>
        </row>
        <row r="246">
          <cell r="B246" t="str">
            <v xml:space="preserve">2022/4/7
</v>
          </cell>
          <cell r="C246">
            <v>27.200000760000002</v>
          </cell>
          <cell r="D246">
            <v>36.232704883032788</v>
          </cell>
        </row>
        <row r="247">
          <cell r="B247" t="str">
            <v xml:space="preserve">2022/4/8
</v>
          </cell>
          <cell r="C247">
            <v>27.170000080000001</v>
          </cell>
          <cell r="D247">
            <v>36.195714251183674</v>
          </cell>
        </row>
        <row r="248">
          <cell r="B248" t="str">
            <v xml:space="preserve">2022/4/11
</v>
          </cell>
          <cell r="C248">
            <v>26.11000061</v>
          </cell>
          <cell r="D248">
            <v>36.154715415243899</v>
          </cell>
        </row>
        <row r="249">
          <cell r="B249" t="str">
            <v xml:space="preserve">2022/4/12
</v>
          </cell>
          <cell r="C249">
            <v>26.620000839999999</v>
          </cell>
          <cell r="D249">
            <v>36.116113331943318</v>
          </cell>
        </row>
        <row r="250">
          <cell r="B250" t="str">
            <v xml:space="preserve">2022/4/13
</v>
          </cell>
          <cell r="C250">
            <v>26.18000031</v>
          </cell>
          <cell r="D250">
            <v>36.076048360080641</v>
          </cell>
        </row>
        <row r="251">
          <cell r="B251" t="str">
            <v xml:space="preserve">2022/4/14
</v>
          </cell>
          <cell r="C251">
            <v>26.340000150000002</v>
          </cell>
          <cell r="D251">
            <v>36.036947764859427</v>
          </cell>
        </row>
        <row r="252">
          <cell r="B252" t="str">
            <v xml:space="preserve">2022/4/15
</v>
          </cell>
          <cell r="C252">
            <v>26.209999079999999</v>
          </cell>
          <cell r="D252">
            <v>35.997639970119991</v>
          </cell>
        </row>
        <row r="253">
          <cell r="B253" t="str">
            <v xml:space="preserve">2022/4/18
</v>
          </cell>
          <cell r="C253">
            <v>26.399999619999999</v>
          </cell>
          <cell r="D253">
            <v>35.959402359163342</v>
          </cell>
        </row>
        <row r="254">
          <cell r="B254" t="str">
            <v xml:space="preserve">2022/4/19
</v>
          </cell>
          <cell r="C254">
            <v>26.120000839999999</v>
          </cell>
          <cell r="D254">
            <v>35.920357115039671</v>
          </cell>
        </row>
        <row r="255">
          <cell r="B255" t="str">
            <v xml:space="preserve">2022/4/20
</v>
          </cell>
          <cell r="C255">
            <v>25.469999309999999</v>
          </cell>
          <cell r="D255">
            <v>35.879051352964417</v>
          </cell>
        </row>
        <row r="256">
          <cell r="B256" t="str">
            <v xml:space="preserve">2022/4/21
</v>
          </cell>
          <cell r="C256">
            <v>24.88999939</v>
          </cell>
          <cell r="D256">
            <v>35.835787368858256</v>
          </cell>
        </row>
        <row r="257">
          <cell r="B257" t="str">
            <v xml:space="preserve">2022/4/22
</v>
          </cell>
          <cell r="C257">
            <v>24.88999939</v>
          </cell>
          <cell r="D257">
            <v>35.792862710117632</v>
          </cell>
        </row>
        <row r="258">
          <cell r="B258" t="str">
            <v xml:space="preserve">2022/4/25
</v>
          </cell>
          <cell r="C258">
            <v>23.450000760000002</v>
          </cell>
          <cell r="D258">
            <v>35.744648405624986</v>
          </cell>
        </row>
        <row r="259">
          <cell r="B259" t="str">
            <v xml:space="preserve">2022/4/26
</v>
          </cell>
          <cell r="C259">
            <v>23.170000080000001</v>
          </cell>
          <cell r="D259">
            <v>35.69571981291827</v>
          </cell>
        </row>
        <row r="260">
          <cell r="B260" t="str">
            <v xml:space="preserve">2022/4/27
</v>
          </cell>
          <cell r="C260">
            <v>24.280000690000001</v>
          </cell>
          <cell r="D260">
            <v>35.651472839573628</v>
          </cell>
        </row>
        <row r="261">
          <cell r="B261">
            <v>44679</v>
          </cell>
          <cell r="C261">
            <v>24.120000839999999</v>
          </cell>
          <cell r="D261">
            <v>35.606949781660212</v>
          </cell>
        </row>
        <row r="262">
          <cell r="B262">
            <v>44680</v>
          </cell>
          <cell r="C262">
            <v>25.129999160000001</v>
          </cell>
          <cell r="D262">
            <v>35.566653817730753</v>
          </cell>
        </row>
        <row r="263">
          <cell r="B263" t="str">
            <v xml:space="preserve">2022/5/5
</v>
          </cell>
          <cell r="C263">
            <v>23.229999540000001</v>
          </cell>
          <cell r="D263">
            <v>35.519386943103434</v>
          </cell>
        </row>
        <row r="264">
          <cell r="B264" t="str">
            <v xml:space="preserve">2022/5/6
</v>
          </cell>
          <cell r="C264">
            <v>22.719999309999999</v>
          </cell>
          <cell r="D264">
            <v>35.470534318549603</v>
          </cell>
        </row>
        <row r="265">
          <cell r="B265" t="str">
            <v xml:space="preserve">2022/5/9
</v>
          </cell>
          <cell r="C265">
            <v>22.459999079999999</v>
          </cell>
          <cell r="D265">
            <v>35.421064602813672</v>
          </cell>
        </row>
        <row r="266">
          <cell r="B266" t="str">
            <v xml:space="preserve">2022/5/10
</v>
          </cell>
          <cell r="C266">
            <v>22.780000690000001</v>
          </cell>
          <cell r="D266">
            <v>35.373181784962107</v>
          </cell>
        </row>
        <row r="267">
          <cell r="B267" t="str">
            <v xml:space="preserve">2022/5/11
</v>
          </cell>
          <cell r="C267">
            <v>23.450000760000002</v>
          </cell>
          <cell r="D267">
            <v>35.328188649018855</v>
          </cell>
        </row>
        <row r="268">
          <cell r="B268" t="str">
            <v xml:space="preserve">2022/5/12
</v>
          </cell>
          <cell r="C268">
            <v>23.370000839999999</v>
          </cell>
          <cell r="D268">
            <v>35.283233055751865</v>
          </cell>
        </row>
        <row r="269">
          <cell r="B269" t="str">
            <v xml:space="preserve">2022/5/13
</v>
          </cell>
          <cell r="C269">
            <v>23.549999239999998</v>
          </cell>
          <cell r="D269">
            <v>35.239288359812718</v>
          </cell>
        </row>
        <row r="270">
          <cell r="B270" t="str">
            <v xml:space="preserve">2022/5/16
</v>
          </cell>
          <cell r="C270">
            <v>23.290000920000001</v>
          </cell>
          <cell r="D270">
            <v>35.194701466380579</v>
          </cell>
        </row>
        <row r="271">
          <cell r="B271" t="str">
            <v xml:space="preserve">2022/5/17
</v>
          </cell>
          <cell r="C271">
            <v>23.729999540000001</v>
          </cell>
          <cell r="D271">
            <v>35.152081756617086</v>
          </cell>
        </row>
        <row r="272">
          <cell r="B272" t="str">
            <v xml:space="preserve">2022/5/18
</v>
          </cell>
          <cell r="C272">
            <v>23.709999079999999</v>
          </cell>
          <cell r="D272">
            <v>35.109703672629614</v>
          </cell>
        </row>
        <row r="273">
          <cell r="B273" t="str">
            <v xml:space="preserve">2022/5/19
</v>
          </cell>
          <cell r="C273">
            <v>23.790000920000001</v>
          </cell>
          <cell r="D273">
            <v>35.067933551771205</v>
          </cell>
        </row>
        <row r="274">
          <cell r="B274" t="str">
            <v xml:space="preserve">2022/5/20
</v>
          </cell>
          <cell r="C274">
            <v>24.17</v>
          </cell>
          <cell r="D274">
            <v>35.027867619595575</v>
          </cell>
        </row>
        <row r="275">
          <cell r="B275" t="str">
            <v xml:space="preserve">2022/5/23
</v>
          </cell>
          <cell r="C275">
            <v>24.049999239999998</v>
          </cell>
          <cell r="D275">
            <v>34.987655647509143</v>
          </cell>
        </row>
        <row r="276">
          <cell r="B276" t="str">
            <v xml:space="preserve">2022/5/24
</v>
          </cell>
          <cell r="C276">
            <v>23.209999079999999</v>
          </cell>
          <cell r="D276">
            <v>34.944671499452539</v>
          </cell>
        </row>
        <row r="277">
          <cell r="B277" t="str">
            <v xml:space="preserve">2022/5/25
</v>
          </cell>
          <cell r="C277">
            <v>23.309999470000001</v>
          </cell>
          <cell r="D277">
            <v>34.902363601163621</v>
          </cell>
        </row>
        <row r="278">
          <cell r="B278" t="str">
            <v xml:space="preserve">2022/5/26
</v>
          </cell>
          <cell r="C278">
            <v>23.329999919999999</v>
          </cell>
          <cell r="D278">
            <v>34.860434747246366</v>
          </cell>
        </row>
        <row r="279">
          <cell r="B279" t="str">
            <v xml:space="preserve">2022/5/27
</v>
          </cell>
          <cell r="C279">
            <v>23.370000839999999</v>
          </cell>
          <cell r="D279">
            <v>34.818953036389878</v>
          </cell>
        </row>
        <row r="280">
          <cell r="B280">
            <v>44711</v>
          </cell>
          <cell r="C280">
            <v>23.63999939</v>
          </cell>
          <cell r="D280">
            <v>34.778740972913653</v>
          </cell>
        </row>
        <row r="281">
          <cell r="B281">
            <v>44712</v>
          </cell>
          <cell r="C281">
            <v>24.129999160000001</v>
          </cell>
          <cell r="D281">
            <v>34.740573439534039</v>
          </cell>
        </row>
        <row r="282">
          <cell r="B282" t="str">
            <v xml:space="preserve">2022/6/1
</v>
          </cell>
          <cell r="C282">
            <v>24.309999470000001</v>
          </cell>
          <cell r="D282">
            <v>34.703321389642845</v>
          </cell>
        </row>
        <row r="283">
          <cell r="B283" t="str">
            <v xml:space="preserve">2022/6/2
</v>
          </cell>
          <cell r="C283">
            <v>24.510000229999999</v>
          </cell>
          <cell r="D283">
            <v>34.66704622537366</v>
          </cell>
        </row>
        <row r="284">
          <cell r="B284" t="str">
            <v xml:space="preserve">2022/6/6
</v>
          </cell>
          <cell r="C284">
            <v>25.329999919999999</v>
          </cell>
          <cell r="D284">
            <v>34.633936132092195</v>
          </cell>
        </row>
        <row r="285">
          <cell r="B285" t="str">
            <v xml:space="preserve">2022/6/7
</v>
          </cell>
          <cell r="C285">
            <v>25.270000459999999</v>
          </cell>
          <cell r="D285">
            <v>34.60084802017667</v>
          </cell>
        </row>
        <row r="286">
          <cell r="B286" t="str">
            <v xml:space="preserve">2022/6/8
</v>
          </cell>
          <cell r="C286">
            <v>25.459999079999999</v>
          </cell>
          <cell r="D286">
            <v>34.568661932359149</v>
          </cell>
        </row>
        <row r="287">
          <cell r="B287" t="str">
            <v xml:space="preserve">2022/6/9
</v>
          </cell>
          <cell r="C287">
            <v>24.75</v>
          </cell>
          <cell r="D287">
            <v>34.534210486982445</v>
          </cell>
        </row>
        <row r="288">
          <cell r="B288" t="str">
            <v xml:space="preserve">2022/6/10
</v>
          </cell>
          <cell r="C288">
            <v>25.379999160000001</v>
          </cell>
          <cell r="D288">
            <v>34.502202755069924</v>
          </cell>
        </row>
        <row r="289">
          <cell r="B289" t="str">
            <v xml:space="preserve">2022/6/13
</v>
          </cell>
          <cell r="C289">
            <v>17.149999619999999</v>
          </cell>
          <cell r="D289">
            <v>34.441742116968634</v>
          </cell>
        </row>
        <row r="290">
          <cell r="B290" t="str">
            <v xml:space="preserve">2022/6/14
</v>
          </cell>
          <cell r="C290">
            <v>25.61000061</v>
          </cell>
          <cell r="D290">
            <v>34.411076347847221</v>
          </cell>
        </row>
        <row r="291">
          <cell r="B291" t="str">
            <v xml:space="preserve">2022/6/15
</v>
          </cell>
          <cell r="C291">
            <v>25.979999540000001</v>
          </cell>
          <cell r="D291">
            <v>34.381903071695504</v>
          </cell>
        </row>
        <row r="292">
          <cell r="B292" t="str">
            <v xml:space="preserve">2022/6/16
</v>
          </cell>
          <cell r="C292">
            <v>26</v>
          </cell>
          <cell r="D292">
            <v>34.352999957655172</v>
          </cell>
        </row>
        <row r="293">
          <cell r="B293" t="str">
            <v xml:space="preserve">2022/6/17
</v>
          </cell>
          <cell r="C293">
            <v>26.5</v>
          </cell>
          <cell r="D293">
            <v>34.326013703505154</v>
          </cell>
        </row>
        <row r="294">
          <cell r="B294" t="str">
            <v xml:space="preserve">2022/6/20
</v>
          </cell>
          <cell r="C294">
            <v>27.010000229999999</v>
          </cell>
          <cell r="D294">
            <v>34.300958862842464</v>
          </cell>
        </row>
        <row r="295">
          <cell r="B295" t="str">
            <v xml:space="preserve">2022/6/21
</v>
          </cell>
          <cell r="C295">
            <v>26.989999770000001</v>
          </cell>
          <cell r="D295">
            <v>34.276006784027302</v>
          </cell>
        </row>
        <row r="296">
          <cell r="B296" t="str">
            <v xml:space="preserve">2022/6/22
</v>
          </cell>
          <cell r="C296">
            <v>26.600000380000001</v>
          </cell>
          <cell r="D296">
            <v>34.249897918707482</v>
          </cell>
        </row>
        <row r="297">
          <cell r="B297" t="str">
            <v xml:space="preserve">2022/6/23
</v>
          </cell>
          <cell r="C297">
            <v>27.239999770000001</v>
          </cell>
          <cell r="D297">
            <v>34.226135552101695</v>
          </cell>
        </row>
        <row r="298">
          <cell r="B298" t="str">
            <v xml:space="preserve">2022/6/24
</v>
          </cell>
          <cell r="C298">
            <v>27.739999770000001</v>
          </cell>
          <cell r="D298">
            <v>34.204222931216215</v>
          </cell>
        </row>
        <row r="299">
          <cell r="B299" t="str">
            <v xml:space="preserve">2022/6/27
</v>
          </cell>
          <cell r="C299">
            <v>27.870000839999999</v>
          </cell>
          <cell r="D299">
            <v>34.18289558410774</v>
          </cell>
        </row>
        <row r="300">
          <cell r="B300" t="str">
            <v xml:space="preserve">2022/6/28
</v>
          </cell>
          <cell r="C300">
            <v>28.170000080000001</v>
          </cell>
          <cell r="D300">
            <v>34.162718082416099</v>
          </cell>
        </row>
        <row r="301">
          <cell r="B301">
            <v>44741</v>
          </cell>
          <cell r="C301">
            <v>27.510000229999999</v>
          </cell>
          <cell r="D301">
            <v>34.140468189933102</v>
          </cell>
        </row>
        <row r="302">
          <cell r="B302">
            <v>44742</v>
          </cell>
          <cell r="C302">
            <v>27.809999470000001</v>
          </cell>
          <cell r="D302">
            <v>34.119366627533324</v>
          </cell>
        </row>
        <row r="303">
          <cell r="B303" t="str">
            <v xml:space="preserve">2022/7/1
</v>
          </cell>
          <cell r="C303">
            <v>27.63999939</v>
          </cell>
          <cell r="D303">
            <v>34.097840490531553</v>
          </cell>
        </row>
        <row r="304">
          <cell r="B304" t="str">
            <v xml:space="preserve">2022/7/4
</v>
          </cell>
          <cell r="C304">
            <v>28.079999919999999</v>
          </cell>
          <cell r="D304">
            <v>34.077913866125826</v>
          </cell>
        </row>
        <row r="305">
          <cell r="B305" t="str">
            <v xml:space="preserve">2022/7/5
</v>
          </cell>
          <cell r="C305">
            <v>27.93000031</v>
          </cell>
          <cell r="D305">
            <v>34.057623722376235</v>
          </cell>
        </row>
        <row r="306">
          <cell r="B306" t="str">
            <v xml:space="preserve">2022/7/6
</v>
          </cell>
          <cell r="C306">
            <v>27.709999079999999</v>
          </cell>
          <cell r="D306">
            <v>34.036743378157887</v>
          </cell>
        </row>
        <row r="307">
          <cell r="B307" t="str">
            <v xml:space="preserve">2022/7/7
</v>
          </cell>
          <cell r="C307">
            <v>28.079999919999999</v>
          </cell>
          <cell r="D307">
            <v>34.0172130717377</v>
          </cell>
        </row>
        <row r="308">
          <cell r="B308" t="str">
            <v xml:space="preserve">2022/7/8
</v>
          </cell>
          <cell r="C308">
            <v>27.86000061</v>
          </cell>
          <cell r="D308">
            <v>33.997091462385619</v>
          </cell>
        </row>
        <row r="309">
          <cell r="B309" t="str">
            <v xml:space="preserve">2022/7/11
</v>
          </cell>
          <cell r="C309">
            <v>27.280000690000001</v>
          </cell>
          <cell r="D309">
            <v>33.975211687882734</v>
          </cell>
        </row>
        <row r="310">
          <cell r="B310" t="str">
            <v xml:space="preserve">2022/7/12
</v>
          </cell>
          <cell r="C310">
            <v>26.770000459999999</v>
          </cell>
          <cell r="D310">
            <v>33.951818144935061</v>
          </cell>
        </row>
        <row r="311">
          <cell r="B311" t="str">
            <v xml:space="preserve">2022/7/13
</v>
          </cell>
          <cell r="C311">
            <v>27.020000459999999</v>
          </cell>
          <cell r="D311">
            <v>33.929385077993516</v>
          </cell>
        </row>
        <row r="312">
          <cell r="B312" t="str">
            <v xml:space="preserve">2022/7/14
</v>
          </cell>
          <cell r="C312">
            <v>27.459999079999999</v>
          </cell>
          <cell r="D312">
            <v>33.90851609090322</v>
          </cell>
        </row>
        <row r="313">
          <cell r="B313" t="str">
            <v xml:space="preserve">2022/7/15
</v>
          </cell>
          <cell r="C313">
            <v>27.059999470000001</v>
          </cell>
          <cell r="D313">
            <v>33.886495137138255</v>
          </cell>
        </row>
        <row r="314">
          <cell r="B314" t="str">
            <v xml:space="preserve">2022/7/18
</v>
          </cell>
          <cell r="C314">
            <v>27.329999919999999</v>
          </cell>
          <cell r="D314">
            <v>33.865480729391024</v>
          </cell>
        </row>
        <row r="315">
          <cell r="B315" t="str">
            <v xml:space="preserve">2022/7/19
</v>
          </cell>
          <cell r="C315">
            <v>27.049999239999998</v>
          </cell>
          <cell r="D315">
            <v>33.843706028146961</v>
          </cell>
        </row>
        <row r="316">
          <cell r="B316" t="str">
            <v xml:space="preserve">2022/7/20
</v>
          </cell>
          <cell r="C316">
            <v>27.120000839999999</v>
          </cell>
          <cell r="D316">
            <v>33.822292954299357</v>
          </cell>
        </row>
        <row r="317">
          <cell r="B317" t="str">
            <v xml:space="preserve">2022/7/21
</v>
          </cell>
          <cell r="C317">
            <v>26.88999939</v>
          </cell>
          <cell r="D317">
            <v>33.800285673142845</v>
          </cell>
        </row>
        <row r="318">
          <cell r="B318" t="str">
            <v xml:space="preserve">2022/7/22
</v>
          </cell>
          <cell r="C318">
            <v>26.799999239999998</v>
          </cell>
          <cell r="D318">
            <v>33.778132867974676</v>
          </cell>
        </row>
        <row r="319">
          <cell r="B319" t="str">
            <v xml:space="preserve">2022/7/25
</v>
          </cell>
          <cell r="C319">
            <v>26.56999969</v>
          </cell>
          <cell r="D319">
            <v>33.755394277507875</v>
          </cell>
        </row>
        <row r="320">
          <cell r="B320" t="str">
            <v xml:space="preserve">2022/7/26
</v>
          </cell>
          <cell r="C320">
            <v>26.709999079999999</v>
          </cell>
          <cell r="D320">
            <v>33.733238946698101</v>
          </cell>
        </row>
        <row r="321">
          <cell r="B321" t="str">
            <v xml:space="preserve">2022/7/27
</v>
          </cell>
          <cell r="C321">
            <v>26.620000839999999</v>
          </cell>
          <cell r="D321">
            <v>33.710940394639486</v>
          </cell>
        </row>
        <row r="322">
          <cell r="B322">
            <v>44770</v>
          </cell>
          <cell r="C322">
            <v>26.709999079999999</v>
          </cell>
          <cell r="D322">
            <v>33.689062453031241</v>
          </cell>
        </row>
        <row r="323">
          <cell r="B323">
            <v>44771</v>
          </cell>
          <cell r="C323">
            <v>26.329999919999999</v>
          </cell>
          <cell r="D323">
            <v>33.666137024579427</v>
          </cell>
        </row>
        <row r="324">
          <cell r="B324" t="str">
            <v xml:space="preserve">2022/8/1
</v>
          </cell>
          <cell r="C324">
            <v>26.870000839999999</v>
          </cell>
          <cell r="D324">
            <v>33.645031011583839</v>
          </cell>
        </row>
        <row r="325">
          <cell r="B325" t="str">
            <v xml:space="preserve">2022/8/2
</v>
          </cell>
          <cell r="C325">
            <v>26.34</v>
          </cell>
          <cell r="D325">
            <v>33.622414816501539</v>
          </cell>
        </row>
        <row r="326">
          <cell r="B326" t="str">
            <v xml:space="preserve">2022/8/3
</v>
          </cell>
          <cell r="C326">
            <v>25.96</v>
          </cell>
          <cell r="D326">
            <v>33.59876538805554</v>
          </cell>
        </row>
        <row r="327">
          <cell r="B327" t="str">
            <v xml:space="preserve">2022/8/4
</v>
          </cell>
          <cell r="C327">
            <v>26.08</v>
          </cell>
          <cell r="D327">
            <v>33.575630725323066</v>
          </cell>
        </row>
        <row r="328">
          <cell r="B328" t="str">
            <v xml:space="preserve">2022/8/5
</v>
          </cell>
          <cell r="C328">
            <v>26.459999079999999</v>
          </cell>
          <cell r="D328">
            <v>33.55380363438649</v>
          </cell>
        </row>
        <row r="329">
          <cell r="B329" t="str">
            <v xml:space="preserve">2022/8/8
</v>
          </cell>
          <cell r="C329">
            <v>26.450000760000002</v>
          </cell>
          <cell r="D329">
            <v>33.532079466574906</v>
          </cell>
        </row>
        <row r="330">
          <cell r="B330" t="str">
            <v xml:space="preserve">2022/8/9
</v>
          </cell>
          <cell r="C330">
            <v>26.559999470000001</v>
          </cell>
          <cell r="D330">
            <v>33.510823125121938</v>
          </cell>
        </row>
        <row r="331">
          <cell r="B331" t="str">
            <v xml:space="preserve">2022/8/10
</v>
          </cell>
          <cell r="C331">
            <v>26.200000760000002</v>
          </cell>
          <cell r="D331">
            <v>33.4886017805471</v>
          </cell>
        </row>
        <row r="332">
          <cell r="B332" t="str">
            <v xml:space="preserve">2022/8/11
</v>
          </cell>
          <cell r="C332">
            <v>26.81</v>
          </cell>
          <cell r="D332">
            <v>33.468363593333315</v>
          </cell>
        </row>
        <row r="333">
          <cell r="B333" t="str">
            <v xml:space="preserve">2022/8/12
</v>
          </cell>
          <cell r="C333">
            <v>26.620000839999999</v>
          </cell>
          <cell r="D333">
            <v>33.447673675649533</v>
          </cell>
        </row>
        <row r="334">
          <cell r="B334" t="str">
            <v xml:space="preserve">2022/8/15
</v>
          </cell>
          <cell r="C334">
            <v>26.709999079999999</v>
          </cell>
          <cell r="D334">
            <v>33.427379475060221</v>
          </cell>
        </row>
        <row r="335">
          <cell r="B335" t="str">
            <v xml:space="preserve">2022/8/16
</v>
          </cell>
          <cell r="C335">
            <v>26.719999309999999</v>
          </cell>
          <cell r="D335">
            <v>33.407237192282267</v>
          </cell>
        </row>
        <row r="336">
          <cell r="B336" t="str">
            <v xml:space="preserve">2022/8/17
</v>
          </cell>
          <cell r="C336">
            <v>27.159999849999998</v>
          </cell>
          <cell r="D336">
            <v>33.388532888862258</v>
          </cell>
        </row>
        <row r="337">
          <cell r="B337" t="str">
            <v xml:space="preserve">2022/8/18
</v>
          </cell>
          <cell r="C337">
            <v>27.030000690000001</v>
          </cell>
          <cell r="D337">
            <v>33.36955219573133</v>
          </cell>
        </row>
        <row r="338">
          <cell r="B338" t="str">
            <v xml:space="preserve">2022/8/19
</v>
          </cell>
          <cell r="C338">
            <v>26.559999470000001</v>
          </cell>
          <cell r="D338">
            <v>33.34928566976189</v>
          </cell>
        </row>
        <row r="339">
          <cell r="B339" t="str">
            <v xml:space="preserve">2022/8/22
</v>
          </cell>
          <cell r="C339">
            <v>26.969999309999999</v>
          </cell>
          <cell r="D339">
            <v>33.330356036646869</v>
          </cell>
        </row>
        <row r="340">
          <cell r="B340" t="str">
            <v xml:space="preserve">2022/8/23
</v>
          </cell>
          <cell r="C340">
            <v>26.86000061</v>
          </cell>
          <cell r="D340">
            <v>33.311212973254428</v>
          </cell>
        </row>
        <row r="341">
          <cell r="B341" t="str">
            <v xml:space="preserve">2022/8/24
</v>
          </cell>
          <cell r="C341">
            <v>25.950000760000002</v>
          </cell>
          <cell r="D341">
            <v>33.289498482949838</v>
          </cell>
        </row>
        <row r="342">
          <cell r="B342" t="str">
            <v xml:space="preserve">2022/8/25
</v>
          </cell>
          <cell r="C342">
            <v>25.899999619999999</v>
          </cell>
          <cell r="D342">
            <v>33.267764662764691</v>
          </cell>
        </row>
        <row r="343">
          <cell r="B343" t="str">
            <v xml:space="preserve">2022/8/26
</v>
          </cell>
          <cell r="C343">
            <v>25.780000690000001</v>
          </cell>
          <cell r="D343">
            <v>33.245806410645152</v>
          </cell>
        </row>
        <row r="344">
          <cell r="B344" t="str">
            <v xml:space="preserve">2022/8/29
</v>
          </cell>
          <cell r="C344">
            <v>25.620000839999999</v>
          </cell>
          <cell r="D344">
            <v>33.223508733537997</v>
          </cell>
        </row>
        <row r="345">
          <cell r="B345">
            <v>44803</v>
          </cell>
          <cell r="C345">
            <v>25.479999540000001</v>
          </cell>
          <cell r="D345">
            <v>33.200932904985407</v>
          </cell>
        </row>
        <row r="346">
          <cell r="B346">
            <v>44804</v>
          </cell>
          <cell r="C346">
            <v>25.18000031</v>
          </cell>
          <cell r="D346">
            <v>33.177616240465106</v>
          </cell>
        </row>
        <row r="347">
          <cell r="B347" t="str">
            <v xml:space="preserve">2022/9/1
</v>
          </cell>
          <cell r="C347">
            <v>24.68000031</v>
          </cell>
          <cell r="D347">
            <v>33.152985469652158</v>
          </cell>
        </row>
        <row r="348">
          <cell r="B348" t="str">
            <v xml:space="preserve">2022/9/2
</v>
          </cell>
          <cell r="C348">
            <v>24.6341</v>
          </cell>
          <cell r="D348">
            <v>33.128364413381483</v>
          </cell>
        </row>
        <row r="349">
          <cell r="B349" t="str">
            <v xml:space="preserve">2022/9/5
</v>
          </cell>
          <cell r="C349">
            <v>24.469999309999999</v>
          </cell>
          <cell r="D349">
            <v>33.103412352564824</v>
          </cell>
        </row>
        <row r="350">
          <cell r="B350" t="str">
            <v xml:space="preserve">2022/9/6
</v>
          </cell>
          <cell r="C350">
            <v>24.540000920000001</v>
          </cell>
          <cell r="D350">
            <v>33.078804848448264</v>
          </cell>
        </row>
        <row r="351">
          <cell r="B351" t="str">
            <v xml:space="preserve">2022/9/7
</v>
          </cell>
          <cell r="C351">
            <v>24.780000690000001</v>
          </cell>
          <cell r="D351">
            <v>33.055026039971331</v>
          </cell>
        </row>
        <row r="352">
          <cell r="B352" t="str">
            <v xml:space="preserve">2022/9/8
</v>
          </cell>
          <cell r="C352">
            <v>24.440000529999999</v>
          </cell>
          <cell r="D352">
            <v>33.030411681371412</v>
          </cell>
        </row>
        <row r="353">
          <cell r="B353" t="str">
            <v xml:space="preserve">2022/9/9
</v>
          </cell>
          <cell r="C353">
            <v>24.770099999999999</v>
          </cell>
          <cell r="D353">
            <v>33.006878029857532</v>
          </cell>
        </row>
        <row r="354">
          <cell r="B354" t="str">
            <v xml:space="preserve">2022/9/13
</v>
          </cell>
          <cell r="C354">
            <v>24.93</v>
          </cell>
          <cell r="D354">
            <v>32.983932353636348</v>
          </cell>
        </row>
        <row r="355">
          <cell r="B355" t="str">
            <v xml:space="preserve">2022/9/14
</v>
          </cell>
          <cell r="C355">
            <v>24.52</v>
          </cell>
          <cell r="D355">
            <v>32.959955208158625</v>
          </cell>
        </row>
        <row r="356">
          <cell r="B356" t="str">
            <v xml:space="preserve">2022/9/15
</v>
          </cell>
          <cell r="C356">
            <v>23.94</v>
          </cell>
          <cell r="D356">
            <v>32.934475108700553</v>
          </cell>
        </row>
        <row r="357">
          <cell r="B357" t="str">
            <v xml:space="preserve">2022/9/16
</v>
          </cell>
          <cell r="C357">
            <v>23.5</v>
          </cell>
          <cell r="D357">
            <v>32.90789912247886</v>
          </cell>
        </row>
        <row r="358">
          <cell r="B358" t="str">
            <v xml:space="preserve">2022/9/19
</v>
          </cell>
          <cell r="C358">
            <v>23.5</v>
          </cell>
          <cell r="D358">
            <v>32.881472439550549</v>
          </cell>
        </row>
        <row r="359">
          <cell r="B359" t="str">
            <v xml:space="preserve">2022/9/20
</v>
          </cell>
          <cell r="C359">
            <v>23.5</v>
          </cell>
          <cell r="D359">
            <v>32.85519380526609</v>
          </cell>
        </row>
        <row r="360">
          <cell r="B360" t="str">
            <v xml:space="preserve">2022/9/21
</v>
          </cell>
          <cell r="C360">
            <v>23.33</v>
          </cell>
          <cell r="D360">
            <v>32.8285871186592</v>
          </cell>
        </row>
        <row r="361">
          <cell r="B361" t="str">
            <v xml:space="preserve">2022/9/22
</v>
          </cell>
          <cell r="C361">
            <v>23.05</v>
          </cell>
          <cell r="D361">
            <v>32.801348714428954</v>
          </cell>
        </row>
        <row r="362">
          <cell r="B362" t="str">
            <v xml:space="preserve">2022/9/23
</v>
          </cell>
          <cell r="C362">
            <v>22.91</v>
          </cell>
          <cell r="D362">
            <v>32.773872745777759</v>
          </cell>
        </row>
        <row r="363">
          <cell r="B363" t="str">
            <v xml:space="preserve">2022/9/26
</v>
          </cell>
          <cell r="C363">
            <v>23</v>
          </cell>
          <cell r="D363">
            <v>32.746798306038762</v>
          </cell>
        </row>
        <row r="364">
          <cell r="B364" t="str">
            <v xml:space="preserve">2022/9/27
</v>
          </cell>
          <cell r="C364">
            <v>23.46</v>
          </cell>
          <cell r="D364">
            <v>32.721144167071806</v>
          </cell>
        </row>
        <row r="365">
          <cell r="B365" t="str">
            <v xml:space="preserve">2022/9/28
</v>
          </cell>
          <cell r="C365">
            <v>22.93</v>
          </cell>
          <cell r="D365">
            <v>32.694171318126706</v>
          </cell>
        </row>
        <row r="366">
          <cell r="B366" t="str">
            <v xml:space="preserve">2022/9/29
</v>
          </cell>
          <cell r="C366">
            <v>23.030000690000001</v>
          </cell>
          <cell r="D366">
            <v>32.66762139881866</v>
          </cell>
        </row>
        <row r="367">
          <cell r="B367">
            <v>44834</v>
          </cell>
          <cell r="C367">
            <v>22.61</v>
          </cell>
          <cell r="D367">
            <v>32.640066271698615</v>
          </cell>
        </row>
        <row r="368">
          <cell r="B368" t="str">
            <v xml:space="preserve">2022/10/10
</v>
          </cell>
          <cell r="C368">
            <v>22.040000920000001</v>
          </cell>
          <cell r="D368">
            <v>32.611104344508178</v>
          </cell>
        </row>
        <row r="369">
          <cell r="B369" t="str">
            <v xml:space="preserve">2022/10/11
</v>
          </cell>
          <cell r="C369">
            <v>22.239999770000001</v>
          </cell>
          <cell r="D369">
            <v>32.582845203978181</v>
          </cell>
        </row>
        <row r="370">
          <cell r="B370" t="str">
            <v xml:space="preserve">2022/10/12
</v>
          </cell>
          <cell r="C370">
            <v>22.920000080000001</v>
          </cell>
          <cell r="D370">
            <v>32.556587472663026</v>
          </cell>
        </row>
        <row r="371">
          <cell r="B371" t="str">
            <v xml:space="preserve">2022/10/13
</v>
          </cell>
          <cell r="C371">
            <v>22.850000380000001</v>
          </cell>
          <cell r="D371">
            <v>32.530282358590767</v>
          </cell>
        </row>
        <row r="372">
          <cell r="B372" t="str">
            <v xml:space="preserve">2022/10/14
</v>
          </cell>
          <cell r="C372">
            <v>23.649999619999999</v>
          </cell>
          <cell r="D372">
            <v>32.506281594432416</v>
          </cell>
        </row>
        <row r="373">
          <cell r="B373" t="str">
            <v xml:space="preserve">2022/10/17
</v>
          </cell>
          <cell r="C373">
            <v>23.719999309999999</v>
          </cell>
          <cell r="D373">
            <v>32.482598892857126</v>
          </cell>
        </row>
        <row r="374">
          <cell r="B374" t="str">
            <v xml:space="preserve">2022/10/18
</v>
          </cell>
          <cell r="C374">
            <v>23.850000380000001</v>
          </cell>
          <cell r="D374">
            <v>32.459392982876324</v>
          </cell>
        </row>
        <row r="375">
          <cell r="B375" t="str">
            <v xml:space="preserve">2022/10/19
</v>
          </cell>
          <cell r="C375">
            <v>23.590000150000002</v>
          </cell>
          <cell r="D375">
            <v>32.435614449812313</v>
          </cell>
        </row>
        <row r="376">
          <cell r="B376" t="str">
            <v xml:space="preserve">2022/10/20
</v>
          </cell>
          <cell r="C376">
            <v>23.399999619999999</v>
          </cell>
          <cell r="D376">
            <v>32.411455051871634</v>
          </cell>
        </row>
        <row r="377">
          <cell r="B377" t="str">
            <v xml:space="preserve">2022/10/21
</v>
          </cell>
          <cell r="C377">
            <v>23.340000150000002</v>
          </cell>
          <cell r="D377">
            <v>32.387264505466646</v>
          </cell>
        </row>
        <row r="378">
          <cell r="B378" t="str">
            <v xml:space="preserve">2022/10/24
</v>
          </cell>
          <cell r="C378">
            <v>22.829999919999999</v>
          </cell>
          <cell r="D378">
            <v>32.361846248590403</v>
          </cell>
        </row>
        <row r="379">
          <cell r="B379" t="str">
            <v xml:space="preserve">2022/10/25
</v>
          </cell>
          <cell r="C379">
            <v>22.739999770000001</v>
          </cell>
          <cell r="D379">
            <v>32.336324109389899</v>
          </cell>
        </row>
        <row r="380">
          <cell r="B380" t="str">
            <v xml:space="preserve">2022/10/26
</v>
          </cell>
          <cell r="C380">
            <v>23.18000031</v>
          </cell>
          <cell r="D380">
            <v>32.312101030555532</v>
          </cell>
        </row>
        <row r="381">
          <cell r="B381" t="str">
            <v xml:space="preserve">2022/10/27
</v>
          </cell>
          <cell r="C381">
            <v>22.959999079999999</v>
          </cell>
          <cell r="D381">
            <v>32.287425299815283</v>
          </cell>
        </row>
        <row r="382">
          <cell r="B382">
            <v>44862</v>
          </cell>
          <cell r="C382">
            <v>22.13999939</v>
          </cell>
          <cell r="D382">
            <v>32.260721547421028</v>
          </cell>
        </row>
        <row r="383">
          <cell r="B383">
            <v>44865</v>
          </cell>
          <cell r="C383">
            <v>22.239999770000001</v>
          </cell>
          <cell r="D383">
            <v>32.234420440393677</v>
          </cell>
        </row>
        <row r="384">
          <cell r="B384" t="str">
            <v xml:space="preserve">2022/11/1
</v>
          </cell>
          <cell r="C384">
            <v>22.270000459999999</v>
          </cell>
          <cell r="D384">
            <v>32.208335571335049</v>
          </cell>
        </row>
        <row r="385">
          <cell r="B385" t="str">
            <v xml:space="preserve">2022/11/2
</v>
          </cell>
          <cell r="C385">
            <v>22.600000380000001</v>
          </cell>
          <cell r="D385">
            <v>32.183248534281958</v>
          </cell>
        </row>
        <row r="386">
          <cell r="B386" t="str">
            <v xml:space="preserve">2022/11/3
</v>
          </cell>
          <cell r="C386">
            <v>22.479999540000001</v>
          </cell>
          <cell r="D386">
            <v>32.157979656692682</v>
          </cell>
        </row>
        <row r="387">
          <cell r="B387" t="str">
            <v xml:space="preserve">2022/11/4
</v>
          </cell>
          <cell r="C387">
            <v>23.200000760000002</v>
          </cell>
          <cell r="D387">
            <v>32.134712179038935</v>
          </cell>
        </row>
        <row r="388">
          <cell r="B388" t="str">
            <v xml:space="preserve">2022/11/7
</v>
          </cell>
          <cell r="C388">
            <v>23.190000529999999</v>
          </cell>
          <cell r="D388">
            <v>32.111539350932617</v>
          </cell>
        </row>
        <row r="389">
          <cell r="B389" t="str">
            <v xml:space="preserve">2022/11/8
</v>
          </cell>
          <cell r="C389">
            <v>23.030000690000001</v>
          </cell>
          <cell r="D389">
            <v>32.088072842764831</v>
          </cell>
        </row>
        <row r="390">
          <cell r="B390" t="str">
            <v xml:space="preserve">2022/11/9
</v>
          </cell>
          <cell r="C390">
            <v>22.760000229999999</v>
          </cell>
          <cell r="D390">
            <v>32.064031418505131</v>
          </cell>
        </row>
        <row r="391">
          <cell r="B391" t="str">
            <v xml:space="preserve">2022/11/10
</v>
          </cell>
          <cell r="C391">
            <v>22.31999969</v>
          </cell>
          <cell r="D391">
            <v>32.038982493753188</v>
          </cell>
        </row>
        <row r="392">
          <cell r="B392" t="str">
            <v xml:space="preserve">2022/11/11
</v>
          </cell>
          <cell r="C392">
            <v>22.870000839999999</v>
          </cell>
          <cell r="D392">
            <v>32.015472284384586</v>
          </cell>
        </row>
        <row r="393">
          <cell r="B393" t="str">
            <v xml:space="preserve">2022/11/14
</v>
          </cell>
          <cell r="C393">
            <v>22.88999939</v>
          </cell>
          <cell r="D393">
            <v>31.992133479028105</v>
          </cell>
        </row>
        <row r="394">
          <cell r="B394" t="str">
            <v xml:space="preserve">2022/11/15
</v>
          </cell>
          <cell r="C394">
            <v>23.450000760000002</v>
          </cell>
          <cell r="D394">
            <v>31.970342324132627</v>
          </cell>
        </row>
        <row r="395">
          <cell r="B395" t="str">
            <v xml:space="preserve">2022/11/16
</v>
          </cell>
          <cell r="C395">
            <v>23.129999160000001</v>
          </cell>
          <cell r="D395">
            <v>31.947847812264605</v>
          </cell>
        </row>
        <row r="396">
          <cell r="B396" t="str">
            <v xml:space="preserve">2022/11/17
</v>
          </cell>
          <cell r="C396">
            <v>23.010000229999999</v>
          </cell>
          <cell r="D396">
            <v>31.925162919923835</v>
          </cell>
        </row>
        <row r="397">
          <cell r="B397" t="str">
            <v xml:space="preserve">2022/11/18
</v>
          </cell>
          <cell r="C397">
            <v>23.030000690000001</v>
          </cell>
          <cell r="D397">
            <v>31.902643521873394</v>
          </cell>
        </row>
        <row r="398">
          <cell r="B398" t="str">
            <v xml:space="preserve">2022/11/21
</v>
          </cell>
          <cell r="C398">
            <v>23</v>
          </cell>
          <cell r="D398">
            <v>31.880162098838358</v>
          </cell>
        </row>
        <row r="399">
          <cell r="B399" t="str">
            <v xml:space="preserve">2022/11/22
</v>
          </cell>
          <cell r="C399">
            <v>22.649999619999999</v>
          </cell>
          <cell r="D399">
            <v>31.856912319294686</v>
          </cell>
        </row>
        <row r="400">
          <cell r="B400" t="str">
            <v xml:space="preserve">2022/11/23
</v>
          </cell>
          <cell r="C400">
            <v>22.540000920000001</v>
          </cell>
          <cell r="D400">
            <v>31.833502994170832</v>
          </cell>
        </row>
        <row r="401">
          <cell r="B401" t="str">
            <v xml:space="preserve">2022/11/24
</v>
          </cell>
          <cell r="C401">
            <v>22.510000229999999</v>
          </cell>
          <cell r="D401">
            <v>31.810135819323285</v>
          </cell>
        </row>
        <row r="402">
          <cell r="B402" t="str">
            <v xml:space="preserve">2022/11/25
</v>
          </cell>
          <cell r="C402">
            <v>22.36000061</v>
          </cell>
          <cell r="D402">
            <v>31.786510481299977</v>
          </cell>
        </row>
        <row r="403">
          <cell r="B403" t="str">
            <v xml:space="preserve">2022/11/28
</v>
          </cell>
          <cell r="C403">
            <v>22.200000760000002</v>
          </cell>
          <cell r="D403">
            <v>31.762603973266813</v>
          </cell>
        </row>
        <row r="404">
          <cell r="B404" t="str">
            <v xml:space="preserve">2022/11/29
</v>
          </cell>
          <cell r="C404">
            <v>22.700000760000002</v>
          </cell>
          <cell r="D404">
            <v>31.740060184179082</v>
          </cell>
        </row>
        <row r="405">
          <cell r="B405">
            <v>44895</v>
          </cell>
          <cell r="C405">
            <v>22.809999470000001</v>
          </cell>
          <cell r="D405">
            <v>31.717901224590552</v>
          </cell>
        </row>
        <row r="406">
          <cell r="B406" t="str">
            <v xml:space="preserve">2022/12/1
</v>
          </cell>
          <cell r="C406">
            <v>23.170000080000001</v>
          </cell>
          <cell r="D406">
            <v>31.696743053440571</v>
          </cell>
        </row>
        <row r="407">
          <cell r="B407" t="str">
            <v xml:space="preserve">2022/12/2
</v>
          </cell>
          <cell r="C407">
            <v>23.030000690000001</v>
          </cell>
          <cell r="D407">
            <v>31.675343689580224</v>
          </cell>
        </row>
        <row r="408">
          <cell r="B408" t="str">
            <v xml:space="preserve">2022/12/5
</v>
          </cell>
          <cell r="C408">
            <v>23.219999309999999</v>
          </cell>
          <cell r="D408">
            <v>31.654517718201948</v>
          </cell>
        </row>
        <row r="409">
          <cell r="B409" t="str">
            <v xml:space="preserve">2022/12/6
</v>
          </cell>
          <cell r="C409">
            <v>23.459999079999999</v>
          </cell>
          <cell r="D409">
            <v>31.634383765773933</v>
          </cell>
        </row>
        <row r="410">
          <cell r="B410" t="str">
            <v xml:space="preserve">2022/12/7
</v>
          </cell>
          <cell r="C410">
            <v>23.649999619999999</v>
          </cell>
          <cell r="D410">
            <v>31.614814196789194</v>
          </cell>
        </row>
        <row r="411">
          <cell r="B411" t="str">
            <v xml:space="preserve">2022/12/8
</v>
          </cell>
          <cell r="C411">
            <v>23.629999160000001</v>
          </cell>
          <cell r="D411">
            <v>31.595291421638123</v>
          </cell>
        </row>
        <row r="412">
          <cell r="B412" t="str">
            <v xml:space="preserve">2022/12/9
</v>
          </cell>
          <cell r="C412">
            <v>23.840000150000002</v>
          </cell>
          <cell r="D412">
            <v>31.576376077073149</v>
          </cell>
        </row>
        <row r="413">
          <cell r="B413" t="str">
            <v xml:space="preserve">2022/12/12
</v>
          </cell>
          <cell r="C413">
            <v>23.600000380000001</v>
          </cell>
          <cell r="D413">
            <v>31.556968836934285</v>
          </cell>
        </row>
        <row r="414">
          <cell r="B414" t="str">
            <v xml:space="preserve">2022/12/13
</v>
          </cell>
          <cell r="C414">
            <v>23.329999919999999</v>
          </cell>
          <cell r="D414">
            <v>31.537000465776678</v>
          </cell>
        </row>
        <row r="415">
          <cell r="B415" t="str">
            <v xml:space="preserve">2022/12/14
</v>
          </cell>
          <cell r="C415">
            <v>23.270000459999999</v>
          </cell>
          <cell r="D415">
            <v>31.51698351661015</v>
          </cell>
        </row>
        <row r="416">
          <cell r="B416" t="str">
            <v xml:space="preserve">2022/12/15
</v>
          </cell>
          <cell r="C416">
            <v>23.5</v>
          </cell>
          <cell r="D416">
            <v>31.497618822125581</v>
          </cell>
        </row>
        <row r="417">
          <cell r="B417" t="str">
            <v xml:space="preserve">2022/12/16
</v>
          </cell>
          <cell r="C417">
            <v>23.350000380000001</v>
          </cell>
          <cell r="D417">
            <v>31.477986006602389</v>
          </cell>
        </row>
        <row r="418">
          <cell r="B418" t="str">
            <v xml:space="preserve">2022/12/19
</v>
          </cell>
          <cell r="C418">
            <v>23.079999919999999</v>
          </cell>
          <cell r="D418">
            <v>31.457798540048056</v>
          </cell>
        </row>
        <row r="419">
          <cell r="B419" t="str">
            <v xml:space="preserve">2022/12/20
</v>
          </cell>
          <cell r="C419">
            <v>22.709999079999999</v>
          </cell>
          <cell r="D419">
            <v>31.436820603693025</v>
          </cell>
        </row>
        <row r="420">
          <cell r="B420" t="str">
            <v xml:space="preserve">2022/12/21
</v>
          </cell>
          <cell r="C420">
            <v>22.61000061</v>
          </cell>
          <cell r="D420">
            <v>31.415703809449742</v>
          </cell>
        </row>
        <row r="421">
          <cell r="B421" t="str">
            <v xml:space="preserve">2022/12/22
</v>
          </cell>
          <cell r="C421">
            <v>22.549999239999998</v>
          </cell>
          <cell r="D421">
            <v>31.394544609999983</v>
          </cell>
        </row>
        <row r="422">
          <cell r="B422" t="str">
            <v xml:space="preserve">2022/12/23
</v>
          </cell>
          <cell r="C422">
            <v>22.450000760000002</v>
          </cell>
          <cell r="D422">
            <v>31.373248077023792</v>
          </cell>
        </row>
        <row r="423">
          <cell r="B423" t="str">
            <v xml:space="preserve">2022/12/26
</v>
          </cell>
          <cell r="C423">
            <v>22.790000920000001</v>
          </cell>
          <cell r="D423">
            <v>31.352860316555802</v>
          </cell>
        </row>
        <row r="424">
          <cell r="B424" t="str">
            <v xml:space="preserve">2022/12/27
</v>
          </cell>
          <cell r="C424">
            <v>23</v>
          </cell>
          <cell r="D424">
            <v>31.333066808696664</v>
          </cell>
        </row>
        <row r="425">
          <cell r="B425" t="str">
            <v xml:space="preserve">2022/12/28
</v>
          </cell>
          <cell r="C425">
            <v>22.729999540000001</v>
          </cell>
          <cell r="D425">
            <v>31.312728588203292</v>
          </cell>
        </row>
        <row r="426">
          <cell r="B426">
            <v>44924</v>
          </cell>
          <cell r="C426">
            <v>22.760000229999999</v>
          </cell>
          <cell r="D426">
            <v>31.292557059056588</v>
          </cell>
        </row>
        <row r="427">
          <cell r="B427">
            <v>44925</v>
          </cell>
          <cell r="C427">
            <v>22.739999770000001</v>
          </cell>
          <cell r="D427">
            <v>31.272433394847042</v>
          </cell>
        </row>
        <row r="428">
          <cell r="B428" t="str">
            <v xml:space="preserve">2023/1/3
</v>
          </cell>
          <cell r="C428">
            <v>22.829999919999999</v>
          </cell>
          <cell r="D428">
            <v>31.252615475892004</v>
          </cell>
        </row>
        <row r="429">
          <cell r="B429" t="str">
            <v xml:space="preserve">2023/1/4
</v>
          </cell>
          <cell r="C429">
            <v>23.409999849999998</v>
          </cell>
          <cell r="D429">
            <v>31.234248694566734</v>
          </cell>
        </row>
        <row r="430">
          <cell r="B430" t="str">
            <v xml:space="preserve">2023/1/5
</v>
          </cell>
          <cell r="C430">
            <v>23.5</v>
          </cell>
          <cell r="D430">
            <v>31.216178020046716</v>
          </cell>
        </row>
        <row r="431">
          <cell r="B431" t="str">
            <v xml:space="preserve">2023/1/6
</v>
          </cell>
          <cell r="C431">
            <v>23.579999919999999</v>
          </cell>
          <cell r="D431">
            <v>31.198378071095561</v>
          </cell>
        </row>
        <row r="432">
          <cell r="B432" t="str">
            <v xml:space="preserve">2023/1/9
</v>
          </cell>
          <cell r="C432">
            <v>23.81999969</v>
          </cell>
          <cell r="D432">
            <v>31.181219051604643</v>
          </cell>
        </row>
        <row r="433">
          <cell r="B433" t="str">
            <v xml:space="preserve">2023/1/10
</v>
          </cell>
          <cell r="C433">
            <v>23.649999619999999</v>
          </cell>
          <cell r="D433">
            <v>31.163745224617159</v>
          </cell>
        </row>
        <row r="434">
          <cell r="B434" t="str">
            <v xml:space="preserve">2023/1/11
</v>
          </cell>
          <cell r="C434">
            <v>23.780000690000001</v>
          </cell>
          <cell r="D434">
            <v>31.146653223379619</v>
          </cell>
        </row>
        <row r="435">
          <cell r="B435" t="str">
            <v xml:space="preserve">2023/1/12
</v>
          </cell>
          <cell r="C435">
            <v>24.100000380000001</v>
          </cell>
          <cell r="D435">
            <v>31.13037919833717</v>
          </cell>
        </row>
        <row r="436">
          <cell r="B436" t="str">
            <v xml:space="preserve">2023/1/13
</v>
          </cell>
          <cell r="C436">
            <v>24.450000760000002</v>
          </cell>
          <cell r="D436">
            <v>31.114986621290313</v>
          </cell>
        </row>
        <row r="437">
          <cell r="B437" t="str">
            <v xml:space="preserve">2023/1/16
</v>
          </cell>
          <cell r="C437">
            <v>24.520000459999999</v>
          </cell>
          <cell r="D437">
            <v>31.099825733563208</v>
          </cell>
        </row>
        <row r="438">
          <cell r="B438" t="str">
            <v xml:space="preserve">2023/1/17
</v>
          </cell>
          <cell r="C438">
            <v>24.530000690000001</v>
          </cell>
          <cell r="D438">
            <v>31.084757327499986</v>
          </cell>
        </row>
        <row r="439">
          <cell r="B439" t="str">
            <v xml:space="preserve">2023/1/18
</v>
          </cell>
          <cell r="C439">
            <v>24.739999770000001</v>
          </cell>
          <cell r="D439">
            <v>31.0702384314874</v>
          </cell>
        </row>
        <row r="440">
          <cell r="B440" t="str">
            <v xml:space="preserve">2023/1/19
</v>
          </cell>
          <cell r="C440">
            <v>24.829999919999999</v>
          </cell>
          <cell r="D440">
            <v>31.055991311598159</v>
          </cell>
        </row>
        <row r="441">
          <cell r="B441" t="str">
            <v xml:space="preserve">2023/1/20
</v>
          </cell>
          <cell r="C441">
            <v>25.170000080000001</v>
          </cell>
          <cell r="D441">
            <v>31.042583586697024</v>
          </cell>
        </row>
        <row r="442">
          <cell r="B442">
            <v>44956</v>
          </cell>
          <cell r="C442">
            <v>24.899999619999999</v>
          </cell>
          <cell r="D442">
            <v>31.028623168590894</v>
          </cell>
        </row>
        <row r="443">
          <cell r="B443">
            <v>44957</v>
          </cell>
          <cell r="C443">
            <v>24.899999619999999</v>
          </cell>
          <cell r="D443">
            <v>31.014726063038534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odel1&amp;CCI"/>
      <sheetName val="model1&amp;RSI"/>
      <sheetName val="model1&amp;KDJ"/>
      <sheetName val="model1&amp;2"/>
    </sheetNames>
    <sheetDataSet>
      <sheetData sheetId="0"/>
      <sheetData sheetId="1"/>
      <sheetData sheetId="2">
        <row r="1">
          <cell r="A1" t="str">
            <v>date</v>
          </cell>
          <cell r="B1" t="str">
            <v>szse innovation100</v>
          </cell>
          <cell r="C1" t="str">
            <v>sales amount</v>
          </cell>
          <cell r="D1" t="str">
            <v>sales shares</v>
          </cell>
          <cell r="E1" t="str">
            <v>shares held</v>
          </cell>
          <cell r="F1" t="str">
            <v>market value</v>
          </cell>
          <cell r="G1" t="str">
            <v>accumulated investment</v>
          </cell>
          <cell r="H1" t="str">
            <v>total assets</v>
          </cell>
          <cell r="I1" t="str">
            <v>profit amount</v>
          </cell>
          <cell r="J1" t="str">
            <v>MAX</v>
          </cell>
          <cell r="K1" t="str">
            <v>SMA value of MAX</v>
          </cell>
          <cell r="L1" t="str">
            <v>ABS</v>
          </cell>
          <cell r="M1" t="str">
            <v>SMA value of ABS</v>
          </cell>
          <cell r="N1" t="str">
            <v>RSI</v>
          </cell>
        </row>
        <row r="2">
          <cell r="C2">
            <v>2000</v>
          </cell>
          <cell r="D2" t="str">
            <v>unit:yuan</v>
          </cell>
        </row>
        <row r="3">
          <cell r="A3">
            <v>44377</v>
          </cell>
          <cell r="B3">
            <v>1.0309999999999999</v>
          </cell>
          <cell r="C3">
            <v>2000</v>
          </cell>
          <cell r="D3">
            <v>1939.8642095053349</v>
          </cell>
          <cell r="E3">
            <v>1939.8642095053349</v>
          </cell>
          <cell r="F3">
            <v>2000</v>
          </cell>
          <cell r="G3">
            <v>2000</v>
          </cell>
          <cell r="H3">
            <v>2000</v>
          </cell>
          <cell r="I3">
            <v>0</v>
          </cell>
        </row>
        <row r="4">
          <cell r="A4">
            <v>44407</v>
          </cell>
          <cell r="B4">
            <v>1.006</v>
          </cell>
          <cell r="C4">
            <v>3000</v>
          </cell>
          <cell r="D4">
            <v>2982.1073558648113</v>
          </cell>
          <cell r="E4">
            <v>4921.971565370146</v>
          </cell>
          <cell r="F4">
            <v>4951.503394762367</v>
          </cell>
          <cell r="G4">
            <v>5000</v>
          </cell>
          <cell r="H4">
            <v>4951.503394762367</v>
          </cell>
          <cell r="I4">
            <v>-48.496605237633048</v>
          </cell>
          <cell r="J4">
            <v>0</v>
          </cell>
          <cell r="K4">
            <v>0</v>
          </cell>
          <cell r="L4">
            <v>2.4999999999999911E-2</v>
          </cell>
          <cell r="M4">
            <v>2.4999999999999911E-2</v>
          </cell>
          <cell r="N4">
            <v>0</v>
          </cell>
        </row>
        <row r="5">
          <cell r="A5">
            <v>44439</v>
          </cell>
          <cell r="B5">
            <v>0.96599999999999997</v>
          </cell>
          <cell r="C5">
            <v>3000</v>
          </cell>
          <cell r="D5">
            <v>3105.5900621118012</v>
          </cell>
          <cell r="E5">
            <v>8027.5616274819477</v>
          </cell>
          <cell r="F5">
            <v>7754.6245321475608</v>
          </cell>
          <cell r="G5">
            <v>8000</v>
          </cell>
          <cell r="H5">
            <v>7754.6245321475608</v>
          </cell>
          <cell r="I5">
            <v>-245.37546785243921</v>
          </cell>
          <cell r="J5">
            <v>0</v>
          </cell>
          <cell r="K5">
            <v>0</v>
          </cell>
          <cell r="L5">
            <v>4.0000000000000036E-2</v>
          </cell>
          <cell r="M5">
            <v>2.7499999999999931E-2</v>
          </cell>
          <cell r="N5">
            <v>0</v>
          </cell>
        </row>
        <row r="6">
          <cell r="A6">
            <v>44469</v>
          </cell>
          <cell r="B6">
            <v>0.96099999999999997</v>
          </cell>
          <cell r="C6">
            <v>3000</v>
          </cell>
          <cell r="D6">
            <v>3121.7481789802291</v>
          </cell>
          <cell r="E6">
            <v>11149.309806462177</v>
          </cell>
          <cell r="F6">
            <v>10714.486724010152</v>
          </cell>
          <cell r="G6">
            <v>11000</v>
          </cell>
          <cell r="H6">
            <v>10714.486724010152</v>
          </cell>
          <cell r="I6">
            <v>-285.5132759898479</v>
          </cell>
          <cell r="J6">
            <v>0</v>
          </cell>
          <cell r="K6">
            <v>0</v>
          </cell>
          <cell r="L6">
            <v>5.0000000000000044E-3</v>
          </cell>
          <cell r="M6">
            <v>2.3749999999999941E-2</v>
          </cell>
          <cell r="N6">
            <v>0</v>
          </cell>
        </row>
        <row r="7">
          <cell r="A7">
            <v>44498</v>
          </cell>
          <cell r="B7">
            <v>0.99299997091293335</v>
          </cell>
          <cell r="C7">
            <v>2000</v>
          </cell>
          <cell r="D7">
            <v>2014.098749833056</v>
          </cell>
          <cell r="E7">
            <v>13163.408556295233</v>
          </cell>
          <cell r="F7">
            <v>13071.264313516225</v>
          </cell>
          <cell r="G7">
            <v>13000</v>
          </cell>
          <cell r="H7">
            <v>13071.264313516225</v>
          </cell>
          <cell r="I7">
            <v>71.264313516225229</v>
          </cell>
          <cell r="J7">
            <v>3.1999970912933384E-2</v>
          </cell>
          <cell r="K7">
            <v>5.3333284854888974E-3</v>
          </cell>
          <cell r="L7">
            <v>3.1999970912933384E-2</v>
          </cell>
          <cell r="M7">
            <v>2.5124995152155511E-2</v>
          </cell>
          <cell r="N7">
            <v>21.227182147461402</v>
          </cell>
        </row>
        <row r="8">
          <cell r="A8">
            <v>44530</v>
          </cell>
          <cell r="B8">
            <v>1.0110000371932983</v>
          </cell>
          <cell r="C8">
            <v>2000</v>
          </cell>
          <cell r="D8">
            <v>1978.239294186702</v>
          </cell>
          <cell r="E8">
            <v>15141.647850481935</v>
          </cell>
          <cell r="F8">
            <v>15308.206540005061</v>
          </cell>
          <cell r="G8">
            <v>15000</v>
          </cell>
          <cell r="H8">
            <v>15308.206540005061</v>
          </cell>
          <cell r="I8">
            <v>308.20654000506147</v>
          </cell>
          <cell r="J8">
            <v>1.800006628036499E-2</v>
          </cell>
          <cell r="K8">
            <v>7.4444514513015798E-3</v>
          </cell>
          <cell r="L8">
            <v>1.800006628036499E-2</v>
          </cell>
          <cell r="M8">
            <v>2.3937507006857092E-2</v>
          </cell>
          <cell r="N8">
            <v>31.099526985700965</v>
          </cell>
        </row>
        <row r="9">
          <cell r="A9">
            <v>44561</v>
          </cell>
          <cell r="B9">
            <v>0.99199998378753662</v>
          </cell>
          <cell r="C9">
            <v>2000</v>
          </cell>
          <cell r="D9">
            <v>2016.1290652080834</v>
          </cell>
          <cell r="E9">
            <v>17157.776915690018</v>
          </cell>
          <cell r="F9">
            <v>17020.514422194668</v>
          </cell>
          <cell r="G9">
            <v>17000</v>
          </cell>
          <cell r="H9">
            <v>17020.514422194668</v>
          </cell>
          <cell r="I9">
            <v>20.514422194668441</v>
          </cell>
          <cell r="J9">
            <v>0</v>
          </cell>
          <cell r="K9">
            <v>6.2037095427513169E-3</v>
          </cell>
          <cell r="L9">
            <v>1.9000053405761719E-2</v>
          </cell>
          <cell r="M9">
            <v>2.3114598073341198E-2</v>
          </cell>
          <cell r="N9">
            <v>26.838924575142201</v>
          </cell>
        </row>
        <row r="10">
          <cell r="A10">
            <v>44589</v>
          </cell>
          <cell r="B10">
            <v>0.89099997282028198</v>
          </cell>
          <cell r="C10">
            <v>3000</v>
          </cell>
          <cell r="D10">
            <v>3367.0034697129122</v>
          </cell>
          <cell r="E10">
            <v>20524.78038540293</v>
          </cell>
          <cell r="F10">
            <v>18287.578765536266</v>
          </cell>
          <cell r="G10">
            <v>20000</v>
          </cell>
          <cell r="H10">
            <v>18287.578765536266</v>
          </cell>
          <cell r="I10">
            <v>-1712.4212344637344</v>
          </cell>
          <cell r="J10">
            <v>0</v>
          </cell>
          <cell r="K10">
            <v>5.1697579522927643E-3</v>
          </cell>
          <cell r="L10">
            <v>0.10100001096725464</v>
          </cell>
          <cell r="M10">
            <v>3.6095500222326771E-2</v>
          </cell>
          <cell r="N10">
            <v>14.322444405674213</v>
          </cell>
        </row>
        <row r="11">
          <cell r="A11">
            <v>44620</v>
          </cell>
          <cell r="B11">
            <v>0.88200002908706665</v>
          </cell>
          <cell r="C11">
            <v>3000</v>
          </cell>
          <cell r="D11">
            <v>3401.3604320458076</v>
          </cell>
          <cell r="E11">
            <v>23926.140817448737</v>
          </cell>
          <cell r="F11">
            <v>21102.85689693104</v>
          </cell>
          <cell r="G11">
            <v>23000</v>
          </cell>
          <cell r="H11">
            <v>21102.85689693104</v>
          </cell>
          <cell r="I11">
            <v>-1897.14310306896</v>
          </cell>
          <cell r="J11">
            <v>0</v>
          </cell>
          <cell r="K11">
            <v>4.3081316269106369E-3</v>
          </cell>
          <cell r="L11">
            <v>8.999943733215332E-3</v>
          </cell>
          <cell r="M11">
            <v>3.1579574140808198E-2</v>
          </cell>
          <cell r="N11">
            <v>13.642146052069533</v>
          </cell>
        </row>
        <row r="12">
          <cell r="A12">
            <v>44651</v>
          </cell>
          <cell r="B12">
            <v>0.79199999570846558</v>
          </cell>
          <cell r="C12">
            <v>3000</v>
          </cell>
          <cell r="D12">
            <v>3787.8788084038033</v>
          </cell>
          <cell r="E12">
            <v>27714.019625852539</v>
          </cell>
          <cell r="F12">
            <v>21949.503424739542</v>
          </cell>
          <cell r="G12">
            <v>26000</v>
          </cell>
          <cell r="H12">
            <v>21949.503424739542</v>
          </cell>
          <cell r="I12">
            <v>-4050.4965752604585</v>
          </cell>
          <cell r="J12">
            <v>0</v>
          </cell>
          <cell r="K12">
            <v>3.5901096890921975E-3</v>
          </cell>
          <cell r="L12">
            <v>9.0000033378601074E-2</v>
          </cell>
          <cell r="M12">
            <v>4.1316317347107008E-2</v>
          </cell>
          <cell r="N12">
            <v>8.689326444394684</v>
          </cell>
        </row>
        <row r="13">
          <cell r="A13">
            <v>44680</v>
          </cell>
          <cell r="B13">
            <v>0.71899998188018799</v>
          </cell>
          <cell r="C13">
            <v>3000</v>
          </cell>
          <cell r="D13">
            <v>4172.4618575858476</v>
          </cell>
          <cell r="E13">
            <v>31886.481483438387</v>
          </cell>
          <cell r="F13">
            <v>22926.37960881515</v>
          </cell>
          <cell r="G13">
            <v>29000</v>
          </cell>
          <cell r="H13">
            <v>22926.37960881515</v>
          </cell>
          <cell r="I13">
            <v>-6073.6203911848497</v>
          </cell>
          <cell r="J13">
            <v>0</v>
          </cell>
          <cell r="K13">
            <v>2.9917580742434978E-3</v>
          </cell>
          <cell r="L13">
            <v>7.3000013828277588E-2</v>
          </cell>
          <cell r="M13">
            <v>4.659693342730211E-2</v>
          </cell>
          <cell r="N13">
            <v>6.4205042138901032</v>
          </cell>
        </row>
        <row r="14">
          <cell r="A14">
            <v>44712</v>
          </cell>
          <cell r="B14">
            <v>0.74699997901916504</v>
          </cell>
          <cell r="C14">
            <v>3000</v>
          </cell>
          <cell r="D14">
            <v>4016.0643698264844</v>
          </cell>
          <cell r="E14">
            <v>35902.54585326487</v>
          </cell>
          <cell r="F14">
            <v>26819.20099912347</v>
          </cell>
          <cell r="G14">
            <v>32000</v>
          </cell>
          <cell r="H14">
            <v>26819.20099912347</v>
          </cell>
          <cell r="I14">
            <v>-5180.79900087653</v>
          </cell>
          <cell r="J14">
            <v>2.7999997138977051E-2</v>
          </cell>
          <cell r="K14">
            <v>7.1597979183657566E-3</v>
          </cell>
          <cell r="L14">
            <v>2.7999997138977051E-2</v>
          </cell>
          <cell r="M14">
            <v>4.3497444045914602E-2</v>
          </cell>
          <cell r="N14">
            <v>16.460272725009055</v>
          </cell>
        </row>
        <row r="15">
          <cell r="A15">
            <v>44742</v>
          </cell>
          <cell r="B15">
            <v>0.84500002861022949</v>
          </cell>
          <cell r="C15">
            <v>2000</v>
          </cell>
          <cell r="D15">
            <v>2366.8638251875536</v>
          </cell>
          <cell r="E15">
            <v>38269.409678452423</v>
          </cell>
          <cell r="F15">
            <v>32337.652273188891</v>
          </cell>
          <cell r="G15">
            <v>34000</v>
          </cell>
          <cell r="H15">
            <v>32337.652273188891</v>
          </cell>
          <cell r="I15">
            <v>-1662.3477268111092</v>
          </cell>
          <cell r="J15">
            <v>9.8000049591064453E-2</v>
          </cell>
          <cell r="K15">
            <v>2.2299839863815538E-2</v>
          </cell>
          <cell r="L15">
            <v>9.8000049591064453E-2</v>
          </cell>
          <cell r="M15">
            <v>5.2581211636772908E-2</v>
          </cell>
          <cell r="N15">
            <v>42.410281485830289</v>
          </cell>
        </row>
        <row r="16">
          <cell r="A16">
            <v>44771</v>
          </cell>
          <cell r="B16">
            <v>0.80099999904632568</v>
          </cell>
          <cell r="C16">
            <v>2000</v>
          </cell>
          <cell r="D16">
            <v>2496.8789043460788</v>
          </cell>
          <cell r="E16">
            <v>40766.288582798501</v>
          </cell>
          <cell r="F16">
            <v>32653.797115943838</v>
          </cell>
          <cell r="G16">
            <v>36000</v>
          </cell>
          <cell r="H16">
            <v>32653.797115943838</v>
          </cell>
          <cell r="I16">
            <v>-3346.2028840561616</v>
          </cell>
          <cell r="J16">
            <v>0</v>
          </cell>
          <cell r="K16">
            <v>1.8583199886512948E-2</v>
          </cell>
          <cell r="L16">
            <v>4.4000029563903809E-2</v>
          </cell>
          <cell r="M16">
            <v>5.1151014624628059E-2</v>
          </cell>
          <cell r="N16">
            <v>36.33007091430315</v>
          </cell>
        </row>
        <row r="17">
          <cell r="A17">
            <v>44804</v>
          </cell>
          <cell r="B17">
            <v>0.76499998569488525</v>
          </cell>
          <cell r="C17">
            <v>2000</v>
          </cell>
          <cell r="D17">
            <v>2614.3791338548936</v>
          </cell>
          <cell r="E17">
            <v>43380.667716653392</v>
          </cell>
          <cell r="F17">
            <v>33186.210182674418</v>
          </cell>
          <cell r="G17">
            <v>38000</v>
          </cell>
          <cell r="H17">
            <v>33186.210182674418</v>
          </cell>
          <cell r="I17">
            <v>-4813.7898173255817</v>
          </cell>
          <cell r="J17">
            <v>0</v>
          </cell>
          <cell r="K17">
            <v>1.5485999905427456E-2</v>
          </cell>
          <cell r="L17">
            <v>3.600001335144043E-2</v>
          </cell>
          <cell r="M17">
            <v>4.8625847745763451E-2</v>
          </cell>
          <cell r="N17">
            <v>31.847259478939737</v>
          </cell>
        </row>
        <row r="18">
          <cell r="A18">
            <v>44834</v>
          </cell>
          <cell r="B18">
            <v>0.69599997997283936</v>
          </cell>
          <cell r="C18">
            <v>2000</v>
          </cell>
          <cell r="D18">
            <v>2873.5633010766005</v>
          </cell>
          <cell r="E18">
            <v>46254.231017729995</v>
          </cell>
          <cell r="F18">
            <v>32192.94386199916</v>
          </cell>
          <cell r="G18">
            <v>40000</v>
          </cell>
          <cell r="H18">
            <v>32192.94386199916</v>
          </cell>
          <cell r="I18">
            <v>-7807.0561380008403</v>
          </cell>
          <cell r="J18">
            <v>0</v>
          </cell>
          <cell r="K18">
            <v>1.2904999921189547E-2</v>
          </cell>
          <cell r="L18">
            <v>6.9000005722045898E-2</v>
          </cell>
          <cell r="M18">
            <v>5.2021540741810528E-2</v>
          </cell>
          <cell r="N18">
            <v>24.80703135118333</v>
          </cell>
        </row>
        <row r="19">
          <cell r="A19">
            <v>44865</v>
          </cell>
          <cell r="B19">
            <v>0.68699997663497925</v>
          </cell>
          <cell r="C19">
            <v>2000</v>
          </cell>
          <cell r="D19">
            <v>2911.2082503936554</v>
          </cell>
          <cell r="E19">
            <v>49165.43926812365</v>
          </cell>
          <cell r="F19">
            <v>33776.655628449436</v>
          </cell>
          <cell r="G19">
            <v>42000</v>
          </cell>
          <cell r="H19">
            <v>33776.655628449436</v>
          </cell>
          <cell r="I19">
            <v>-8223.3443715505637</v>
          </cell>
          <cell r="J19">
            <v>0</v>
          </cell>
          <cell r="K19">
            <v>1.0754166600991289E-2</v>
          </cell>
          <cell r="L19">
            <v>9.0000033378601074E-3</v>
          </cell>
          <cell r="M19">
            <v>4.4851284507818785E-2</v>
          </cell>
          <cell r="N19">
            <v>23.977388204158451</v>
          </cell>
        </row>
        <row r="20">
          <cell r="A20">
            <v>44895</v>
          </cell>
          <cell r="B20">
            <v>0.72000002861022949</v>
          </cell>
          <cell r="C20">
            <v>2000</v>
          </cell>
          <cell r="D20">
            <v>2777.7776673988105</v>
          </cell>
          <cell r="E20">
            <v>51943.216935522461</v>
          </cell>
          <cell r="F20">
            <v>37399.117679683528</v>
          </cell>
          <cell r="G20">
            <v>44000</v>
          </cell>
          <cell r="H20">
            <v>37399.117679683528</v>
          </cell>
          <cell r="I20">
            <v>-6600.882320316472</v>
          </cell>
          <cell r="J20">
            <v>3.3000051975250244E-2</v>
          </cell>
          <cell r="K20">
            <v>1.4461814163367781E-2</v>
          </cell>
          <cell r="L20">
            <v>3.3000051975250244E-2</v>
          </cell>
          <cell r="M20">
            <v>4.287607908572403E-2</v>
          </cell>
          <cell r="N20">
            <v>33.729329900837342</v>
          </cell>
        </row>
        <row r="21">
          <cell r="A21">
            <v>44925</v>
          </cell>
          <cell r="B21">
            <v>0.72299998998641968</v>
          </cell>
          <cell r="C21">
            <v>2000</v>
          </cell>
          <cell r="D21">
            <v>2766.2517672200333</v>
          </cell>
          <cell r="E21">
            <v>54709.468702742495</v>
          </cell>
          <cell r="F21">
            <v>39554.945324245164</v>
          </cell>
          <cell r="G21">
            <v>46000</v>
          </cell>
          <cell r="H21">
            <v>39554.945324245164</v>
          </cell>
          <cell r="I21">
            <v>-6445.0546757548364</v>
          </cell>
          <cell r="J21">
            <v>2.9999613761901855E-3</v>
          </cell>
          <cell r="K21">
            <v>1.2551505365504848E-2</v>
          </cell>
          <cell r="L21">
            <v>2.9999613761901855E-3</v>
          </cell>
          <cell r="M21">
            <v>3.6230059467468385E-2</v>
          </cell>
          <cell r="N21">
            <v>34.643899430457921</v>
          </cell>
        </row>
        <row r="22">
          <cell r="A22">
            <v>44957</v>
          </cell>
          <cell r="B22">
            <v>0.78899997472763062</v>
          </cell>
          <cell r="C22">
            <v>2000</v>
          </cell>
          <cell r="D22">
            <v>2534.8543270744931</v>
          </cell>
          <cell r="E22">
            <v>57244.323029816987</v>
          </cell>
          <cell r="F22">
            <v>45165.769423825928</v>
          </cell>
          <cell r="G22">
            <v>48000</v>
          </cell>
          <cell r="H22">
            <v>45165.769423825928</v>
          </cell>
          <cell r="I22">
            <v>-2834.2305761740718</v>
          </cell>
          <cell r="J22">
            <v>6.5999984741210938E-2</v>
          </cell>
          <cell r="K22">
            <v>2.145958526145586E-2</v>
          </cell>
          <cell r="L22">
            <v>6.5999984741210938E-2</v>
          </cell>
          <cell r="M22">
            <v>4.119171367975881E-2</v>
          </cell>
          <cell r="N22">
            <v>52.096849935138493</v>
          </cell>
        </row>
      </sheetData>
      <sheetData sheetId="3">
        <row r="1">
          <cell r="A1" t="str">
            <v>date</v>
          </cell>
          <cell r="B1" t="str">
            <v>szse innovation100</v>
          </cell>
          <cell r="C1" t="str">
            <v>sales amount</v>
          </cell>
          <cell r="D1" t="str">
            <v>sales shares</v>
          </cell>
          <cell r="E1" t="str">
            <v>shares held</v>
          </cell>
          <cell r="F1" t="str">
            <v>market value</v>
          </cell>
          <cell r="G1" t="str">
            <v>accumulated investment</v>
          </cell>
          <cell r="H1" t="str">
            <v>total assets</v>
          </cell>
          <cell r="I1" t="str">
            <v>profit amount</v>
          </cell>
          <cell r="J1" t="str">
            <v>high</v>
          </cell>
          <cell r="K1" t="str">
            <v>low</v>
          </cell>
          <cell r="L1" t="str">
            <v>HHV</v>
          </cell>
          <cell r="M1" t="str">
            <v>LLV</v>
          </cell>
          <cell r="N1" t="str">
            <v>RSV</v>
          </cell>
          <cell r="O1" t="str">
            <v>K</v>
          </cell>
          <cell r="P1" t="str">
            <v>D</v>
          </cell>
          <cell r="Q1" t="str">
            <v>J</v>
          </cell>
        </row>
        <row r="2">
          <cell r="C2">
            <v>2000</v>
          </cell>
          <cell r="D2" t="str">
            <v>unit:yuan</v>
          </cell>
        </row>
        <row r="3">
          <cell r="A3">
            <v>44377</v>
          </cell>
          <cell r="B3">
            <v>1.0309999999999999</v>
          </cell>
          <cell r="C3">
            <v>2000</v>
          </cell>
          <cell r="D3">
            <v>1939.8642095053349</v>
          </cell>
          <cell r="E3">
            <v>1939.8642095053349</v>
          </cell>
          <cell r="F3">
            <v>2000</v>
          </cell>
          <cell r="G3">
            <v>2000</v>
          </cell>
          <cell r="H3">
            <v>2000</v>
          </cell>
          <cell r="I3">
            <v>0</v>
          </cell>
          <cell r="J3">
            <v>1.034</v>
          </cell>
          <cell r="K3">
            <v>1.012</v>
          </cell>
          <cell r="L3">
            <v>1.034</v>
          </cell>
          <cell r="M3">
            <v>1.012</v>
          </cell>
          <cell r="N3">
            <v>86.363636363635862</v>
          </cell>
          <cell r="O3">
            <v>86.363636363635862</v>
          </cell>
          <cell r="P3">
            <v>86.363636363635862</v>
          </cell>
          <cell r="Q3">
            <v>86.363636363635862</v>
          </cell>
        </row>
        <row r="4">
          <cell r="A4">
            <v>44407</v>
          </cell>
          <cell r="B4">
            <v>1.006</v>
          </cell>
          <cell r="C4">
            <v>2000</v>
          </cell>
          <cell r="D4">
            <v>1988.0715705765408</v>
          </cell>
          <cell r="E4">
            <v>3927.9357800818757</v>
          </cell>
          <cell r="F4">
            <v>3951.503394762367</v>
          </cell>
          <cell r="G4">
            <v>4000</v>
          </cell>
          <cell r="H4">
            <v>3951.503394762367</v>
          </cell>
          <cell r="I4">
            <v>-48.496605237633048</v>
          </cell>
          <cell r="J4">
            <v>1.054</v>
          </cell>
          <cell r="K4">
            <v>0.94</v>
          </cell>
          <cell r="L4">
            <v>1.054</v>
          </cell>
          <cell r="M4">
            <v>0.94</v>
          </cell>
          <cell r="N4">
            <v>57.89473684210526</v>
          </cell>
          <cell r="O4">
            <v>76.874003189792333</v>
          </cell>
          <cell r="P4">
            <v>83.200425305688029</v>
          </cell>
          <cell r="Q4">
            <v>64.221158958000927</v>
          </cell>
        </row>
        <row r="5">
          <cell r="A5">
            <v>44439</v>
          </cell>
          <cell r="B5">
            <v>0.96599999999999997</v>
          </cell>
          <cell r="C5">
            <v>2000</v>
          </cell>
          <cell r="D5">
            <v>2070.3933747412011</v>
          </cell>
          <cell r="E5">
            <v>5998.3291548230773</v>
          </cell>
          <cell r="F5">
            <v>5794.3859635590925</v>
          </cell>
          <cell r="G5">
            <v>6000</v>
          </cell>
          <cell r="H5">
            <v>5794.3859635590925</v>
          </cell>
          <cell r="I5">
            <v>-205.61403644090751</v>
          </cell>
          <cell r="J5">
            <v>1.0469999999999999</v>
          </cell>
          <cell r="K5">
            <v>0.95699999999999996</v>
          </cell>
          <cell r="L5">
            <v>1.054</v>
          </cell>
          <cell r="M5">
            <v>0.94</v>
          </cell>
          <cell r="N5">
            <v>22.807017543859651</v>
          </cell>
          <cell r="O5">
            <v>58.851674641148101</v>
          </cell>
          <cell r="P5">
            <v>75.084175084174717</v>
          </cell>
          <cell r="Q5">
            <v>26.386673755094876</v>
          </cell>
        </row>
        <row r="6">
          <cell r="A6">
            <v>44469</v>
          </cell>
          <cell r="B6">
            <v>0.96099999999999997</v>
          </cell>
          <cell r="C6">
            <v>2000</v>
          </cell>
          <cell r="D6">
            <v>2081.1654526534862</v>
          </cell>
          <cell r="E6">
            <v>8079.494607476563</v>
          </cell>
          <cell r="F6">
            <v>7764.3943177849769</v>
          </cell>
          <cell r="G6">
            <v>8000</v>
          </cell>
          <cell r="H6">
            <v>7764.3943177849769</v>
          </cell>
          <cell r="I6">
            <v>-235.60568221502308</v>
          </cell>
          <cell r="J6">
            <v>0.98799999999999999</v>
          </cell>
          <cell r="K6">
            <v>0.93700000000000006</v>
          </cell>
          <cell r="L6">
            <v>1.054</v>
          </cell>
          <cell r="M6">
            <v>0.93700000000000006</v>
          </cell>
          <cell r="N6">
            <v>20.512820512820436</v>
          </cell>
          <cell r="O6">
            <v>46.072056598372207</v>
          </cell>
          <cell r="P6">
            <v>65.41346892224054</v>
          </cell>
          <cell r="Q6">
            <v>7.3892319506355477</v>
          </cell>
        </row>
        <row r="7">
          <cell r="A7">
            <v>44498</v>
          </cell>
          <cell r="B7">
            <v>0.99299997091293335</v>
          </cell>
          <cell r="C7">
            <v>2000</v>
          </cell>
          <cell r="D7">
            <v>2014.098749833056</v>
          </cell>
          <cell r="E7">
            <v>10093.593357309619</v>
          </cell>
          <cell r="F7">
            <v>10022.937910215429</v>
          </cell>
          <cell r="G7">
            <v>10000</v>
          </cell>
          <cell r="H7">
            <v>10022.937910215429</v>
          </cell>
          <cell r="I7">
            <v>22.937910215428928</v>
          </cell>
          <cell r="J7">
            <v>1.0049999952316284</v>
          </cell>
          <cell r="K7">
            <v>0.93900001049041748</v>
          </cell>
          <cell r="L7">
            <v>1.054</v>
          </cell>
          <cell r="M7">
            <v>0.93700000000000006</v>
          </cell>
          <cell r="N7">
            <v>47.863223002507091</v>
          </cell>
          <cell r="O7">
            <v>46.669112066417171</v>
          </cell>
          <cell r="P7">
            <v>59.165349970299417</v>
          </cell>
          <cell r="Q7">
            <v>21.676636258652678</v>
          </cell>
        </row>
        <row r="8">
          <cell r="A8">
            <v>44530</v>
          </cell>
          <cell r="B8">
            <v>1.0110000371932983</v>
          </cell>
          <cell r="C8">
            <v>2000</v>
          </cell>
          <cell r="D8">
            <v>1978.239294186702</v>
          </cell>
          <cell r="E8">
            <v>12071.832651496321</v>
          </cell>
          <cell r="F8">
            <v>12204.623259654054</v>
          </cell>
          <cell r="G8">
            <v>12000</v>
          </cell>
          <cell r="H8">
            <v>12204.623259654054</v>
          </cell>
          <cell r="I8">
            <v>204.62325965405398</v>
          </cell>
          <cell r="J8">
            <v>1.0219999551773071</v>
          </cell>
          <cell r="K8">
            <v>0.98100000619888306</v>
          </cell>
          <cell r="L8">
            <v>1.054</v>
          </cell>
          <cell r="M8">
            <v>0.93700000000000006</v>
          </cell>
          <cell r="N8">
            <v>63.247895037007083</v>
          </cell>
          <cell r="O8">
            <v>52.195373056613811</v>
          </cell>
          <cell r="P8">
            <v>56.842024332404215</v>
          </cell>
          <cell r="Q8">
            <v>42.902070505032995</v>
          </cell>
        </row>
        <row r="9">
          <cell r="A9">
            <v>44561</v>
          </cell>
          <cell r="B9">
            <v>0.99199998378753662</v>
          </cell>
          <cell r="C9">
            <v>2000</v>
          </cell>
          <cell r="D9">
            <v>2016.1290652080834</v>
          </cell>
          <cell r="E9">
            <v>14087.961716704405</v>
          </cell>
          <cell r="F9">
            <v>13975.257794570207</v>
          </cell>
          <cell r="G9">
            <v>14000</v>
          </cell>
          <cell r="H9">
            <v>13975.257794570207</v>
          </cell>
          <cell r="I9">
            <v>-24.742205429793103</v>
          </cell>
          <cell r="J9">
            <v>1.034000039100647</v>
          </cell>
          <cell r="K9">
            <v>0.97600001096725464</v>
          </cell>
          <cell r="L9">
            <v>1.054</v>
          </cell>
          <cell r="M9">
            <v>0.93700000000000006</v>
          </cell>
          <cell r="N9">
            <v>47.008533151740657</v>
          </cell>
          <cell r="O9">
            <v>50.466426421656088</v>
          </cell>
          <cell r="P9">
            <v>54.716825028821511</v>
          </cell>
          <cell r="Q9">
            <v>41.96562920732525</v>
          </cell>
        </row>
        <row r="10">
          <cell r="A10">
            <v>44589</v>
          </cell>
          <cell r="B10">
            <v>0.89099997282028198</v>
          </cell>
          <cell r="C10">
            <v>2000</v>
          </cell>
          <cell r="D10">
            <v>2244.6689798086081</v>
          </cell>
          <cell r="E10">
            <v>16332.630696513013</v>
          </cell>
          <cell r="F10">
            <v>14552.373506676799</v>
          </cell>
          <cell r="G10">
            <v>16000</v>
          </cell>
          <cell r="H10">
            <v>14552.373506676799</v>
          </cell>
          <cell r="I10">
            <v>-1447.6264933232014</v>
          </cell>
          <cell r="J10">
            <v>0.99599999189376831</v>
          </cell>
          <cell r="K10">
            <v>0.88499999046325684</v>
          </cell>
          <cell r="L10">
            <v>1.054</v>
          </cell>
          <cell r="M10">
            <v>0.88499999046325684</v>
          </cell>
          <cell r="N10">
            <v>3.5502852180139421</v>
          </cell>
          <cell r="O10">
            <v>34.827712687108708</v>
          </cell>
          <cell r="P10">
            <v>48.087120914917243</v>
          </cell>
          <cell r="Q10">
            <v>8.3088962314916301</v>
          </cell>
        </row>
        <row r="11">
          <cell r="A11">
            <v>44620</v>
          </cell>
          <cell r="B11">
            <v>0.88200002908706665</v>
          </cell>
          <cell r="C11">
            <v>2000</v>
          </cell>
          <cell r="D11">
            <v>2267.573621363872</v>
          </cell>
          <cell r="E11">
            <v>18600.204317876887</v>
          </cell>
          <cell r="F11">
            <v>16405.380749392796</v>
          </cell>
          <cell r="G11">
            <v>18000</v>
          </cell>
          <cell r="H11">
            <v>16405.380749392796</v>
          </cell>
          <cell r="I11">
            <v>-1594.6192506072039</v>
          </cell>
          <cell r="J11">
            <v>0.91100001335144043</v>
          </cell>
          <cell r="K11">
            <v>0.85000002384185791</v>
          </cell>
          <cell r="L11">
            <v>1.054</v>
          </cell>
          <cell r="M11">
            <v>0.85000002384185791</v>
          </cell>
          <cell r="N11">
            <v>15.686278914269149</v>
          </cell>
          <cell r="O11">
            <v>28.447234762828856</v>
          </cell>
          <cell r="P11">
            <v>41.54049219755445</v>
          </cell>
          <cell r="Q11">
            <v>2.2607198933776687</v>
          </cell>
        </row>
        <row r="12">
          <cell r="A12">
            <v>44651</v>
          </cell>
          <cell r="B12">
            <v>0.79199999570846558</v>
          </cell>
          <cell r="C12">
            <v>3000</v>
          </cell>
          <cell r="D12">
            <v>3787.8788084038033</v>
          </cell>
          <cell r="E12">
            <v>22388.08312628069</v>
          </cell>
          <cell r="F12">
            <v>17731.361739935077</v>
          </cell>
          <cell r="G12">
            <v>21000</v>
          </cell>
          <cell r="H12">
            <v>17731.361739935077</v>
          </cell>
          <cell r="I12">
            <v>-3268.6382600649231</v>
          </cell>
          <cell r="J12">
            <v>0.88599997758865356</v>
          </cell>
          <cell r="K12">
            <v>0.75</v>
          </cell>
          <cell r="L12">
            <v>1.054</v>
          </cell>
          <cell r="M12">
            <v>0.75</v>
          </cell>
          <cell r="N12">
            <v>13.815788061995253</v>
          </cell>
          <cell r="O12">
            <v>23.570085862550986</v>
          </cell>
          <cell r="P12">
            <v>35.550356752553292</v>
          </cell>
          <cell r="Q12">
            <v>-0.39045591745362174</v>
          </cell>
        </row>
        <row r="13">
          <cell r="A13">
            <v>44680</v>
          </cell>
          <cell r="B13">
            <v>0.71899998188018799</v>
          </cell>
          <cell r="C13">
            <v>2000</v>
          </cell>
          <cell r="D13">
            <v>2781.6412383905649</v>
          </cell>
          <cell r="E13">
            <v>25169.724364671256</v>
          </cell>
          <cell r="F13">
            <v>18097.03136212796</v>
          </cell>
          <cell r="G13">
            <v>23000</v>
          </cell>
          <cell r="H13">
            <v>18097.03136212796</v>
          </cell>
          <cell r="I13">
            <v>-4902.9686378720398</v>
          </cell>
          <cell r="J13">
            <v>0.80199998617172241</v>
          </cell>
          <cell r="K13">
            <v>0.65399998426437378</v>
          </cell>
          <cell r="L13">
            <v>1.0469999999999999</v>
          </cell>
          <cell r="M13">
            <v>0.65399998426437378</v>
          </cell>
          <cell r="N13">
            <v>16.539438934664105</v>
          </cell>
          <cell r="O13">
            <v>21.226536886588693</v>
          </cell>
          <cell r="P13">
            <v>30.77575013056509</v>
          </cell>
          <cell r="Q13">
            <v>2.1281103986359042</v>
          </cell>
        </row>
        <row r="14">
          <cell r="A14">
            <v>44712</v>
          </cell>
          <cell r="B14">
            <v>0.74699997901916504</v>
          </cell>
          <cell r="C14">
            <v>2000</v>
          </cell>
          <cell r="D14">
            <v>2677.3762465509894</v>
          </cell>
          <cell r="E14">
            <v>27847.100611222246</v>
          </cell>
          <cell r="F14">
            <v>20801.783572327597</v>
          </cell>
          <cell r="G14">
            <v>25000</v>
          </cell>
          <cell r="H14">
            <v>20801.783572327597</v>
          </cell>
          <cell r="I14">
            <v>-4198.2164276724034</v>
          </cell>
          <cell r="J14">
            <v>0.74800002574920654</v>
          </cell>
          <cell r="K14">
            <v>0.68199998140335083</v>
          </cell>
          <cell r="L14">
            <v>1.034000039100647</v>
          </cell>
          <cell r="M14">
            <v>0.65399998426437378</v>
          </cell>
          <cell r="N14">
            <v>24.4736792985099</v>
          </cell>
          <cell r="O14">
            <v>22.308917690562428</v>
          </cell>
          <cell r="P14">
            <v>27.953472650564205</v>
          </cell>
          <cell r="Q14">
            <v>11.019807770558877</v>
          </cell>
        </row>
        <row r="15">
          <cell r="A15">
            <v>44742</v>
          </cell>
          <cell r="B15">
            <v>0.84500002861022949</v>
          </cell>
          <cell r="C15">
            <v>2000</v>
          </cell>
          <cell r="D15">
            <v>2366.8638251875536</v>
          </cell>
          <cell r="E15">
            <v>30213.964436409799</v>
          </cell>
          <cell r="F15">
            <v>25530.800813194735</v>
          </cell>
          <cell r="G15">
            <v>27000</v>
          </cell>
          <cell r="H15">
            <v>25530.800813194735</v>
          </cell>
          <cell r="I15">
            <v>-1469.1991868052646</v>
          </cell>
          <cell r="J15">
            <v>0.86000001430511475</v>
          </cell>
          <cell r="K15">
            <v>0.74400001764297485</v>
          </cell>
          <cell r="L15">
            <v>1.034000039100647</v>
          </cell>
          <cell r="M15">
            <v>0.65399998426437378</v>
          </cell>
          <cell r="N15">
            <v>50.263162311423869</v>
          </cell>
          <cell r="O15">
            <v>31.626999230849577</v>
          </cell>
          <cell r="P15">
            <v>29.177981510659333</v>
          </cell>
          <cell r="Q15">
            <v>36.525034671230067</v>
          </cell>
        </row>
        <row r="16">
          <cell r="A16">
            <v>44771</v>
          </cell>
          <cell r="B16">
            <v>0.80099999904632568</v>
          </cell>
          <cell r="C16">
            <v>2000</v>
          </cell>
          <cell r="D16">
            <v>2496.8789043460788</v>
          </cell>
          <cell r="E16">
            <v>32710.843340755877</v>
          </cell>
          <cell r="F16">
            <v>26201.385484749968</v>
          </cell>
          <cell r="G16">
            <v>29000</v>
          </cell>
          <cell r="H16">
            <v>26201.385484749968</v>
          </cell>
          <cell r="I16">
            <v>-2798.6145152500321</v>
          </cell>
          <cell r="J16">
            <v>0.85799998044967651</v>
          </cell>
          <cell r="K16">
            <v>0.79900002479553223</v>
          </cell>
          <cell r="L16">
            <v>1.034000039100647</v>
          </cell>
          <cell r="M16">
            <v>0.65399998426437378</v>
          </cell>
          <cell r="N16">
            <v>38.684208833940389</v>
          </cell>
          <cell r="O16">
            <v>33.979402431879848</v>
          </cell>
          <cell r="P16">
            <v>30.778455151066169</v>
          </cell>
          <cell r="Q16">
            <v>40.381296993507206</v>
          </cell>
        </row>
        <row r="17">
          <cell r="A17">
            <v>44804</v>
          </cell>
          <cell r="B17">
            <v>0.76499998569488525</v>
          </cell>
          <cell r="C17">
            <v>2000</v>
          </cell>
          <cell r="D17">
            <v>2614.3791338548936</v>
          </cell>
          <cell r="E17">
            <v>35325.222474610768</v>
          </cell>
          <cell r="F17">
            <v>27023.794687745878</v>
          </cell>
          <cell r="G17">
            <v>31000</v>
          </cell>
          <cell r="H17">
            <v>27023.794687745878</v>
          </cell>
          <cell r="I17">
            <v>-3976.205312254122</v>
          </cell>
          <cell r="J17">
            <v>0.82700002193450928</v>
          </cell>
          <cell r="K17">
            <v>0.7630000114440918</v>
          </cell>
          <cell r="L17">
            <v>1.034000039100647</v>
          </cell>
          <cell r="M17">
            <v>0.65399998426437378</v>
          </cell>
          <cell r="N17">
            <v>29.210522476986728</v>
          </cell>
          <cell r="O17">
            <v>32.389775780248804</v>
          </cell>
          <cell r="P17">
            <v>31.315562027460384</v>
          </cell>
          <cell r="Q17">
            <v>34.538203285825638</v>
          </cell>
        </row>
        <row r="18">
          <cell r="A18">
            <v>44834</v>
          </cell>
          <cell r="B18">
            <v>0.69599997997283936</v>
          </cell>
          <cell r="C18">
            <v>2000</v>
          </cell>
          <cell r="D18">
            <v>2873.5633010766005</v>
          </cell>
          <cell r="E18">
            <v>38198.785775687371</v>
          </cell>
          <cell r="F18">
            <v>26586.354134865192</v>
          </cell>
          <cell r="G18">
            <v>33000</v>
          </cell>
          <cell r="H18">
            <v>26586.354134865192</v>
          </cell>
          <cell r="I18">
            <v>-6413.6458651348075</v>
          </cell>
          <cell r="J18">
            <v>0.77399998903274536</v>
          </cell>
          <cell r="K18">
            <v>0.69599997997283936</v>
          </cell>
          <cell r="L18">
            <v>0.99599999189376831</v>
          </cell>
          <cell r="M18">
            <v>0.65399998426437378</v>
          </cell>
          <cell r="N18">
            <v>12.280700225591376</v>
          </cell>
          <cell r="O18">
            <v>25.686750595362994</v>
          </cell>
          <cell r="P18">
            <v>29.439291550094584</v>
          </cell>
          <cell r="Q18">
            <v>18.181668685899815</v>
          </cell>
        </row>
        <row r="19">
          <cell r="A19">
            <v>44865</v>
          </cell>
          <cell r="B19">
            <v>0.68699997663497925</v>
          </cell>
          <cell r="C19">
            <v>2000</v>
          </cell>
          <cell r="D19">
            <v>2911.2082503936554</v>
          </cell>
          <cell r="E19">
            <v>41109.994026081025</v>
          </cell>
          <cell r="F19">
            <v>28242.564935381801</v>
          </cell>
          <cell r="G19">
            <v>35000</v>
          </cell>
          <cell r="H19">
            <v>28242.564935381801</v>
          </cell>
          <cell r="I19">
            <v>-6757.4350646181992</v>
          </cell>
          <cell r="J19">
            <v>0.74199998378753662</v>
          </cell>
          <cell r="K19">
            <v>0.67799997329711914</v>
          </cell>
          <cell r="L19">
            <v>0.91100001335144043</v>
          </cell>
          <cell r="M19">
            <v>0.65399998426437378</v>
          </cell>
          <cell r="N19">
            <v>12.840462504160149</v>
          </cell>
          <cell r="O19">
            <v>21.404654564962044</v>
          </cell>
          <cell r="P19">
            <v>26.761079221717068</v>
          </cell>
          <cell r="Q19">
            <v>10.691805251451996</v>
          </cell>
        </row>
        <row r="20">
          <cell r="A20">
            <v>44895</v>
          </cell>
          <cell r="B20">
            <v>0.72000002861022949</v>
          </cell>
          <cell r="C20">
            <v>2000</v>
          </cell>
          <cell r="D20">
            <v>2777.7776673988105</v>
          </cell>
          <cell r="E20">
            <v>43887.771693479837</v>
          </cell>
          <cell r="F20">
            <v>31599.196874944704</v>
          </cell>
          <cell r="G20">
            <v>37000</v>
          </cell>
          <cell r="H20">
            <v>31599.196874944704</v>
          </cell>
          <cell r="I20">
            <v>-5400.8031250552958</v>
          </cell>
          <cell r="J20">
            <v>0.74500000476837158</v>
          </cell>
          <cell r="K20">
            <v>0.68400001525878906</v>
          </cell>
          <cell r="L20">
            <v>0.88599997758865356</v>
          </cell>
          <cell r="M20">
            <v>0.65399998426437378</v>
          </cell>
          <cell r="N20">
            <v>28.448295795251873</v>
          </cell>
          <cell r="O20">
            <v>23.752534975058655</v>
          </cell>
          <cell r="P20">
            <v>25.758231139497596</v>
          </cell>
          <cell r="Q20">
            <v>19.741142646180776</v>
          </cell>
        </row>
        <row r="21">
          <cell r="A21">
            <v>44925</v>
          </cell>
          <cell r="B21">
            <v>0.72299998998641968</v>
          </cell>
          <cell r="C21">
            <v>2000</v>
          </cell>
          <cell r="D21">
            <v>2766.2517672200333</v>
          </cell>
          <cell r="E21">
            <v>46654.023460699871</v>
          </cell>
          <cell r="F21">
            <v>33730.858494912194</v>
          </cell>
          <cell r="G21">
            <v>39000</v>
          </cell>
          <cell r="H21">
            <v>33730.858494912194</v>
          </cell>
          <cell r="I21">
            <v>-5269.1415050878059</v>
          </cell>
          <cell r="J21">
            <v>0.75199997425079346</v>
          </cell>
          <cell r="K21">
            <v>0.7070000171661377</v>
          </cell>
          <cell r="L21">
            <v>0.86000001430511475</v>
          </cell>
          <cell r="M21">
            <v>0.65399998426437378</v>
          </cell>
          <cell r="N21">
            <v>33.495143524202234</v>
          </cell>
          <cell r="O21">
            <v>27.000071158106511</v>
          </cell>
          <cell r="P21">
            <v>26.172177812367234</v>
          </cell>
          <cell r="Q21">
            <v>28.655857849585068</v>
          </cell>
        </row>
        <row r="22">
          <cell r="A22">
            <v>44957</v>
          </cell>
          <cell r="B22">
            <v>0.78899997472763062</v>
          </cell>
          <cell r="C22">
            <v>2000</v>
          </cell>
          <cell r="D22">
            <v>2534.8543270744931</v>
          </cell>
          <cell r="E22">
            <v>49188.877787774363</v>
          </cell>
          <cell r="F22">
            <v>38810.02333143448</v>
          </cell>
          <cell r="G22">
            <v>41000</v>
          </cell>
          <cell r="H22">
            <v>38810.02333143448</v>
          </cell>
          <cell r="I22">
            <v>-2189.9766685655195</v>
          </cell>
          <cell r="J22">
            <v>0.81000000238418579</v>
          </cell>
          <cell r="K22">
            <v>0.7149999737739563</v>
          </cell>
          <cell r="L22">
            <v>0.86000001430511475</v>
          </cell>
          <cell r="M22">
            <v>0.67799997329711914</v>
          </cell>
          <cell r="N22">
            <v>60.988998033047167</v>
          </cell>
          <cell r="O22">
            <v>38.329713449753399</v>
          </cell>
          <cell r="P22">
            <v>30.224689691495957</v>
          </cell>
          <cell r="Q22">
            <v>54.539760966268283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f>VLOOKUP(A3,[1]HwabaoWP_szse_innovation_100!$A:$E,5)</f>
        <v>1.0309999999999999</v>
      </c>
      <c r="C3" s="31">
        <f>VLOOKUP(A3,[2]myPEPB!$B:$C,2,FALSE)</f>
        <v>41.45</v>
      </c>
      <c r="D3" s="29">
        <f>VLOOKUP(A3,[2]myPEPB!$B:$D,3,FALSE)</f>
        <v>41.041896551724122</v>
      </c>
      <c r="E3" s="29">
        <v>0</v>
      </c>
      <c r="F3" s="30">
        <f t="shared" ref="F3:F22" si="0">E3/B3</f>
        <v>0</v>
      </c>
      <c r="G3" s="30">
        <f t="shared" ref="G3:G22" si="1">G2+F3</f>
        <v>0</v>
      </c>
      <c r="H3" s="30">
        <f t="shared" ref="H3:H22" si="2">G3*B3</f>
        <v>0</v>
      </c>
      <c r="I3" s="30">
        <f t="shared" ref="I3:I22" si="3">IF(E3&gt;0,I2+E3,I2)</f>
        <v>0</v>
      </c>
      <c r="J3" s="30">
        <f t="shared" ref="J3:J22" si="4">H3+L3</f>
        <v>0</v>
      </c>
      <c r="K3" s="30">
        <f t="shared" ref="K3:K22" si="5">J3-I3</f>
        <v>0</v>
      </c>
      <c r="L3" s="29">
        <f t="shared" ref="L3:L22" si="6">IF(E3&lt;0,L2-E3,L2)</f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</row>
    <row r="4" spans="1:33" ht="14.1" customHeight="1" x14ac:dyDescent="0.2">
      <c r="A4" s="32">
        <v>44407</v>
      </c>
      <c r="B4" s="31">
        <f>VLOOKUP(A4,[1]HwabaoWP_szse_innovation_100!$A:$E,5)</f>
        <v>1.006</v>
      </c>
      <c r="C4" s="31">
        <f>VLOOKUP(A4,[2]myPEPB!$B:$C,2,FALSE)</f>
        <v>39.930000305175781</v>
      </c>
      <c r="D4" s="29">
        <f>VLOOKUP(A4,[2]myPEPB!$B:$D,3,FALSE)</f>
        <v>40.930499984741189</v>
      </c>
      <c r="E4" s="29">
        <f t="shared" ref="E4:E22" si="7">IF(C4&lt;D4,$E$2*(D4-C4)^2,-$E$2*(D4-C4)^2)</f>
        <v>3953.9484548014116</v>
      </c>
      <c r="F4" s="30">
        <f t="shared" si="0"/>
        <v>3930.3662572578642</v>
      </c>
      <c r="G4" s="30">
        <f t="shared" si="1"/>
        <v>3930.3662572578642</v>
      </c>
      <c r="H4" s="30">
        <f t="shared" si="2"/>
        <v>3953.9484548014116</v>
      </c>
      <c r="I4" s="30">
        <f t="shared" si="3"/>
        <v>3953.9484548014116</v>
      </c>
      <c r="J4" s="30">
        <f t="shared" si="4"/>
        <v>3953.9484548014116</v>
      </c>
      <c r="K4" s="30">
        <f t="shared" si="5"/>
        <v>0</v>
      </c>
      <c r="L4" s="29">
        <f t="shared" si="6"/>
        <v>0</v>
      </c>
      <c r="M4" s="27"/>
      <c r="P4" s="42">
        <v>44561</v>
      </c>
      <c r="Q4" s="35">
        <f>R4</f>
        <v>245217.81577195294</v>
      </c>
      <c r="R4" s="34">
        <f>VLOOKUP(P4,A:I,9,)</f>
        <v>245217.81577195294</v>
      </c>
      <c r="S4" s="34">
        <f>VLOOKUP(P4,A:J,10,)</f>
        <v>247884.08816460447</v>
      </c>
      <c r="T4" s="34">
        <f>VLOOKUP(P4,A:K,11,)</f>
        <v>2666.2723926515318</v>
      </c>
      <c r="U4" s="34">
        <f>VLOOKUP(P4,A:L,12,)</f>
        <v>0</v>
      </c>
      <c r="V4" s="33">
        <f>(S4-R4)/R4</f>
        <v>1.0873077815565837E-2</v>
      </c>
      <c r="W4" s="33">
        <f>V4</f>
        <v>1.0873077815565837E-2</v>
      </c>
      <c r="Y4" s="19"/>
      <c r="Z4" s="27"/>
      <c r="AA4" s="27"/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f>VLOOKUP(A5,[1]HwabaoWP_szse_innovation_100!$A:$E,5)</f>
        <v>0.96599999999999997</v>
      </c>
      <c r="C5" s="31">
        <f>VLOOKUP(A5,[2]myPEPB!$B:$C,2,FALSE)</f>
        <v>38.069999694824219</v>
      </c>
      <c r="D5" s="29">
        <f>VLOOKUP(A5,[2]myPEPB!$B:$D,3,FALSE)</f>
        <v>40.654705834482208</v>
      </c>
      <c r="E5" s="29">
        <f t="shared" si="7"/>
        <v>26388.788022123525</v>
      </c>
      <c r="F5" s="30">
        <f t="shared" si="0"/>
        <v>27317.585944227252</v>
      </c>
      <c r="G5" s="30">
        <f t="shared" si="1"/>
        <v>31247.952201485117</v>
      </c>
      <c r="H5" s="30">
        <f t="shared" si="2"/>
        <v>30185.521826634624</v>
      </c>
      <c r="I5" s="30">
        <f t="shared" si="3"/>
        <v>30342.736476924936</v>
      </c>
      <c r="J5" s="30">
        <f t="shared" si="4"/>
        <v>30185.521826634624</v>
      </c>
      <c r="K5" s="30">
        <f t="shared" si="5"/>
        <v>-157.21465029031242</v>
      </c>
      <c r="L5" s="29">
        <f t="shared" si="6"/>
        <v>0</v>
      </c>
      <c r="M5" s="27"/>
      <c r="Y5" s="19"/>
      <c r="Z5" s="27"/>
      <c r="AA5" s="27"/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f>VLOOKUP(A6,[1]HwabaoWP_szse_innovation_100!$A:$E,5)</f>
        <v>0.96099999999999997</v>
      </c>
      <c r="C6" s="31">
        <f>VLOOKUP(A6,[2]myPEPB!$B:$C,2,FALSE)</f>
        <v>35.020000457763672</v>
      </c>
      <c r="D6" s="29">
        <f>VLOOKUP(A6,[2]myPEPB!$B:$D,3,FALSE)</f>
        <v>39.730819672131133</v>
      </c>
      <c r="E6" s="29">
        <f t="shared" si="7"/>
        <v>87657.679798291982</v>
      </c>
      <c r="F6" s="30">
        <f t="shared" si="0"/>
        <v>91215.067427983333</v>
      </c>
      <c r="G6" s="30">
        <f t="shared" si="1"/>
        <v>122463.01962946844</v>
      </c>
      <c r="H6" s="30">
        <f t="shared" si="2"/>
        <v>117686.96186391918</v>
      </c>
      <c r="I6" s="30">
        <f t="shared" si="3"/>
        <v>118000.41627521692</v>
      </c>
      <c r="J6" s="30">
        <f t="shared" si="4"/>
        <v>117686.96186391918</v>
      </c>
      <c r="K6" s="30">
        <f t="shared" si="5"/>
        <v>-313.45441129774554</v>
      </c>
      <c r="L6" s="29">
        <f t="shared" si="6"/>
        <v>0</v>
      </c>
      <c r="M6" s="27"/>
      <c r="Y6" s="27"/>
      <c r="Z6" s="27"/>
      <c r="AA6" s="28"/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f>VLOOKUP(A7,[1]HwabaoWP_szse_innovation_100!$A:$E,5)</f>
        <v>0.99299997091293335</v>
      </c>
      <c r="C7" s="31">
        <f>VLOOKUP(A7,[2]myPEPB!$B:$C,2,FALSE)</f>
        <v>36.299999239999998</v>
      </c>
      <c r="D7" s="29">
        <f>VLOOKUP(A7,[2]myPEPB!$B:$D,3,FALSE)</f>
        <v>39.253623134275358</v>
      </c>
      <c r="E7" s="29">
        <f t="shared" si="7"/>
        <v>34459.381729895649</v>
      </c>
      <c r="F7" s="30">
        <f t="shared" si="0"/>
        <v>34702.298831101441</v>
      </c>
      <c r="G7" s="30">
        <f t="shared" si="1"/>
        <v>157165.31846056989</v>
      </c>
      <c r="H7" s="30">
        <f t="shared" si="2"/>
        <v>156065.15665986782</v>
      </c>
      <c r="I7" s="30">
        <f t="shared" si="3"/>
        <v>152459.79800511256</v>
      </c>
      <c r="J7" s="30">
        <f t="shared" si="4"/>
        <v>156065.15665986782</v>
      </c>
      <c r="K7" s="30">
        <f t="shared" si="5"/>
        <v>3605.358654755255</v>
      </c>
      <c r="L7" s="29">
        <f t="shared" si="6"/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f>VLOOKUP(A8,[1]HwabaoWP_szse_innovation_100!$A:$E,5)</f>
        <v>1.0110000371932983</v>
      </c>
      <c r="C8" s="31">
        <f>VLOOKUP(A8,[2]myPEPB!$B:$C,2,FALSE)</f>
        <v>35.450000000000003</v>
      </c>
      <c r="D8" s="29">
        <f>VLOOKUP(A8,[2]myPEPB!$B:$D,3,FALSE)</f>
        <v>38.695499988749994</v>
      </c>
      <c r="E8" s="29">
        <f t="shared" si="7"/>
        <v>41606.417199055955</v>
      </c>
      <c r="F8" s="30">
        <f t="shared" si="0"/>
        <v>41153.724696748955</v>
      </c>
      <c r="G8" s="30">
        <f t="shared" si="1"/>
        <v>198319.04315731884</v>
      </c>
      <c r="H8" s="30">
        <f t="shared" si="2"/>
        <v>200500.56000818868</v>
      </c>
      <c r="I8" s="30">
        <f t="shared" si="3"/>
        <v>194066.21520416852</v>
      </c>
      <c r="J8" s="30">
        <f t="shared" si="4"/>
        <v>200500.56000818868</v>
      </c>
      <c r="K8" s="30">
        <f t="shared" si="5"/>
        <v>6434.344804020162</v>
      </c>
      <c r="L8" s="29">
        <f t="shared" si="6"/>
        <v>0</v>
      </c>
      <c r="M8" s="27"/>
    </row>
    <row r="9" spans="1:33" ht="14.1" customHeight="1" x14ac:dyDescent="0.2">
      <c r="A9" s="32">
        <v>44561</v>
      </c>
      <c r="B9" s="31">
        <f>VLOOKUP(A9,[1]HwabaoWP_szse_innovation_100!$A:$E,5)</f>
        <v>0.99199998378753662</v>
      </c>
      <c r="C9" s="31">
        <f>VLOOKUP(A9,[2]myPEPB!$B:$C,2,FALSE)</f>
        <v>34.630000000000003</v>
      </c>
      <c r="D9" s="29">
        <f>VLOOKUP(A9,[2]myPEPB!$B:$D,3,FALSE)</f>
        <v>38.228579205136612</v>
      </c>
      <c r="E9" s="29">
        <f t="shared" si="7"/>
        <v>51151.60056778443</v>
      </c>
      <c r="F9" s="30">
        <f t="shared" si="0"/>
        <v>51564.11431831224</v>
      </c>
      <c r="G9" s="30">
        <f t="shared" si="1"/>
        <v>249883.15747563107</v>
      </c>
      <c r="H9" s="30">
        <f t="shared" si="2"/>
        <v>247884.08816460447</v>
      </c>
      <c r="I9" s="30">
        <f t="shared" si="3"/>
        <v>245217.81577195294</v>
      </c>
      <c r="J9" s="30">
        <f t="shared" si="4"/>
        <v>247884.08816460447</v>
      </c>
      <c r="K9" s="30">
        <f t="shared" si="5"/>
        <v>2666.2723926515318</v>
      </c>
      <c r="L9" s="29">
        <f t="shared" si="6"/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f>VLOOKUP(A10,[1]HwabaoWP_szse_innovation_100!$A:$E,5)</f>
        <v>0.89099997282028198</v>
      </c>
      <c r="C10" s="31">
        <f>VLOOKUP(A10,[2]myPEPB!$B:$C,2,FALSE)</f>
        <v>31.159999849999998</v>
      </c>
      <c r="D10" s="29">
        <f>VLOOKUP(A10,[2]myPEPB!$B:$D,3,FALSE)</f>
        <v>37.710494996683174</v>
      </c>
      <c r="E10" s="29">
        <f t="shared" si="7"/>
        <v>169490.49733354338</v>
      </c>
      <c r="F10" s="30">
        <f t="shared" si="0"/>
        <v>190225.03086846921</v>
      </c>
      <c r="G10" s="30">
        <f t="shared" si="1"/>
        <v>440108.18834410026</v>
      </c>
      <c r="H10" s="30">
        <f t="shared" si="2"/>
        <v>392136.3838525769</v>
      </c>
      <c r="I10" s="30">
        <f t="shared" si="3"/>
        <v>414708.31310549635</v>
      </c>
      <c r="J10" s="30">
        <f t="shared" si="4"/>
        <v>392136.3838525769</v>
      </c>
      <c r="K10" s="30">
        <f t="shared" si="5"/>
        <v>-22571.92925291945</v>
      </c>
      <c r="L10" s="29">
        <f t="shared" si="6"/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f>VLOOKUP(A11,[1]HwabaoWP_szse_innovation_100!$A:$E,5)</f>
        <v>0.88200002908706665</v>
      </c>
      <c r="C11" s="31">
        <f>VLOOKUP(A11,[2]myPEPB!$B:$C,2,FALSE)</f>
        <v>30.969999309999999</v>
      </c>
      <c r="D11" s="29">
        <f>VLOOKUP(A11,[2]myPEPB!$B:$D,3,FALSE)</f>
        <v>37.189770586238538</v>
      </c>
      <c r="E11" s="29">
        <f t="shared" si="7"/>
        <v>152807.94117845185</v>
      </c>
      <c r="F11" s="30">
        <f t="shared" si="0"/>
        <v>173251.62827558978</v>
      </c>
      <c r="G11" s="30">
        <f t="shared" si="1"/>
        <v>613359.81661969004</v>
      </c>
      <c r="H11" s="30">
        <f t="shared" si="2"/>
        <v>540983.37609940453</v>
      </c>
      <c r="I11" s="30">
        <f t="shared" si="3"/>
        <v>567516.25428394822</v>
      </c>
      <c r="J11" s="30">
        <f t="shared" si="4"/>
        <v>540983.37609940453</v>
      </c>
      <c r="K11" s="30">
        <f t="shared" si="5"/>
        <v>-26532.87818454369</v>
      </c>
      <c r="L11" s="29">
        <f t="shared" si="6"/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f>VLOOKUP(A12,[1]HwabaoWP_szse_innovation_100!$A:$E,5)</f>
        <v>0.79199999570846558</v>
      </c>
      <c r="C12" s="31">
        <f>VLOOKUP(A12,[2]myPEPB!$B:$C,2,FALSE)</f>
        <v>27.63999939</v>
      </c>
      <c r="D12" s="29">
        <f>VLOOKUP(A12,[2]myPEPB!$B:$D,3,FALSE)</f>
        <v>36.340622369004151</v>
      </c>
      <c r="E12" s="29">
        <f t="shared" si="7"/>
        <v>299018.3188799615</v>
      </c>
      <c r="F12" s="30">
        <f t="shared" si="0"/>
        <v>377548.38446997904</v>
      </c>
      <c r="G12" s="30">
        <f t="shared" si="1"/>
        <v>990908.20108966902</v>
      </c>
      <c r="H12" s="30">
        <f t="shared" si="2"/>
        <v>784799.29101050121</v>
      </c>
      <c r="I12" s="30">
        <f t="shared" si="3"/>
        <v>866534.57316390972</v>
      </c>
      <c r="J12" s="30">
        <f t="shared" si="4"/>
        <v>784799.29101050121</v>
      </c>
      <c r="K12" s="30">
        <f t="shared" si="5"/>
        <v>-81735.282153408509</v>
      </c>
      <c r="L12" s="29">
        <f t="shared" si="6"/>
        <v>0</v>
      </c>
      <c r="M12" s="27"/>
      <c r="Y12" s="19"/>
    </row>
    <row r="13" spans="1:33" ht="14.1" customHeight="1" x14ac:dyDescent="0.2">
      <c r="A13" s="32">
        <v>44680</v>
      </c>
      <c r="B13" s="31">
        <f>VLOOKUP(A13,[1]HwabaoWP_szse_innovation_100!$A:$E,5)</f>
        <v>0.71899998188018799</v>
      </c>
      <c r="C13" s="31">
        <f>VLOOKUP(A13,[2]myPEPB!$B:$C,2,FALSE)</f>
        <v>25.129999160000001</v>
      </c>
      <c r="D13" s="29">
        <f>VLOOKUP(A13,[2]myPEPB!$B:$D,3,FALSE)</f>
        <v>35.566653817730753</v>
      </c>
      <c r="E13" s="29">
        <f t="shared" si="7"/>
        <v>430248.85375669535</v>
      </c>
      <c r="F13" s="30">
        <f t="shared" si="0"/>
        <v>598398.97718994762</v>
      </c>
      <c r="G13" s="30">
        <f t="shared" si="1"/>
        <v>1589307.1782796166</v>
      </c>
      <c r="H13" s="30">
        <f t="shared" si="2"/>
        <v>1142711.8323850972</v>
      </c>
      <c r="I13" s="30">
        <f t="shared" si="3"/>
        <v>1296783.4269206051</v>
      </c>
      <c r="J13" s="30">
        <f t="shared" si="4"/>
        <v>1142711.8323850972</v>
      </c>
      <c r="K13" s="30">
        <f t="shared" si="5"/>
        <v>-154071.59453550796</v>
      </c>
      <c r="L13" s="29">
        <f t="shared" si="6"/>
        <v>0</v>
      </c>
      <c r="M13" s="27"/>
      <c r="AA13" s="25"/>
    </row>
    <row r="14" spans="1:33" ht="14.1" customHeight="1" x14ac:dyDescent="0.2">
      <c r="A14" s="32">
        <v>44712</v>
      </c>
      <c r="B14" s="31">
        <f>VLOOKUP(A14,[1]HwabaoWP_szse_innovation_100!$A:$E,5)</f>
        <v>0.74699997901916504</v>
      </c>
      <c r="C14" s="31">
        <f>VLOOKUP(A14,[2]myPEPB!$B:$C,2,FALSE)</f>
        <v>24.129999160000001</v>
      </c>
      <c r="D14" s="29">
        <f>VLOOKUP(A14,[2]myPEPB!$B:$D,3,FALSE)</f>
        <v>34.740573439534039</v>
      </c>
      <c r="E14" s="29">
        <f t="shared" si="7"/>
        <v>444707.93183896161</v>
      </c>
      <c r="F14" s="30">
        <f t="shared" si="0"/>
        <v>595325.22667922615</v>
      </c>
      <c r="G14" s="30">
        <f t="shared" si="1"/>
        <v>2184632.4049588428</v>
      </c>
      <c r="H14" s="30">
        <f t="shared" si="2"/>
        <v>1631920.3606688436</v>
      </c>
      <c r="I14" s="30">
        <f t="shared" si="3"/>
        <v>1741491.3587595667</v>
      </c>
      <c r="J14" s="30">
        <f t="shared" si="4"/>
        <v>1631920.3606688436</v>
      </c>
      <c r="K14" s="30">
        <f t="shared" si="5"/>
        <v>-109570.99809072306</v>
      </c>
      <c r="L14" s="29">
        <f t="shared" si="6"/>
        <v>0</v>
      </c>
      <c r="M14" s="27"/>
    </row>
    <row r="15" spans="1:33" ht="14.1" customHeight="1" x14ac:dyDescent="0.2">
      <c r="A15" s="32">
        <v>44742</v>
      </c>
      <c r="B15" s="31">
        <f>VLOOKUP(A15,[1]HwabaoWP_szse_innovation_100!$A:$E,5)</f>
        <v>0.84500002861022949</v>
      </c>
      <c r="C15" s="31">
        <f>VLOOKUP(A15,[2]myPEPB!$B:$C,2,FALSE)</f>
        <v>27.809999470000001</v>
      </c>
      <c r="D15" s="29">
        <f>VLOOKUP(A15,[2]myPEPB!$B:$D,3,FALSE)</f>
        <v>34.119366627533324</v>
      </c>
      <c r="E15" s="29">
        <f t="shared" si="7"/>
        <v>157242.05001781249</v>
      </c>
      <c r="F15" s="30">
        <f t="shared" si="0"/>
        <v>186085.25999274614</v>
      </c>
      <c r="G15" s="30">
        <f t="shared" si="1"/>
        <v>2370717.664951589</v>
      </c>
      <c r="H15" s="30">
        <f t="shared" si="2"/>
        <v>2003256.4947108692</v>
      </c>
      <c r="I15" s="30">
        <f t="shared" si="3"/>
        <v>1898733.4087773792</v>
      </c>
      <c r="J15" s="30">
        <f t="shared" si="4"/>
        <v>2003256.4947108692</v>
      </c>
      <c r="K15" s="30">
        <f t="shared" si="5"/>
        <v>104523.08593348996</v>
      </c>
      <c r="L15" s="29">
        <f t="shared" si="6"/>
        <v>0</v>
      </c>
      <c r="M15" s="27"/>
    </row>
    <row r="16" spans="1:33" ht="14.1" customHeight="1" x14ac:dyDescent="0.2">
      <c r="A16" s="32">
        <v>44771</v>
      </c>
      <c r="B16" s="31">
        <f>VLOOKUP(A16,[1]HwabaoWP_szse_innovation_100!$A:$E,5)</f>
        <v>0.80099999904632568</v>
      </c>
      <c r="C16" s="31">
        <f>VLOOKUP(A16,[2]myPEPB!$B:$C,2,FALSE)</f>
        <v>26.329999919999999</v>
      </c>
      <c r="D16" s="29">
        <f>VLOOKUP(A16,[2]myPEPB!$B:$D,3,FALSE)</f>
        <v>33.666137024579427</v>
      </c>
      <c r="E16" s="29">
        <f t="shared" si="7"/>
        <v>212584.68508788882</v>
      </c>
      <c r="F16" s="30">
        <f t="shared" si="0"/>
        <v>265399.10779150203</v>
      </c>
      <c r="G16" s="30">
        <f t="shared" si="1"/>
        <v>2636116.772743091</v>
      </c>
      <c r="H16" s="30">
        <f t="shared" si="2"/>
        <v>2111529.5324532189</v>
      </c>
      <c r="I16" s="30">
        <f t="shared" si="3"/>
        <v>2111318.0938652679</v>
      </c>
      <c r="J16" s="30">
        <f t="shared" si="4"/>
        <v>2111529.5324532189</v>
      </c>
      <c r="K16" s="30">
        <f t="shared" si="5"/>
        <v>211.43858795100823</v>
      </c>
      <c r="L16" s="29">
        <f t="shared" si="6"/>
        <v>0</v>
      </c>
      <c r="M16" s="27"/>
    </row>
    <row r="17" spans="1:13" ht="14.1" customHeight="1" x14ac:dyDescent="0.2">
      <c r="A17" s="32">
        <v>44804</v>
      </c>
      <c r="B17" s="31">
        <f>VLOOKUP(A17,[1]HwabaoWP_szse_innovation_100!$A:$E,5)</f>
        <v>0.76499998569488525</v>
      </c>
      <c r="C17" s="31">
        <f>VLOOKUP(A17,[2]myPEPB!$B:$C,2,FALSE)</f>
        <v>25.18000031</v>
      </c>
      <c r="D17" s="29">
        <f>VLOOKUP(A17,[2]myPEPB!$B:$D,3,FALSE)</f>
        <v>33.177616240465106</v>
      </c>
      <c r="E17" s="29">
        <f t="shared" si="7"/>
        <v>252649.34925635549</v>
      </c>
      <c r="F17" s="30">
        <f t="shared" si="0"/>
        <v>330260.59343891655</v>
      </c>
      <c r="G17" s="30">
        <f t="shared" si="1"/>
        <v>2966377.3661820074</v>
      </c>
      <c r="H17" s="30">
        <f t="shared" si="2"/>
        <v>2269278.6426948672</v>
      </c>
      <c r="I17" s="30">
        <f t="shared" si="3"/>
        <v>2363967.4431216232</v>
      </c>
      <c r="J17" s="30">
        <f t="shared" si="4"/>
        <v>2269278.6426948672</v>
      </c>
      <c r="K17" s="30">
        <f t="shared" si="5"/>
        <v>-94688.800426756032</v>
      </c>
      <c r="L17" s="29">
        <f t="shared" si="6"/>
        <v>0</v>
      </c>
      <c r="M17" s="27"/>
    </row>
    <row r="18" spans="1:13" ht="14.1" customHeight="1" x14ac:dyDescent="0.2">
      <c r="A18" s="32">
        <v>44834</v>
      </c>
      <c r="B18" s="31">
        <f>VLOOKUP(A18,[1]HwabaoWP_szse_innovation_100!$A:$E,5)</f>
        <v>0.69599997997283936</v>
      </c>
      <c r="C18" s="31">
        <f>VLOOKUP(A18,[2]myPEPB!$B:$C,2,FALSE)</f>
        <v>22.61</v>
      </c>
      <c r="D18" s="29">
        <f>VLOOKUP(A18,[2]myPEPB!$B:$D,3,FALSE)</f>
        <v>32.640066271698615</v>
      </c>
      <c r="E18" s="29">
        <f t="shared" si="7"/>
        <v>397378.80618793133</v>
      </c>
      <c r="F18" s="30">
        <f t="shared" si="0"/>
        <v>570946.57704363531</v>
      </c>
      <c r="G18" s="30">
        <f t="shared" si="1"/>
        <v>3537323.9432256427</v>
      </c>
      <c r="H18" s="30">
        <f t="shared" si="2"/>
        <v>2461977.3936424926</v>
      </c>
      <c r="I18" s="30">
        <f t="shared" si="3"/>
        <v>2761346.2493095547</v>
      </c>
      <c r="J18" s="30">
        <f t="shared" si="4"/>
        <v>2461977.3936424926</v>
      </c>
      <c r="K18" s="30">
        <f t="shared" si="5"/>
        <v>-299368.8556670621</v>
      </c>
      <c r="L18" s="29">
        <f t="shared" si="6"/>
        <v>0</v>
      </c>
      <c r="M18" s="27"/>
    </row>
    <row r="19" spans="1:13" ht="12.75" x14ac:dyDescent="0.2">
      <c r="A19" s="32">
        <v>44865</v>
      </c>
      <c r="B19" s="31">
        <f>VLOOKUP(A19,[1]HwabaoWP_szse_innovation_100!$A:$E,5)</f>
        <v>0.68699997663497925</v>
      </c>
      <c r="C19" s="31">
        <f>VLOOKUP(A19,[2]myPEPB!$B:$C,2,FALSE)</f>
        <v>22.239999770000001</v>
      </c>
      <c r="D19" s="29">
        <f>VLOOKUP(A19,[2]myPEPB!$B:$D,3,FALSE)</f>
        <v>32.234420440393677</v>
      </c>
      <c r="E19" s="29">
        <f t="shared" si="7"/>
        <v>394559.35592032992</v>
      </c>
      <c r="F19" s="30">
        <f t="shared" si="0"/>
        <v>574322.22611263557</v>
      </c>
      <c r="G19" s="30">
        <f t="shared" si="1"/>
        <v>4111646.1693382785</v>
      </c>
      <c r="H19" s="30">
        <f t="shared" si="2"/>
        <v>2824700.8222666993</v>
      </c>
      <c r="I19" s="30">
        <f t="shared" si="3"/>
        <v>3155905.6052298844</v>
      </c>
      <c r="J19" s="30">
        <f t="shared" si="4"/>
        <v>2824700.8222666993</v>
      </c>
      <c r="K19" s="30">
        <f t="shared" si="5"/>
        <v>-331204.78296318511</v>
      </c>
      <c r="L19" s="29">
        <f t="shared" si="6"/>
        <v>0</v>
      </c>
    </row>
    <row r="20" spans="1:13" ht="12.75" x14ac:dyDescent="0.2">
      <c r="A20" s="32">
        <v>44895</v>
      </c>
      <c r="B20" s="31">
        <f>VLOOKUP(A20,[1]HwabaoWP_szse_innovation_100!$A:$E,5)</f>
        <v>0.72000002861022949</v>
      </c>
      <c r="C20" s="31">
        <f>VLOOKUP(A20,[2]myPEPB!$B:$C,2,FALSE)</f>
        <v>22.809999470000001</v>
      </c>
      <c r="D20" s="29">
        <f>VLOOKUP(A20,[2]myPEPB!$B:$D,3,FALSE)</f>
        <v>31.717901224590552</v>
      </c>
      <c r="E20" s="29">
        <f t="shared" si="7"/>
        <v>313435.3189942778</v>
      </c>
      <c r="F20" s="30">
        <f t="shared" si="0"/>
        <v>435326.81463816349</v>
      </c>
      <c r="G20" s="30">
        <f t="shared" si="1"/>
        <v>4546972.9839764424</v>
      </c>
      <c r="H20" s="30">
        <f t="shared" si="2"/>
        <v>3273820.6785529791</v>
      </c>
      <c r="I20" s="30">
        <f t="shared" si="3"/>
        <v>3469340.924224162</v>
      </c>
      <c r="J20" s="30">
        <f t="shared" si="4"/>
        <v>3273820.6785529791</v>
      </c>
      <c r="K20" s="30">
        <f t="shared" si="5"/>
        <v>-195520.24567118287</v>
      </c>
      <c r="L20" s="29">
        <f t="shared" si="6"/>
        <v>0</v>
      </c>
    </row>
    <row r="21" spans="1:13" ht="12.75" x14ac:dyDescent="0.2">
      <c r="A21" s="32">
        <v>44925</v>
      </c>
      <c r="B21" s="31">
        <f>VLOOKUP(A21,[1]HwabaoWP_szse_innovation_100!$A:$E,5)</f>
        <v>0.72299998998641968</v>
      </c>
      <c r="C21" s="31">
        <f>VLOOKUP(A21,[2]myPEPB!$B:$C,2,FALSE)</f>
        <v>22.739999770000001</v>
      </c>
      <c r="D21" s="29">
        <f>VLOOKUP(A21,[2]myPEPB!$B:$D,3,FALSE)</f>
        <v>31.272433394847042</v>
      </c>
      <c r="E21" s="29">
        <f t="shared" si="7"/>
        <v>287569.57307156065</v>
      </c>
      <c r="F21" s="30">
        <f t="shared" si="0"/>
        <v>397744.9198539576</v>
      </c>
      <c r="G21" s="30">
        <f t="shared" si="1"/>
        <v>4944717.9038303997</v>
      </c>
      <c r="H21" s="30">
        <f t="shared" si="2"/>
        <v>3575030.9949550489</v>
      </c>
      <c r="I21" s="30">
        <f t="shared" si="3"/>
        <v>3756910.4972957228</v>
      </c>
      <c r="J21" s="30">
        <f t="shared" si="4"/>
        <v>3575030.9949550489</v>
      </c>
      <c r="K21" s="30">
        <f t="shared" si="5"/>
        <v>-181879.50234067393</v>
      </c>
      <c r="L21" s="29">
        <f t="shared" si="6"/>
        <v>0</v>
      </c>
    </row>
    <row r="22" spans="1:13" ht="12.75" x14ac:dyDescent="0.2">
      <c r="A22" s="32">
        <v>44957</v>
      </c>
      <c r="B22" s="31">
        <f>VLOOKUP(A22,[1]HwabaoWP_szse_innovation_100!$A:$E,5)</f>
        <v>0.78899997472763062</v>
      </c>
      <c r="C22" s="31">
        <f>VLOOKUP(A22,[2]myPEPB!$B:$C,2,FALSE)</f>
        <v>24.899999619999999</v>
      </c>
      <c r="D22" s="29">
        <f>VLOOKUP(A22,[2]myPEPB!$B:$D,3,FALSE)</f>
        <v>31.014726063038534</v>
      </c>
      <c r="E22" s="29">
        <f t="shared" si="7"/>
        <v>147690.02391911903</v>
      </c>
      <c r="F22" s="30">
        <f t="shared" si="0"/>
        <v>187186.34809855712</v>
      </c>
      <c r="G22" s="30">
        <f t="shared" si="1"/>
        <v>5131904.2519289572</v>
      </c>
      <c r="H22" s="30">
        <f t="shared" si="2"/>
        <v>4049072.3250765675</v>
      </c>
      <c r="I22" s="30">
        <f t="shared" si="3"/>
        <v>3904600.5212148419</v>
      </c>
      <c r="J22" s="30">
        <f t="shared" si="4"/>
        <v>4049072.3250765675</v>
      </c>
      <c r="K22" s="30">
        <f t="shared" si="5"/>
        <v>144471.80386172561</v>
      </c>
      <c r="L22" s="29">
        <f t="shared" si="6"/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2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VLOOKUP(A3,[2]myPEPB!$B:$C,2,FALSE)</f>
        <v>41.45</v>
      </c>
      <c r="D3" s="17">
        <f>VLOOKUP(A3,[2]myPEPB!$B:$D,3,FALSE)</f>
        <v>41.041896551724122</v>
      </c>
      <c r="E3" s="17">
        <v>0</v>
      </c>
      <c r="F3" s="18">
        <f t="shared" ref="F3:F22" si="0">E3/B3</f>
        <v>0</v>
      </c>
      <c r="G3" s="18">
        <f>G2+F3</f>
        <v>0</v>
      </c>
      <c r="H3" s="18">
        <f t="shared" ref="H3:H22" si="1">G3*B3</f>
        <v>0</v>
      </c>
      <c r="I3" s="18">
        <f>IF(E3&gt;0,I2+E3,I2)</f>
        <v>0</v>
      </c>
      <c r="J3" s="18">
        <f t="shared" ref="J3:J22" si="2">H3+L3</f>
        <v>0</v>
      </c>
      <c r="K3" s="18">
        <f t="shared" ref="K3:K22" si="3">J3-I3</f>
        <v>0</v>
      </c>
      <c r="L3" s="17">
        <f>IF(E3&lt;0,L2-E3,L2)</f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</row>
    <row r="4" spans="1:34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VLOOKUP(A4,[2]myPEPB!$B:$C,2,FALSE)</f>
        <v>39.930000305175781</v>
      </c>
      <c r="D4" s="17">
        <f>VLOOKUP(A4,[2]myPEPB!$B:$D,3,FALSE)</f>
        <v>40.930499984741189</v>
      </c>
      <c r="E4" s="17">
        <f>IF(C4&lt;D4,$E$2*(D4-C4)^2,-$E$2*(D4-C4)^2)</f>
        <v>3953.9484548014116</v>
      </c>
      <c r="F4" s="18">
        <f t="shared" si="0"/>
        <v>3930.3662572578642</v>
      </c>
      <c r="G4" s="18">
        <f t="shared" ref="G4:G22" si="4">G3+F4</f>
        <v>3930.3662572578642</v>
      </c>
      <c r="H4" s="18">
        <f t="shared" si="1"/>
        <v>3953.9484548014116</v>
      </c>
      <c r="I4" s="18">
        <f t="shared" ref="I4:I22" si="5">IF(E4&gt;0,I3+E4,I3)</f>
        <v>3953.9484548014116</v>
      </c>
      <c r="J4" s="18">
        <f t="shared" si="2"/>
        <v>3953.9484548014116</v>
      </c>
      <c r="K4" s="18">
        <f t="shared" si="3"/>
        <v>0</v>
      </c>
      <c r="L4" s="17">
        <f t="shared" ref="L4:L22" si="6">IF(E4&lt;0,L3-E4,L3)</f>
        <v>0</v>
      </c>
      <c r="M4" s="22">
        <f>VLOOKUP(A4,'[3]model1&amp;RSI'!$A:$K,11)</f>
        <v>0</v>
      </c>
      <c r="N4" s="22">
        <f>VLOOKUP(A4,'[3]model1&amp;RSI'!$A:$M,13)</f>
        <v>2.4999999999999911E-2</v>
      </c>
      <c r="O4" s="22">
        <f>VLOOKUP(A4,'[3]model1&amp;RSI'!$A:$N,14)</f>
        <v>0</v>
      </c>
      <c r="Q4" s="42">
        <v>44561</v>
      </c>
      <c r="R4" s="10">
        <f>S4</f>
        <v>391166.0852938749</v>
      </c>
      <c r="S4" s="4">
        <f>VLOOKUP(Q4,A:I,9,)</f>
        <v>391166.0852938749</v>
      </c>
      <c r="T4" s="4">
        <f>VLOOKUP(Q4,A:J,10,)</f>
        <v>397335.57823758473</v>
      </c>
      <c r="U4" s="4">
        <f>VLOOKUP(Q4,A:K,11,)</f>
        <v>6169.4929437098326</v>
      </c>
      <c r="V4" s="4">
        <f>VLOOKUP(Q4,A:L,12,)</f>
        <v>0</v>
      </c>
      <c r="W4" s="9">
        <f t="shared" ref="W4" si="7">(T4-S4)/S4</f>
        <v>1.5772054826979239E-2</v>
      </c>
      <c r="X4" s="9">
        <f>W4</f>
        <v>1.5772054826979239E-2</v>
      </c>
      <c r="Z4" s="6"/>
      <c r="AA4" s="7"/>
      <c r="AB4" s="7"/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VLOOKUP(A5,[2]myPEPB!$B:$C,2,FALSE)</f>
        <v>38.069999694824219</v>
      </c>
      <c r="D5" s="17">
        <f>VLOOKUP(A5,[2]myPEPB!$B:$D,3,FALSE)</f>
        <v>40.654705834482208</v>
      </c>
      <c r="E5" s="17">
        <f t="shared" ref="E5:E22" si="8">IF(C5&lt;D5,$E$2*(D5-C5)^2*P5,-$E$2*(D5-C5)^2*P5)</f>
        <v>52777.576044247049</v>
      </c>
      <c r="F5" s="18">
        <f t="shared" si="0"/>
        <v>54635.171888454504</v>
      </c>
      <c r="G5" s="18">
        <f t="shared" si="4"/>
        <v>58565.538145712366</v>
      </c>
      <c r="H5" s="18">
        <f t="shared" si="1"/>
        <v>56574.309848758145</v>
      </c>
      <c r="I5" s="18">
        <f t="shared" si="5"/>
        <v>56731.524499048464</v>
      </c>
      <c r="J5" s="18">
        <f t="shared" si="2"/>
        <v>56574.309848758145</v>
      </c>
      <c r="K5" s="18">
        <f t="shared" si="3"/>
        <v>-157.2146502903197</v>
      </c>
      <c r="L5" s="17">
        <f t="shared" si="6"/>
        <v>0</v>
      </c>
      <c r="M5" s="22">
        <f>VLOOKUP(A5,'[3]model1&amp;RSI'!$A:$K,11)</f>
        <v>0</v>
      </c>
      <c r="N5" s="22">
        <f>VLOOKUP(A5,'[3]model1&amp;RSI'!$A:$M,13)</f>
        <v>2.7499999999999931E-2</v>
      </c>
      <c r="O5" s="22">
        <f>VLOOKUP(A5,'[3]model1&amp;RSI'!$A:$N,14)</f>
        <v>0</v>
      </c>
      <c r="P5" s="1">
        <f>IF(O4&lt;20,2,IF(AND((O4&lt;25),(O4&gt;20)),1,IF(AND((O4&gt;25),(O4&lt;50)),0.95,IF(AND((O4&gt;50),(O4&lt;80)),0.2,IF(O4&gt;80,1,)))))</f>
        <v>2</v>
      </c>
      <c r="Z5" s="6"/>
      <c r="AA5" s="7"/>
      <c r="AB5" s="7"/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VLOOKUP(A6,[2]myPEPB!$B:$C,2,FALSE)</f>
        <v>35.020000457763672</v>
      </c>
      <c r="D6" s="17">
        <f>VLOOKUP(A6,[2]myPEPB!$B:$D,3,FALSE)</f>
        <v>39.730819672131133</v>
      </c>
      <c r="E6" s="17">
        <f t="shared" si="8"/>
        <v>175315.35959658396</v>
      </c>
      <c r="F6" s="18">
        <f t="shared" si="0"/>
        <v>182430.13485596667</v>
      </c>
      <c r="G6" s="18">
        <f t="shared" si="4"/>
        <v>240995.67300167904</v>
      </c>
      <c r="H6" s="18">
        <f t="shared" si="1"/>
        <v>231596.84175461356</v>
      </c>
      <c r="I6" s="18">
        <f t="shared" si="5"/>
        <v>232046.88409563241</v>
      </c>
      <c r="J6" s="18">
        <f t="shared" si="2"/>
        <v>231596.84175461356</v>
      </c>
      <c r="K6" s="18">
        <f t="shared" si="3"/>
        <v>-450.04234101885231</v>
      </c>
      <c r="L6" s="17">
        <f t="shared" si="6"/>
        <v>0</v>
      </c>
      <c r="M6" s="22">
        <f>VLOOKUP(A6,'[3]model1&amp;RSI'!$A:$K,11)</f>
        <v>0</v>
      </c>
      <c r="N6" s="22">
        <f>VLOOKUP(A6,'[3]model1&amp;RSI'!$A:$M,13)</f>
        <v>2.3749999999999941E-2</v>
      </c>
      <c r="O6" s="22">
        <f>VLOOKUP(A6,'[3]model1&amp;RSI'!$A:$N,14)</f>
        <v>0</v>
      </c>
      <c r="P6" s="1">
        <f t="shared" ref="P6:P22" si="9">IF(O5&lt;20,2,IF(AND((O5&lt;25),(O5&gt;20)),1,IF(AND((O5&gt;25),(O5&lt;50)),0.95,IF(AND((O5&gt;50),(O5&lt;80)),0.2,IF(O5&gt;80,1,)))))</f>
        <v>2</v>
      </c>
      <c r="Z6" s="7"/>
      <c r="AA6" s="7"/>
      <c r="AB6" s="8"/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VLOOKUP(A7,[2]myPEPB!$B:$C,2,FALSE)</f>
        <v>36.299999239999998</v>
      </c>
      <c r="D7" s="17">
        <f>VLOOKUP(A7,[2]myPEPB!$B:$D,3,FALSE)</f>
        <v>39.253623134275358</v>
      </c>
      <c r="E7" s="17">
        <f t="shared" si="8"/>
        <v>68918.763459791298</v>
      </c>
      <c r="F7" s="18">
        <f t="shared" si="0"/>
        <v>69404.597662202883</v>
      </c>
      <c r="G7" s="18">
        <f t="shared" si="4"/>
        <v>310400.27066388191</v>
      </c>
      <c r="H7" s="18">
        <f t="shared" si="1"/>
        <v>308227.45974060136</v>
      </c>
      <c r="I7" s="18">
        <f t="shared" si="5"/>
        <v>300965.64755542373</v>
      </c>
      <c r="J7" s="18">
        <f t="shared" si="2"/>
        <v>308227.45974060136</v>
      </c>
      <c r="K7" s="18">
        <f t="shared" si="3"/>
        <v>7261.8121851776377</v>
      </c>
      <c r="L7" s="17">
        <f t="shared" si="6"/>
        <v>0</v>
      </c>
      <c r="M7" s="22">
        <f>VLOOKUP(A7,'[3]model1&amp;RSI'!$A:$K,11)</f>
        <v>5.3333284854888974E-3</v>
      </c>
      <c r="N7" s="22">
        <f>VLOOKUP(A7,'[3]model1&amp;RSI'!$A:$M,13)</f>
        <v>2.5124995152155511E-2</v>
      </c>
      <c r="O7" s="22">
        <f>VLOOKUP(A7,'[3]model1&amp;RSI'!$A:$N,14)</f>
        <v>21.227182147461402</v>
      </c>
      <c r="P7" s="1">
        <f t="shared" si="9"/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VLOOKUP(A8,[2]myPEPB!$B:$C,2,FALSE)</f>
        <v>35.450000000000003</v>
      </c>
      <c r="D8" s="17">
        <f>VLOOKUP(A8,[2]myPEPB!$B:$D,3,FALSE)</f>
        <v>38.695499988749994</v>
      </c>
      <c r="E8" s="17">
        <f t="shared" si="8"/>
        <v>41606.417199055955</v>
      </c>
      <c r="F8" s="18">
        <f t="shared" si="0"/>
        <v>41153.724696748955</v>
      </c>
      <c r="G8" s="18">
        <f t="shared" si="4"/>
        <v>351553.99536063086</v>
      </c>
      <c r="H8" s="18">
        <f t="shared" si="1"/>
        <v>355421.10238505044</v>
      </c>
      <c r="I8" s="18">
        <f t="shared" si="5"/>
        <v>342572.06475447968</v>
      </c>
      <c r="J8" s="18">
        <f t="shared" si="2"/>
        <v>355421.10238505044</v>
      </c>
      <c r="K8" s="18">
        <f t="shared" si="3"/>
        <v>12849.037630570761</v>
      </c>
      <c r="L8" s="17">
        <f t="shared" si="6"/>
        <v>0</v>
      </c>
      <c r="M8" s="22">
        <f>VLOOKUP(A8,'[3]model1&amp;RSI'!$A:$K,11)</f>
        <v>7.4444514513015798E-3</v>
      </c>
      <c r="N8" s="22">
        <f>VLOOKUP(A8,'[3]model1&amp;RSI'!$A:$M,13)</f>
        <v>2.3937507006857092E-2</v>
      </c>
      <c r="O8" s="22">
        <f>VLOOKUP(A8,'[3]model1&amp;RSI'!$A:$N,14)</f>
        <v>31.099526985700965</v>
      </c>
      <c r="P8" s="1">
        <f t="shared" si="9"/>
        <v>1</v>
      </c>
    </row>
    <row r="9" spans="1:34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VLOOKUP(A9,[2]myPEPB!$B:$C,2,FALSE)</f>
        <v>34.630000000000003</v>
      </c>
      <c r="D9" s="17">
        <f>VLOOKUP(A9,[2]myPEPB!$B:$D,3,FALSE)</f>
        <v>38.228579205136612</v>
      </c>
      <c r="E9" s="17">
        <f t="shared" si="8"/>
        <v>48594.020539395206</v>
      </c>
      <c r="F9" s="18">
        <f t="shared" si="0"/>
        <v>48985.90860239663</v>
      </c>
      <c r="G9" s="18">
        <f t="shared" si="4"/>
        <v>400539.90396302746</v>
      </c>
      <c r="H9" s="18">
        <f t="shared" si="1"/>
        <v>397335.57823758473</v>
      </c>
      <c r="I9" s="18">
        <f t="shared" si="5"/>
        <v>391166.0852938749</v>
      </c>
      <c r="J9" s="18">
        <f t="shared" si="2"/>
        <v>397335.57823758473</v>
      </c>
      <c r="K9" s="18">
        <f t="shared" si="3"/>
        <v>6169.4929437098326</v>
      </c>
      <c r="L9" s="17">
        <f t="shared" si="6"/>
        <v>0</v>
      </c>
      <c r="M9" s="22">
        <f>VLOOKUP(A9,'[3]model1&amp;RSI'!$A:$K,11)</f>
        <v>6.2037095427513169E-3</v>
      </c>
      <c r="N9" s="22">
        <f>VLOOKUP(A9,'[3]model1&amp;RSI'!$A:$M,13)</f>
        <v>2.3114598073341198E-2</v>
      </c>
      <c r="O9" s="22">
        <f>VLOOKUP(A9,'[3]model1&amp;RSI'!$A:$N,14)</f>
        <v>26.838924575142201</v>
      </c>
      <c r="P9" s="1">
        <f t="shared" si="9"/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VLOOKUP(A10,[2]myPEPB!$B:$C,2,FALSE)</f>
        <v>31.159999849999998</v>
      </c>
      <c r="D10" s="17">
        <f>VLOOKUP(A10,[2]myPEPB!$B:$D,3,FALSE)</f>
        <v>37.710494996683174</v>
      </c>
      <c r="E10" s="17">
        <f t="shared" si="8"/>
        <v>161015.97246686619</v>
      </c>
      <c r="F10" s="18">
        <f t="shared" si="0"/>
        <v>180713.77932504573</v>
      </c>
      <c r="G10" s="18">
        <f t="shared" si="4"/>
        <v>581253.68328807317</v>
      </c>
      <c r="H10" s="18">
        <f t="shared" si="1"/>
        <v>517897.01601136196</v>
      </c>
      <c r="I10" s="18">
        <f t="shared" si="5"/>
        <v>552182.0577607411</v>
      </c>
      <c r="J10" s="18">
        <f t="shared" si="2"/>
        <v>517897.01601136196</v>
      </c>
      <c r="K10" s="18">
        <f t="shared" si="3"/>
        <v>-34285.041749379132</v>
      </c>
      <c r="L10" s="17">
        <f t="shared" si="6"/>
        <v>0</v>
      </c>
      <c r="M10" s="22">
        <f>VLOOKUP(A10,'[3]model1&amp;RSI'!$A:$K,11)</f>
        <v>5.1697579522927643E-3</v>
      </c>
      <c r="N10" s="22">
        <f>VLOOKUP(A10,'[3]model1&amp;RSI'!$A:$M,13)</f>
        <v>3.6095500222326771E-2</v>
      </c>
      <c r="O10" s="22">
        <f>VLOOKUP(A10,'[3]model1&amp;RSI'!$A:$N,14)</f>
        <v>14.322444405674213</v>
      </c>
      <c r="P10" s="1">
        <f t="shared" si="9"/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VLOOKUP(A11,[2]myPEPB!$B:$C,2,FALSE)</f>
        <v>30.969999309999999</v>
      </c>
      <c r="D11" s="17">
        <f>VLOOKUP(A11,[2]myPEPB!$B:$D,3,FALSE)</f>
        <v>37.189770586238538</v>
      </c>
      <c r="E11" s="17">
        <f t="shared" si="8"/>
        <v>305615.88235690369</v>
      </c>
      <c r="F11" s="18">
        <f t="shared" si="0"/>
        <v>346503.25655117957</v>
      </c>
      <c r="G11" s="18">
        <f t="shared" si="4"/>
        <v>927756.93983925274</v>
      </c>
      <c r="H11" s="18">
        <f t="shared" si="1"/>
        <v>818281.64792394883</v>
      </c>
      <c r="I11" s="18">
        <f t="shared" si="5"/>
        <v>857797.94011764484</v>
      </c>
      <c r="J11" s="18">
        <f t="shared" si="2"/>
        <v>818281.64792394883</v>
      </c>
      <c r="K11" s="18">
        <f t="shared" si="3"/>
        <v>-39516.292193696019</v>
      </c>
      <c r="L11" s="17">
        <f t="shared" si="6"/>
        <v>0</v>
      </c>
      <c r="M11" s="22">
        <f>VLOOKUP(A11,'[3]model1&amp;RSI'!$A:$K,11)</f>
        <v>4.3081316269106369E-3</v>
      </c>
      <c r="N11" s="22">
        <f>VLOOKUP(A11,'[3]model1&amp;RSI'!$A:$M,13)</f>
        <v>3.1579574140808198E-2</v>
      </c>
      <c r="O11" s="22">
        <f>VLOOKUP(A11,'[3]model1&amp;RSI'!$A:$N,14)</f>
        <v>13.642146052069533</v>
      </c>
      <c r="P11" s="1">
        <f t="shared" si="9"/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VLOOKUP(A12,[2]myPEPB!$B:$C,2,FALSE)</f>
        <v>27.63999939</v>
      </c>
      <c r="D12" s="17">
        <f>VLOOKUP(A12,[2]myPEPB!$B:$D,3,FALSE)</f>
        <v>36.340622369004151</v>
      </c>
      <c r="E12" s="17">
        <f t="shared" si="8"/>
        <v>598036.637759923</v>
      </c>
      <c r="F12" s="18">
        <f t="shared" si="0"/>
        <v>755096.76893995807</v>
      </c>
      <c r="G12" s="18">
        <f t="shared" si="4"/>
        <v>1682853.7087792107</v>
      </c>
      <c r="H12" s="18">
        <f t="shared" si="1"/>
        <v>1332820.1301311103</v>
      </c>
      <c r="I12" s="18">
        <f t="shared" si="5"/>
        <v>1455834.5778775678</v>
      </c>
      <c r="J12" s="18">
        <f t="shared" si="2"/>
        <v>1332820.1301311103</v>
      </c>
      <c r="K12" s="18">
        <f t="shared" si="3"/>
        <v>-123014.44774645753</v>
      </c>
      <c r="L12" s="17">
        <f t="shared" si="6"/>
        <v>0</v>
      </c>
      <c r="M12" s="22">
        <f>VLOOKUP(A12,'[3]model1&amp;RSI'!$A:$K,11)</f>
        <v>3.5901096890921975E-3</v>
      </c>
      <c r="N12" s="22">
        <f>VLOOKUP(A12,'[3]model1&amp;RSI'!$A:$M,13)</f>
        <v>4.1316317347107008E-2</v>
      </c>
      <c r="O12" s="22">
        <f>VLOOKUP(A12,'[3]model1&amp;RSI'!$A:$N,14)</f>
        <v>8.689326444394684</v>
      </c>
      <c r="P12" s="1">
        <f t="shared" si="9"/>
        <v>2</v>
      </c>
      <c r="Z12" s="19"/>
    </row>
    <row r="13" spans="1:34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VLOOKUP(A13,[2]myPEPB!$B:$C,2,FALSE)</f>
        <v>25.129999160000001</v>
      </c>
      <c r="D13" s="17">
        <f>VLOOKUP(A13,[2]myPEPB!$B:$D,3,FALSE)</f>
        <v>35.566653817730753</v>
      </c>
      <c r="E13" s="17">
        <f t="shared" si="8"/>
        <v>860497.70751339069</v>
      </c>
      <c r="F13" s="18">
        <f t="shared" si="0"/>
        <v>1196797.9543798952</v>
      </c>
      <c r="G13" s="18">
        <f t="shared" si="4"/>
        <v>2879651.6631591059</v>
      </c>
      <c r="H13" s="18">
        <f t="shared" si="1"/>
        <v>2070469.4936326505</v>
      </c>
      <c r="I13" s="18">
        <f t="shared" si="5"/>
        <v>2316332.2853909587</v>
      </c>
      <c r="J13" s="18">
        <f t="shared" si="2"/>
        <v>2070469.4936326505</v>
      </c>
      <c r="K13" s="18">
        <f t="shared" si="3"/>
        <v>-245862.79175830819</v>
      </c>
      <c r="L13" s="17">
        <f t="shared" si="6"/>
        <v>0</v>
      </c>
      <c r="M13" s="22">
        <f>VLOOKUP(A13,'[3]model1&amp;RSI'!$A:$K,11)</f>
        <v>2.9917580742434978E-3</v>
      </c>
      <c r="N13" s="22">
        <f>VLOOKUP(A13,'[3]model1&amp;RSI'!$A:$M,13)</f>
        <v>4.659693342730211E-2</v>
      </c>
      <c r="O13" s="22">
        <f>VLOOKUP(A13,'[3]model1&amp;RSI'!$A:$N,14)</f>
        <v>6.4205042138901032</v>
      </c>
      <c r="P13" s="1">
        <f t="shared" si="9"/>
        <v>2</v>
      </c>
      <c r="AB13" s="2"/>
    </row>
    <row r="14" spans="1:34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VLOOKUP(A14,[2]myPEPB!$B:$C,2,FALSE)</f>
        <v>24.129999160000001</v>
      </c>
      <c r="D14" s="17">
        <f>VLOOKUP(A14,[2]myPEPB!$B:$D,3,FALSE)</f>
        <v>34.740573439534039</v>
      </c>
      <c r="E14" s="17">
        <f t="shared" si="8"/>
        <v>889415.86367792322</v>
      </c>
      <c r="F14" s="18">
        <f t="shared" si="0"/>
        <v>1190650.4533584523</v>
      </c>
      <c r="G14" s="18">
        <f t="shared" si="4"/>
        <v>4070302.1165175582</v>
      </c>
      <c r="H14" s="18">
        <f t="shared" si="1"/>
        <v>3040515.5956402789</v>
      </c>
      <c r="I14" s="18">
        <f t="shared" si="5"/>
        <v>3205748.1490688818</v>
      </c>
      <c r="J14" s="18">
        <f t="shared" si="2"/>
        <v>3040515.5956402789</v>
      </c>
      <c r="K14" s="18">
        <f t="shared" si="3"/>
        <v>-165232.55342860287</v>
      </c>
      <c r="L14" s="17">
        <f t="shared" si="6"/>
        <v>0</v>
      </c>
      <c r="M14" s="22">
        <f>VLOOKUP(A14,'[3]model1&amp;RSI'!$A:$K,11)</f>
        <v>7.1597979183657566E-3</v>
      </c>
      <c r="N14" s="22">
        <f>VLOOKUP(A14,'[3]model1&amp;RSI'!$A:$M,13)</f>
        <v>4.3497444045914602E-2</v>
      </c>
      <c r="O14" s="22">
        <f>VLOOKUP(A14,'[3]model1&amp;RSI'!$A:$N,14)</f>
        <v>16.460272725009055</v>
      </c>
      <c r="P14" s="1">
        <f t="shared" si="9"/>
        <v>2</v>
      </c>
    </row>
    <row r="15" spans="1:34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VLOOKUP(A15,[2]myPEPB!$B:$C,2,FALSE)</f>
        <v>27.809999470000001</v>
      </c>
      <c r="D15" s="17">
        <f>VLOOKUP(A15,[2]myPEPB!$B:$D,3,FALSE)</f>
        <v>34.119366627533324</v>
      </c>
      <c r="E15" s="17">
        <f t="shared" si="8"/>
        <v>314484.10003562499</v>
      </c>
      <c r="F15" s="18">
        <f t="shared" si="0"/>
        <v>372170.51998549228</v>
      </c>
      <c r="G15" s="18">
        <f t="shared" si="4"/>
        <v>4442472.6365030501</v>
      </c>
      <c r="H15" s="18">
        <f t="shared" si="1"/>
        <v>3753889.5049452391</v>
      </c>
      <c r="I15" s="18">
        <f t="shared" si="5"/>
        <v>3520232.2491045068</v>
      </c>
      <c r="J15" s="18">
        <f t="shared" si="2"/>
        <v>3753889.5049452391</v>
      </c>
      <c r="K15" s="18">
        <f t="shared" si="3"/>
        <v>233657.25584073225</v>
      </c>
      <c r="L15" s="17">
        <f t="shared" si="6"/>
        <v>0</v>
      </c>
      <c r="M15" s="22">
        <f>VLOOKUP(A15,'[3]model1&amp;RSI'!$A:$K,11)</f>
        <v>2.2299839863815538E-2</v>
      </c>
      <c r="N15" s="22">
        <f>VLOOKUP(A15,'[3]model1&amp;RSI'!$A:$M,13)</f>
        <v>5.2581211636772908E-2</v>
      </c>
      <c r="O15" s="22">
        <f>VLOOKUP(A15,'[3]model1&amp;RSI'!$A:$N,14)</f>
        <v>42.410281485830289</v>
      </c>
      <c r="P15" s="1">
        <f t="shared" si="9"/>
        <v>2</v>
      </c>
    </row>
    <row r="16" spans="1:34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VLOOKUP(A16,[2]myPEPB!$B:$C,2,FALSE)</f>
        <v>26.329999919999999</v>
      </c>
      <c r="D16" s="17">
        <f>VLOOKUP(A16,[2]myPEPB!$B:$D,3,FALSE)</f>
        <v>33.666137024579427</v>
      </c>
      <c r="E16" s="17">
        <f t="shared" si="8"/>
        <v>201955.45083349437</v>
      </c>
      <c r="F16" s="18">
        <f t="shared" si="0"/>
        <v>252129.15240192693</v>
      </c>
      <c r="G16" s="18">
        <f t="shared" si="4"/>
        <v>4694601.788904977</v>
      </c>
      <c r="H16" s="18">
        <f t="shared" si="1"/>
        <v>3760376.0284357653</v>
      </c>
      <c r="I16" s="18">
        <f t="shared" si="5"/>
        <v>3722187.6999380011</v>
      </c>
      <c r="J16" s="18">
        <f t="shared" si="2"/>
        <v>3760376.0284357653</v>
      </c>
      <c r="K16" s="18">
        <f t="shared" si="3"/>
        <v>38188.328497764189</v>
      </c>
      <c r="L16" s="17">
        <f t="shared" si="6"/>
        <v>0</v>
      </c>
      <c r="M16" s="22">
        <f>VLOOKUP(A16,'[3]model1&amp;RSI'!$A:$K,11)</f>
        <v>1.8583199886512948E-2</v>
      </c>
      <c r="N16" s="22">
        <f>VLOOKUP(A16,'[3]model1&amp;RSI'!$A:$M,13)</f>
        <v>5.1151014624628059E-2</v>
      </c>
      <c r="O16" s="22">
        <f>VLOOKUP(A16,'[3]model1&amp;RSI'!$A:$N,14)</f>
        <v>36.33007091430315</v>
      </c>
      <c r="P16" s="1">
        <f t="shared" si="9"/>
        <v>0.95</v>
      </c>
    </row>
    <row r="17" spans="1:16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VLOOKUP(A17,[2]myPEPB!$B:$C,2,FALSE)</f>
        <v>25.18000031</v>
      </c>
      <c r="D17" s="17">
        <f>VLOOKUP(A17,[2]myPEPB!$B:$D,3,FALSE)</f>
        <v>33.177616240465106</v>
      </c>
      <c r="E17" s="17">
        <f t="shared" si="8"/>
        <v>240016.8817935377</v>
      </c>
      <c r="F17" s="18">
        <f t="shared" si="0"/>
        <v>313747.56376697071</v>
      </c>
      <c r="G17" s="18">
        <f t="shared" si="4"/>
        <v>5008349.3526719473</v>
      </c>
      <c r="H17" s="18">
        <f t="shared" si="1"/>
        <v>3831387.1831490276</v>
      </c>
      <c r="I17" s="18">
        <f t="shared" si="5"/>
        <v>3962204.5817315388</v>
      </c>
      <c r="J17" s="18">
        <f t="shared" si="2"/>
        <v>3831387.1831490276</v>
      </c>
      <c r="K17" s="18">
        <f t="shared" si="3"/>
        <v>-130817.39858251112</v>
      </c>
      <c r="L17" s="17">
        <f t="shared" si="6"/>
        <v>0</v>
      </c>
      <c r="M17" s="22">
        <f>VLOOKUP(A17,'[3]model1&amp;RSI'!$A:$K,11)</f>
        <v>1.5485999905427456E-2</v>
      </c>
      <c r="N17" s="22">
        <f>VLOOKUP(A17,'[3]model1&amp;RSI'!$A:$M,13)</f>
        <v>4.8625847745763451E-2</v>
      </c>
      <c r="O17" s="22">
        <f>VLOOKUP(A17,'[3]model1&amp;RSI'!$A:$N,14)</f>
        <v>31.847259478939737</v>
      </c>
      <c r="P17" s="1">
        <f t="shared" si="9"/>
        <v>0.95</v>
      </c>
    </row>
    <row r="18" spans="1:16" ht="14.1" customHeight="1" x14ac:dyDescent="0.2">
      <c r="A18" s="15">
        <v>44834</v>
      </c>
      <c r="B18" s="31">
        <f>VLOOKUP(A18,[1]HwabaoWP_szse_innovation_100!$A:$E,5)</f>
        <v>0.69599997997283936</v>
      </c>
      <c r="C18" s="16">
        <f>VLOOKUP(A18,[2]myPEPB!$B:$C,2,FALSE)</f>
        <v>22.61</v>
      </c>
      <c r="D18" s="17">
        <f>VLOOKUP(A18,[2]myPEPB!$B:$D,3,FALSE)</f>
        <v>32.640066271698615</v>
      </c>
      <c r="E18" s="17">
        <f t="shared" si="8"/>
        <v>377509.86587853474</v>
      </c>
      <c r="F18" s="18">
        <f t="shared" si="0"/>
        <v>542399.24819145352</v>
      </c>
      <c r="G18" s="18">
        <f t="shared" si="4"/>
        <v>5550748.6008634008</v>
      </c>
      <c r="H18" s="18">
        <f t="shared" si="1"/>
        <v>3863320.9150351929</v>
      </c>
      <c r="I18" s="18">
        <f t="shared" si="5"/>
        <v>4339714.4476100737</v>
      </c>
      <c r="J18" s="18">
        <f t="shared" si="2"/>
        <v>3863320.9150351929</v>
      </c>
      <c r="K18" s="18">
        <f t="shared" si="3"/>
        <v>-476393.53257488087</v>
      </c>
      <c r="L18" s="17">
        <f t="shared" si="6"/>
        <v>0</v>
      </c>
      <c r="M18" s="22">
        <f>VLOOKUP(A18,'[3]model1&amp;RSI'!$A:$K,11)</f>
        <v>1.2904999921189547E-2</v>
      </c>
      <c r="N18" s="22">
        <f>VLOOKUP(A18,'[3]model1&amp;RSI'!$A:$M,13)</f>
        <v>5.2021540741810528E-2</v>
      </c>
      <c r="O18" s="22">
        <f>VLOOKUP(A18,'[3]model1&amp;RSI'!$A:$N,14)</f>
        <v>24.80703135118333</v>
      </c>
      <c r="P18" s="1">
        <f t="shared" si="9"/>
        <v>0.95</v>
      </c>
    </row>
    <row r="19" spans="1:16" ht="12.75" x14ac:dyDescent="0.2">
      <c r="A19" s="15">
        <v>44865</v>
      </c>
      <c r="B19" s="31">
        <f>VLOOKUP(A19,[1]HwabaoWP_szse_innovation_100!$A:$E,5)</f>
        <v>0.68699997663497925</v>
      </c>
      <c r="C19" s="16">
        <f>VLOOKUP(A19,[2]myPEPB!$B:$C,2,FALSE)</f>
        <v>22.239999770000001</v>
      </c>
      <c r="D19" s="17">
        <f>VLOOKUP(A19,[2]myPEPB!$B:$D,3,FALSE)</f>
        <v>32.234420440393677</v>
      </c>
      <c r="E19" s="17">
        <f t="shared" si="8"/>
        <v>394559.35592032992</v>
      </c>
      <c r="F19" s="18">
        <f t="shared" si="0"/>
        <v>574322.22611263557</v>
      </c>
      <c r="G19" s="18">
        <f t="shared" si="4"/>
        <v>6125070.8269760367</v>
      </c>
      <c r="H19" s="18">
        <f t="shared" si="1"/>
        <v>4207923.5150201302</v>
      </c>
      <c r="I19" s="18">
        <f t="shared" si="5"/>
        <v>4734273.8035304034</v>
      </c>
      <c r="J19" s="18">
        <f t="shared" si="2"/>
        <v>4207923.5150201302</v>
      </c>
      <c r="K19" s="18">
        <f t="shared" si="3"/>
        <v>-526350.28851027321</v>
      </c>
      <c r="L19" s="17">
        <f t="shared" si="6"/>
        <v>0</v>
      </c>
      <c r="M19" s="22">
        <f>VLOOKUP(A19,'[3]model1&amp;RSI'!$A:$K,11)</f>
        <v>1.0754166600991289E-2</v>
      </c>
      <c r="N19" s="22">
        <f>VLOOKUP(A19,'[3]model1&amp;RSI'!$A:$M,13)</f>
        <v>4.4851284507818785E-2</v>
      </c>
      <c r="O19" s="22">
        <f>VLOOKUP(A19,'[3]model1&amp;RSI'!$A:$N,14)</f>
        <v>23.977388204158451</v>
      </c>
      <c r="P19" s="1">
        <f t="shared" si="9"/>
        <v>1</v>
      </c>
    </row>
    <row r="20" spans="1:16" ht="12.75" x14ac:dyDescent="0.2">
      <c r="A20" s="15">
        <v>44895</v>
      </c>
      <c r="B20" s="31">
        <f>VLOOKUP(A20,[1]HwabaoWP_szse_innovation_100!$A:$E,5)</f>
        <v>0.72000002861022949</v>
      </c>
      <c r="C20" s="16">
        <f>VLOOKUP(A20,[2]myPEPB!$B:$C,2,FALSE)</f>
        <v>22.809999470000001</v>
      </c>
      <c r="D20" s="17">
        <f>VLOOKUP(A20,[2]myPEPB!$B:$D,3,FALSE)</f>
        <v>31.717901224590552</v>
      </c>
      <c r="E20" s="17">
        <f t="shared" si="8"/>
        <v>313435.3189942778</v>
      </c>
      <c r="F20" s="18">
        <f t="shared" si="0"/>
        <v>435326.81463816349</v>
      </c>
      <c r="G20" s="18">
        <f t="shared" si="4"/>
        <v>6560397.6416142005</v>
      </c>
      <c r="H20" s="18">
        <f t="shared" si="1"/>
        <v>4723486.4896567063</v>
      </c>
      <c r="I20" s="18">
        <f t="shared" si="5"/>
        <v>5047709.1225246815</v>
      </c>
      <c r="J20" s="18">
        <f t="shared" si="2"/>
        <v>4723486.4896567063</v>
      </c>
      <c r="K20" s="18">
        <f t="shared" si="3"/>
        <v>-324222.63286797516</v>
      </c>
      <c r="L20" s="17">
        <f t="shared" si="6"/>
        <v>0</v>
      </c>
      <c r="M20" s="22">
        <f>VLOOKUP(A20,'[3]model1&amp;RSI'!$A:$K,11)</f>
        <v>1.4461814163367781E-2</v>
      </c>
      <c r="N20" s="22">
        <f>VLOOKUP(A20,'[3]model1&amp;RSI'!$A:$M,13)</f>
        <v>4.287607908572403E-2</v>
      </c>
      <c r="O20" s="22">
        <f>VLOOKUP(A20,'[3]model1&amp;RSI'!$A:$N,14)</f>
        <v>33.729329900837342</v>
      </c>
      <c r="P20" s="1">
        <f t="shared" si="9"/>
        <v>1</v>
      </c>
    </row>
    <row r="21" spans="1:16" ht="12.75" x14ac:dyDescent="0.2">
      <c r="A21" s="15">
        <v>44925</v>
      </c>
      <c r="B21" s="31">
        <f>VLOOKUP(A21,[1]HwabaoWP_szse_innovation_100!$A:$E,5)</f>
        <v>0.72299998998641968</v>
      </c>
      <c r="C21" s="16">
        <f>VLOOKUP(A21,[2]myPEPB!$B:$C,2,FALSE)</f>
        <v>22.739999770000001</v>
      </c>
      <c r="D21" s="17">
        <f>VLOOKUP(A21,[2]myPEPB!$B:$D,3,FALSE)</f>
        <v>31.272433394847042</v>
      </c>
      <c r="E21" s="17">
        <f t="shared" si="8"/>
        <v>273191.09441798262</v>
      </c>
      <c r="F21" s="18">
        <f t="shared" si="0"/>
        <v>377857.67386125971</v>
      </c>
      <c r="G21" s="18">
        <f t="shared" si="4"/>
        <v>6938255.3154754601</v>
      </c>
      <c r="H21" s="18">
        <f t="shared" si="1"/>
        <v>5016358.5236119805</v>
      </c>
      <c r="I21" s="18">
        <f t="shared" si="5"/>
        <v>5320900.2169426642</v>
      </c>
      <c r="J21" s="18">
        <f t="shared" si="2"/>
        <v>5016358.5236119805</v>
      </c>
      <c r="K21" s="18">
        <f t="shared" si="3"/>
        <v>-304541.69333068375</v>
      </c>
      <c r="L21" s="17">
        <f t="shared" si="6"/>
        <v>0</v>
      </c>
      <c r="M21" s="22">
        <f>VLOOKUP(A21,'[3]model1&amp;RSI'!$A:$K,11)</f>
        <v>1.2551505365504848E-2</v>
      </c>
      <c r="N21" s="22">
        <f>VLOOKUP(A21,'[3]model1&amp;RSI'!$A:$M,13)</f>
        <v>3.6230059467468385E-2</v>
      </c>
      <c r="O21" s="22">
        <f>VLOOKUP(A21,'[3]model1&amp;RSI'!$A:$N,14)</f>
        <v>34.643899430457921</v>
      </c>
      <c r="P21" s="1">
        <f t="shared" si="9"/>
        <v>0.95</v>
      </c>
    </row>
    <row r="22" spans="1:16" ht="12.75" x14ac:dyDescent="0.2">
      <c r="A22" s="15">
        <v>44957</v>
      </c>
      <c r="B22" s="31">
        <f>VLOOKUP(A22,[1]HwabaoWP_szse_innovation_100!$A:$E,5)</f>
        <v>0.78899997472763062</v>
      </c>
      <c r="C22" s="16">
        <f>VLOOKUP(A22,[2]myPEPB!$B:$C,2,FALSE)</f>
        <v>24.899999619999999</v>
      </c>
      <c r="D22" s="17">
        <f>VLOOKUP(A22,[2]myPEPB!$B:$D,3,FALSE)</f>
        <v>31.014726063038534</v>
      </c>
      <c r="E22" s="17">
        <f t="shared" si="8"/>
        <v>140305.52272316307</v>
      </c>
      <c r="F22" s="18">
        <f t="shared" si="0"/>
        <v>177827.03069362926</v>
      </c>
      <c r="G22" s="18">
        <f t="shared" si="4"/>
        <v>7116082.346169089</v>
      </c>
      <c r="H22" s="18">
        <f t="shared" si="1"/>
        <v>5614588.7912871493</v>
      </c>
      <c r="I22" s="18">
        <f t="shared" si="5"/>
        <v>5461205.7396658277</v>
      </c>
      <c r="J22" s="18">
        <f t="shared" si="2"/>
        <v>5614588.7912871493</v>
      </c>
      <c r="K22" s="18">
        <f t="shared" si="3"/>
        <v>153383.05162132159</v>
      </c>
      <c r="L22" s="17">
        <f t="shared" si="6"/>
        <v>0</v>
      </c>
      <c r="M22" s="22">
        <f>VLOOKUP(A22,'[3]model1&amp;RSI'!$A:$K,11)</f>
        <v>2.145958526145586E-2</v>
      </c>
      <c r="N22" s="22">
        <f>VLOOKUP(A22,'[3]model1&amp;RSI'!$A:$M,13)</f>
        <v>4.119171367975881E-2</v>
      </c>
      <c r="O22" s="22">
        <f>VLOOKUP(A22,'[3]model1&amp;RSI'!$A:$N,14)</f>
        <v>52.096849935138493</v>
      </c>
      <c r="P22" s="1">
        <f t="shared" si="9"/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2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VLOOKUP(A3,[2]myPEPB!$B:$C,2,FALSE)</f>
        <v>41.45</v>
      </c>
      <c r="D3" s="17">
        <f>VLOOKUP(A3,[2]myPEPB!$B:$D,3,FALSE)</f>
        <v>41.041896551724122</v>
      </c>
      <c r="E3" s="17">
        <v>0</v>
      </c>
      <c r="F3" s="18">
        <f t="shared" ref="F3:F22" si="0">E3/B3</f>
        <v>0</v>
      </c>
      <c r="G3" s="18">
        <f>G2+F3</f>
        <v>0</v>
      </c>
      <c r="H3" s="18">
        <f t="shared" ref="H3:H22" si="1">G3*B3</f>
        <v>0</v>
      </c>
      <c r="I3" s="18">
        <f>IF(E3&gt;0,I2+E3,I2)</f>
        <v>0</v>
      </c>
      <c r="J3" s="18">
        <f t="shared" ref="J3:J22" si="2">H3+L3</f>
        <v>0</v>
      </c>
      <c r="K3" s="18">
        <f t="shared" ref="K3:K22" si="3">J3-I3</f>
        <v>0</v>
      </c>
      <c r="L3" s="17">
        <f>IF(E3&lt;0,L2-E3,L2)</f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</row>
    <row r="4" spans="1:34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VLOOKUP(A4,[2]myPEPB!$B:$C,2,FALSE)</f>
        <v>39.930000305175781</v>
      </c>
      <c r="D4" s="17">
        <f>VLOOKUP(A4,[2]myPEPB!$B:$D,3,FALSE)</f>
        <v>40.930499984741189</v>
      </c>
      <c r="E4" s="17">
        <f>IF(C4&lt;D4,$E$2*(D4-C4)^3,$E$2*(D4-C4)^3)</f>
        <v>3955.9241620469529</v>
      </c>
      <c r="F4" s="18">
        <f t="shared" si="0"/>
        <v>3932.3301809611858</v>
      </c>
      <c r="G4" s="18">
        <f t="shared" ref="G4:G22" si="4">G3+F4</f>
        <v>3932.3301809611858</v>
      </c>
      <c r="H4" s="18">
        <f t="shared" si="1"/>
        <v>3955.9241620469529</v>
      </c>
      <c r="I4" s="18">
        <f t="shared" ref="I4:I22" si="5">IF(E4&gt;0,I3+E4,I3)</f>
        <v>3955.9241620469529</v>
      </c>
      <c r="J4" s="18">
        <f t="shared" si="2"/>
        <v>3955.9241620469529</v>
      </c>
      <c r="K4" s="18">
        <f t="shared" si="3"/>
        <v>0</v>
      </c>
      <c r="L4" s="17">
        <f t="shared" ref="L4:L22" si="6">IF(E4&lt;0,L3-E4,L3)</f>
        <v>0</v>
      </c>
      <c r="M4" s="22">
        <f>VLOOKUP(A4,'[3]model1&amp;RSI'!$A:$K,11)</f>
        <v>0</v>
      </c>
      <c r="N4" s="22">
        <f>VLOOKUP(A4,'[3]model1&amp;RSI'!$A:$M,13)</f>
        <v>2.4999999999999911E-2</v>
      </c>
      <c r="O4" s="22">
        <f>VLOOKUP(A4,'[3]model1&amp;RSI'!$A:$N,14)</f>
        <v>0</v>
      </c>
      <c r="Q4" s="42">
        <v>44561</v>
      </c>
      <c r="R4" s="10">
        <f>S4</f>
        <v>1479712.5784384708</v>
      </c>
      <c r="S4" s="4">
        <f>VLOOKUP(Q4,A:I,9,)</f>
        <v>1479712.5784384708</v>
      </c>
      <c r="T4" s="4">
        <f>VLOOKUP(Q4,A:J,10,)</f>
        <v>1507227.6555012274</v>
      </c>
      <c r="U4" s="4">
        <f>VLOOKUP(Q4,A:K,11,)</f>
        <v>27515.077062756522</v>
      </c>
      <c r="V4" s="4">
        <f>VLOOKUP(Q4,A:L,12,)</f>
        <v>0</v>
      </c>
      <c r="W4" s="9">
        <f t="shared" ref="W4" si="7">(T4-S4)/S4</f>
        <v>1.8594879481117182E-2</v>
      </c>
      <c r="X4" s="9">
        <f>W4</f>
        <v>1.8594879481117182E-2</v>
      </c>
      <c r="Z4" s="6"/>
      <c r="AA4" s="7"/>
      <c r="AB4" s="7"/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VLOOKUP(A5,[2]myPEPB!$B:$C,2,FALSE)</f>
        <v>38.069999694824219</v>
      </c>
      <c r="D5" s="17">
        <f>VLOOKUP(A5,[2]myPEPB!$B:$D,3,FALSE)</f>
        <v>40.654705834482208</v>
      </c>
      <c r="E5" s="17">
        <f t="shared" ref="E5:E22" si="8">IF(C5&lt;D5,$E$2*(D5-C5)^3*P5,$E$2*(D5-C5)^3*P5)</f>
        <v>136414.52483783176</v>
      </c>
      <c r="F5" s="18">
        <f t="shared" si="0"/>
        <v>141215.86422135794</v>
      </c>
      <c r="G5" s="18">
        <f t="shared" si="4"/>
        <v>145148.19440231912</v>
      </c>
      <c r="H5" s="18">
        <f t="shared" si="1"/>
        <v>140213.15579264026</v>
      </c>
      <c r="I5" s="18">
        <f t="shared" si="5"/>
        <v>140370.44899987872</v>
      </c>
      <c r="J5" s="18">
        <f t="shared" si="2"/>
        <v>140213.15579264026</v>
      </c>
      <c r="K5" s="18">
        <f t="shared" si="3"/>
        <v>-157.2932072384574</v>
      </c>
      <c r="L5" s="17">
        <f t="shared" si="6"/>
        <v>0</v>
      </c>
      <c r="M5" s="22">
        <f>VLOOKUP(A5,'[3]model1&amp;RSI'!$A:$K,11)</f>
        <v>0</v>
      </c>
      <c r="N5" s="22">
        <f>VLOOKUP(A5,'[3]model1&amp;RSI'!$A:$M,13)</f>
        <v>2.7499999999999931E-2</v>
      </c>
      <c r="O5" s="22">
        <f>VLOOKUP(A5,'[3]model1&amp;RSI'!$A:$N,14)</f>
        <v>0</v>
      </c>
      <c r="P5" s="1">
        <f>IF(O4&lt;20,2,IF(AND((O4&lt;25),(O4&gt;20)),1,IF(AND((O4&gt;25),(O4&lt;50)),0.95,IF(AND((O4&gt;50),(O4&lt;80)),0.2,IF(O4&gt;80,1,)))))</f>
        <v>2</v>
      </c>
      <c r="Z5" s="6"/>
      <c r="AA5" s="7"/>
      <c r="AB5" s="7"/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VLOOKUP(A6,[2]myPEPB!$B:$C,2,FALSE)</f>
        <v>35.020000457763672</v>
      </c>
      <c r="D6" s="17">
        <f>VLOOKUP(A6,[2]myPEPB!$B:$D,3,FALSE)</f>
        <v>39.730819672131133</v>
      </c>
      <c r="E6" s="17">
        <f t="shared" si="8"/>
        <v>825878.96456132864</v>
      </c>
      <c r="F6" s="18">
        <f t="shared" si="0"/>
        <v>859395.38455913495</v>
      </c>
      <c r="G6" s="18">
        <f t="shared" si="4"/>
        <v>1004543.5789614541</v>
      </c>
      <c r="H6" s="18">
        <f t="shared" si="1"/>
        <v>965366.37938195735</v>
      </c>
      <c r="I6" s="18">
        <f t="shared" si="5"/>
        <v>966249.41356120736</v>
      </c>
      <c r="J6" s="18">
        <f t="shared" si="2"/>
        <v>965366.37938195735</v>
      </c>
      <c r="K6" s="18">
        <f t="shared" si="3"/>
        <v>-883.03417925001122</v>
      </c>
      <c r="L6" s="17">
        <f t="shared" si="6"/>
        <v>0</v>
      </c>
      <c r="M6" s="22">
        <f>VLOOKUP(A6,'[3]model1&amp;RSI'!$A:$K,11)</f>
        <v>0</v>
      </c>
      <c r="N6" s="22">
        <f>VLOOKUP(A6,'[3]model1&amp;RSI'!$A:$M,13)</f>
        <v>2.3749999999999941E-2</v>
      </c>
      <c r="O6" s="22">
        <f>VLOOKUP(A6,'[3]model1&amp;RSI'!$A:$N,14)</f>
        <v>0</v>
      </c>
      <c r="P6" s="1">
        <f t="shared" ref="P6:P22" si="9">IF(O5&lt;20,2,IF(AND((O5&lt;25),(O5&gt;20)),1,IF(AND((O5&gt;25),(O5&lt;50)),0.95,IF(AND((O5&gt;50),(O5&lt;80)),0.2,IF(O5&gt;80,1,)))))</f>
        <v>2</v>
      </c>
      <c r="Z6" s="7"/>
      <c r="AA6" s="7"/>
      <c r="AB6" s="8"/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VLOOKUP(A7,[2]myPEPB!$B:$C,2,FALSE)</f>
        <v>36.299999239999998</v>
      </c>
      <c r="D7" s="17">
        <f>VLOOKUP(A7,[2]myPEPB!$B:$D,3,FALSE)</f>
        <v>39.253623134275358</v>
      </c>
      <c r="E7" s="17">
        <f t="shared" si="8"/>
        <v>203560.10651875116</v>
      </c>
      <c r="F7" s="18">
        <f t="shared" si="0"/>
        <v>204995.07802765022</v>
      </c>
      <c r="G7" s="18">
        <f t="shared" si="4"/>
        <v>1209538.6569891043</v>
      </c>
      <c r="H7" s="18">
        <f t="shared" si="1"/>
        <v>1201071.8512082491</v>
      </c>
      <c r="I7" s="18">
        <f t="shared" si="5"/>
        <v>1169809.5200799585</v>
      </c>
      <c r="J7" s="18">
        <f t="shared" si="2"/>
        <v>1201071.8512082491</v>
      </c>
      <c r="K7" s="18">
        <f t="shared" si="3"/>
        <v>31262.331128290622</v>
      </c>
      <c r="L7" s="17">
        <f t="shared" si="6"/>
        <v>0</v>
      </c>
      <c r="M7" s="22">
        <f>VLOOKUP(A7,'[3]model1&amp;RSI'!$A:$K,11)</f>
        <v>5.3333284854888974E-3</v>
      </c>
      <c r="N7" s="22">
        <f>VLOOKUP(A7,'[3]model1&amp;RSI'!$A:$M,13)</f>
        <v>2.5124995152155511E-2</v>
      </c>
      <c r="O7" s="22">
        <f>VLOOKUP(A7,'[3]model1&amp;RSI'!$A:$N,14)</f>
        <v>21.227182147461402</v>
      </c>
      <c r="P7" s="1">
        <f t="shared" si="9"/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VLOOKUP(A8,[2]myPEPB!$B:$C,2,FALSE)</f>
        <v>35.450000000000003</v>
      </c>
      <c r="D8" s="17">
        <f>VLOOKUP(A8,[2]myPEPB!$B:$D,3,FALSE)</f>
        <v>38.695499988749994</v>
      </c>
      <c r="E8" s="17">
        <f t="shared" si="8"/>
        <v>135033.62655146356</v>
      </c>
      <c r="F8" s="18">
        <f t="shared" si="0"/>
        <v>133564.41304031899</v>
      </c>
      <c r="G8" s="18">
        <f t="shared" si="4"/>
        <v>1343103.0700294233</v>
      </c>
      <c r="H8" s="18">
        <f t="shared" si="1"/>
        <v>1357877.2537541802</v>
      </c>
      <c r="I8" s="18">
        <f t="shared" si="5"/>
        <v>1304843.146631422</v>
      </c>
      <c r="J8" s="18">
        <f t="shared" si="2"/>
        <v>1357877.2537541802</v>
      </c>
      <c r="K8" s="18">
        <f t="shared" si="3"/>
        <v>53034.107122758171</v>
      </c>
      <c r="L8" s="17">
        <f t="shared" si="6"/>
        <v>0</v>
      </c>
      <c r="M8" s="22">
        <f>VLOOKUP(A8,'[3]model1&amp;RSI'!$A:$K,11)</f>
        <v>7.4444514513015798E-3</v>
      </c>
      <c r="N8" s="22">
        <f>VLOOKUP(A8,'[3]model1&amp;RSI'!$A:$M,13)</f>
        <v>2.3937507006857092E-2</v>
      </c>
      <c r="O8" s="22">
        <f>VLOOKUP(A8,'[3]model1&amp;RSI'!$A:$N,14)</f>
        <v>31.099526985700965</v>
      </c>
      <c r="P8" s="1">
        <f t="shared" si="9"/>
        <v>1</v>
      </c>
    </row>
    <row r="9" spans="1:34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VLOOKUP(A9,[2]myPEPB!$B:$C,2,FALSE)</f>
        <v>34.630000000000003</v>
      </c>
      <c r="D9" s="17">
        <f>VLOOKUP(A9,[2]myPEPB!$B:$D,3,FALSE)</f>
        <v>38.228579205136612</v>
      </c>
      <c r="E9" s="17">
        <f t="shared" si="8"/>
        <v>174869.43180704885</v>
      </c>
      <c r="F9" s="18">
        <f t="shared" si="0"/>
        <v>176279.67204130703</v>
      </c>
      <c r="G9" s="18">
        <f t="shared" si="4"/>
        <v>1519382.7420707303</v>
      </c>
      <c r="H9" s="18">
        <f t="shared" si="1"/>
        <v>1507227.6555012274</v>
      </c>
      <c r="I9" s="18">
        <f t="shared" si="5"/>
        <v>1479712.5784384708</v>
      </c>
      <c r="J9" s="18">
        <f t="shared" si="2"/>
        <v>1507227.6555012274</v>
      </c>
      <c r="K9" s="18">
        <f t="shared" si="3"/>
        <v>27515.077062756522</v>
      </c>
      <c r="L9" s="17">
        <f t="shared" si="6"/>
        <v>0</v>
      </c>
      <c r="M9" s="22">
        <f>VLOOKUP(A9,'[3]model1&amp;RSI'!$A:$K,11)</f>
        <v>6.2037095427513169E-3</v>
      </c>
      <c r="N9" s="22">
        <f>VLOOKUP(A9,'[3]model1&amp;RSI'!$A:$M,13)</f>
        <v>2.3114598073341198E-2</v>
      </c>
      <c r="O9" s="22">
        <f>VLOOKUP(A9,'[3]model1&amp;RSI'!$A:$N,14)</f>
        <v>26.838924575142201</v>
      </c>
      <c r="P9" s="1">
        <f t="shared" si="9"/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VLOOKUP(A10,[2]myPEPB!$B:$C,2,FALSE)</f>
        <v>31.159999849999998</v>
      </c>
      <c r="D10" s="17">
        <f>VLOOKUP(A10,[2]myPEPB!$B:$D,3,FALSE)</f>
        <v>37.710494996683174</v>
      </c>
      <c r="E10" s="17">
        <f t="shared" si="8"/>
        <v>1054734.3461826786</v>
      </c>
      <c r="F10" s="18">
        <f t="shared" si="0"/>
        <v>1183764.7344074864</v>
      </c>
      <c r="G10" s="18">
        <f t="shared" si="4"/>
        <v>2703147.4764782167</v>
      </c>
      <c r="H10" s="18">
        <f t="shared" si="1"/>
        <v>2408504.3280713051</v>
      </c>
      <c r="I10" s="18">
        <f t="shared" si="5"/>
        <v>2534446.9246211494</v>
      </c>
      <c r="J10" s="18">
        <f t="shared" si="2"/>
        <v>2408504.3280713051</v>
      </c>
      <c r="K10" s="18">
        <f t="shared" si="3"/>
        <v>-125942.59654984437</v>
      </c>
      <c r="L10" s="17">
        <f t="shared" si="6"/>
        <v>0</v>
      </c>
      <c r="M10" s="22">
        <f>VLOOKUP(A10,'[3]model1&amp;RSI'!$A:$K,11)</f>
        <v>5.1697579522927643E-3</v>
      </c>
      <c r="N10" s="22">
        <f>VLOOKUP(A10,'[3]model1&amp;RSI'!$A:$M,13)</f>
        <v>3.6095500222326771E-2</v>
      </c>
      <c r="O10" s="22">
        <f>VLOOKUP(A10,'[3]model1&amp;RSI'!$A:$N,14)</f>
        <v>14.322444405674213</v>
      </c>
      <c r="P10" s="1">
        <f t="shared" si="9"/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VLOOKUP(A11,[2]myPEPB!$B:$C,2,FALSE)</f>
        <v>30.969999309999999</v>
      </c>
      <c r="D11" s="17">
        <f>VLOOKUP(A11,[2]myPEPB!$B:$D,3,FALSE)</f>
        <v>37.189770586238538</v>
      </c>
      <c r="E11" s="17">
        <f t="shared" si="8"/>
        <v>1900860.8866457662</v>
      </c>
      <c r="F11" s="18">
        <f t="shared" si="0"/>
        <v>2155171.0022201403</v>
      </c>
      <c r="G11" s="18">
        <f t="shared" si="4"/>
        <v>4858318.478698357</v>
      </c>
      <c r="H11" s="18">
        <f t="shared" si="1"/>
        <v>4285037.0395261841</v>
      </c>
      <c r="I11" s="18">
        <f t="shared" si="5"/>
        <v>4435307.8112669159</v>
      </c>
      <c r="J11" s="18">
        <f t="shared" si="2"/>
        <v>4285037.0395261841</v>
      </c>
      <c r="K11" s="18">
        <f t="shared" si="3"/>
        <v>-150270.77174073178</v>
      </c>
      <c r="L11" s="17">
        <f t="shared" si="6"/>
        <v>0</v>
      </c>
      <c r="M11" s="22">
        <f>VLOOKUP(A11,'[3]model1&amp;RSI'!$A:$K,11)</f>
        <v>4.3081316269106369E-3</v>
      </c>
      <c r="N11" s="22">
        <f>VLOOKUP(A11,'[3]model1&amp;RSI'!$A:$M,13)</f>
        <v>3.1579574140808198E-2</v>
      </c>
      <c r="O11" s="22">
        <f>VLOOKUP(A11,'[3]model1&amp;RSI'!$A:$N,14)</f>
        <v>13.642146052069533</v>
      </c>
      <c r="P11" s="1">
        <f t="shared" si="9"/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VLOOKUP(A12,[2]myPEPB!$B:$C,2,FALSE)</f>
        <v>27.63999939</v>
      </c>
      <c r="D12" s="17">
        <f>VLOOKUP(A12,[2]myPEPB!$B:$D,3,FALSE)</f>
        <v>36.340622369004151</v>
      </c>
      <c r="E12" s="17">
        <f t="shared" si="8"/>
        <v>5203291.3127803681</v>
      </c>
      <c r="F12" s="18">
        <f t="shared" si="0"/>
        <v>6569812.2992107878</v>
      </c>
      <c r="G12" s="18">
        <f t="shared" si="4"/>
        <v>11428130.777909145</v>
      </c>
      <c r="H12" s="18">
        <f t="shared" si="1"/>
        <v>9051079.5270598251</v>
      </c>
      <c r="I12" s="18">
        <f t="shared" si="5"/>
        <v>9638599.1240472831</v>
      </c>
      <c r="J12" s="18">
        <f t="shared" si="2"/>
        <v>9051079.5270598251</v>
      </c>
      <c r="K12" s="18">
        <f t="shared" si="3"/>
        <v>-587519.59698745795</v>
      </c>
      <c r="L12" s="17">
        <f t="shared" si="6"/>
        <v>0</v>
      </c>
      <c r="M12" s="22">
        <f>VLOOKUP(A12,'[3]model1&amp;RSI'!$A:$K,11)</f>
        <v>3.5901096890921975E-3</v>
      </c>
      <c r="N12" s="22">
        <f>VLOOKUP(A12,'[3]model1&amp;RSI'!$A:$M,13)</f>
        <v>4.1316317347107008E-2</v>
      </c>
      <c r="O12" s="22">
        <f>VLOOKUP(A12,'[3]model1&amp;RSI'!$A:$N,14)</f>
        <v>8.689326444394684</v>
      </c>
      <c r="P12" s="1">
        <f t="shared" si="9"/>
        <v>2</v>
      </c>
      <c r="Z12" s="19"/>
    </row>
    <row r="13" spans="1:34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VLOOKUP(A13,[2]myPEPB!$B:$C,2,FALSE)</f>
        <v>25.129999160000001</v>
      </c>
      <c r="D13" s="17">
        <f>VLOOKUP(A13,[2]myPEPB!$B:$D,3,FALSE)</f>
        <v>35.566653817730753</v>
      </c>
      <c r="E13" s="17">
        <f t="shared" si="8"/>
        <v>8980717.4070862643</v>
      </c>
      <c r="F13" s="18">
        <f t="shared" si="0"/>
        <v>12490566.944941571</v>
      </c>
      <c r="G13" s="18">
        <f t="shared" si="4"/>
        <v>23918697.722850718</v>
      </c>
      <c r="H13" s="18">
        <f t="shared" si="1"/>
        <v>17197543.229327358</v>
      </c>
      <c r="I13" s="18">
        <f t="shared" si="5"/>
        <v>18619316.531133547</v>
      </c>
      <c r="J13" s="18">
        <f t="shared" si="2"/>
        <v>17197543.229327358</v>
      </c>
      <c r="K13" s="18">
        <f t="shared" si="3"/>
        <v>-1421773.3018061891</v>
      </c>
      <c r="L13" s="17">
        <f t="shared" si="6"/>
        <v>0</v>
      </c>
      <c r="M13" s="22">
        <f>VLOOKUP(A13,'[3]model1&amp;RSI'!$A:$K,11)</f>
        <v>2.9917580742434978E-3</v>
      </c>
      <c r="N13" s="22">
        <f>VLOOKUP(A13,'[3]model1&amp;RSI'!$A:$M,13)</f>
        <v>4.659693342730211E-2</v>
      </c>
      <c r="O13" s="22">
        <f>VLOOKUP(A13,'[3]model1&amp;RSI'!$A:$N,14)</f>
        <v>6.4205042138901032</v>
      </c>
      <c r="P13" s="1">
        <f t="shared" si="9"/>
        <v>2</v>
      </c>
      <c r="AB13" s="2"/>
    </row>
    <row r="14" spans="1:34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VLOOKUP(A14,[2]myPEPB!$B:$C,2,FALSE)</f>
        <v>24.129999160000001</v>
      </c>
      <c r="D14" s="17">
        <f>VLOOKUP(A14,[2]myPEPB!$B:$D,3,FALSE)</f>
        <v>34.740573439534039</v>
      </c>
      <c r="E14" s="17">
        <f t="shared" si="8"/>
        <v>9437213.0869505238</v>
      </c>
      <c r="F14" s="18">
        <f t="shared" si="0"/>
        <v>12633485.076320736</v>
      </c>
      <c r="G14" s="18">
        <f t="shared" si="4"/>
        <v>36552182.799171455</v>
      </c>
      <c r="H14" s="18">
        <f t="shared" si="1"/>
        <v>27304479.784085762</v>
      </c>
      <c r="I14" s="18">
        <f t="shared" si="5"/>
        <v>28056529.618084073</v>
      </c>
      <c r="J14" s="18">
        <f t="shared" si="2"/>
        <v>27304479.784085762</v>
      </c>
      <c r="K14" s="18">
        <f t="shared" si="3"/>
        <v>-752049.83399831131</v>
      </c>
      <c r="L14" s="17">
        <f t="shared" si="6"/>
        <v>0</v>
      </c>
      <c r="M14" s="22">
        <f>VLOOKUP(A14,'[3]model1&amp;RSI'!$A:$K,11)</f>
        <v>7.1597979183657566E-3</v>
      </c>
      <c r="N14" s="22">
        <f>VLOOKUP(A14,'[3]model1&amp;RSI'!$A:$M,13)</f>
        <v>4.3497444045914602E-2</v>
      </c>
      <c r="O14" s="22">
        <f>VLOOKUP(A14,'[3]model1&amp;RSI'!$A:$N,14)</f>
        <v>16.460272725009055</v>
      </c>
      <c r="P14" s="1">
        <f t="shared" si="9"/>
        <v>2</v>
      </c>
    </row>
    <row r="15" spans="1:34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VLOOKUP(A15,[2]myPEPB!$B:$C,2,FALSE)</f>
        <v>27.809999470000001</v>
      </c>
      <c r="D15" s="17">
        <f>VLOOKUP(A15,[2]myPEPB!$B:$D,3,FALSE)</f>
        <v>34.119366627533324</v>
      </c>
      <c r="E15" s="17">
        <f t="shared" si="8"/>
        <v>1984195.6523311967</v>
      </c>
      <c r="F15" s="18">
        <f t="shared" si="0"/>
        <v>2348160.4557985645</v>
      </c>
      <c r="G15" s="18">
        <f t="shared" si="4"/>
        <v>38900343.254970022</v>
      </c>
      <c r="H15" s="18">
        <f t="shared" si="1"/>
        <v>32870791.163397416</v>
      </c>
      <c r="I15" s="18">
        <f t="shared" si="5"/>
        <v>30040725.270415269</v>
      </c>
      <c r="J15" s="18">
        <f t="shared" si="2"/>
        <v>32870791.163397416</v>
      </c>
      <c r="K15" s="18">
        <f t="shared" si="3"/>
        <v>2830065.8929821476</v>
      </c>
      <c r="L15" s="17">
        <f t="shared" si="6"/>
        <v>0</v>
      </c>
      <c r="M15" s="22">
        <f>VLOOKUP(A15,'[3]model1&amp;RSI'!$A:$K,11)</f>
        <v>2.2299839863815538E-2</v>
      </c>
      <c r="N15" s="22">
        <f>VLOOKUP(A15,'[3]model1&amp;RSI'!$A:$M,13)</f>
        <v>5.2581211636772908E-2</v>
      </c>
      <c r="O15" s="22">
        <f>VLOOKUP(A15,'[3]model1&amp;RSI'!$A:$N,14)</f>
        <v>42.410281485830289</v>
      </c>
      <c r="P15" s="1">
        <f t="shared" si="9"/>
        <v>2</v>
      </c>
    </row>
    <row r="16" spans="1:34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VLOOKUP(A16,[2]myPEPB!$B:$C,2,FALSE)</f>
        <v>26.329999919999999</v>
      </c>
      <c r="D16" s="17">
        <f>VLOOKUP(A16,[2]myPEPB!$B:$D,3,FALSE)</f>
        <v>33.666137024579427</v>
      </c>
      <c r="E16" s="17">
        <f t="shared" si="8"/>
        <v>1481572.8763316646</v>
      </c>
      <c r="F16" s="18">
        <f t="shared" si="0"/>
        <v>1849654.0300819378</v>
      </c>
      <c r="G16" s="18">
        <f t="shared" si="4"/>
        <v>40749997.285051957</v>
      </c>
      <c r="H16" s="18">
        <f t="shared" si="1"/>
        <v>32640747.786464393</v>
      </c>
      <c r="I16" s="18">
        <f t="shared" si="5"/>
        <v>31522298.146746933</v>
      </c>
      <c r="J16" s="18">
        <f t="shared" si="2"/>
        <v>32640747.786464393</v>
      </c>
      <c r="K16" s="18">
        <f t="shared" si="3"/>
        <v>1118449.6397174597</v>
      </c>
      <c r="L16" s="17">
        <f t="shared" si="6"/>
        <v>0</v>
      </c>
      <c r="M16" s="22">
        <f>VLOOKUP(A16,'[3]model1&amp;RSI'!$A:$K,11)</f>
        <v>1.8583199886512948E-2</v>
      </c>
      <c r="N16" s="22">
        <f>VLOOKUP(A16,'[3]model1&amp;RSI'!$A:$M,13)</f>
        <v>5.1151014624628059E-2</v>
      </c>
      <c r="O16" s="22">
        <f>VLOOKUP(A16,'[3]model1&amp;RSI'!$A:$N,14)</f>
        <v>36.33007091430315</v>
      </c>
      <c r="P16" s="1">
        <f t="shared" si="9"/>
        <v>0.95</v>
      </c>
    </row>
    <row r="17" spans="1:16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VLOOKUP(A17,[2]myPEPB!$B:$C,2,FALSE)</f>
        <v>25.18000031</v>
      </c>
      <c r="D17" s="17">
        <f>VLOOKUP(A17,[2]myPEPB!$B:$D,3,FALSE)</f>
        <v>33.177616240465106</v>
      </c>
      <c r="E17" s="17">
        <f t="shared" si="8"/>
        <v>1919562.8374125573</v>
      </c>
      <c r="F17" s="18">
        <f t="shared" si="0"/>
        <v>2509232.5141273416</v>
      </c>
      <c r="G17" s="18">
        <f t="shared" si="4"/>
        <v>43259229.799179301</v>
      </c>
      <c r="H17" s="18">
        <f t="shared" si="1"/>
        <v>33093310.17754392</v>
      </c>
      <c r="I17" s="18">
        <f t="shared" si="5"/>
        <v>33441860.984159492</v>
      </c>
      <c r="J17" s="18">
        <f t="shared" si="2"/>
        <v>33093310.17754392</v>
      </c>
      <c r="K17" s="18">
        <f t="shared" si="3"/>
        <v>-348550.80661557242</v>
      </c>
      <c r="L17" s="17">
        <f t="shared" si="6"/>
        <v>0</v>
      </c>
      <c r="M17" s="22">
        <f>VLOOKUP(A17,'[3]model1&amp;RSI'!$A:$K,11)</f>
        <v>1.5485999905427456E-2</v>
      </c>
      <c r="N17" s="22">
        <f>VLOOKUP(A17,'[3]model1&amp;RSI'!$A:$M,13)</f>
        <v>4.8625847745763451E-2</v>
      </c>
      <c r="O17" s="22">
        <f>VLOOKUP(A17,'[3]model1&amp;RSI'!$A:$N,14)</f>
        <v>31.847259478939737</v>
      </c>
      <c r="P17" s="1">
        <f t="shared" si="9"/>
        <v>0.95</v>
      </c>
    </row>
    <row r="18" spans="1:16" ht="14.1" customHeight="1" x14ac:dyDescent="0.2">
      <c r="A18" s="15">
        <v>44834</v>
      </c>
      <c r="B18" s="31">
        <f>VLOOKUP(A18,[1]HwabaoWP_szse_innovation_100!$A:$E,5)</f>
        <v>0.69599997997283936</v>
      </c>
      <c r="C18" s="16">
        <f>VLOOKUP(A18,[2]myPEPB!$B:$C,2,FALSE)</f>
        <v>22.61</v>
      </c>
      <c r="D18" s="17">
        <f>VLOOKUP(A18,[2]myPEPB!$B:$D,3,FALSE)</f>
        <v>32.640066271698615</v>
      </c>
      <c r="E18" s="17">
        <f t="shared" si="8"/>
        <v>3786448.9729817593</v>
      </c>
      <c r="F18" s="18">
        <f t="shared" si="0"/>
        <v>5440300.4050797839</v>
      </c>
      <c r="G18" s="18">
        <f t="shared" si="4"/>
        <v>48699530.204259083</v>
      </c>
      <c r="H18" s="18">
        <f t="shared" si="1"/>
        <v>33894872.046851009</v>
      </c>
      <c r="I18" s="18">
        <f t="shared" si="5"/>
        <v>37228309.95714125</v>
      </c>
      <c r="J18" s="18">
        <f t="shared" si="2"/>
        <v>33894872.046851009</v>
      </c>
      <c r="K18" s="18">
        <f t="shared" si="3"/>
        <v>-3333437.9102902412</v>
      </c>
      <c r="L18" s="17">
        <f t="shared" si="6"/>
        <v>0</v>
      </c>
      <c r="M18" s="22">
        <f>VLOOKUP(A18,'[3]model1&amp;RSI'!$A:$K,11)</f>
        <v>1.2904999921189547E-2</v>
      </c>
      <c r="N18" s="22">
        <f>VLOOKUP(A18,'[3]model1&amp;RSI'!$A:$M,13)</f>
        <v>5.2021540741810528E-2</v>
      </c>
      <c r="O18" s="22">
        <f>VLOOKUP(A18,'[3]model1&amp;RSI'!$A:$N,14)</f>
        <v>24.80703135118333</v>
      </c>
      <c r="P18" s="1">
        <f t="shared" si="9"/>
        <v>0.95</v>
      </c>
    </row>
    <row r="19" spans="1:16" ht="12.75" x14ac:dyDescent="0.2">
      <c r="A19" s="15">
        <v>44865</v>
      </c>
      <c r="B19" s="31">
        <f>VLOOKUP(A19,[1]HwabaoWP_szse_innovation_100!$A:$E,5)</f>
        <v>0.68699997663497925</v>
      </c>
      <c r="C19" s="16">
        <f>VLOOKUP(A19,[2]myPEPB!$B:$C,2,FALSE)</f>
        <v>22.239999770000001</v>
      </c>
      <c r="D19" s="17">
        <f>VLOOKUP(A19,[2]myPEPB!$B:$D,3,FALSE)</f>
        <v>32.234420440393677</v>
      </c>
      <c r="E19" s="17">
        <f t="shared" si="8"/>
        <v>3943392.1825073613</v>
      </c>
      <c r="F19" s="18">
        <f t="shared" si="0"/>
        <v>5740017.9281266369</v>
      </c>
      <c r="G19" s="18">
        <f t="shared" si="4"/>
        <v>54439548.132385716</v>
      </c>
      <c r="H19" s="18">
        <f t="shared" si="1"/>
        <v>37399968.294967815</v>
      </c>
      <c r="I19" s="18">
        <f t="shared" si="5"/>
        <v>41171702.139648609</v>
      </c>
      <c r="J19" s="18">
        <f t="shared" si="2"/>
        <v>37399968.294967815</v>
      </c>
      <c r="K19" s="18">
        <f t="shared" si="3"/>
        <v>-3771733.8446807936</v>
      </c>
      <c r="L19" s="17">
        <f t="shared" si="6"/>
        <v>0</v>
      </c>
      <c r="M19" s="22">
        <f>VLOOKUP(A19,'[3]model1&amp;RSI'!$A:$K,11)</f>
        <v>1.0754166600991289E-2</v>
      </c>
      <c r="N19" s="22">
        <f>VLOOKUP(A19,'[3]model1&amp;RSI'!$A:$M,13)</f>
        <v>4.4851284507818785E-2</v>
      </c>
      <c r="O19" s="22">
        <f>VLOOKUP(A19,'[3]model1&amp;RSI'!$A:$N,14)</f>
        <v>23.977388204158451</v>
      </c>
      <c r="P19" s="1">
        <f t="shared" si="9"/>
        <v>1</v>
      </c>
    </row>
    <row r="20" spans="1:16" ht="12.75" x14ac:dyDescent="0.2">
      <c r="A20" s="15">
        <v>44895</v>
      </c>
      <c r="B20" s="31">
        <f>VLOOKUP(A20,[1]HwabaoWP_szse_innovation_100!$A:$E,5)</f>
        <v>0.72000002861022949</v>
      </c>
      <c r="C20" s="16">
        <f>VLOOKUP(A20,[2]myPEPB!$B:$C,2,FALSE)</f>
        <v>22.809999470000001</v>
      </c>
      <c r="D20" s="17">
        <f>VLOOKUP(A20,[2]myPEPB!$B:$D,3,FALSE)</f>
        <v>31.717901224590552</v>
      </c>
      <c r="E20" s="17">
        <f t="shared" si="8"/>
        <v>2792051.0280197761</v>
      </c>
      <c r="F20" s="18">
        <f t="shared" si="0"/>
        <v>3877848.4959356119</v>
      </c>
      <c r="G20" s="18">
        <f t="shared" si="4"/>
        <v>58317396.628321327</v>
      </c>
      <c r="H20" s="18">
        <f t="shared" si="1"/>
        <v>41988527.240865454</v>
      </c>
      <c r="I20" s="18">
        <f t="shared" si="5"/>
        <v>43963753.167668387</v>
      </c>
      <c r="J20" s="18">
        <f t="shared" si="2"/>
        <v>41988527.240865454</v>
      </c>
      <c r="K20" s="18">
        <f t="shared" si="3"/>
        <v>-1975225.9268029332</v>
      </c>
      <c r="L20" s="17">
        <f t="shared" si="6"/>
        <v>0</v>
      </c>
      <c r="M20" s="22">
        <f>VLOOKUP(A20,'[3]model1&amp;RSI'!$A:$K,11)</f>
        <v>1.4461814163367781E-2</v>
      </c>
      <c r="N20" s="22">
        <f>VLOOKUP(A20,'[3]model1&amp;RSI'!$A:$M,13)</f>
        <v>4.287607908572403E-2</v>
      </c>
      <c r="O20" s="22">
        <f>VLOOKUP(A20,'[3]model1&amp;RSI'!$A:$N,14)</f>
        <v>33.729329900837342</v>
      </c>
      <c r="P20" s="1">
        <f t="shared" si="9"/>
        <v>1</v>
      </c>
    </row>
    <row r="21" spans="1:16" ht="12.75" x14ac:dyDescent="0.2">
      <c r="A21" s="15">
        <v>44925</v>
      </c>
      <c r="B21" s="31">
        <f>VLOOKUP(A21,[1]HwabaoWP_szse_innovation_100!$A:$E,5)</f>
        <v>0.72299998998641968</v>
      </c>
      <c r="C21" s="16">
        <f>VLOOKUP(A21,[2]myPEPB!$B:$C,2,FALSE)</f>
        <v>22.739999770000001</v>
      </c>
      <c r="D21" s="17">
        <f>VLOOKUP(A21,[2]myPEPB!$B:$D,3,FALSE)</f>
        <v>31.272433394847042</v>
      </c>
      <c r="E21" s="17">
        <f t="shared" si="8"/>
        <v>2330984.8800207577</v>
      </c>
      <c r="F21" s="18">
        <f t="shared" si="0"/>
        <v>3224045.5218602996</v>
      </c>
      <c r="G21" s="18">
        <f t="shared" si="4"/>
        <v>61541442.150181629</v>
      </c>
      <c r="H21" s="18">
        <f t="shared" si="1"/>
        <v>44494462.058331147</v>
      </c>
      <c r="I21" s="18">
        <f t="shared" si="5"/>
        <v>46294738.047689147</v>
      </c>
      <c r="J21" s="18">
        <f t="shared" si="2"/>
        <v>44494462.058331147</v>
      </c>
      <c r="K21" s="18">
        <f t="shared" si="3"/>
        <v>-1800275.9893580005</v>
      </c>
      <c r="L21" s="17">
        <f t="shared" si="6"/>
        <v>0</v>
      </c>
      <c r="M21" s="22">
        <f>VLOOKUP(A21,'[3]model1&amp;RSI'!$A:$K,11)</f>
        <v>1.2551505365504848E-2</v>
      </c>
      <c r="N21" s="22">
        <f>VLOOKUP(A21,'[3]model1&amp;RSI'!$A:$M,13)</f>
        <v>3.6230059467468385E-2</v>
      </c>
      <c r="O21" s="22">
        <f>VLOOKUP(A21,'[3]model1&amp;RSI'!$A:$N,14)</f>
        <v>34.643899430457921</v>
      </c>
      <c r="P21" s="1">
        <f t="shared" si="9"/>
        <v>0.95</v>
      </c>
    </row>
    <row r="22" spans="1:16" ht="12.75" x14ac:dyDescent="0.2">
      <c r="A22" s="15">
        <v>44957</v>
      </c>
      <c r="B22" s="31">
        <f>VLOOKUP(A22,[1]HwabaoWP_szse_innovation_100!$A:$E,5)</f>
        <v>0.78899997472763062</v>
      </c>
      <c r="C22" s="16">
        <f>VLOOKUP(A22,[2]myPEPB!$B:$C,2,FALSE)</f>
        <v>24.899999619999999</v>
      </c>
      <c r="D22" s="17">
        <f>VLOOKUP(A22,[2]myPEPB!$B:$D,3,FALSE)</f>
        <v>31.014726063038534</v>
      </c>
      <c r="E22" s="17">
        <f t="shared" si="8"/>
        <v>857929.88989966922</v>
      </c>
      <c r="F22" s="18">
        <f t="shared" si="0"/>
        <v>1087363.64686936</v>
      </c>
      <c r="G22" s="18">
        <f t="shared" si="4"/>
        <v>62628805.79705099</v>
      </c>
      <c r="H22" s="18">
        <f t="shared" si="1"/>
        <v>49414126.19109492</v>
      </c>
      <c r="I22" s="18">
        <f t="shared" si="5"/>
        <v>47152667.937588818</v>
      </c>
      <c r="J22" s="18">
        <f t="shared" si="2"/>
        <v>49414126.19109492</v>
      </c>
      <c r="K22" s="18">
        <f t="shared" si="3"/>
        <v>2261458.2535061017</v>
      </c>
      <c r="L22" s="17">
        <f t="shared" si="6"/>
        <v>0</v>
      </c>
      <c r="M22" s="22">
        <f>VLOOKUP(A22,'[3]model1&amp;RSI'!$A:$K,11)</f>
        <v>2.145958526145586E-2</v>
      </c>
      <c r="N22" s="22">
        <f>VLOOKUP(A22,'[3]model1&amp;RSI'!$A:$M,13)</f>
        <v>4.119171367975881E-2</v>
      </c>
      <c r="O22" s="22">
        <f>VLOOKUP(A22,'[3]model1&amp;RSI'!$A:$N,14)</f>
        <v>52.096849935138493</v>
      </c>
      <c r="P22" s="1">
        <f t="shared" si="9"/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19</v>
      </c>
      <c r="F1" s="14" t="s">
        <v>20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21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VLOOKUP(A3,[2]myPEPB!$B:$C,2,FALSE)</f>
        <v>41.45</v>
      </c>
      <c r="D3" s="17">
        <f>VLOOKUP(A3,[2]myPEPB!$B:$D,3,FALSE)</f>
        <v>41.041896551724122</v>
      </c>
      <c r="E3" s="17">
        <f>VLOOKUP(A3,[1]HwabaoWP_szse_innovation_100!$A:$F,6)</f>
        <v>54671327</v>
      </c>
      <c r="F3" s="17">
        <f>VLOOKUP(A3,[1]HwabaoWP_szse_innovation_100!$A:$I,9)</f>
        <v>147407244.66666666</v>
      </c>
      <c r="G3" s="17">
        <v>0</v>
      </c>
      <c r="H3" s="18">
        <f t="shared" ref="H3:H22" si="0">G3/B3</f>
        <v>0</v>
      </c>
      <c r="I3" s="18">
        <f>I2+H3</f>
        <v>0</v>
      </c>
      <c r="J3" s="18">
        <f t="shared" ref="J3:J22" si="1">I3*B3</f>
        <v>0</v>
      </c>
      <c r="K3" s="18">
        <f>IF(G3&gt;0,K2+G3,K2)</f>
        <v>0</v>
      </c>
      <c r="L3" s="18">
        <f t="shared" ref="L3:L22" si="2">J3+N3</f>
        <v>0</v>
      </c>
      <c r="M3" s="18">
        <f t="shared" ref="M3:M22" si="3">L3-K3</f>
        <v>0</v>
      </c>
      <c r="N3" s="17">
        <f>IF(G3&lt;0,N2-G3,N2)</f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</row>
    <row r="4" spans="1:36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VLOOKUP(A4,[2]myPEPB!$B:$C,2,FALSE)</f>
        <v>39.930000305175781</v>
      </c>
      <c r="D4" s="17">
        <f>VLOOKUP(A4,[2]myPEPB!$B:$D,3,FALSE)</f>
        <v>40.930499984741189</v>
      </c>
      <c r="E4" s="17">
        <f>VLOOKUP(A4,[1]HwabaoWP_szse_innovation_100!$A:$F,6)</f>
        <v>9153472</v>
      </c>
      <c r="F4" s="17">
        <f>VLOOKUP(A4,[1]HwabaoWP_szse_innovation_100!$A:$I,9)</f>
        <v>34298297.880000003</v>
      </c>
      <c r="G4" s="17">
        <f>IF(C4&lt;D4,$G$2*(D4-C4)^3*E4/F4,$G$2*(D4-C4)^3*E4/F4)</f>
        <v>147.00321759524837</v>
      </c>
      <c r="H4" s="18">
        <f t="shared" si="0"/>
        <v>146.12645884219521</v>
      </c>
      <c r="I4" s="18">
        <f t="shared" ref="I4:I22" si="4">I3+H4</f>
        <v>146.12645884219521</v>
      </c>
      <c r="J4" s="18">
        <f t="shared" si="1"/>
        <v>147.00321759524837</v>
      </c>
      <c r="K4" s="18">
        <f t="shared" ref="K4:K22" si="5">IF(G4&gt;0,K3+G4,K3)</f>
        <v>147.00321759524837</v>
      </c>
      <c r="L4" s="18">
        <f t="shared" si="2"/>
        <v>147.00321759524837</v>
      </c>
      <c r="M4" s="18">
        <f t="shared" si="3"/>
        <v>0</v>
      </c>
      <c r="N4" s="17">
        <f t="shared" ref="N4:N22" si="6">IF(G4&lt;0,N3-G4,N3)</f>
        <v>0</v>
      </c>
      <c r="O4" s="22">
        <f>VLOOKUP(A4,'[3]model1&amp;RSI'!$A:$K,11)</f>
        <v>0</v>
      </c>
      <c r="P4" s="22">
        <f>VLOOKUP(A4,'[3]model1&amp;RSI'!$A:$M,13)</f>
        <v>2.4999999999999911E-2</v>
      </c>
      <c r="Q4" s="22">
        <f>VLOOKUP(A4,'[3]model1&amp;RSI'!$A:$N,14)</f>
        <v>0</v>
      </c>
      <c r="S4" s="42">
        <v>44561</v>
      </c>
      <c r="T4" s="10">
        <f>U4</f>
        <v>39715.271063418011</v>
      </c>
      <c r="U4" s="4">
        <f>VLOOKUP(S4,A:K,11,)</f>
        <v>39715.271063418011</v>
      </c>
      <c r="V4" s="4">
        <f>VLOOKUP(S4,A:L,12,)</f>
        <v>40317.612580751033</v>
      </c>
      <c r="W4" s="4">
        <f>VLOOKUP(S4,A:M,13,)</f>
        <v>602.34151733302133</v>
      </c>
      <c r="X4" s="4">
        <f>VLOOKUP(S4,A:N,14,)</f>
        <v>0</v>
      </c>
      <c r="Y4" s="9">
        <f t="shared" ref="Y4" si="7">(V4-U4)/U4</f>
        <v>1.5166496443425811E-2</v>
      </c>
      <c r="Z4" s="9">
        <f>Y4</f>
        <v>1.5166496443425811E-2</v>
      </c>
      <c r="AB4" s="6"/>
      <c r="AC4" s="7"/>
      <c r="AD4" s="7"/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VLOOKUP(A5,[2]myPEPB!$B:$C,2,FALSE)</f>
        <v>38.069999694824219</v>
      </c>
      <c r="D5" s="17">
        <f>VLOOKUP(A5,[2]myPEPB!$B:$D,3,FALSE)</f>
        <v>40.654705834482208</v>
      </c>
      <c r="E5" s="17">
        <f>VLOOKUP(A5,[1]HwabaoWP_szse_innovation_100!$A:$F,6)</f>
        <v>4459339</v>
      </c>
      <c r="F5" s="17">
        <f>VLOOKUP(A5,[1]HwabaoWP_szse_innovation_100!$A:$I,9)</f>
        <v>21490456.638297871</v>
      </c>
      <c r="G5" s="17">
        <f t="shared" ref="G5:G22" si="8">IF(C5&lt;D5,$G$2*(D5-C5)^3*R5*E5/F5,$G$2*(D5-C5)^3*R5*E5/F5)</f>
        <v>3941.4049128625688</v>
      </c>
      <c r="H5" s="18">
        <f t="shared" si="0"/>
        <v>4080.1293093815416</v>
      </c>
      <c r="I5" s="18">
        <f t="shared" si="4"/>
        <v>4226.2557682237366</v>
      </c>
      <c r="J5" s="18">
        <f t="shared" si="1"/>
        <v>4082.5630721041293</v>
      </c>
      <c r="K5" s="18">
        <f t="shared" si="5"/>
        <v>4088.4081304578172</v>
      </c>
      <c r="L5" s="18">
        <f t="shared" si="2"/>
        <v>4082.5630721041293</v>
      </c>
      <c r="M5" s="18">
        <f t="shared" si="3"/>
        <v>-5.8450583536878185</v>
      </c>
      <c r="N5" s="17">
        <f t="shared" si="6"/>
        <v>0</v>
      </c>
      <c r="O5" s="22">
        <f>VLOOKUP(A5,'[3]model1&amp;RSI'!$A:$K,11)</f>
        <v>0</v>
      </c>
      <c r="P5" s="22">
        <f>VLOOKUP(A5,'[3]model1&amp;RSI'!$A:$M,13)</f>
        <v>2.7499999999999931E-2</v>
      </c>
      <c r="Q5" s="22">
        <f>VLOOKUP(A5,'[3]model1&amp;RSI'!$A:$N,14)</f>
        <v>0</v>
      </c>
      <c r="R5" s="1">
        <f t="shared" ref="R5:R22" si="9">IF(Q4&lt;20,2,IF(AND((Q4&lt;25),(Q4&gt;20)),1,IF(AND((Q4&gt;25),(Q4&lt;50)),0.95,IF(AND((Q4&gt;50),(Q4&lt;80)),0.2,IF(Q4&gt;80,1,)))))</f>
        <v>2</v>
      </c>
      <c r="AB5" s="6"/>
      <c r="AC5" s="7"/>
      <c r="AD5" s="7"/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VLOOKUP(A6,[2]myPEPB!$B:$C,2,FALSE)</f>
        <v>35.020000457763672</v>
      </c>
      <c r="D6" s="17">
        <f>VLOOKUP(A6,[2]myPEPB!$B:$D,3,FALSE)</f>
        <v>39.730819672131133</v>
      </c>
      <c r="E6" s="17">
        <f>VLOOKUP(A6,[1]HwabaoWP_szse_innovation_100!$A:$F,6)</f>
        <v>2614711</v>
      </c>
      <c r="F6" s="17">
        <f>VLOOKUP(A6,[1]HwabaoWP_szse_innovation_100!$A:$I,9)</f>
        <v>16286261.656716418</v>
      </c>
      <c r="G6" s="17">
        <f t="shared" si="8"/>
        <v>18462.235418255019</v>
      </c>
      <c r="H6" s="18">
        <f t="shared" si="0"/>
        <v>19211.483265613962</v>
      </c>
      <c r="I6" s="18">
        <f t="shared" si="4"/>
        <v>23437.739033837701</v>
      </c>
      <c r="J6" s="18">
        <f t="shared" si="1"/>
        <v>22523.66721151803</v>
      </c>
      <c r="K6" s="18">
        <f t="shared" si="5"/>
        <v>22550.643548712836</v>
      </c>
      <c r="L6" s="18">
        <f t="shared" si="2"/>
        <v>22523.66721151803</v>
      </c>
      <c r="M6" s="18">
        <f t="shared" si="3"/>
        <v>-26.976337194806547</v>
      </c>
      <c r="N6" s="17">
        <f t="shared" si="6"/>
        <v>0</v>
      </c>
      <c r="O6" s="22">
        <f>VLOOKUP(A6,'[3]model1&amp;RSI'!$A:$K,11)</f>
        <v>0</v>
      </c>
      <c r="P6" s="22">
        <f>VLOOKUP(A6,'[3]model1&amp;RSI'!$A:$M,13)</f>
        <v>2.3749999999999941E-2</v>
      </c>
      <c r="Q6" s="22">
        <f>VLOOKUP(A6,'[3]model1&amp;RSI'!$A:$N,14)</f>
        <v>0</v>
      </c>
      <c r="R6" s="1">
        <f t="shared" si="9"/>
        <v>2</v>
      </c>
      <c r="AB6" s="7"/>
      <c r="AC6" s="7"/>
      <c r="AD6" s="8"/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VLOOKUP(A7,[2]myPEPB!$B:$C,2,FALSE)</f>
        <v>36.299999239999998</v>
      </c>
      <c r="D7" s="17">
        <f>VLOOKUP(A7,[2]myPEPB!$B:$D,3,FALSE)</f>
        <v>39.253623134275358</v>
      </c>
      <c r="E7" s="17">
        <f>VLOOKUP(A7,[1]HwabaoWP_szse_innovation_100!$A:$F,6)</f>
        <v>3805620</v>
      </c>
      <c r="F7" s="17">
        <f>VLOOKUP(A7,[1]HwabaoWP_szse_innovation_100!$A:$I,9)</f>
        <v>13885339.653614458</v>
      </c>
      <c r="G7" s="17">
        <f t="shared" si="8"/>
        <v>7768.3212406942757</v>
      </c>
      <c r="H7" s="18">
        <f t="shared" si="0"/>
        <v>7823.0830495919572</v>
      </c>
      <c r="I7" s="18">
        <f t="shared" si="4"/>
        <v>31260.822083429659</v>
      </c>
      <c r="J7" s="18">
        <f t="shared" si="1"/>
        <v>31041.995419560037</v>
      </c>
      <c r="K7" s="18">
        <f t="shared" si="5"/>
        <v>30318.964789407113</v>
      </c>
      <c r="L7" s="18">
        <f t="shared" si="2"/>
        <v>31041.995419560037</v>
      </c>
      <c r="M7" s="18">
        <f t="shared" si="3"/>
        <v>723.03063015292355</v>
      </c>
      <c r="N7" s="17">
        <f t="shared" si="6"/>
        <v>0</v>
      </c>
      <c r="O7" s="22">
        <f>VLOOKUP(A7,'[3]model1&amp;RSI'!$A:$K,11)</f>
        <v>5.3333284854888974E-3</v>
      </c>
      <c r="P7" s="22">
        <f>VLOOKUP(A7,'[3]model1&amp;RSI'!$A:$M,13)</f>
        <v>2.5124995152155511E-2</v>
      </c>
      <c r="Q7" s="22">
        <f>VLOOKUP(A7,'[3]model1&amp;RSI'!$A:$N,14)</f>
        <v>21.227182147461402</v>
      </c>
      <c r="R7" s="1">
        <f t="shared" si="9"/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VLOOKUP(A8,[2]myPEPB!$B:$C,2,FALSE)</f>
        <v>35.450000000000003</v>
      </c>
      <c r="D8" s="17">
        <f>VLOOKUP(A8,[2]myPEPB!$B:$D,3,FALSE)</f>
        <v>38.695499988749994</v>
      </c>
      <c r="E8" s="17">
        <f>VLOOKUP(A8,[1]HwabaoWP_szse_innovation_100!$A:$F,6)</f>
        <v>3040778</v>
      </c>
      <c r="F8" s="17">
        <f>VLOOKUP(A8,[1]HwabaoWP_szse_innovation_100!$A:$I,9)</f>
        <v>12014868.042857142</v>
      </c>
      <c r="G8" s="17">
        <f t="shared" si="8"/>
        <v>4758.5346329167469</v>
      </c>
      <c r="H8" s="18">
        <f t="shared" si="0"/>
        <v>4706.7600967921016</v>
      </c>
      <c r="I8" s="18">
        <f t="shared" si="4"/>
        <v>35967.582180221762</v>
      </c>
      <c r="J8" s="18">
        <f t="shared" si="1"/>
        <v>36363.226921957219</v>
      </c>
      <c r="K8" s="18">
        <f t="shared" si="5"/>
        <v>35077.499422323861</v>
      </c>
      <c r="L8" s="18">
        <f t="shared" si="2"/>
        <v>36363.226921957219</v>
      </c>
      <c r="M8" s="18">
        <f t="shared" si="3"/>
        <v>1285.7274996333581</v>
      </c>
      <c r="N8" s="17">
        <f t="shared" si="6"/>
        <v>0</v>
      </c>
      <c r="O8" s="22">
        <f>VLOOKUP(A8,'[3]model1&amp;RSI'!$A:$K,11)</f>
        <v>7.4444514513015798E-3</v>
      </c>
      <c r="P8" s="22">
        <f>VLOOKUP(A8,'[3]model1&amp;RSI'!$A:$M,13)</f>
        <v>2.3937507006857092E-2</v>
      </c>
      <c r="Q8" s="22">
        <f>VLOOKUP(A8,'[3]model1&amp;RSI'!$A:$N,14)</f>
        <v>31.099526985700965</v>
      </c>
      <c r="R8" s="1">
        <f t="shared" si="9"/>
        <v>1</v>
      </c>
    </row>
    <row r="9" spans="1:36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VLOOKUP(A9,[2]myPEPB!$B:$C,2,FALSE)</f>
        <v>34.630000000000003</v>
      </c>
      <c r="D9" s="17">
        <f>VLOOKUP(A9,[2]myPEPB!$B:$D,3,FALSE)</f>
        <v>38.228579205136612</v>
      </c>
      <c r="E9" s="17">
        <f>VLOOKUP(A9,[1]HwabaoWP_szse_innovation_100!$A:$F,6)</f>
        <v>1988017</v>
      </c>
      <c r="F9" s="17">
        <f>VLOOKUP(A9,[1]HwabaoWP_szse_innovation_100!$A:$I,9)</f>
        <v>10437349.492675781</v>
      </c>
      <c r="G9" s="17">
        <f t="shared" si="8"/>
        <v>4637.7716410941512</v>
      </c>
      <c r="H9" s="18">
        <f t="shared" si="0"/>
        <v>4675.1731017038546</v>
      </c>
      <c r="I9" s="18">
        <f t="shared" si="4"/>
        <v>40642.755281925616</v>
      </c>
      <c r="J9" s="18">
        <f t="shared" si="1"/>
        <v>40317.612580751033</v>
      </c>
      <c r="K9" s="18">
        <f t="shared" si="5"/>
        <v>39715.271063418011</v>
      </c>
      <c r="L9" s="18">
        <f t="shared" si="2"/>
        <v>40317.612580751033</v>
      </c>
      <c r="M9" s="18">
        <f t="shared" si="3"/>
        <v>602.34151733302133</v>
      </c>
      <c r="N9" s="17">
        <f t="shared" si="6"/>
        <v>0</v>
      </c>
      <c r="O9" s="22">
        <f>VLOOKUP(A9,'[3]model1&amp;RSI'!$A:$K,11)</f>
        <v>6.2037095427513169E-3</v>
      </c>
      <c r="P9" s="22">
        <f>VLOOKUP(A9,'[3]model1&amp;RSI'!$A:$M,13)</f>
        <v>2.3114598073341198E-2</v>
      </c>
      <c r="Q9" s="22">
        <f>VLOOKUP(A9,'[3]model1&amp;RSI'!$A:$N,14)</f>
        <v>26.838924575142201</v>
      </c>
      <c r="R9" s="1">
        <f t="shared" si="9"/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VLOOKUP(A10,[2]myPEPB!$B:$C,2,FALSE)</f>
        <v>31.159999849999998</v>
      </c>
      <c r="D10" s="17">
        <f>VLOOKUP(A10,[2]myPEPB!$B:$D,3,FALSE)</f>
        <v>37.710494996683174</v>
      </c>
      <c r="E10" s="17">
        <f>VLOOKUP(A10,[1]HwabaoWP_szse_innovation_100!$A:$F,6)</f>
        <v>2257005</v>
      </c>
      <c r="F10" s="17">
        <f>VLOOKUP(A10,[1]HwabaoWP_szse_innovation_100!$A:$I,9)</f>
        <v>9461572.5990646258</v>
      </c>
      <c r="G10" s="17">
        <f t="shared" si="8"/>
        <v>35033.044238754694</v>
      </c>
      <c r="H10" s="18">
        <f t="shared" si="0"/>
        <v>39318.793835497672</v>
      </c>
      <c r="I10" s="18">
        <f t="shared" si="4"/>
        <v>79961.549117423288</v>
      </c>
      <c r="J10" s="18">
        <f t="shared" si="1"/>
        <v>71245.738090291794</v>
      </c>
      <c r="K10" s="18">
        <f t="shared" si="5"/>
        <v>74748.315302172705</v>
      </c>
      <c r="L10" s="18">
        <f t="shared" si="2"/>
        <v>71245.738090291794</v>
      </c>
      <c r="M10" s="18">
        <f t="shared" si="3"/>
        <v>-3502.5772118809109</v>
      </c>
      <c r="N10" s="17">
        <f t="shared" si="6"/>
        <v>0</v>
      </c>
      <c r="O10" s="22">
        <f>VLOOKUP(A10,'[3]model1&amp;RSI'!$A:$K,11)</f>
        <v>5.1697579522927643E-3</v>
      </c>
      <c r="P10" s="22">
        <f>VLOOKUP(A10,'[3]model1&amp;RSI'!$A:$M,13)</f>
        <v>3.6095500222326771E-2</v>
      </c>
      <c r="Q10" s="22">
        <f>VLOOKUP(A10,'[3]model1&amp;RSI'!$A:$N,14)</f>
        <v>14.322444405674213</v>
      </c>
      <c r="R10" s="1">
        <f t="shared" si="9"/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VLOOKUP(A11,[2]myPEPB!$B:$C,2,FALSE)</f>
        <v>30.969999309999999</v>
      </c>
      <c r="D11" s="17">
        <f>VLOOKUP(A11,[2]myPEPB!$B:$D,3,FALSE)</f>
        <v>37.189770586238538</v>
      </c>
      <c r="E11" s="17">
        <f>VLOOKUP(A11,[1]HwabaoWP_szse_innovation_100!$A:$F,6)</f>
        <v>906904</v>
      </c>
      <c r="F11" s="17">
        <f>VLOOKUP(A11,[1]HwabaoWP_szse_innovation_100!$A:$I,9)</f>
        <v>8699501.0544478521</v>
      </c>
      <c r="G11" s="17">
        <f t="shared" si="8"/>
        <v>27591.982164722565</v>
      </c>
      <c r="H11" s="18">
        <f t="shared" si="0"/>
        <v>31283.425458933656</v>
      </c>
      <c r="I11" s="18">
        <f t="shared" si="4"/>
        <v>111244.97457635694</v>
      </c>
      <c r="J11" s="18">
        <f t="shared" si="1"/>
        <v>98118.070812136808</v>
      </c>
      <c r="K11" s="18">
        <f t="shared" si="5"/>
        <v>102340.29746689527</v>
      </c>
      <c r="L11" s="18">
        <f t="shared" si="2"/>
        <v>98118.070812136808</v>
      </c>
      <c r="M11" s="18">
        <f t="shared" si="3"/>
        <v>-4222.2266547584586</v>
      </c>
      <c r="N11" s="17">
        <f t="shared" si="6"/>
        <v>0</v>
      </c>
      <c r="O11" s="22">
        <f>VLOOKUP(A11,'[3]model1&amp;RSI'!$A:$K,11)</f>
        <v>4.3081316269106369E-3</v>
      </c>
      <c r="P11" s="22">
        <f>VLOOKUP(A11,'[3]model1&amp;RSI'!$A:$M,13)</f>
        <v>3.1579574140808198E-2</v>
      </c>
      <c r="Q11" s="22">
        <f>VLOOKUP(A11,'[3]model1&amp;RSI'!$A:$N,14)</f>
        <v>13.642146052069533</v>
      </c>
      <c r="R11" s="1">
        <f t="shared" si="9"/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VLOOKUP(A12,[2]myPEPB!$B:$C,2,FALSE)</f>
        <v>27.63999939</v>
      </c>
      <c r="D12" s="17">
        <f>VLOOKUP(A12,[2]myPEPB!$B:$D,3,FALSE)</f>
        <v>36.340622369004151</v>
      </c>
      <c r="E12" s="17">
        <f>VLOOKUP(A12,[1]HwabaoWP_szse_innovation_100!$A:$F,6)</f>
        <v>1401901</v>
      </c>
      <c r="F12" s="17">
        <f>VLOOKUP(A12,[1]HwabaoWP_szse_innovation_100!$A:$I,9)</f>
        <v>7836928.591733871</v>
      </c>
      <c r="G12" s="17">
        <f t="shared" si="8"/>
        <v>129603.04069628248</v>
      </c>
      <c r="H12" s="18">
        <f t="shared" si="0"/>
        <v>163640.20378604805</v>
      </c>
      <c r="I12" s="18">
        <f t="shared" si="4"/>
        <v>274885.17836240499</v>
      </c>
      <c r="J12" s="18">
        <f t="shared" si="1"/>
        <v>217709.06008334554</v>
      </c>
      <c r="K12" s="18">
        <f t="shared" si="5"/>
        <v>231943.33816317774</v>
      </c>
      <c r="L12" s="18">
        <f t="shared" si="2"/>
        <v>217709.06008334554</v>
      </c>
      <c r="M12" s="18">
        <f t="shared" si="3"/>
        <v>-14234.278079832206</v>
      </c>
      <c r="N12" s="17">
        <f t="shared" si="6"/>
        <v>0</v>
      </c>
      <c r="O12" s="22">
        <f>VLOOKUP(A12,'[3]model1&amp;RSI'!$A:$K,11)</f>
        <v>3.5901096890921975E-3</v>
      </c>
      <c r="P12" s="22">
        <f>VLOOKUP(A12,'[3]model1&amp;RSI'!$A:$M,13)</f>
        <v>4.1316317347107008E-2</v>
      </c>
      <c r="Q12" s="22">
        <f>VLOOKUP(A12,'[3]model1&amp;RSI'!$A:$N,14)</f>
        <v>8.689326444394684</v>
      </c>
      <c r="R12" s="1">
        <f t="shared" si="9"/>
        <v>2</v>
      </c>
      <c r="AB12" s="19"/>
    </row>
    <row r="13" spans="1:36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VLOOKUP(A13,[2]myPEPB!$B:$C,2,FALSE)</f>
        <v>25.129999160000001</v>
      </c>
      <c r="D13" s="17">
        <f>VLOOKUP(A13,[2]myPEPB!$B:$D,3,FALSE)</f>
        <v>35.566653817730753</v>
      </c>
      <c r="E13" s="17">
        <f>VLOOKUP(A13,[1]HwabaoWP_szse_innovation_100!$A:$F,6)</f>
        <v>2631500</v>
      </c>
      <c r="F13" s="17">
        <f>VLOOKUP(A13,[1]HwabaoWP_szse_innovation_100!$A:$I,9)</f>
        <v>7310293.186280488</v>
      </c>
      <c r="G13" s="17">
        <f t="shared" si="8"/>
        <v>450137.50968326896</v>
      </c>
      <c r="H13" s="18">
        <f t="shared" si="0"/>
        <v>626060.52994070668</v>
      </c>
      <c r="I13" s="18">
        <f t="shared" si="4"/>
        <v>900945.70830311161</v>
      </c>
      <c r="J13" s="18">
        <f t="shared" si="1"/>
        <v>647779.94794497034</v>
      </c>
      <c r="K13" s="18">
        <f t="shared" si="5"/>
        <v>682080.84784644668</v>
      </c>
      <c r="L13" s="18">
        <f t="shared" si="2"/>
        <v>647779.94794497034</v>
      </c>
      <c r="M13" s="18">
        <f t="shared" si="3"/>
        <v>-34300.899901476339</v>
      </c>
      <c r="N13" s="17">
        <f t="shared" si="6"/>
        <v>0</v>
      </c>
      <c r="O13" s="22">
        <f>VLOOKUP(A13,'[3]model1&amp;RSI'!$A:$K,11)</f>
        <v>2.9917580742434978E-3</v>
      </c>
      <c r="P13" s="22">
        <f>VLOOKUP(A13,'[3]model1&amp;RSI'!$A:$M,13)</f>
        <v>4.659693342730211E-2</v>
      </c>
      <c r="Q13" s="22">
        <f>VLOOKUP(A13,'[3]model1&amp;RSI'!$A:$N,14)</f>
        <v>6.4205042138901032</v>
      </c>
      <c r="R13" s="1">
        <f t="shared" si="9"/>
        <v>2</v>
      </c>
      <c r="AD13" s="2"/>
    </row>
    <row r="14" spans="1:36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VLOOKUP(A14,[2]myPEPB!$B:$C,2,FALSE)</f>
        <v>24.129999160000001</v>
      </c>
      <c r="D14" s="17">
        <f>VLOOKUP(A14,[2]myPEPB!$B:$D,3,FALSE)</f>
        <v>34.740573439534039</v>
      </c>
      <c r="E14" s="17">
        <f>VLOOKUP(A14,[1]HwabaoWP_szse_innovation_100!$A:$F,6)</f>
        <v>1147010</v>
      </c>
      <c r="F14" s="17">
        <f>VLOOKUP(A14,[1]HwabaoWP_szse_innovation_100!$A:$I,9)</f>
        <v>6847440.4204799104</v>
      </c>
      <c r="G14" s="17">
        <f t="shared" si="8"/>
        <v>220114.31991095777</v>
      </c>
      <c r="H14" s="18">
        <f t="shared" si="0"/>
        <v>294664.42582766194</v>
      </c>
      <c r="I14" s="18">
        <f t="shared" si="4"/>
        <v>1195610.1341307736</v>
      </c>
      <c r="J14" s="18">
        <f t="shared" si="1"/>
        <v>893120.74511078896</v>
      </c>
      <c r="K14" s="18">
        <f t="shared" si="5"/>
        <v>902195.1677574045</v>
      </c>
      <c r="L14" s="18">
        <f t="shared" si="2"/>
        <v>893120.74511078896</v>
      </c>
      <c r="M14" s="18">
        <f t="shared" si="3"/>
        <v>-9074.4226466155378</v>
      </c>
      <c r="N14" s="17">
        <f t="shared" si="6"/>
        <v>0</v>
      </c>
      <c r="O14" s="22">
        <f>VLOOKUP(A14,'[3]model1&amp;RSI'!$A:$K,11)</f>
        <v>7.1597979183657566E-3</v>
      </c>
      <c r="P14" s="22">
        <f>VLOOKUP(A14,'[3]model1&amp;RSI'!$A:$M,13)</f>
        <v>4.3497444045914602E-2</v>
      </c>
      <c r="Q14" s="22">
        <f>VLOOKUP(A14,'[3]model1&amp;RSI'!$A:$N,14)</f>
        <v>16.460272725009055</v>
      </c>
      <c r="R14" s="1">
        <f t="shared" si="9"/>
        <v>2</v>
      </c>
    </row>
    <row r="15" spans="1:36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VLOOKUP(A15,[2]myPEPB!$B:$C,2,FALSE)</f>
        <v>27.809999470000001</v>
      </c>
      <c r="D15" s="17">
        <f>VLOOKUP(A15,[2]myPEPB!$B:$D,3,FALSE)</f>
        <v>34.119366627533324</v>
      </c>
      <c r="E15" s="17">
        <f>VLOOKUP(A15,[1]HwabaoWP_szse_innovation_100!$A:$F,6)</f>
        <v>2764909</v>
      </c>
      <c r="F15" s="17">
        <f>VLOOKUP(A15,[1]HwabaoWP_szse_innovation_100!$A:$I,9)</f>
        <v>6486059.213010204</v>
      </c>
      <c r="G15" s="17">
        <f t="shared" si="8"/>
        <v>117774.16140422859</v>
      </c>
      <c r="H15" s="18">
        <f t="shared" si="0"/>
        <v>139377.70108473441</v>
      </c>
      <c r="I15" s="18">
        <f t="shared" si="4"/>
        <v>1334987.835215508</v>
      </c>
      <c r="J15" s="18">
        <f t="shared" si="1"/>
        <v>1128064.7589514125</v>
      </c>
      <c r="K15" s="18">
        <f t="shared" si="5"/>
        <v>1019969.329161633</v>
      </c>
      <c r="L15" s="18">
        <f t="shared" si="2"/>
        <v>1128064.7589514125</v>
      </c>
      <c r="M15" s="18">
        <f t="shared" si="3"/>
        <v>108095.42978977947</v>
      </c>
      <c r="N15" s="17">
        <f t="shared" si="6"/>
        <v>0</v>
      </c>
      <c r="O15" s="22">
        <f>VLOOKUP(A15,'[3]model1&amp;RSI'!$A:$K,11)</f>
        <v>2.2299839863815538E-2</v>
      </c>
      <c r="P15" s="22">
        <f>VLOOKUP(A15,'[3]model1&amp;RSI'!$A:$M,13)</f>
        <v>5.2581211636772908E-2</v>
      </c>
      <c r="Q15" s="22">
        <f>VLOOKUP(A15,'[3]model1&amp;RSI'!$A:$N,14)</f>
        <v>42.410281485830289</v>
      </c>
      <c r="R15" s="1">
        <f t="shared" si="9"/>
        <v>2</v>
      </c>
    </row>
    <row r="16" spans="1:36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VLOOKUP(A16,[2]myPEPB!$B:$C,2,FALSE)</f>
        <v>26.329999919999999</v>
      </c>
      <c r="D16" s="17">
        <f>VLOOKUP(A16,[2]myPEPB!$B:$D,3,FALSE)</f>
        <v>33.666137024579427</v>
      </c>
      <c r="E16" s="17">
        <f>VLOOKUP(A16,[1]HwabaoWP_szse_innovation_100!$A:$F,6)</f>
        <v>2184000</v>
      </c>
      <c r="F16" s="17">
        <f>VLOOKUP(A16,[1]HwabaoWP_szse_innovation_100!$A:$I,9)</f>
        <v>6139372.2173402254</v>
      </c>
      <c r="G16" s="17">
        <f t="shared" si="8"/>
        <v>73386.686969169547</v>
      </c>
      <c r="H16" s="18">
        <f t="shared" si="0"/>
        <v>91618.835276584359</v>
      </c>
      <c r="I16" s="18">
        <f t="shared" si="4"/>
        <v>1426606.6704920924</v>
      </c>
      <c r="J16" s="18">
        <f t="shared" si="1"/>
        <v>1142711.9417036478</v>
      </c>
      <c r="K16" s="18">
        <f t="shared" si="5"/>
        <v>1093356.0161308027</v>
      </c>
      <c r="L16" s="18">
        <f t="shared" si="2"/>
        <v>1142711.9417036478</v>
      </c>
      <c r="M16" s="18">
        <f t="shared" si="3"/>
        <v>49355.925572845154</v>
      </c>
      <c r="N16" s="17">
        <f t="shared" si="6"/>
        <v>0</v>
      </c>
      <c r="O16" s="22">
        <f>VLOOKUP(A16,'[3]model1&amp;RSI'!$A:$K,11)</f>
        <v>1.8583199886512948E-2</v>
      </c>
      <c r="P16" s="22">
        <f>VLOOKUP(A16,'[3]model1&amp;RSI'!$A:$M,13)</f>
        <v>5.1151014624628059E-2</v>
      </c>
      <c r="Q16" s="22">
        <f>VLOOKUP(A16,'[3]model1&amp;RSI'!$A:$N,14)</f>
        <v>36.33007091430315</v>
      </c>
      <c r="R16" s="1">
        <f t="shared" si="9"/>
        <v>0.95</v>
      </c>
    </row>
    <row r="17" spans="1:18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VLOOKUP(A17,[2]myPEPB!$B:$C,2,FALSE)</f>
        <v>25.18000031</v>
      </c>
      <c r="D17" s="17">
        <f>VLOOKUP(A17,[2]myPEPB!$B:$D,3,FALSE)</f>
        <v>33.177616240465106</v>
      </c>
      <c r="E17" s="17">
        <f>VLOOKUP(A17,[1]HwabaoWP_szse_innovation_100!$A:$F,6)</f>
        <v>719700</v>
      </c>
      <c r="F17" s="17">
        <f>VLOOKUP(A17,[1]HwabaoWP_szse_innovation_100!$A:$I,9)</f>
        <v>5816280.4526384082</v>
      </c>
      <c r="G17" s="17">
        <f t="shared" si="8"/>
        <v>33073.038054563942</v>
      </c>
      <c r="H17" s="18">
        <f t="shared" si="0"/>
        <v>43232.730291520405</v>
      </c>
      <c r="I17" s="18">
        <f t="shared" si="4"/>
        <v>1469839.4007836129</v>
      </c>
      <c r="J17" s="18">
        <f t="shared" si="1"/>
        <v>1124427.1205732427</v>
      </c>
      <c r="K17" s="18">
        <f t="shared" si="5"/>
        <v>1126429.0541853667</v>
      </c>
      <c r="L17" s="18">
        <f t="shared" si="2"/>
        <v>1124427.1205732427</v>
      </c>
      <c r="M17" s="18">
        <f t="shared" si="3"/>
        <v>-2001.9336121240631</v>
      </c>
      <c r="N17" s="17">
        <f t="shared" si="6"/>
        <v>0</v>
      </c>
      <c r="O17" s="22">
        <f>VLOOKUP(A17,'[3]model1&amp;RSI'!$A:$K,11)</f>
        <v>1.5485999905427456E-2</v>
      </c>
      <c r="P17" s="22">
        <f>VLOOKUP(A17,'[3]model1&amp;RSI'!$A:$M,13)</f>
        <v>4.8625847745763451E-2</v>
      </c>
      <c r="Q17" s="22">
        <f>VLOOKUP(A17,'[3]model1&amp;RSI'!$A:$N,14)</f>
        <v>31.847259478939737</v>
      </c>
      <c r="R17" s="1">
        <f t="shared" si="9"/>
        <v>0.95</v>
      </c>
    </row>
    <row r="18" spans="1:18" ht="14.1" customHeight="1" x14ac:dyDescent="0.2">
      <c r="A18" s="15">
        <v>44834</v>
      </c>
      <c r="B18" s="31">
        <f>VLOOKUP(A18,[1]HwabaoWP_szse_innovation_100!$A:$E,5)</f>
        <v>0.69599997997283936</v>
      </c>
      <c r="C18" s="16">
        <f>VLOOKUP(A18,[2]myPEPB!$B:$C,2,FALSE)</f>
        <v>22.61</v>
      </c>
      <c r="D18" s="17">
        <f>VLOOKUP(A18,[2]myPEPB!$B:$D,3,FALSE)</f>
        <v>32.640066271698615</v>
      </c>
      <c r="E18" s="17">
        <f>VLOOKUP(A18,[1]HwabaoWP_szse_innovation_100!$A:$F,6)</f>
        <v>2128200</v>
      </c>
      <c r="F18" s="17">
        <f>VLOOKUP(A18,[1]HwabaoWP_szse_innovation_100!$A:$I,9)</f>
        <v>5555987.6610887097</v>
      </c>
      <c r="G18" s="17">
        <f t="shared" si="8"/>
        <v>201952.33025575429</v>
      </c>
      <c r="H18" s="18">
        <f t="shared" si="0"/>
        <v>290161.40239491855</v>
      </c>
      <c r="I18" s="18">
        <f t="shared" si="4"/>
        <v>1760000.8031785314</v>
      </c>
      <c r="J18" s="18">
        <f t="shared" si="1"/>
        <v>1224960.5237644389</v>
      </c>
      <c r="K18" s="18">
        <f t="shared" si="5"/>
        <v>1328381.384441121</v>
      </c>
      <c r="L18" s="18">
        <f t="shared" si="2"/>
        <v>1224960.5237644389</v>
      </c>
      <c r="M18" s="18">
        <f t="shared" si="3"/>
        <v>-103420.86067668209</v>
      </c>
      <c r="N18" s="17">
        <f t="shared" si="6"/>
        <v>0</v>
      </c>
      <c r="O18" s="22">
        <f>VLOOKUP(A18,'[3]model1&amp;RSI'!$A:$K,11)</f>
        <v>1.2904999921189547E-2</v>
      </c>
      <c r="P18" s="22">
        <f>VLOOKUP(A18,'[3]model1&amp;RSI'!$A:$M,13)</f>
        <v>5.2021540741810528E-2</v>
      </c>
      <c r="Q18" s="22">
        <f>VLOOKUP(A18,'[3]model1&amp;RSI'!$A:$N,14)</f>
        <v>24.80703135118333</v>
      </c>
      <c r="R18" s="1">
        <f t="shared" si="9"/>
        <v>0.95</v>
      </c>
    </row>
    <row r="19" spans="1:18" ht="12.75" x14ac:dyDescent="0.2">
      <c r="A19" s="15">
        <v>44865</v>
      </c>
      <c r="B19" s="31">
        <f>VLOOKUP(A19,[1]HwabaoWP_szse_innovation_100!$A:$E,5)</f>
        <v>0.68699997663497925</v>
      </c>
      <c r="C19" s="16">
        <f>VLOOKUP(A19,[2]myPEPB!$B:$C,2,FALSE)</f>
        <v>22.239999770000001</v>
      </c>
      <c r="D19" s="17">
        <f>VLOOKUP(A19,[2]myPEPB!$B:$D,3,FALSE)</f>
        <v>32.234420440393677</v>
      </c>
      <c r="E19" s="17">
        <f>VLOOKUP(A19,[1]HwabaoWP_szse_innovation_100!$A:$F,6)</f>
        <v>3400007.75</v>
      </c>
      <c r="F19" s="17">
        <f>VLOOKUP(A19,[1]HwabaoWP_szse_innovation_100!$A:$I,9)</f>
        <v>5444602.8119248468</v>
      </c>
      <c r="G19" s="17">
        <f t="shared" si="8"/>
        <v>342885.61754752346</v>
      </c>
      <c r="H19" s="18">
        <f t="shared" si="0"/>
        <v>499105.71937283693</v>
      </c>
      <c r="I19" s="18">
        <f t="shared" si="4"/>
        <v>2259106.5225513685</v>
      </c>
      <c r="J19" s="18">
        <f t="shared" si="1"/>
        <v>1552006.1282087194</v>
      </c>
      <c r="K19" s="18">
        <f t="shared" si="5"/>
        <v>1671267.0019886445</v>
      </c>
      <c r="L19" s="18">
        <f t="shared" si="2"/>
        <v>1552006.1282087194</v>
      </c>
      <c r="M19" s="18">
        <f t="shared" si="3"/>
        <v>-119260.87377992505</v>
      </c>
      <c r="N19" s="17">
        <f t="shared" si="6"/>
        <v>0</v>
      </c>
      <c r="O19" s="22">
        <f>VLOOKUP(A19,'[3]model1&amp;RSI'!$A:$K,11)</f>
        <v>1.0754166600991289E-2</v>
      </c>
      <c r="P19" s="22">
        <f>VLOOKUP(A19,'[3]model1&amp;RSI'!$A:$M,13)</f>
        <v>4.4851284507818785E-2</v>
      </c>
      <c r="Q19" s="22">
        <f>VLOOKUP(A19,'[3]model1&amp;RSI'!$A:$N,14)</f>
        <v>23.977388204158451</v>
      </c>
      <c r="R19" s="1">
        <f t="shared" si="9"/>
        <v>1</v>
      </c>
    </row>
    <row r="20" spans="1:18" ht="12.75" x14ac:dyDescent="0.2">
      <c r="A20" s="15">
        <v>44895</v>
      </c>
      <c r="B20" s="31">
        <f>VLOOKUP(A20,[1]HwabaoWP_szse_innovation_100!$A:$E,5)</f>
        <v>0.72000002861022949</v>
      </c>
      <c r="C20" s="16">
        <f>VLOOKUP(A20,[2]myPEPB!$B:$C,2,FALSE)</f>
        <v>22.809999470000001</v>
      </c>
      <c r="D20" s="17">
        <f>VLOOKUP(A20,[2]myPEPB!$B:$D,3,FALSE)</f>
        <v>31.717901224590552</v>
      </c>
      <c r="E20" s="17">
        <f>VLOOKUP(A20,[1]HwabaoWP_szse_innovation_100!$A:$F,6)</f>
        <v>2516800</v>
      </c>
      <c r="F20" s="17">
        <f>VLOOKUP(A20,[1]HwabaoWP_szse_innovation_100!$A:$I,9)</f>
        <v>5287757.6291307472</v>
      </c>
      <c r="G20" s="17">
        <f t="shared" si="8"/>
        <v>185040.20883362993</v>
      </c>
      <c r="H20" s="18">
        <f t="shared" si="0"/>
        <v>257000.27983443465</v>
      </c>
      <c r="I20" s="18">
        <f t="shared" si="4"/>
        <v>2516106.8023858033</v>
      </c>
      <c r="J20" s="18">
        <f t="shared" si="1"/>
        <v>1811596.9697041714</v>
      </c>
      <c r="K20" s="18">
        <f t="shared" si="5"/>
        <v>1856307.2108222744</v>
      </c>
      <c r="L20" s="18">
        <f t="shared" si="2"/>
        <v>1811596.9697041714</v>
      </c>
      <c r="M20" s="18">
        <f t="shared" si="3"/>
        <v>-44710.241118103033</v>
      </c>
      <c r="N20" s="17">
        <f t="shared" si="6"/>
        <v>0</v>
      </c>
      <c r="O20" s="22">
        <f>VLOOKUP(A20,'[3]model1&amp;RSI'!$A:$K,11)</f>
        <v>1.4461814163367781E-2</v>
      </c>
      <c r="P20" s="22">
        <f>VLOOKUP(A20,'[3]model1&amp;RSI'!$A:$M,13)</f>
        <v>4.287607908572403E-2</v>
      </c>
      <c r="Q20" s="22">
        <f>VLOOKUP(A20,'[3]model1&amp;RSI'!$A:$N,14)</f>
        <v>33.729329900837342</v>
      </c>
      <c r="R20" s="1">
        <f t="shared" si="9"/>
        <v>1</v>
      </c>
    </row>
    <row r="21" spans="1:18" ht="12.75" x14ac:dyDescent="0.2">
      <c r="A21" s="15">
        <v>44925</v>
      </c>
      <c r="B21" s="31">
        <f>VLOOKUP(A21,[1]HwabaoWP_szse_innovation_100!$A:$E,5)</f>
        <v>0.72299998998641968</v>
      </c>
      <c r="C21" s="16">
        <f>VLOOKUP(A21,[2]myPEPB!$B:$C,2,FALSE)</f>
        <v>22.739999770000001</v>
      </c>
      <c r="D21" s="17">
        <f>VLOOKUP(A21,[2]myPEPB!$B:$D,3,FALSE)</f>
        <v>31.272433394847042</v>
      </c>
      <c r="E21" s="17">
        <f>VLOOKUP(A21,[1]HwabaoWP_szse_innovation_100!$A:$F,6)</f>
        <v>2041800</v>
      </c>
      <c r="F21" s="17">
        <f>VLOOKUP(A21,[1]HwabaoWP_szse_innovation_100!$A:$I,9)</f>
        <v>5162984.7923986483</v>
      </c>
      <c r="G21" s="17">
        <f t="shared" si="8"/>
        <v>128356.36335387925</v>
      </c>
      <c r="H21" s="18">
        <f t="shared" si="0"/>
        <v>177533.00848080261</v>
      </c>
      <c r="I21" s="18">
        <f t="shared" si="4"/>
        <v>2693639.810866606</v>
      </c>
      <c r="J21" s="18">
        <f t="shared" si="1"/>
        <v>1947501.5562835776</v>
      </c>
      <c r="K21" s="18">
        <f t="shared" si="5"/>
        <v>1984663.5741761536</v>
      </c>
      <c r="L21" s="18">
        <f t="shared" si="2"/>
        <v>1947501.5562835776</v>
      </c>
      <c r="M21" s="18">
        <f t="shared" si="3"/>
        <v>-37162.017892576056</v>
      </c>
      <c r="N21" s="17">
        <f t="shared" si="6"/>
        <v>0</v>
      </c>
      <c r="O21" s="22">
        <f>VLOOKUP(A21,'[3]model1&amp;RSI'!$A:$K,11)</f>
        <v>1.2551505365504848E-2</v>
      </c>
      <c r="P21" s="22">
        <f>VLOOKUP(A21,'[3]model1&amp;RSI'!$A:$M,13)</f>
        <v>3.6230059467468385E-2</v>
      </c>
      <c r="Q21" s="22">
        <f>VLOOKUP(A21,'[3]model1&amp;RSI'!$A:$N,14)</f>
        <v>34.643899430457921</v>
      </c>
      <c r="R21" s="1">
        <f t="shared" si="9"/>
        <v>0.95</v>
      </c>
    </row>
    <row r="22" spans="1:18" ht="12.75" x14ac:dyDescent="0.2">
      <c r="A22" s="15">
        <v>44957</v>
      </c>
      <c r="B22" s="31">
        <f>VLOOKUP(A22,[1]HwabaoWP_szse_innovation_100!$A:$E,5)</f>
        <v>0.78899997472763062</v>
      </c>
      <c r="C22" s="16">
        <f>VLOOKUP(A22,[2]myPEPB!$B:$C,2,FALSE)</f>
        <v>24.899999619999999</v>
      </c>
      <c r="D22" s="17">
        <f>VLOOKUP(A22,[2]myPEPB!$B:$D,3,FALSE)</f>
        <v>31.014726063038534</v>
      </c>
      <c r="E22" s="17">
        <f>VLOOKUP(A22,[1]HwabaoWP_szse_innovation_100!$A:$F,6)</f>
        <v>2396100</v>
      </c>
      <c r="F22" s="17">
        <f>VLOOKUP(A22,[1]HwabaoWP_szse_innovation_100!$A:$I,9)</f>
        <v>5058906.2336463733</v>
      </c>
      <c r="G22" s="17">
        <f t="shared" si="8"/>
        <v>56580.359410749836</v>
      </c>
      <c r="H22" s="18">
        <f t="shared" si="0"/>
        <v>71711.484439884618</v>
      </c>
      <c r="I22" s="18">
        <f t="shared" si="4"/>
        <v>2765351.2953064907</v>
      </c>
      <c r="J22" s="18">
        <f t="shared" si="1"/>
        <v>2181862.102109842</v>
      </c>
      <c r="K22" s="18">
        <f t="shared" si="5"/>
        <v>2041243.9335869034</v>
      </c>
      <c r="L22" s="18">
        <f t="shared" si="2"/>
        <v>2181862.102109842</v>
      </c>
      <c r="M22" s="18">
        <f t="shared" si="3"/>
        <v>140618.16852293862</v>
      </c>
      <c r="N22" s="17">
        <f t="shared" si="6"/>
        <v>0</v>
      </c>
      <c r="O22" s="22">
        <f>VLOOKUP(A22,'[3]model1&amp;RSI'!$A:$K,11)</f>
        <v>2.145958526145586E-2</v>
      </c>
      <c r="P22" s="22">
        <f>VLOOKUP(A22,'[3]model1&amp;RSI'!$A:$M,13)</f>
        <v>4.119171367975881E-2</v>
      </c>
      <c r="Q22" s="22">
        <f>VLOOKUP(A22,'[3]model1&amp;RSI'!$A:$N,14)</f>
        <v>52.096849935138493</v>
      </c>
      <c r="R22" s="1">
        <f t="shared" si="9"/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22</v>
      </c>
      <c r="N1" s="48" t="s">
        <v>23</v>
      </c>
      <c r="O1" s="48" t="s">
        <v>24</v>
      </c>
      <c r="P1" s="48" t="s">
        <v>25</v>
      </c>
      <c r="Q1" s="11" t="s">
        <v>26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VLOOKUP(A3,[2]myPEPB!$B:$C,2,FALSE)</f>
        <v>41.45</v>
      </c>
      <c r="D3" s="17">
        <f>VLOOKUP(A3,[2]myPEPB!$B:$D,3,FALSE)</f>
        <v>41.041896551724122</v>
      </c>
      <c r="E3" s="17">
        <v>0</v>
      </c>
      <c r="F3" s="18">
        <f t="shared" ref="F3:F22" si="0">E3/B3</f>
        <v>0</v>
      </c>
      <c r="G3" s="18">
        <f>G2+F3</f>
        <v>0</v>
      </c>
      <c r="H3" s="18">
        <f t="shared" ref="H3:H22" si="1">G3*B3</f>
        <v>0</v>
      </c>
      <c r="I3" s="18">
        <f>IF(E3&gt;0,I2+E3,I2)</f>
        <v>0</v>
      </c>
      <c r="J3" s="18">
        <f t="shared" ref="J3:J22" si="2">H3+L3</f>
        <v>0</v>
      </c>
      <c r="K3" s="18">
        <f t="shared" ref="K3:K22" si="3">J3-I3</f>
        <v>0</v>
      </c>
      <c r="L3" s="17">
        <f>IF(E3&lt;0,L2-E3,L2)</f>
        <v>0</v>
      </c>
      <c r="M3" s="21">
        <f>VLOOKUP(A3,'[3]model1&amp;KDJ'!$A:$N,14)</f>
        <v>86.363636363635862</v>
      </c>
      <c r="N3" s="21">
        <f>VLOOKUP(A3,'[3]model1&amp;KDJ'!$A:$O,15)</f>
        <v>86.363636363635862</v>
      </c>
      <c r="O3" s="21">
        <f>VLOOKUP(A3,'[3]model1&amp;KDJ'!$A:$P,16)</f>
        <v>86.363636363635862</v>
      </c>
      <c r="P3" s="21">
        <f>VLOOKUP(A3,'[3]model1&amp;KDJ'!$A:$Q,17)</f>
        <v>86.363636363635862</v>
      </c>
      <c r="Q3" s="1">
        <f>IF(OR(P3&lt;0,P3&gt;100),1.2,1)</f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</row>
    <row r="4" spans="1:36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VLOOKUP(A4,[2]myPEPB!$B:$C,2,FALSE)</f>
        <v>39.930000305175781</v>
      </c>
      <c r="D4" s="17">
        <f>VLOOKUP(A4,[2]myPEPB!$B:$D,3,FALSE)</f>
        <v>40.930499984741189</v>
      </c>
      <c r="E4" s="17">
        <f t="shared" ref="E4:E22" si="4">IF(C4&lt;D4,$E$2*(D4-C4)^2*Q4,-$E$2*(D4-C4)^2*Q4)</f>
        <v>3953.9484548014116</v>
      </c>
      <c r="F4" s="18">
        <f t="shared" si="0"/>
        <v>3930.3662572578642</v>
      </c>
      <c r="G4" s="18">
        <f t="shared" ref="G4:G22" si="5">G3+F4</f>
        <v>3930.3662572578642</v>
      </c>
      <c r="H4" s="18">
        <f t="shared" si="1"/>
        <v>3953.9484548014116</v>
      </c>
      <c r="I4" s="18">
        <f t="shared" ref="I4:I22" si="6">IF(E4&gt;0,I3+E4,I3)</f>
        <v>3953.9484548014116</v>
      </c>
      <c r="J4" s="18">
        <f t="shared" si="2"/>
        <v>3953.9484548014116</v>
      </c>
      <c r="K4" s="18">
        <f t="shared" si="3"/>
        <v>0</v>
      </c>
      <c r="L4" s="17">
        <f t="shared" ref="L4:L22" si="7">IF(E4&lt;0,L3-E4,L3)</f>
        <v>0</v>
      </c>
      <c r="M4" s="21">
        <f>VLOOKUP(A4,'[3]model1&amp;KDJ'!$A:$N,14)</f>
        <v>57.89473684210526</v>
      </c>
      <c r="N4" s="21">
        <f>VLOOKUP(A4,'[3]model1&amp;KDJ'!$A:$O,15)</f>
        <v>76.874003189792333</v>
      </c>
      <c r="O4" s="21">
        <f>VLOOKUP(A4,'[3]model1&amp;KDJ'!$A:$P,16)</f>
        <v>83.200425305688029</v>
      </c>
      <c r="P4" s="21">
        <f>VLOOKUP(A4,'[3]model1&amp;KDJ'!$A:$Q,17)</f>
        <v>64.221158958000927</v>
      </c>
      <c r="Q4" s="1">
        <f t="shared" ref="Q4:Q22" si="8">IF(OR(P4&lt;0,P4&gt;100),1.2,1)</f>
        <v>1</v>
      </c>
      <c r="S4" s="42">
        <v>44561</v>
      </c>
      <c r="T4" s="10">
        <f>U4</f>
        <v>245217.81577195294</v>
      </c>
      <c r="U4" s="4">
        <f>VLOOKUP(S4,A:I,9,)</f>
        <v>245217.81577195294</v>
      </c>
      <c r="V4" s="4">
        <f>VLOOKUP(S4,A:J,10,)</f>
        <v>247884.08816460447</v>
      </c>
      <c r="W4" s="4">
        <f>VLOOKUP(S4,A:K,11,)</f>
        <v>2666.2723926515318</v>
      </c>
      <c r="X4" s="4">
        <f>VLOOKUP(S4,A:L,12,)</f>
        <v>0</v>
      </c>
      <c r="Y4" s="9">
        <f t="shared" ref="Y4" si="9">(V4-U4)/U4</f>
        <v>1.0873077815565837E-2</v>
      </c>
      <c r="Z4" s="9">
        <f>Y4</f>
        <v>1.0873077815565837E-2</v>
      </c>
      <c r="AB4" s="6"/>
      <c r="AC4" s="7"/>
      <c r="AD4" s="7"/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VLOOKUP(A5,[2]myPEPB!$B:$C,2,FALSE)</f>
        <v>38.069999694824219</v>
      </c>
      <c r="D5" s="17">
        <f>VLOOKUP(A5,[2]myPEPB!$B:$D,3,FALSE)</f>
        <v>40.654705834482208</v>
      </c>
      <c r="E5" s="17">
        <f t="shared" si="4"/>
        <v>26388.788022123525</v>
      </c>
      <c r="F5" s="18">
        <f t="shared" si="0"/>
        <v>27317.585944227252</v>
      </c>
      <c r="G5" s="18">
        <f t="shared" si="5"/>
        <v>31247.952201485117</v>
      </c>
      <c r="H5" s="18">
        <f t="shared" si="1"/>
        <v>30185.521826634624</v>
      </c>
      <c r="I5" s="18">
        <f t="shared" si="6"/>
        <v>30342.736476924936</v>
      </c>
      <c r="J5" s="18">
        <f t="shared" si="2"/>
        <v>30185.521826634624</v>
      </c>
      <c r="K5" s="18">
        <f t="shared" si="3"/>
        <v>-157.21465029031242</v>
      </c>
      <c r="L5" s="17">
        <f t="shared" si="7"/>
        <v>0</v>
      </c>
      <c r="M5" s="21">
        <f>VLOOKUP(A5,'[3]model1&amp;KDJ'!$A:$N,14)</f>
        <v>22.807017543859651</v>
      </c>
      <c r="N5" s="21">
        <f>VLOOKUP(A5,'[3]model1&amp;KDJ'!$A:$O,15)</f>
        <v>58.851674641148101</v>
      </c>
      <c r="O5" s="21">
        <f>VLOOKUP(A5,'[3]model1&amp;KDJ'!$A:$P,16)</f>
        <v>75.084175084174717</v>
      </c>
      <c r="P5" s="21">
        <f>VLOOKUP(A5,'[3]model1&amp;KDJ'!$A:$Q,17)</f>
        <v>26.386673755094876</v>
      </c>
      <c r="Q5" s="1">
        <f t="shared" si="8"/>
        <v>1</v>
      </c>
      <c r="AB5" s="6"/>
      <c r="AC5" s="7"/>
      <c r="AD5" s="7"/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VLOOKUP(A6,[2]myPEPB!$B:$C,2,FALSE)</f>
        <v>35.020000457763672</v>
      </c>
      <c r="D6" s="17">
        <f>VLOOKUP(A6,[2]myPEPB!$B:$D,3,FALSE)</f>
        <v>39.730819672131133</v>
      </c>
      <c r="E6" s="17">
        <f t="shared" si="4"/>
        <v>87657.679798291982</v>
      </c>
      <c r="F6" s="18">
        <f t="shared" si="0"/>
        <v>91215.067427983333</v>
      </c>
      <c r="G6" s="18">
        <f t="shared" si="5"/>
        <v>122463.01962946844</v>
      </c>
      <c r="H6" s="18">
        <f t="shared" si="1"/>
        <v>117686.96186391918</v>
      </c>
      <c r="I6" s="18">
        <f t="shared" si="6"/>
        <v>118000.41627521692</v>
      </c>
      <c r="J6" s="18">
        <f t="shared" si="2"/>
        <v>117686.96186391918</v>
      </c>
      <c r="K6" s="18">
        <f t="shared" si="3"/>
        <v>-313.45441129774554</v>
      </c>
      <c r="L6" s="17">
        <f t="shared" si="7"/>
        <v>0</v>
      </c>
      <c r="M6" s="21">
        <f>VLOOKUP(A6,'[3]model1&amp;KDJ'!$A:$N,14)</f>
        <v>20.512820512820436</v>
      </c>
      <c r="N6" s="21">
        <f>VLOOKUP(A6,'[3]model1&amp;KDJ'!$A:$O,15)</f>
        <v>46.072056598372207</v>
      </c>
      <c r="O6" s="21">
        <f>VLOOKUP(A6,'[3]model1&amp;KDJ'!$A:$P,16)</f>
        <v>65.41346892224054</v>
      </c>
      <c r="P6" s="21">
        <f>VLOOKUP(A6,'[3]model1&amp;KDJ'!$A:$Q,17)</f>
        <v>7.3892319506355477</v>
      </c>
      <c r="Q6" s="1">
        <f t="shared" si="8"/>
        <v>1</v>
      </c>
      <c r="AB6" s="7"/>
      <c r="AC6" s="7"/>
      <c r="AD6" s="8"/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VLOOKUP(A7,[2]myPEPB!$B:$C,2,FALSE)</f>
        <v>36.299999239999998</v>
      </c>
      <c r="D7" s="17">
        <f>VLOOKUP(A7,[2]myPEPB!$B:$D,3,FALSE)</f>
        <v>39.253623134275358</v>
      </c>
      <c r="E7" s="17">
        <f t="shared" si="4"/>
        <v>34459.381729895649</v>
      </c>
      <c r="F7" s="18">
        <f t="shared" si="0"/>
        <v>34702.298831101441</v>
      </c>
      <c r="G7" s="18">
        <f t="shared" si="5"/>
        <v>157165.31846056989</v>
      </c>
      <c r="H7" s="18">
        <f t="shared" si="1"/>
        <v>156065.15665986782</v>
      </c>
      <c r="I7" s="18">
        <f t="shared" si="6"/>
        <v>152459.79800511256</v>
      </c>
      <c r="J7" s="18">
        <f t="shared" si="2"/>
        <v>156065.15665986782</v>
      </c>
      <c r="K7" s="18">
        <f t="shared" si="3"/>
        <v>3605.358654755255</v>
      </c>
      <c r="L7" s="17">
        <f t="shared" si="7"/>
        <v>0</v>
      </c>
      <c r="M7" s="21">
        <f>VLOOKUP(A7,'[3]model1&amp;KDJ'!$A:$N,14)</f>
        <v>47.863223002507091</v>
      </c>
      <c r="N7" s="21">
        <f>VLOOKUP(A7,'[3]model1&amp;KDJ'!$A:$O,15)</f>
        <v>46.669112066417171</v>
      </c>
      <c r="O7" s="21">
        <f>VLOOKUP(A7,'[3]model1&amp;KDJ'!$A:$P,16)</f>
        <v>59.165349970299417</v>
      </c>
      <c r="P7" s="21">
        <f>VLOOKUP(A7,'[3]model1&amp;KDJ'!$A:$Q,17)</f>
        <v>21.676636258652678</v>
      </c>
      <c r="Q7" s="1">
        <f t="shared" si="8"/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VLOOKUP(A8,[2]myPEPB!$B:$C,2,FALSE)</f>
        <v>35.450000000000003</v>
      </c>
      <c r="D8" s="17">
        <f>VLOOKUP(A8,[2]myPEPB!$B:$D,3,FALSE)</f>
        <v>38.695499988749994</v>
      </c>
      <c r="E8" s="17">
        <f t="shared" si="4"/>
        <v>41606.417199055955</v>
      </c>
      <c r="F8" s="18">
        <f t="shared" si="0"/>
        <v>41153.724696748955</v>
      </c>
      <c r="G8" s="18">
        <f t="shared" si="5"/>
        <v>198319.04315731884</v>
      </c>
      <c r="H8" s="18">
        <f t="shared" si="1"/>
        <v>200500.56000818868</v>
      </c>
      <c r="I8" s="18">
        <f t="shared" si="6"/>
        <v>194066.21520416852</v>
      </c>
      <c r="J8" s="18">
        <f t="shared" si="2"/>
        <v>200500.56000818868</v>
      </c>
      <c r="K8" s="18">
        <f t="shared" si="3"/>
        <v>6434.344804020162</v>
      </c>
      <c r="L8" s="17">
        <f t="shared" si="7"/>
        <v>0</v>
      </c>
      <c r="M8" s="21">
        <f>VLOOKUP(A8,'[3]model1&amp;KDJ'!$A:$N,14)</f>
        <v>63.247895037007083</v>
      </c>
      <c r="N8" s="21">
        <f>VLOOKUP(A8,'[3]model1&amp;KDJ'!$A:$O,15)</f>
        <v>52.195373056613811</v>
      </c>
      <c r="O8" s="21">
        <f>VLOOKUP(A8,'[3]model1&amp;KDJ'!$A:$P,16)</f>
        <v>56.842024332404215</v>
      </c>
      <c r="P8" s="21">
        <f>VLOOKUP(A8,'[3]model1&amp;KDJ'!$A:$Q,17)</f>
        <v>42.902070505032995</v>
      </c>
      <c r="Q8" s="1">
        <f t="shared" si="8"/>
        <v>1</v>
      </c>
    </row>
    <row r="9" spans="1:36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VLOOKUP(A9,[2]myPEPB!$B:$C,2,FALSE)</f>
        <v>34.630000000000003</v>
      </c>
      <c r="D9" s="17">
        <f>VLOOKUP(A9,[2]myPEPB!$B:$D,3,FALSE)</f>
        <v>38.228579205136612</v>
      </c>
      <c r="E9" s="17">
        <f t="shared" si="4"/>
        <v>51151.60056778443</v>
      </c>
      <c r="F9" s="18">
        <f t="shared" si="0"/>
        <v>51564.11431831224</v>
      </c>
      <c r="G9" s="18">
        <f t="shared" si="5"/>
        <v>249883.15747563107</v>
      </c>
      <c r="H9" s="18">
        <f t="shared" si="1"/>
        <v>247884.08816460447</v>
      </c>
      <c r="I9" s="18">
        <f t="shared" si="6"/>
        <v>245217.81577195294</v>
      </c>
      <c r="J9" s="18">
        <f t="shared" si="2"/>
        <v>247884.08816460447</v>
      </c>
      <c r="K9" s="18">
        <f t="shared" si="3"/>
        <v>2666.2723926515318</v>
      </c>
      <c r="L9" s="17">
        <f t="shared" si="7"/>
        <v>0</v>
      </c>
      <c r="M9" s="21">
        <f>VLOOKUP(A9,'[3]model1&amp;KDJ'!$A:$N,14)</f>
        <v>47.008533151740657</v>
      </c>
      <c r="N9" s="21">
        <f>VLOOKUP(A9,'[3]model1&amp;KDJ'!$A:$O,15)</f>
        <v>50.466426421656088</v>
      </c>
      <c r="O9" s="21">
        <f>VLOOKUP(A9,'[3]model1&amp;KDJ'!$A:$P,16)</f>
        <v>54.716825028821511</v>
      </c>
      <c r="P9" s="21">
        <f>VLOOKUP(A9,'[3]model1&amp;KDJ'!$A:$Q,17)</f>
        <v>41.96562920732525</v>
      </c>
      <c r="Q9" s="1">
        <f t="shared" si="8"/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VLOOKUP(A10,[2]myPEPB!$B:$C,2,FALSE)</f>
        <v>31.159999849999998</v>
      </c>
      <c r="D10" s="17">
        <f>VLOOKUP(A10,[2]myPEPB!$B:$D,3,FALSE)</f>
        <v>37.710494996683174</v>
      </c>
      <c r="E10" s="17">
        <f t="shared" si="4"/>
        <v>169490.49733354338</v>
      </c>
      <c r="F10" s="18">
        <f t="shared" si="0"/>
        <v>190225.03086846921</v>
      </c>
      <c r="G10" s="18">
        <f t="shared" si="5"/>
        <v>440108.18834410026</v>
      </c>
      <c r="H10" s="18">
        <f t="shared" si="1"/>
        <v>392136.3838525769</v>
      </c>
      <c r="I10" s="18">
        <f t="shared" si="6"/>
        <v>414708.31310549635</v>
      </c>
      <c r="J10" s="18">
        <f t="shared" si="2"/>
        <v>392136.3838525769</v>
      </c>
      <c r="K10" s="18">
        <f t="shared" si="3"/>
        <v>-22571.92925291945</v>
      </c>
      <c r="L10" s="17">
        <f t="shared" si="7"/>
        <v>0</v>
      </c>
      <c r="M10" s="21">
        <f>VLOOKUP(A10,'[3]model1&amp;KDJ'!$A:$N,14)</f>
        <v>3.5502852180139421</v>
      </c>
      <c r="N10" s="21">
        <f>VLOOKUP(A10,'[3]model1&amp;KDJ'!$A:$O,15)</f>
        <v>34.827712687108708</v>
      </c>
      <c r="O10" s="21">
        <f>VLOOKUP(A10,'[3]model1&amp;KDJ'!$A:$P,16)</f>
        <v>48.087120914917243</v>
      </c>
      <c r="P10" s="21">
        <f>VLOOKUP(A10,'[3]model1&amp;KDJ'!$A:$Q,17)</f>
        <v>8.3088962314916301</v>
      </c>
      <c r="Q10" s="1">
        <f t="shared" si="8"/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VLOOKUP(A11,[2]myPEPB!$B:$C,2,FALSE)</f>
        <v>30.969999309999999</v>
      </c>
      <c r="D11" s="17">
        <f>VLOOKUP(A11,[2]myPEPB!$B:$D,3,FALSE)</f>
        <v>37.189770586238538</v>
      </c>
      <c r="E11" s="17">
        <f t="shared" si="4"/>
        <v>152807.94117845185</v>
      </c>
      <c r="F11" s="18">
        <f t="shared" si="0"/>
        <v>173251.62827558978</v>
      </c>
      <c r="G11" s="18">
        <f t="shared" si="5"/>
        <v>613359.81661969004</v>
      </c>
      <c r="H11" s="18">
        <f t="shared" si="1"/>
        <v>540983.37609940453</v>
      </c>
      <c r="I11" s="18">
        <f t="shared" si="6"/>
        <v>567516.25428394822</v>
      </c>
      <c r="J11" s="18">
        <f t="shared" si="2"/>
        <v>540983.37609940453</v>
      </c>
      <c r="K11" s="18">
        <f t="shared" si="3"/>
        <v>-26532.87818454369</v>
      </c>
      <c r="L11" s="17">
        <f t="shared" si="7"/>
        <v>0</v>
      </c>
      <c r="M11" s="21">
        <f>VLOOKUP(A11,'[3]model1&amp;KDJ'!$A:$N,14)</f>
        <v>15.686278914269149</v>
      </c>
      <c r="N11" s="21">
        <f>VLOOKUP(A11,'[3]model1&amp;KDJ'!$A:$O,15)</f>
        <v>28.447234762828856</v>
      </c>
      <c r="O11" s="21">
        <f>VLOOKUP(A11,'[3]model1&amp;KDJ'!$A:$P,16)</f>
        <v>41.54049219755445</v>
      </c>
      <c r="P11" s="21">
        <f>VLOOKUP(A11,'[3]model1&amp;KDJ'!$A:$Q,17)</f>
        <v>2.2607198933776687</v>
      </c>
      <c r="Q11" s="1">
        <f t="shared" si="8"/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VLOOKUP(A12,[2]myPEPB!$B:$C,2,FALSE)</f>
        <v>27.63999939</v>
      </c>
      <c r="D12" s="17">
        <f>VLOOKUP(A12,[2]myPEPB!$B:$D,3,FALSE)</f>
        <v>36.340622369004151</v>
      </c>
      <c r="E12" s="17">
        <f t="shared" si="4"/>
        <v>358821.98265595379</v>
      </c>
      <c r="F12" s="18">
        <f t="shared" si="0"/>
        <v>453058.06136397482</v>
      </c>
      <c r="G12" s="18">
        <f t="shared" si="5"/>
        <v>1066417.8779836649</v>
      </c>
      <c r="H12" s="18">
        <f t="shared" si="1"/>
        <v>844602.95478649356</v>
      </c>
      <c r="I12" s="18">
        <f t="shared" si="6"/>
        <v>926338.23693990195</v>
      </c>
      <c r="J12" s="18">
        <f t="shared" si="2"/>
        <v>844602.95478649356</v>
      </c>
      <c r="K12" s="18">
        <f t="shared" si="3"/>
        <v>-81735.282153408392</v>
      </c>
      <c r="L12" s="17">
        <f t="shared" si="7"/>
        <v>0</v>
      </c>
      <c r="M12" s="21">
        <f>VLOOKUP(A12,'[3]model1&amp;KDJ'!$A:$N,14)</f>
        <v>13.815788061995253</v>
      </c>
      <c r="N12" s="21">
        <f>VLOOKUP(A12,'[3]model1&amp;KDJ'!$A:$O,15)</f>
        <v>23.570085862550986</v>
      </c>
      <c r="O12" s="21">
        <f>VLOOKUP(A12,'[3]model1&amp;KDJ'!$A:$P,16)</f>
        <v>35.550356752553292</v>
      </c>
      <c r="P12" s="21">
        <f>VLOOKUP(A12,'[3]model1&amp;KDJ'!$A:$Q,17)</f>
        <v>-0.39045591745362174</v>
      </c>
      <c r="Q12" s="1">
        <f t="shared" si="8"/>
        <v>1.2</v>
      </c>
      <c r="AB12" s="19"/>
    </row>
    <row r="13" spans="1:36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VLOOKUP(A13,[2]myPEPB!$B:$C,2,FALSE)</f>
        <v>25.129999160000001</v>
      </c>
      <c r="D13" s="17">
        <f>VLOOKUP(A13,[2]myPEPB!$B:$D,3,FALSE)</f>
        <v>35.566653817730753</v>
      </c>
      <c r="E13" s="17">
        <f t="shared" si="4"/>
        <v>430248.85375669535</v>
      </c>
      <c r="F13" s="18">
        <f t="shared" si="0"/>
        <v>598398.97718994762</v>
      </c>
      <c r="G13" s="18">
        <f t="shared" si="5"/>
        <v>1664816.8551736125</v>
      </c>
      <c r="H13" s="18">
        <f t="shared" si="1"/>
        <v>1197003.2887036589</v>
      </c>
      <c r="I13" s="18">
        <f t="shared" si="6"/>
        <v>1356587.0906965972</v>
      </c>
      <c r="J13" s="18">
        <f t="shared" si="2"/>
        <v>1197003.2887036589</v>
      </c>
      <c r="K13" s="18">
        <f t="shared" si="3"/>
        <v>-159583.80199293839</v>
      </c>
      <c r="L13" s="17">
        <f t="shared" si="7"/>
        <v>0</v>
      </c>
      <c r="M13" s="21">
        <f>VLOOKUP(A13,'[3]model1&amp;KDJ'!$A:$N,14)</f>
        <v>16.539438934664105</v>
      </c>
      <c r="N13" s="21">
        <f>VLOOKUP(A13,'[3]model1&amp;KDJ'!$A:$O,15)</f>
        <v>21.226536886588693</v>
      </c>
      <c r="O13" s="21">
        <f>VLOOKUP(A13,'[3]model1&amp;KDJ'!$A:$P,16)</f>
        <v>30.77575013056509</v>
      </c>
      <c r="P13" s="21">
        <f>VLOOKUP(A13,'[3]model1&amp;KDJ'!$A:$Q,17)</f>
        <v>2.1281103986359042</v>
      </c>
      <c r="Q13" s="1">
        <f t="shared" si="8"/>
        <v>1</v>
      </c>
      <c r="AD13" s="2"/>
    </row>
    <row r="14" spans="1:36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VLOOKUP(A14,[2]myPEPB!$B:$C,2,FALSE)</f>
        <v>24.129999160000001</v>
      </c>
      <c r="D14" s="17">
        <f>VLOOKUP(A14,[2]myPEPB!$B:$D,3,FALSE)</f>
        <v>34.740573439534039</v>
      </c>
      <c r="E14" s="17">
        <f t="shared" si="4"/>
        <v>444707.93183896161</v>
      </c>
      <c r="F14" s="18">
        <f t="shared" si="0"/>
        <v>595325.22667922615</v>
      </c>
      <c r="G14" s="18">
        <f t="shared" si="5"/>
        <v>2260142.0818528384</v>
      </c>
      <c r="H14" s="18">
        <f t="shared" si="1"/>
        <v>1688326.0877244023</v>
      </c>
      <c r="I14" s="18">
        <f t="shared" si="6"/>
        <v>1801295.0225355588</v>
      </c>
      <c r="J14" s="18">
        <f t="shared" si="2"/>
        <v>1688326.0877244023</v>
      </c>
      <c r="K14" s="18">
        <f t="shared" si="3"/>
        <v>-112968.93481115648</v>
      </c>
      <c r="L14" s="17">
        <f t="shared" si="7"/>
        <v>0</v>
      </c>
      <c r="M14" s="21">
        <f>VLOOKUP(A14,'[3]model1&amp;KDJ'!$A:$N,14)</f>
        <v>24.4736792985099</v>
      </c>
      <c r="N14" s="21">
        <f>VLOOKUP(A14,'[3]model1&amp;KDJ'!$A:$O,15)</f>
        <v>22.308917690562428</v>
      </c>
      <c r="O14" s="21">
        <f>VLOOKUP(A14,'[3]model1&amp;KDJ'!$A:$P,16)</f>
        <v>27.953472650564205</v>
      </c>
      <c r="P14" s="21">
        <f>VLOOKUP(A14,'[3]model1&amp;KDJ'!$A:$Q,17)</f>
        <v>11.019807770558877</v>
      </c>
      <c r="Q14" s="1">
        <f t="shared" si="8"/>
        <v>1</v>
      </c>
    </row>
    <row r="15" spans="1:36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VLOOKUP(A15,[2]myPEPB!$B:$C,2,FALSE)</f>
        <v>27.809999470000001</v>
      </c>
      <c r="D15" s="17">
        <f>VLOOKUP(A15,[2]myPEPB!$B:$D,3,FALSE)</f>
        <v>34.119366627533324</v>
      </c>
      <c r="E15" s="17">
        <f t="shared" si="4"/>
        <v>157242.05001781249</v>
      </c>
      <c r="F15" s="18">
        <f t="shared" si="0"/>
        <v>186085.25999274614</v>
      </c>
      <c r="G15" s="18">
        <f t="shared" si="5"/>
        <v>2446227.3418455846</v>
      </c>
      <c r="H15" s="18">
        <f t="shared" si="1"/>
        <v>2067062.1738466446</v>
      </c>
      <c r="I15" s="18">
        <f t="shared" si="6"/>
        <v>1958537.0725533713</v>
      </c>
      <c r="J15" s="18">
        <f t="shared" si="2"/>
        <v>2067062.1738466446</v>
      </c>
      <c r="K15" s="18">
        <f t="shared" si="3"/>
        <v>108525.10129327327</v>
      </c>
      <c r="L15" s="17">
        <f t="shared" si="7"/>
        <v>0</v>
      </c>
      <c r="M15" s="21">
        <f>VLOOKUP(A15,'[3]model1&amp;KDJ'!$A:$N,14)</f>
        <v>50.263162311423869</v>
      </c>
      <c r="N15" s="21">
        <f>VLOOKUP(A15,'[3]model1&amp;KDJ'!$A:$O,15)</f>
        <v>31.626999230849577</v>
      </c>
      <c r="O15" s="21">
        <f>VLOOKUP(A15,'[3]model1&amp;KDJ'!$A:$P,16)</f>
        <v>29.177981510659333</v>
      </c>
      <c r="P15" s="21">
        <f>VLOOKUP(A15,'[3]model1&amp;KDJ'!$A:$Q,17)</f>
        <v>36.525034671230067</v>
      </c>
      <c r="Q15" s="1">
        <f t="shared" si="8"/>
        <v>1</v>
      </c>
    </row>
    <row r="16" spans="1:36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VLOOKUP(A16,[2]myPEPB!$B:$C,2,FALSE)</f>
        <v>26.329999919999999</v>
      </c>
      <c r="D16" s="17">
        <f>VLOOKUP(A16,[2]myPEPB!$B:$D,3,FALSE)</f>
        <v>33.666137024579427</v>
      </c>
      <c r="E16" s="17">
        <f t="shared" si="4"/>
        <v>212584.68508788882</v>
      </c>
      <c r="F16" s="18">
        <f t="shared" si="0"/>
        <v>265399.10779150203</v>
      </c>
      <c r="G16" s="18">
        <f t="shared" si="5"/>
        <v>2711626.4496370866</v>
      </c>
      <c r="H16" s="18">
        <f t="shared" si="1"/>
        <v>2172012.7835732978</v>
      </c>
      <c r="I16" s="18">
        <f t="shared" si="6"/>
        <v>2171121.75764126</v>
      </c>
      <c r="J16" s="18">
        <f t="shared" si="2"/>
        <v>2172012.7835732978</v>
      </c>
      <c r="K16" s="18">
        <f t="shared" si="3"/>
        <v>891.02593203773722</v>
      </c>
      <c r="L16" s="17">
        <f t="shared" si="7"/>
        <v>0</v>
      </c>
      <c r="M16" s="21">
        <f>VLOOKUP(A16,'[3]model1&amp;KDJ'!$A:$N,14)</f>
        <v>38.684208833940389</v>
      </c>
      <c r="N16" s="21">
        <f>VLOOKUP(A16,'[3]model1&amp;KDJ'!$A:$O,15)</f>
        <v>33.979402431879848</v>
      </c>
      <c r="O16" s="21">
        <f>VLOOKUP(A16,'[3]model1&amp;KDJ'!$A:$P,16)</f>
        <v>30.778455151066169</v>
      </c>
      <c r="P16" s="21">
        <f>VLOOKUP(A16,'[3]model1&amp;KDJ'!$A:$Q,17)</f>
        <v>40.381296993507206</v>
      </c>
      <c r="Q16" s="1">
        <f t="shared" si="8"/>
        <v>1</v>
      </c>
    </row>
    <row r="17" spans="1:17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VLOOKUP(A17,[2]myPEPB!$B:$C,2,FALSE)</f>
        <v>25.18000031</v>
      </c>
      <c r="D17" s="17">
        <f>VLOOKUP(A17,[2]myPEPB!$B:$D,3,FALSE)</f>
        <v>33.177616240465106</v>
      </c>
      <c r="E17" s="17">
        <f t="shared" si="4"/>
        <v>252649.34925635549</v>
      </c>
      <c r="F17" s="18">
        <f t="shared" si="0"/>
        <v>330260.59343891655</v>
      </c>
      <c r="G17" s="18">
        <f t="shared" si="5"/>
        <v>3041887.043076003</v>
      </c>
      <c r="H17" s="18">
        <f t="shared" si="1"/>
        <v>2327043.5444385991</v>
      </c>
      <c r="I17" s="18">
        <f t="shared" si="6"/>
        <v>2423771.1068976154</v>
      </c>
      <c r="J17" s="18">
        <f t="shared" si="2"/>
        <v>2327043.5444385991</v>
      </c>
      <c r="K17" s="18">
        <f t="shared" si="3"/>
        <v>-96727.562459016219</v>
      </c>
      <c r="L17" s="17">
        <f t="shared" si="7"/>
        <v>0</v>
      </c>
      <c r="M17" s="21">
        <f>VLOOKUP(A17,'[3]model1&amp;KDJ'!$A:$N,14)</f>
        <v>29.210522476986728</v>
      </c>
      <c r="N17" s="21">
        <f>VLOOKUP(A17,'[3]model1&amp;KDJ'!$A:$O,15)</f>
        <v>32.389775780248804</v>
      </c>
      <c r="O17" s="21">
        <f>VLOOKUP(A17,'[3]model1&amp;KDJ'!$A:$P,16)</f>
        <v>31.315562027460384</v>
      </c>
      <c r="P17" s="21">
        <f>VLOOKUP(A17,'[3]model1&amp;KDJ'!$A:$Q,17)</f>
        <v>34.538203285825638</v>
      </c>
      <c r="Q17" s="1">
        <f t="shared" si="8"/>
        <v>1</v>
      </c>
    </row>
    <row r="18" spans="1:17" ht="14.1" customHeight="1" x14ac:dyDescent="0.2">
      <c r="A18" s="15">
        <v>44834</v>
      </c>
      <c r="B18" s="31">
        <f>VLOOKUP(A18,[1]HwabaoWP_szse_innovation_100!$A:$E,5)</f>
        <v>0.69599997997283936</v>
      </c>
      <c r="C18" s="16">
        <f>VLOOKUP(A18,[2]myPEPB!$B:$C,2,FALSE)</f>
        <v>22.61</v>
      </c>
      <c r="D18" s="17">
        <f>VLOOKUP(A18,[2]myPEPB!$B:$D,3,FALSE)</f>
        <v>32.640066271698615</v>
      </c>
      <c r="E18" s="17">
        <f t="shared" si="4"/>
        <v>397378.80618793133</v>
      </c>
      <c r="F18" s="18">
        <f t="shared" si="0"/>
        <v>570946.57704363531</v>
      </c>
      <c r="G18" s="18">
        <f t="shared" si="5"/>
        <v>3612833.6201196383</v>
      </c>
      <c r="H18" s="18">
        <f t="shared" si="1"/>
        <v>2514532.1272484688</v>
      </c>
      <c r="I18" s="18">
        <f t="shared" si="6"/>
        <v>2821149.9130855468</v>
      </c>
      <c r="J18" s="18">
        <f t="shared" si="2"/>
        <v>2514532.1272484688</v>
      </c>
      <c r="K18" s="18">
        <f t="shared" si="3"/>
        <v>-306617.785837078</v>
      </c>
      <c r="L18" s="17">
        <f t="shared" si="7"/>
        <v>0</v>
      </c>
      <c r="M18" s="21">
        <f>VLOOKUP(A18,'[3]model1&amp;KDJ'!$A:$N,14)</f>
        <v>12.280700225591376</v>
      </c>
      <c r="N18" s="21">
        <f>VLOOKUP(A18,'[3]model1&amp;KDJ'!$A:$O,15)</f>
        <v>25.686750595362994</v>
      </c>
      <c r="O18" s="21">
        <f>VLOOKUP(A18,'[3]model1&amp;KDJ'!$A:$P,16)</f>
        <v>29.439291550094584</v>
      </c>
      <c r="P18" s="21">
        <f>VLOOKUP(A18,'[3]model1&amp;KDJ'!$A:$Q,17)</f>
        <v>18.181668685899815</v>
      </c>
      <c r="Q18" s="1">
        <f t="shared" si="8"/>
        <v>1</v>
      </c>
    </row>
    <row r="19" spans="1:17" ht="12.75" x14ac:dyDescent="0.2">
      <c r="A19" s="15">
        <v>44865</v>
      </c>
      <c r="B19" s="31">
        <f>VLOOKUP(A19,[1]HwabaoWP_szse_innovation_100!$A:$E,5)</f>
        <v>0.68699997663497925</v>
      </c>
      <c r="C19" s="16">
        <f>VLOOKUP(A19,[2]myPEPB!$B:$C,2,FALSE)</f>
        <v>22.239999770000001</v>
      </c>
      <c r="D19" s="17">
        <f>VLOOKUP(A19,[2]myPEPB!$B:$D,3,FALSE)</f>
        <v>32.234420440393677</v>
      </c>
      <c r="E19" s="17">
        <f t="shared" si="4"/>
        <v>394559.35592032992</v>
      </c>
      <c r="F19" s="18">
        <f t="shared" si="0"/>
        <v>574322.22611263557</v>
      </c>
      <c r="G19" s="18">
        <f t="shared" si="5"/>
        <v>4187155.8462322736</v>
      </c>
      <c r="H19" s="18">
        <f t="shared" si="1"/>
        <v>2876575.9685285888</v>
      </c>
      <c r="I19" s="18">
        <f t="shared" si="6"/>
        <v>3215709.269005877</v>
      </c>
      <c r="J19" s="18">
        <f t="shared" si="2"/>
        <v>2876575.9685285888</v>
      </c>
      <c r="K19" s="18">
        <f t="shared" si="3"/>
        <v>-339133.3004772882</v>
      </c>
      <c r="L19" s="17">
        <f t="shared" si="7"/>
        <v>0</v>
      </c>
      <c r="M19" s="21">
        <f>VLOOKUP(A19,'[3]model1&amp;KDJ'!$A:$N,14)</f>
        <v>12.840462504160149</v>
      </c>
      <c r="N19" s="21">
        <f>VLOOKUP(A19,'[3]model1&amp;KDJ'!$A:$O,15)</f>
        <v>21.404654564962044</v>
      </c>
      <c r="O19" s="21">
        <f>VLOOKUP(A19,'[3]model1&amp;KDJ'!$A:$P,16)</f>
        <v>26.761079221717068</v>
      </c>
      <c r="P19" s="21">
        <f>VLOOKUP(A19,'[3]model1&amp;KDJ'!$A:$Q,17)</f>
        <v>10.691805251451996</v>
      </c>
      <c r="Q19" s="1">
        <f t="shared" si="8"/>
        <v>1</v>
      </c>
    </row>
    <row r="20" spans="1:17" ht="12.75" x14ac:dyDescent="0.2">
      <c r="A20" s="15">
        <v>44895</v>
      </c>
      <c r="B20" s="31">
        <f>VLOOKUP(A20,[1]HwabaoWP_szse_innovation_100!$A:$E,5)</f>
        <v>0.72000002861022949</v>
      </c>
      <c r="C20" s="16">
        <f>VLOOKUP(A20,[2]myPEPB!$B:$C,2,FALSE)</f>
        <v>22.809999470000001</v>
      </c>
      <c r="D20" s="17">
        <f>VLOOKUP(A20,[2]myPEPB!$B:$D,3,FALSE)</f>
        <v>31.717901224590552</v>
      </c>
      <c r="E20" s="17">
        <f t="shared" si="4"/>
        <v>313435.3189942778</v>
      </c>
      <c r="F20" s="18">
        <f t="shared" si="0"/>
        <v>435326.81463816349</v>
      </c>
      <c r="G20" s="18">
        <f t="shared" si="5"/>
        <v>4622482.6608704375</v>
      </c>
      <c r="H20" s="18">
        <f t="shared" si="1"/>
        <v>3328187.6480770046</v>
      </c>
      <c r="I20" s="18">
        <f t="shared" si="6"/>
        <v>3529144.5880001546</v>
      </c>
      <c r="J20" s="18">
        <f t="shared" si="2"/>
        <v>3328187.6480770046</v>
      </c>
      <c r="K20" s="18">
        <f t="shared" si="3"/>
        <v>-200956.93992315</v>
      </c>
      <c r="L20" s="17">
        <f t="shared" si="7"/>
        <v>0</v>
      </c>
      <c r="M20" s="21">
        <f>VLOOKUP(A20,'[3]model1&amp;KDJ'!$A:$N,14)</f>
        <v>28.448295795251873</v>
      </c>
      <c r="N20" s="21">
        <f>VLOOKUP(A20,'[3]model1&amp;KDJ'!$A:$O,15)</f>
        <v>23.752534975058655</v>
      </c>
      <c r="O20" s="21">
        <f>VLOOKUP(A20,'[3]model1&amp;KDJ'!$A:$P,16)</f>
        <v>25.758231139497596</v>
      </c>
      <c r="P20" s="21">
        <f>VLOOKUP(A20,'[3]model1&amp;KDJ'!$A:$Q,17)</f>
        <v>19.741142646180776</v>
      </c>
      <c r="Q20" s="1">
        <f t="shared" si="8"/>
        <v>1</v>
      </c>
    </row>
    <row r="21" spans="1:17" ht="12.75" x14ac:dyDescent="0.2">
      <c r="A21" s="15">
        <v>44925</v>
      </c>
      <c r="B21" s="31">
        <f>VLOOKUP(A21,[1]HwabaoWP_szse_innovation_100!$A:$E,5)</f>
        <v>0.72299998998641968</v>
      </c>
      <c r="C21" s="16">
        <f>VLOOKUP(A21,[2]myPEPB!$B:$C,2,FALSE)</f>
        <v>22.739999770000001</v>
      </c>
      <c r="D21" s="17">
        <f>VLOOKUP(A21,[2]myPEPB!$B:$D,3,FALSE)</f>
        <v>31.272433394847042</v>
      </c>
      <c r="E21" s="17">
        <f t="shared" si="4"/>
        <v>287569.57307156065</v>
      </c>
      <c r="F21" s="18">
        <f t="shared" si="0"/>
        <v>397744.9198539576</v>
      </c>
      <c r="G21" s="18">
        <f t="shared" si="5"/>
        <v>5020227.5807243949</v>
      </c>
      <c r="H21" s="18">
        <f t="shared" si="1"/>
        <v>3629624.4905932853</v>
      </c>
      <c r="I21" s="18">
        <f t="shared" si="6"/>
        <v>3816714.1610717154</v>
      </c>
      <c r="J21" s="18">
        <f t="shared" si="2"/>
        <v>3629624.4905932853</v>
      </c>
      <c r="K21" s="18">
        <f t="shared" si="3"/>
        <v>-187089.67047843011</v>
      </c>
      <c r="L21" s="17">
        <f t="shared" si="7"/>
        <v>0</v>
      </c>
      <c r="M21" s="21">
        <f>VLOOKUP(A21,'[3]model1&amp;KDJ'!$A:$N,14)</f>
        <v>33.495143524202234</v>
      </c>
      <c r="N21" s="21">
        <f>VLOOKUP(A21,'[3]model1&amp;KDJ'!$A:$O,15)</f>
        <v>27.000071158106511</v>
      </c>
      <c r="O21" s="21">
        <f>VLOOKUP(A21,'[3]model1&amp;KDJ'!$A:$P,16)</f>
        <v>26.172177812367234</v>
      </c>
      <c r="P21" s="21">
        <f>VLOOKUP(A21,'[3]model1&amp;KDJ'!$A:$Q,17)</f>
        <v>28.655857849585068</v>
      </c>
      <c r="Q21" s="1">
        <f t="shared" si="8"/>
        <v>1</v>
      </c>
    </row>
    <row r="22" spans="1:17" ht="12.75" x14ac:dyDescent="0.2">
      <c r="A22" s="15">
        <v>44957</v>
      </c>
      <c r="B22" s="31">
        <f>VLOOKUP(A22,[1]HwabaoWP_szse_innovation_100!$A:$E,5)</f>
        <v>0.78899997472763062</v>
      </c>
      <c r="C22" s="16">
        <f>VLOOKUP(A22,[2]myPEPB!$B:$C,2,FALSE)</f>
        <v>24.899999619999999</v>
      </c>
      <c r="D22" s="17">
        <f>VLOOKUP(A22,[2]myPEPB!$B:$D,3,FALSE)</f>
        <v>31.014726063038534</v>
      </c>
      <c r="E22" s="17">
        <f t="shared" si="4"/>
        <v>147690.02391911903</v>
      </c>
      <c r="F22" s="18">
        <f t="shared" si="0"/>
        <v>187186.34809855712</v>
      </c>
      <c r="G22" s="18">
        <f t="shared" si="5"/>
        <v>5207413.9288229523</v>
      </c>
      <c r="H22" s="18">
        <f t="shared" si="1"/>
        <v>4108649.458237621</v>
      </c>
      <c r="I22" s="18">
        <f t="shared" si="6"/>
        <v>3964404.1849908344</v>
      </c>
      <c r="J22" s="18">
        <f t="shared" si="2"/>
        <v>4108649.458237621</v>
      </c>
      <c r="K22" s="18">
        <f t="shared" si="3"/>
        <v>144245.27324678656</v>
      </c>
      <c r="L22" s="17">
        <f t="shared" si="7"/>
        <v>0</v>
      </c>
      <c r="M22" s="21">
        <f>VLOOKUP(A22,'[3]model1&amp;KDJ'!$A:$N,14)</f>
        <v>60.988998033047167</v>
      </c>
      <c r="N22" s="21">
        <f>VLOOKUP(A22,'[3]model1&amp;KDJ'!$A:$O,15)</f>
        <v>38.329713449753399</v>
      </c>
      <c r="O22" s="21">
        <f>VLOOKUP(A22,'[3]model1&amp;KDJ'!$A:$P,16)</f>
        <v>30.224689691495957</v>
      </c>
      <c r="P22" s="21">
        <f>VLOOKUP(A22,'[3]model1&amp;KDJ'!$A:$Q,17)</f>
        <v>54.539760966268283</v>
      </c>
      <c r="Q22" s="1">
        <f t="shared" si="8"/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19</v>
      </c>
      <c r="F1" s="14" t="s">
        <v>20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VLOOKUP(A3,[2]myPEPB!$B:$C,2,FALSE)</f>
        <v>41.45</v>
      </c>
      <c r="D3" s="17">
        <f>VLOOKUP(A3,[2]myPEPB!$B:$D,3,FALSE)</f>
        <v>41.041896551724122</v>
      </c>
      <c r="E3" s="17">
        <f>VLOOKUP(A3,[1]HwabaoWP_szse_innovation_100!$A:$F,6)</f>
        <v>54671327</v>
      </c>
      <c r="F3" s="17">
        <f>VLOOKUP(A3,[1]HwabaoWP_szse_innovation_100!$A:$I,9)</f>
        <v>147407244.66666666</v>
      </c>
      <c r="G3" s="17">
        <v>0</v>
      </c>
      <c r="H3" s="18">
        <f t="shared" ref="H3:H22" si="0">G3/B3</f>
        <v>0</v>
      </c>
      <c r="I3" s="18">
        <f>I2+H3</f>
        <v>0</v>
      </c>
      <c r="J3" s="18">
        <f t="shared" ref="J3:J22" si="1">I3*B3</f>
        <v>0</v>
      </c>
      <c r="K3" s="18">
        <f>IF(G3&gt;0,K2+G3,K2)</f>
        <v>0</v>
      </c>
      <c r="L3" s="18">
        <f t="shared" ref="L3:L22" si="2">J3+N3</f>
        <v>0</v>
      </c>
      <c r="M3" s="18">
        <f t="shared" ref="M3:M22" si="3">L3-K3</f>
        <v>0</v>
      </c>
      <c r="N3" s="17">
        <f>IF(G3&lt;0,N2-G3,N2)</f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</row>
    <row r="4" spans="1:36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VLOOKUP(A4,[2]myPEPB!$B:$C,2,FALSE)</f>
        <v>39.930000305175781</v>
      </c>
      <c r="D4" s="17">
        <f>VLOOKUP(A4,[2]myPEPB!$B:$D,3,FALSE)</f>
        <v>40.930499984741189</v>
      </c>
      <c r="E4" s="17">
        <f>VLOOKUP(A4,[1]HwabaoWP_szse_innovation_100!$A:$F,6)</f>
        <v>9153472</v>
      </c>
      <c r="F4" s="17">
        <f>VLOOKUP(A4,[1]HwabaoWP_szse_innovation_100!$A:$I,9)</f>
        <v>34298297.880000003</v>
      </c>
      <c r="G4" s="17">
        <f t="shared" ref="G4:G22" si="4">IF(C4&lt;D4,$G$2*(D4-C4)^3*E4/F4,$G$2*(D4-C4)^3*E4/F4)</f>
        <v>1055.7503809113296</v>
      </c>
      <c r="H4" s="18">
        <f t="shared" si="0"/>
        <v>1049.4536589575841</v>
      </c>
      <c r="I4" s="18">
        <f t="shared" ref="I4:I22" si="5">I3+H4</f>
        <v>1049.4536589575841</v>
      </c>
      <c r="J4" s="18">
        <f t="shared" si="1"/>
        <v>1055.7503809113296</v>
      </c>
      <c r="K4" s="18">
        <f t="shared" ref="K4:K22" si="6">IF(G4&gt;0,K3+G4,K3)</f>
        <v>1055.7503809113296</v>
      </c>
      <c r="L4" s="18">
        <f t="shared" si="2"/>
        <v>1055.7503809113296</v>
      </c>
      <c r="M4" s="18">
        <f t="shared" si="3"/>
        <v>0</v>
      </c>
      <c r="N4" s="17">
        <f t="shared" ref="N4:N22" si="7">IF(G4&lt;0,N3-G4,N3)</f>
        <v>0</v>
      </c>
      <c r="O4" s="7"/>
      <c r="S4" s="42">
        <v>44561</v>
      </c>
      <c r="T4" s="10">
        <f>U4</f>
        <v>178636.11802005771</v>
      </c>
      <c r="U4" s="4">
        <f>VLOOKUP(S4,A:K,11,)</f>
        <v>178636.11802005771</v>
      </c>
      <c r="V4" s="4">
        <f>VLOOKUP(S4,A:L,12,)</f>
        <v>180470.59515893529</v>
      </c>
      <c r="W4" s="4">
        <f>VLOOKUP(S4,A:M,13,)</f>
        <v>1834.4771388775844</v>
      </c>
      <c r="X4" s="4">
        <f>VLOOKUP(S4,A:N,14,)</f>
        <v>0</v>
      </c>
      <c r="Y4" s="9">
        <f t="shared" ref="Y4" si="8">(V4-U4)/U4</f>
        <v>1.0269351792964985E-2</v>
      </c>
      <c r="Z4" s="9">
        <f>Y4</f>
        <v>1.0269351792964985E-2</v>
      </c>
      <c r="AB4" s="6"/>
      <c r="AC4" s="7"/>
      <c r="AD4" s="7"/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VLOOKUP(A5,[2]myPEPB!$B:$C,2,FALSE)</f>
        <v>38.069999694824219</v>
      </c>
      <c r="D5" s="17">
        <f>VLOOKUP(A5,[2]myPEPB!$B:$D,3,FALSE)</f>
        <v>40.654705834482208</v>
      </c>
      <c r="E5" s="17">
        <f>VLOOKUP(A5,[1]HwabaoWP_szse_innovation_100!$A:$F,6)</f>
        <v>4459339</v>
      </c>
      <c r="F5" s="17">
        <f>VLOOKUP(A5,[1]HwabaoWP_szse_innovation_100!$A:$I,9)</f>
        <v>21490456.638297871</v>
      </c>
      <c r="G5" s="17">
        <f t="shared" si="4"/>
        <v>14153.22673255195</v>
      </c>
      <c r="H5" s="18">
        <f t="shared" si="0"/>
        <v>14651.373429142806</v>
      </c>
      <c r="I5" s="18">
        <f t="shared" si="5"/>
        <v>15700.82708810039</v>
      </c>
      <c r="J5" s="18">
        <f t="shared" si="1"/>
        <v>15166.998967104977</v>
      </c>
      <c r="K5" s="18">
        <f t="shared" si="6"/>
        <v>15208.977113463279</v>
      </c>
      <c r="L5" s="18">
        <f t="shared" si="2"/>
        <v>15166.998967104977</v>
      </c>
      <c r="M5" s="18">
        <f t="shared" si="3"/>
        <v>-41.978146358302183</v>
      </c>
      <c r="N5" s="17">
        <f t="shared" si="7"/>
        <v>0</v>
      </c>
      <c r="O5" s="7"/>
      <c r="AB5" s="6"/>
      <c r="AC5" s="7"/>
      <c r="AD5" s="7"/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VLOOKUP(A6,[2]myPEPB!$B:$C,2,FALSE)</f>
        <v>35.020000457763672</v>
      </c>
      <c r="D6" s="17">
        <f>VLOOKUP(A6,[2]myPEPB!$B:$D,3,FALSE)</f>
        <v>39.730819672131133</v>
      </c>
      <c r="E6" s="17">
        <f>VLOOKUP(A6,[1]HwabaoWP_szse_innovation_100!$A:$F,6)</f>
        <v>2614711</v>
      </c>
      <c r="F6" s="17">
        <f>VLOOKUP(A6,[1]HwabaoWP_szse_innovation_100!$A:$I,9)</f>
        <v>16286261.656716418</v>
      </c>
      <c r="G6" s="17">
        <f t="shared" si="4"/>
        <v>66296.209001915733</v>
      </c>
      <c r="H6" s="18">
        <f t="shared" si="0"/>
        <v>68986.689908341039</v>
      </c>
      <c r="I6" s="18">
        <f t="shared" si="5"/>
        <v>84687.516996441424</v>
      </c>
      <c r="J6" s="18">
        <f t="shared" si="1"/>
        <v>81384.703833580206</v>
      </c>
      <c r="K6" s="18">
        <f t="shared" si="6"/>
        <v>81505.186115379009</v>
      </c>
      <c r="L6" s="18">
        <f t="shared" si="2"/>
        <v>81384.703833580206</v>
      </c>
      <c r="M6" s="18">
        <f t="shared" si="3"/>
        <v>-120.48228179880243</v>
      </c>
      <c r="N6" s="17">
        <f t="shared" si="7"/>
        <v>0</v>
      </c>
      <c r="O6" s="7"/>
      <c r="AB6" s="7"/>
      <c r="AC6" s="7"/>
      <c r="AD6" s="8"/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VLOOKUP(A7,[2]myPEPB!$B:$C,2,FALSE)</f>
        <v>36.299999239999998</v>
      </c>
      <c r="D7" s="17">
        <f>VLOOKUP(A7,[2]myPEPB!$B:$D,3,FALSE)</f>
        <v>39.253623134275358</v>
      </c>
      <c r="E7" s="17">
        <f>VLOOKUP(A7,[1]HwabaoWP_szse_innovation_100!$A:$F,6)</f>
        <v>3805620</v>
      </c>
      <c r="F7" s="17">
        <f>VLOOKUP(A7,[1]HwabaoWP_szse_innovation_100!$A:$I,9)</f>
        <v>13885339.653614458</v>
      </c>
      <c r="G7" s="17">
        <f t="shared" si="4"/>
        <v>27895.335364311264</v>
      </c>
      <c r="H7" s="18">
        <f t="shared" si="0"/>
        <v>28091.980041716575</v>
      </c>
      <c r="I7" s="18">
        <f t="shared" si="5"/>
        <v>112779.49703815801</v>
      </c>
      <c r="J7" s="18">
        <f t="shared" si="1"/>
        <v>111990.03727846616</v>
      </c>
      <c r="K7" s="18">
        <f t="shared" si="6"/>
        <v>109400.52147969027</v>
      </c>
      <c r="L7" s="18">
        <f t="shared" si="2"/>
        <v>111990.03727846616</v>
      </c>
      <c r="M7" s="18">
        <f t="shared" si="3"/>
        <v>2589.5157987758867</v>
      </c>
      <c r="N7" s="17">
        <f t="shared" si="7"/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VLOOKUP(A8,[2]myPEPB!$B:$C,2,FALSE)</f>
        <v>35.450000000000003</v>
      </c>
      <c r="D8" s="17">
        <f>VLOOKUP(A8,[2]myPEPB!$B:$D,3,FALSE)</f>
        <v>38.695499988749994</v>
      </c>
      <c r="E8" s="17">
        <f>VLOOKUP(A8,[1]HwabaoWP_szse_innovation_100!$A:$F,6)</f>
        <v>3040778</v>
      </c>
      <c r="F8" s="17">
        <f>VLOOKUP(A8,[1]HwabaoWP_szse_innovation_100!$A:$I,9)</f>
        <v>12014868.042857142</v>
      </c>
      <c r="G8" s="17">
        <f t="shared" si="4"/>
        <v>34174.930545493</v>
      </c>
      <c r="H8" s="18">
        <f t="shared" si="0"/>
        <v>33803.095240597817</v>
      </c>
      <c r="I8" s="18">
        <f t="shared" si="5"/>
        <v>146582.59227875582</v>
      </c>
      <c r="J8" s="18">
        <f t="shared" si="1"/>
        <v>148195.00624571223</v>
      </c>
      <c r="K8" s="18">
        <f t="shared" si="6"/>
        <v>143575.45202518327</v>
      </c>
      <c r="L8" s="18">
        <f t="shared" si="2"/>
        <v>148195.00624571223</v>
      </c>
      <c r="M8" s="18">
        <f t="shared" si="3"/>
        <v>4619.554220528953</v>
      </c>
      <c r="N8" s="17">
        <f t="shared" si="7"/>
        <v>0</v>
      </c>
      <c r="O8" s="7"/>
    </row>
    <row r="9" spans="1:36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VLOOKUP(A9,[2]myPEPB!$B:$C,2,FALSE)</f>
        <v>34.630000000000003</v>
      </c>
      <c r="D9" s="17">
        <f>VLOOKUP(A9,[2]myPEPB!$B:$D,3,FALSE)</f>
        <v>38.228579205136612</v>
      </c>
      <c r="E9" s="17">
        <f>VLOOKUP(A9,[1]HwabaoWP_szse_innovation_100!$A:$F,6)</f>
        <v>1988017</v>
      </c>
      <c r="F9" s="17">
        <f>VLOOKUP(A9,[1]HwabaoWP_szse_innovation_100!$A:$I,9)</f>
        <v>10437349.492675781</v>
      </c>
      <c r="G9" s="17">
        <f t="shared" si="4"/>
        <v>35060.665994874435</v>
      </c>
      <c r="H9" s="18">
        <f t="shared" si="0"/>
        <v>35343.413878909516</v>
      </c>
      <c r="I9" s="18">
        <f t="shared" si="5"/>
        <v>181926.00615766534</v>
      </c>
      <c r="J9" s="18">
        <f t="shared" si="1"/>
        <v>180470.59515893529</v>
      </c>
      <c r="K9" s="18">
        <f t="shared" si="6"/>
        <v>178636.11802005771</v>
      </c>
      <c r="L9" s="18">
        <f t="shared" si="2"/>
        <v>180470.59515893529</v>
      </c>
      <c r="M9" s="18">
        <f t="shared" si="3"/>
        <v>1834.4771388775844</v>
      </c>
      <c r="N9" s="17">
        <f t="shared" si="7"/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VLOOKUP(A10,[2]myPEPB!$B:$C,2,FALSE)</f>
        <v>31.159999849999998</v>
      </c>
      <c r="D10" s="17">
        <f>VLOOKUP(A10,[2]myPEPB!$B:$D,3,FALSE)</f>
        <v>37.710494996683174</v>
      </c>
      <c r="E10" s="17">
        <f>VLOOKUP(A10,[1]HwabaoWP_szse_innovation_100!$A:$F,6)</f>
        <v>2257005</v>
      </c>
      <c r="F10" s="17">
        <f>VLOOKUP(A10,[1]HwabaoWP_szse_innovation_100!$A:$I,9)</f>
        <v>9461572.5990646258</v>
      </c>
      <c r="G10" s="17">
        <f t="shared" si="4"/>
        <v>264843.10955613601</v>
      </c>
      <c r="H10" s="18">
        <f t="shared" si="0"/>
        <v>297242.55626835563</v>
      </c>
      <c r="I10" s="18">
        <f t="shared" si="5"/>
        <v>479168.56242602097</v>
      </c>
      <c r="J10" s="18">
        <f t="shared" si="1"/>
        <v>426939.1760979183</v>
      </c>
      <c r="K10" s="18">
        <f t="shared" si="6"/>
        <v>443479.22757619375</v>
      </c>
      <c r="L10" s="18">
        <f t="shared" si="2"/>
        <v>426939.1760979183</v>
      </c>
      <c r="M10" s="18">
        <f t="shared" si="3"/>
        <v>-16540.051478275447</v>
      </c>
      <c r="N10" s="17">
        <f t="shared" si="7"/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VLOOKUP(A11,[2]myPEPB!$B:$C,2,FALSE)</f>
        <v>30.969999309999999</v>
      </c>
      <c r="D11" s="17">
        <f>VLOOKUP(A11,[2]myPEPB!$B:$D,3,FALSE)</f>
        <v>37.189770586238538</v>
      </c>
      <c r="E11" s="17">
        <f>VLOOKUP(A11,[1]HwabaoWP_szse_innovation_100!$A:$F,6)</f>
        <v>906904</v>
      </c>
      <c r="F11" s="17">
        <f>VLOOKUP(A11,[1]HwabaoWP_szse_innovation_100!$A:$I,9)</f>
        <v>8699501.0544478521</v>
      </c>
      <c r="G11" s="17">
        <f t="shared" si="4"/>
        <v>99080.299591503761</v>
      </c>
      <c r="H11" s="18">
        <f t="shared" si="0"/>
        <v>112335.93687526176</v>
      </c>
      <c r="I11" s="18">
        <f t="shared" si="5"/>
        <v>591504.49930128269</v>
      </c>
      <c r="J11" s="18">
        <f t="shared" si="1"/>
        <v>521706.98558886215</v>
      </c>
      <c r="K11" s="18">
        <f t="shared" si="6"/>
        <v>542559.52716769755</v>
      </c>
      <c r="L11" s="18">
        <f t="shared" si="2"/>
        <v>521706.98558886215</v>
      </c>
      <c r="M11" s="18">
        <f t="shared" si="3"/>
        <v>-20852.5415788354</v>
      </c>
      <c r="N11" s="17">
        <f t="shared" si="7"/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VLOOKUP(A12,[2]myPEPB!$B:$C,2,FALSE)</f>
        <v>27.63999939</v>
      </c>
      <c r="D12" s="17">
        <f>VLOOKUP(A12,[2]myPEPB!$B:$D,3,FALSE)</f>
        <v>36.340622369004151</v>
      </c>
      <c r="E12" s="17">
        <f>VLOOKUP(A12,[1]HwabaoWP_szse_innovation_100!$A:$F,6)</f>
        <v>1401901</v>
      </c>
      <c r="F12" s="17">
        <f>VLOOKUP(A12,[1]HwabaoWP_szse_innovation_100!$A:$I,9)</f>
        <v>7836928.591733871</v>
      </c>
      <c r="G12" s="17">
        <f t="shared" si="4"/>
        <v>465392.73704574164</v>
      </c>
      <c r="H12" s="18">
        <f t="shared" si="0"/>
        <v>587617.09541353618</v>
      </c>
      <c r="I12" s="18">
        <f t="shared" si="5"/>
        <v>1179121.594714819</v>
      </c>
      <c r="J12" s="18">
        <f t="shared" si="1"/>
        <v>933864.29795389576</v>
      </c>
      <c r="K12" s="18">
        <f t="shared" si="6"/>
        <v>1007952.2642134392</v>
      </c>
      <c r="L12" s="18">
        <f t="shared" si="2"/>
        <v>933864.29795389576</v>
      </c>
      <c r="M12" s="18">
        <f t="shared" si="3"/>
        <v>-74087.966259543435</v>
      </c>
      <c r="N12" s="17">
        <f t="shared" si="7"/>
        <v>0</v>
      </c>
      <c r="O12" s="7"/>
      <c r="AB12" s="19"/>
    </row>
    <row r="13" spans="1:36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VLOOKUP(A13,[2]myPEPB!$B:$C,2,FALSE)</f>
        <v>25.129999160000001</v>
      </c>
      <c r="D13" s="17">
        <f>VLOOKUP(A13,[2]myPEPB!$B:$D,3,FALSE)</f>
        <v>35.566653817730753</v>
      </c>
      <c r="E13" s="17">
        <f>VLOOKUP(A13,[1]HwabaoWP_szse_innovation_100!$A:$F,6)</f>
        <v>2631500</v>
      </c>
      <c r="F13" s="17">
        <f>VLOOKUP(A13,[1]HwabaoWP_szse_innovation_100!$A:$I,9)</f>
        <v>7310293.186280488</v>
      </c>
      <c r="G13" s="17">
        <f t="shared" si="4"/>
        <v>1616402.8756808292</v>
      </c>
      <c r="H13" s="18">
        <f t="shared" si="0"/>
        <v>2248126.4484234462</v>
      </c>
      <c r="I13" s="18">
        <f t="shared" si="5"/>
        <v>3427248.0431382651</v>
      </c>
      <c r="J13" s="18">
        <f t="shared" si="1"/>
        <v>2464191.2809153222</v>
      </c>
      <c r="K13" s="18">
        <f t="shared" si="6"/>
        <v>2624355.1398942685</v>
      </c>
      <c r="L13" s="18">
        <f t="shared" si="2"/>
        <v>2464191.2809153222</v>
      </c>
      <c r="M13" s="18">
        <f t="shared" si="3"/>
        <v>-160163.85897894623</v>
      </c>
      <c r="N13" s="17">
        <f t="shared" si="7"/>
        <v>0</v>
      </c>
      <c r="O13" s="7"/>
      <c r="AD13" s="2"/>
    </row>
    <row r="14" spans="1:36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VLOOKUP(A14,[2]myPEPB!$B:$C,2,FALSE)</f>
        <v>24.129999160000001</v>
      </c>
      <c r="D14" s="17">
        <f>VLOOKUP(A14,[2]myPEPB!$B:$D,3,FALSE)</f>
        <v>34.740573439534039</v>
      </c>
      <c r="E14" s="17">
        <f>VLOOKUP(A14,[1]HwabaoWP_szse_innovation_100!$A:$F,6)</f>
        <v>1147010</v>
      </c>
      <c r="F14" s="17">
        <f>VLOOKUP(A14,[1]HwabaoWP_szse_innovation_100!$A:$I,9)</f>
        <v>6847440.4204799104</v>
      </c>
      <c r="G14" s="17">
        <f t="shared" si="4"/>
        <v>790410.51240753022</v>
      </c>
      <c r="H14" s="18">
        <f t="shared" si="0"/>
        <v>1058113.1654720588</v>
      </c>
      <c r="I14" s="18">
        <f t="shared" si="5"/>
        <v>4485361.2086103242</v>
      </c>
      <c r="J14" s="18">
        <f t="shared" si="1"/>
        <v>3350564.728725289</v>
      </c>
      <c r="K14" s="18">
        <f t="shared" si="6"/>
        <v>3414765.6523017986</v>
      </c>
      <c r="L14" s="18">
        <f t="shared" si="2"/>
        <v>3350564.728725289</v>
      </c>
      <c r="M14" s="18">
        <f t="shared" si="3"/>
        <v>-64200.92357650958</v>
      </c>
      <c r="N14" s="17">
        <f t="shared" si="7"/>
        <v>0</v>
      </c>
      <c r="O14" s="7"/>
    </row>
    <row r="15" spans="1:36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VLOOKUP(A15,[2]myPEPB!$B:$C,2,FALSE)</f>
        <v>27.809999470000001</v>
      </c>
      <c r="D15" s="17">
        <f>VLOOKUP(A15,[2]myPEPB!$B:$D,3,FALSE)</f>
        <v>34.119366627533324</v>
      </c>
      <c r="E15" s="17">
        <f>VLOOKUP(A15,[1]HwabaoWP_szse_innovation_100!$A:$F,6)</f>
        <v>2764909</v>
      </c>
      <c r="F15" s="17">
        <f>VLOOKUP(A15,[1]HwabaoWP_szse_innovation_100!$A:$I,9)</f>
        <v>6486059.213010204</v>
      </c>
      <c r="G15" s="17">
        <f t="shared" si="4"/>
        <v>422916.30686063902</v>
      </c>
      <c r="H15" s="18">
        <f t="shared" si="0"/>
        <v>500492.65389518265</v>
      </c>
      <c r="I15" s="18">
        <f t="shared" si="5"/>
        <v>4985853.8625055067</v>
      </c>
      <c r="J15" s="18">
        <f t="shared" si="1"/>
        <v>4213046.6564635765</v>
      </c>
      <c r="K15" s="18">
        <f t="shared" si="6"/>
        <v>3837681.9591624374</v>
      </c>
      <c r="L15" s="18">
        <f t="shared" si="2"/>
        <v>4213046.6564635765</v>
      </c>
      <c r="M15" s="18">
        <f t="shared" si="3"/>
        <v>375364.69730113912</v>
      </c>
      <c r="N15" s="17">
        <f t="shared" si="7"/>
        <v>0</v>
      </c>
      <c r="O15" s="7"/>
    </row>
    <row r="16" spans="1:36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VLOOKUP(A16,[2]myPEPB!$B:$C,2,FALSE)</f>
        <v>26.329999919999999</v>
      </c>
      <c r="D16" s="17">
        <f>VLOOKUP(A16,[2]myPEPB!$B:$D,3,FALSE)</f>
        <v>33.666137024579427</v>
      </c>
      <c r="E16" s="17">
        <f>VLOOKUP(A16,[1]HwabaoWP_szse_innovation_100!$A:$F,6)</f>
        <v>2184000</v>
      </c>
      <c r="F16" s="17">
        <f>VLOOKUP(A16,[1]HwabaoWP_szse_innovation_100!$A:$I,9)</f>
        <v>6139372.2173402254</v>
      </c>
      <c r="G16" s="17">
        <f t="shared" si="4"/>
        <v>554789.30818798032</v>
      </c>
      <c r="H16" s="18">
        <f t="shared" si="0"/>
        <v>692620.85998566169</v>
      </c>
      <c r="I16" s="18">
        <f t="shared" si="5"/>
        <v>5678474.7224911684</v>
      </c>
      <c r="J16" s="18">
        <f t="shared" si="1"/>
        <v>4548458.2473000102</v>
      </c>
      <c r="K16" s="18">
        <f t="shared" si="6"/>
        <v>4392471.2673504176</v>
      </c>
      <c r="L16" s="18">
        <f t="shared" si="2"/>
        <v>4548458.2473000102</v>
      </c>
      <c r="M16" s="18">
        <f t="shared" si="3"/>
        <v>155986.97994959261</v>
      </c>
      <c r="N16" s="17">
        <f t="shared" si="7"/>
        <v>0</v>
      </c>
      <c r="O16" s="7"/>
    </row>
    <row r="17" spans="1:15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VLOOKUP(A17,[2]myPEPB!$B:$C,2,FALSE)</f>
        <v>25.18000031</v>
      </c>
      <c r="D17" s="17">
        <f>VLOOKUP(A17,[2]myPEPB!$B:$D,3,FALSE)</f>
        <v>33.177616240465106</v>
      </c>
      <c r="E17" s="17">
        <f>VLOOKUP(A17,[1]HwabaoWP_szse_innovation_100!$A:$F,6)</f>
        <v>719700</v>
      </c>
      <c r="F17" s="17">
        <f>VLOOKUP(A17,[1]HwabaoWP_szse_innovation_100!$A:$I,9)</f>
        <v>5816280.4526384082</v>
      </c>
      <c r="G17" s="17">
        <f t="shared" si="4"/>
        <v>250025.83792445474</v>
      </c>
      <c r="H17" s="18">
        <f t="shared" si="0"/>
        <v>326831.16679713997</v>
      </c>
      <c r="I17" s="18">
        <f t="shared" si="5"/>
        <v>6005305.8892883081</v>
      </c>
      <c r="J17" s="18">
        <f t="shared" si="1"/>
        <v>4594058.9193989662</v>
      </c>
      <c r="K17" s="18">
        <f t="shared" si="6"/>
        <v>4642497.1052748719</v>
      </c>
      <c r="L17" s="18">
        <f t="shared" si="2"/>
        <v>4594058.9193989662</v>
      </c>
      <c r="M17" s="18">
        <f t="shared" si="3"/>
        <v>-48438.185875905678</v>
      </c>
      <c r="N17" s="17">
        <f t="shared" si="7"/>
        <v>0</v>
      </c>
      <c r="O17" s="7"/>
    </row>
    <row r="18" spans="1:15" ht="14.1" customHeight="1" x14ac:dyDescent="0.2">
      <c r="A18" s="15">
        <v>44834</v>
      </c>
      <c r="B18" s="31">
        <f>VLOOKUP(A18,[1]HwabaoWP_szse_innovation_100!$A:$E,5)</f>
        <v>0.69599997997283936</v>
      </c>
      <c r="C18" s="16">
        <f>VLOOKUP(A18,[2]myPEPB!$B:$C,2,FALSE)</f>
        <v>22.61</v>
      </c>
      <c r="D18" s="17">
        <f>VLOOKUP(A18,[2]myPEPB!$B:$D,3,FALSE)</f>
        <v>32.640066271698615</v>
      </c>
      <c r="E18" s="17">
        <f>VLOOKUP(A18,[1]HwabaoWP_szse_innovation_100!$A:$F,6)</f>
        <v>2128200</v>
      </c>
      <c r="F18" s="17">
        <f>VLOOKUP(A18,[1]HwabaoWP_szse_innovation_100!$A:$I,9)</f>
        <v>5555987.6610887097</v>
      </c>
      <c r="G18" s="17">
        <f t="shared" si="4"/>
        <v>1526720.9655698179</v>
      </c>
      <c r="H18" s="18">
        <f t="shared" si="0"/>
        <v>2193564.6688228305</v>
      </c>
      <c r="I18" s="18">
        <f t="shared" si="5"/>
        <v>8198870.5581111386</v>
      </c>
      <c r="J18" s="18">
        <f t="shared" si="1"/>
        <v>5706413.7442452544</v>
      </c>
      <c r="K18" s="18">
        <f t="shared" si="6"/>
        <v>6169218.0708446894</v>
      </c>
      <c r="L18" s="18">
        <f t="shared" si="2"/>
        <v>5706413.7442452544</v>
      </c>
      <c r="M18" s="18">
        <f t="shared" si="3"/>
        <v>-462804.32659943495</v>
      </c>
      <c r="N18" s="17">
        <f t="shared" si="7"/>
        <v>0</v>
      </c>
      <c r="O18" s="7"/>
    </row>
    <row r="19" spans="1:15" ht="12.75" x14ac:dyDescent="0.2">
      <c r="A19" s="15">
        <v>44865</v>
      </c>
      <c r="B19" s="31">
        <f>VLOOKUP(A19,[1]HwabaoWP_szse_innovation_100!$A:$E,5)</f>
        <v>0.68699997663497925</v>
      </c>
      <c r="C19" s="16">
        <f>VLOOKUP(A19,[2]myPEPB!$B:$C,2,FALSE)</f>
        <v>22.239999770000001</v>
      </c>
      <c r="D19" s="17">
        <f>VLOOKUP(A19,[2]myPEPB!$B:$D,3,FALSE)</f>
        <v>32.234420440393677</v>
      </c>
      <c r="E19" s="17">
        <f>VLOOKUP(A19,[1]HwabaoWP_szse_innovation_100!$A:$F,6)</f>
        <v>3400007.75</v>
      </c>
      <c r="F19" s="17">
        <f>VLOOKUP(A19,[1]HwabaoWP_szse_innovation_100!$A:$I,9)</f>
        <v>5444602.8119248468</v>
      </c>
      <c r="G19" s="17">
        <f t="shared" si="4"/>
        <v>2462542.1623867596</v>
      </c>
      <c r="H19" s="18">
        <f t="shared" si="0"/>
        <v>3584486.5300412835</v>
      </c>
      <c r="I19" s="18">
        <f t="shared" si="5"/>
        <v>11783357.088152422</v>
      </c>
      <c r="J19" s="18">
        <f t="shared" si="1"/>
        <v>8095166.0442423308</v>
      </c>
      <c r="K19" s="18">
        <f t="shared" si="6"/>
        <v>8631760.2332314495</v>
      </c>
      <c r="L19" s="18">
        <f t="shared" si="2"/>
        <v>8095166.0442423308</v>
      </c>
      <c r="M19" s="18">
        <f t="shared" si="3"/>
        <v>-536594.18898911867</v>
      </c>
      <c r="N19" s="17">
        <f t="shared" si="7"/>
        <v>0</v>
      </c>
    </row>
    <row r="20" spans="1:15" ht="12.75" x14ac:dyDescent="0.2">
      <c r="A20" s="15">
        <v>44895</v>
      </c>
      <c r="B20" s="31">
        <f>VLOOKUP(A20,[1]HwabaoWP_szse_innovation_100!$A:$E,5)</f>
        <v>0.72000002861022949</v>
      </c>
      <c r="C20" s="16">
        <f>VLOOKUP(A20,[2]myPEPB!$B:$C,2,FALSE)</f>
        <v>22.809999470000001</v>
      </c>
      <c r="D20" s="17">
        <f>VLOOKUP(A20,[2]myPEPB!$B:$D,3,FALSE)</f>
        <v>31.717901224590552</v>
      </c>
      <c r="E20" s="17">
        <f>VLOOKUP(A20,[1]HwabaoWP_szse_innovation_100!$A:$F,6)</f>
        <v>2516800</v>
      </c>
      <c r="F20" s="17">
        <f>VLOOKUP(A20,[1]HwabaoWP_szse_innovation_100!$A:$I,9)</f>
        <v>5287757.6291307472</v>
      </c>
      <c r="G20" s="17">
        <f t="shared" si="4"/>
        <v>1328925.1361687968</v>
      </c>
      <c r="H20" s="18">
        <f t="shared" si="0"/>
        <v>1845729.2824473034</v>
      </c>
      <c r="I20" s="18">
        <f t="shared" si="5"/>
        <v>13629086.370599724</v>
      </c>
      <c r="J20" s="18">
        <f t="shared" si="1"/>
        <v>9812942.5767630897</v>
      </c>
      <c r="K20" s="18">
        <f t="shared" si="6"/>
        <v>9960685.3694002461</v>
      </c>
      <c r="L20" s="18">
        <f t="shared" si="2"/>
        <v>9812942.5767630897</v>
      </c>
      <c r="M20" s="18">
        <f t="shared" si="3"/>
        <v>-147742.79263715632</v>
      </c>
      <c r="N20" s="17">
        <f t="shared" si="7"/>
        <v>0</v>
      </c>
    </row>
    <row r="21" spans="1:15" ht="12.75" x14ac:dyDescent="0.2">
      <c r="A21" s="15">
        <v>44925</v>
      </c>
      <c r="B21" s="31">
        <f>VLOOKUP(A21,[1]HwabaoWP_szse_innovation_100!$A:$E,5)</f>
        <v>0.72299998998641968</v>
      </c>
      <c r="C21" s="16">
        <f>VLOOKUP(A21,[2]myPEPB!$B:$C,2,FALSE)</f>
        <v>22.739999770000001</v>
      </c>
      <c r="D21" s="17">
        <f>VLOOKUP(A21,[2]myPEPB!$B:$D,3,FALSE)</f>
        <v>31.272433394847042</v>
      </c>
      <c r="E21" s="17">
        <f>VLOOKUP(A21,[1]HwabaoWP_szse_innovation_100!$A:$F,6)</f>
        <v>2041800</v>
      </c>
      <c r="F21" s="17">
        <f>VLOOKUP(A21,[1]HwabaoWP_szse_innovation_100!$A:$I,9)</f>
        <v>5162984.7923986483</v>
      </c>
      <c r="G21" s="17">
        <f t="shared" si="4"/>
        <v>970349.54114415869</v>
      </c>
      <c r="H21" s="18">
        <f t="shared" si="0"/>
        <v>1342115.5665055888</v>
      </c>
      <c r="I21" s="18">
        <f t="shared" si="5"/>
        <v>14971201.937105313</v>
      </c>
      <c r="J21" s="18">
        <f t="shared" si="1"/>
        <v>10824178.850611808</v>
      </c>
      <c r="K21" s="18">
        <f t="shared" si="6"/>
        <v>10931034.910544405</v>
      </c>
      <c r="L21" s="18">
        <f t="shared" si="2"/>
        <v>10824178.850611808</v>
      </c>
      <c r="M21" s="18">
        <f t="shared" si="3"/>
        <v>-106856.05993259698</v>
      </c>
      <c r="N21" s="17">
        <f t="shared" si="7"/>
        <v>0</v>
      </c>
    </row>
    <row r="22" spans="1:15" ht="12.75" x14ac:dyDescent="0.2">
      <c r="A22" s="15">
        <v>44957</v>
      </c>
      <c r="B22" s="31">
        <f>VLOOKUP(A22,[1]HwabaoWP_szse_innovation_100!$A:$E,5)</f>
        <v>0.78899997472763062</v>
      </c>
      <c r="C22" s="16">
        <f>VLOOKUP(A22,[2]myPEPB!$B:$C,2,FALSE)</f>
        <v>24.899999619999999</v>
      </c>
      <c r="D22" s="17">
        <f>VLOOKUP(A22,[2]myPEPB!$B:$D,3,FALSE)</f>
        <v>31.014726063038534</v>
      </c>
      <c r="E22" s="17">
        <f>VLOOKUP(A22,[1]HwabaoWP_szse_innovation_100!$A:$F,6)</f>
        <v>2396100</v>
      </c>
      <c r="F22" s="17">
        <f>VLOOKUP(A22,[1]HwabaoWP_szse_innovation_100!$A:$I,9)</f>
        <v>5058906.2336463733</v>
      </c>
      <c r="G22" s="17">
        <f t="shared" si="4"/>
        <v>427736.68836834806</v>
      </c>
      <c r="H22" s="18">
        <f t="shared" si="0"/>
        <v>542125.09767951048</v>
      </c>
      <c r="I22" s="18">
        <f t="shared" si="5"/>
        <v>15513327.034784824</v>
      </c>
      <c r="J22" s="18">
        <f t="shared" si="1"/>
        <v>12240014.638386695</v>
      </c>
      <c r="K22" s="18">
        <f t="shared" si="6"/>
        <v>11358771.598912753</v>
      </c>
      <c r="L22" s="18">
        <f t="shared" si="2"/>
        <v>12240014.638386695</v>
      </c>
      <c r="M22" s="18">
        <f t="shared" si="3"/>
        <v>881243.03947394155</v>
      </c>
      <c r="N22" s="17">
        <f t="shared" si="7"/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2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f>VLOOKUP(A3,[1]HwabaoWP_szse_innovation_100!$A:$E,5)</f>
        <v>1.0309999999999999</v>
      </c>
      <c r="C3" s="16">
        <f>VLOOKUP(A3,[2]myPEPB!$B:$C,2,FALSE)</f>
        <v>41.45</v>
      </c>
      <c r="D3" s="17">
        <f>VLOOKUP(A3,[2]myPEPB!$B:$D,3,FALSE)</f>
        <v>41.041896551724122</v>
      </c>
      <c r="E3" s="17">
        <v>0</v>
      </c>
      <c r="F3" s="18">
        <f t="shared" ref="F3:F22" si="0">E3/B3</f>
        <v>0</v>
      </c>
      <c r="G3" s="18">
        <f>G2+F3</f>
        <v>0</v>
      </c>
      <c r="H3" s="18">
        <f t="shared" ref="H3:H22" si="1">G3*B3</f>
        <v>0</v>
      </c>
      <c r="I3" s="18">
        <f>IF(E3&gt;0,I2+E3,I2)</f>
        <v>0</v>
      </c>
      <c r="J3" s="18">
        <f t="shared" ref="J3:J22" si="2">H3+L3</f>
        <v>0</v>
      </c>
      <c r="K3" s="18">
        <f t="shared" ref="K3:K22" si="3">J3-I3</f>
        <v>0</v>
      </c>
      <c r="L3" s="17">
        <f>IF(E3&lt;0,L2-E3,L2)</f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</row>
    <row r="4" spans="1:33" ht="14.1" customHeight="1" x14ac:dyDescent="0.2">
      <c r="A4" s="15">
        <v>44407</v>
      </c>
      <c r="B4" s="31">
        <f>VLOOKUP(A4,[1]HwabaoWP_szse_innovation_100!$A:$E,5)</f>
        <v>1.006</v>
      </c>
      <c r="C4" s="16">
        <f>VLOOKUP(A4,[2]myPEPB!$B:$C,2,FALSE)</f>
        <v>39.930000305175781</v>
      </c>
      <c r="D4" s="17">
        <f>VLOOKUP(A4,[2]myPEPB!$B:$D,3,FALSE)</f>
        <v>40.930499984741189</v>
      </c>
      <c r="E4" s="17">
        <f t="shared" ref="E4:E22" si="4">IF(C4&lt;D4,$E$2*(D4-C4)^3,$E$2*(D4-C4)^3)</f>
        <v>3955.9241620469529</v>
      </c>
      <c r="F4" s="18">
        <f t="shared" si="0"/>
        <v>3932.3301809611858</v>
      </c>
      <c r="G4" s="18">
        <f t="shared" ref="G4:G22" si="5">G3+F4</f>
        <v>3932.3301809611858</v>
      </c>
      <c r="H4" s="18">
        <f t="shared" si="1"/>
        <v>3955.9241620469529</v>
      </c>
      <c r="I4" s="18">
        <f t="shared" ref="I4:I22" si="6">IF(E4&gt;0,I3+E4,I3)</f>
        <v>3955.9241620469529</v>
      </c>
      <c r="J4" s="18">
        <f t="shared" si="2"/>
        <v>3955.9241620469529</v>
      </c>
      <c r="K4" s="18">
        <f t="shared" si="3"/>
        <v>0</v>
      </c>
      <c r="L4" s="17">
        <f t="shared" ref="L4:L22" si="7">IF(E4&lt;0,L3-E4,L3)</f>
        <v>0</v>
      </c>
      <c r="M4" s="7"/>
      <c r="P4" s="42">
        <v>44561</v>
      </c>
      <c r="Q4" s="10">
        <f>R4</f>
        <v>905989.43478514929</v>
      </c>
      <c r="R4" s="4">
        <f>VLOOKUP(P4,A:I,9,)</f>
        <v>905989.43478514929</v>
      </c>
      <c r="S4" s="4">
        <f>VLOOKUP(P4,A:J,10,)</f>
        <v>918450.58148294676</v>
      </c>
      <c r="T4" s="4">
        <f>VLOOKUP(P4,A:K,11,)</f>
        <v>12461.146697797463</v>
      </c>
      <c r="U4" s="4">
        <f>VLOOKUP(P4,A:L,12,)</f>
        <v>0</v>
      </c>
      <c r="V4" s="9">
        <f t="shared" ref="V4" si="8">(S4-R4)/R4</f>
        <v>1.3754185445609043E-2</v>
      </c>
      <c r="W4" s="9">
        <f>V4</f>
        <v>1.3754185445609043E-2</v>
      </c>
      <c r="Y4" s="6"/>
      <c r="Z4" s="7"/>
      <c r="AA4" s="7"/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f>VLOOKUP(A5,[1]HwabaoWP_szse_innovation_100!$A:$E,5)</f>
        <v>0.96599999999999997</v>
      </c>
      <c r="C5" s="16">
        <f>VLOOKUP(A5,[2]myPEPB!$B:$C,2,FALSE)</f>
        <v>38.069999694824219</v>
      </c>
      <c r="D5" s="17">
        <f>VLOOKUP(A5,[2]myPEPB!$B:$D,3,FALSE)</f>
        <v>40.654705834482208</v>
      </c>
      <c r="E5" s="17">
        <f t="shared" si="4"/>
        <v>68207.262418915881</v>
      </c>
      <c r="F5" s="18">
        <f t="shared" si="0"/>
        <v>70607.932110678972</v>
      </c>
      <c r="G5" s="18">
        <f t="shared" si="5"/>
        <v>74540.26229164016</v>
      </c>
      <c r="H5" s="18">
        <f t="shared" si="1"/>
        <v>72005.893373724393</v>
      </c>
      <c r="I5" s="18">
        <f t="shared" si="6"/>
        <v>72163.186580962836</v>
      </c>
      <c r="J5" s="18">
        <f t="shared" si="2"/>
        <v>72005.893373724393</v>
      </c>
      <c r="K5" s="18">
        <f t="shared" si="3"/>
        <v>-157.29320723844285</v>
      </c>
      <c r="L5" s="17">
        <f t="shared" si="7"/>
        <v>0</v>
      </c>
      <c r="M5" s="7"/>
      <c r="Y5" s="6"/>
      <c r="Z5" s="7"/>
      <c r="AA5" s="7"/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f>VLOOKUP(A6,[1]HwabaoWP_szse_innovation_100!$A:$E,5)</f>
        <v>0.96099999999999997</v>
      </c>
      <c r="C6" s="16">
        <f>VLOOKUP(A6,[2]myPEPB!$B:$C,2,FALSE)</f>
        <v>35.020000457763672</v>
      </c>
      <c r="D6" s="17">
        <f>VLOOKUP(A6,[2]myPEPB!$B:$D,3,FALSE)</f>
        <v>39.730819672131133</v>
      </c>
      <c r="E6" s="17">
        <f t="shared" si="4"/>
        <v>412939.48228066432</v>
      </c>
      <c r="F6" s="18">
        <f t="shared" si="0"/>
        <v>429697.69227956748</v>
      </c>
      <c r="G6" s="18">
        <f t="shared" si="5"/>
        <v>504237.95457120764</v>
      </c>
      <c r="H6" s="18">
        <f t="shared" si="1"/>
        <v>484572.67434293055</v>
      </c>
      <c r="I6" s="18">
        <f t="shared" si="6"/>
        <v>485102.66886162717</v>
      </c>
      <c r="J6" s="18">
        <f t="shared" si="2"/>
        <v>484572.67434293055</v>
      </c>
      <c r="K6" s="18">
        <f t="shared" si="3"/>
        <v>-529.99451869662153</v>
      </c>
      <c r="L6" s="17">
        <f t="shared" si="7"/>
        <v>0</v>
      </c>
      <c r="M6" s="7"/>
      <c r="Y6" s="7"/>
      <c r="Z6" s="7"/>
      <c r="AA6" s="8"/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f>VLOOKUP(A7,[1]HwabaoWP_szse_innovation_100!$A:$E,5)</f>
        <v>0.99299997091293335</v>
      </c>
      <c r="C7" s="16">
        <f>VLOOKUP(A7,[2]myPEPB!$B:$C,2,FALSE)</f>
        <v>36.299999239999998</v>
      </c>
      <c r="D7" s="17">
        <f>VLOOKUP(A7,[2]myPEPB!$B:$D,3,FALSE)</f>
        <v>39.253623134275358</v>
      </c>
      <c r="E7" s="17">
        <f t="shared" si="4"/>
        <v>101780.05325937558</v>
      </c>
      <c r="F7" s="18">
        <f t="shared" si="0"/>
        <v>102497.53901382511</v>
      </c>
      <c r="G7" s="18">
        <f t="shared" si="5"/>
        <v>606735.49358503276</v>
      </c>
      <c r="H7" s="18">
        <f t="shared" si="1"/>
        <v>602488.32748178183</v>
      </c>
      <c r="I7" s="18">
        <f t="shared" si="6"/>
        <v>586882.72212100273</v>
      </c>
      <c r="J7" s="18">
        <f t="shared" si="2"/>
        <v>602488.32748178183</v>
      </c>
      <c r="K7" s="18">
        <f t="shared" si="3"/>
        <v>15605.605360779096</v>
      </c>
      <c r="L7" s="17">
        <f t="shared" si="7"/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f>VLOOKUP(A8,[1]HwabaoWP_szse_innovation_100!$A:$E,5)</f>
        <v>1.0110000371932983</v>
      </c>
      <c r="C8" s="16">
        <f>VLOOKUP(A8,[2]myPEPB!$B:$C,2,FALSE)</f>
        <v>35.450000000000003</v>
      </c>
      <c r="D8" s="17">
        <f>VLOOKUP(A8,[2]myPEPB!$B:$D,3,FALSE)</f>
        <v>38.695499988749994</v>
      </c>
      <c r="E8" s="17">
        <f t="shared" si="4"/>
        <v>135033.62655146356</v>
      </c>
      <c r="F8" s="18">
        <f t="shared" si="0"/>
        <v>133564.41304031899</v>
      </c>
      <c r="G8" s="18">
        <f t="shared" si="5"/>
        <v>740299.90662535175</v>
      </c>
      <c r="H8" s="18">
        <f t="shared" si="1"/>
        <v>748443.23313242593</v>
      </c>
      <c r="I8" s="18">
        <f t="shared" si="6"/>
        <v>721916.34867246635</v>
      </c>
      <c r="J8" s="18">
        <f t="shared" si="2"/>
        <v>748443.23313242593</v>
      </c>
      <c r="K8" s="18">
        <f t="shared" si="3"/>
        <v>26526.884459959576</v>
      </c>
      <c r="L8" s="17">
        <f t="shared" si="7"/>
        <v>0</v>
      </c>
      <c r="M8" s="7"/>
    </row>
    <row r="9" spans="1:33" ht="14.1" customHeight="1" x14ac:dyDescent="0.2">
      <c r="A9" s="15">
        <v>44561</v>
      </c>
      <c r="B9" s="31">
        <f>VLOOKUP(A9,[1]HwabaoWP_szse_innovation_100!$A:$E,5)</f>
        <v>0.99199998378753662</v>
      </c>
      <c r="C9" s="16">
        <f>VLOOKUP(A9,[2]myPEPB!$B:$C,2,FALSE)</f>
        <v>34.630000000000003</v>
      </c>
      <c r="D9" s="17">
        <f>VLOOKUP(A9,[2]myPEPB!$B:$D,3,FALSE)</f>
        <v>38.228579205136612</v>
      </c>
      <c r="E9" s="17">
        <f t="shared" si="4"/>
        <v>184073.086112683</v>
      </c>
      <c r="F9" s="18">
        <f t="shared" si="0"/>
        <v>185557.54951716529</v>
      </c>
      <c r="G9" s="18">
        <f t="shared" si="5"/>
        <v>925857.45614251704</v>
      </c>
      <c r="H9" s="18">
        <f t="shared" si="1"/>
        <v>918450.58148294676</v>
      </c>
      <c r="I9" s="18">
        <f t="shared" si="6"/>
        <v>905989.43478514929</v>
      </c>
      <c r="J9" s="18">
        <f t="shared" si="2"/>
        <v>918450.58148294676</v>
      </c>
      <c r="K9" s="18">
        <f t="shared" si="3"/>
        <v>12461.146697797463</v>
      </c>
      <c r="L9" s="17">
        <f t="shared" si="7"/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f>VLOOKUP(A10,[1]HwabaoWP_szse_innovation_100!$A:$E,5)</f>
        <v>0.89099997282028198</v>
      </c>
      <c r="C10" s="16">
        <f>VLOOKUP(A10,[2]myPEPB!$B:$C,2,FALSE)</f>
        <v>31.159999849999998</v>
      </c>
      <c r="D10" s="17">
        <f>VLOOKUP(A10,[2]myPEPB!$B:$D,3,FALSE)</f>
        <v>37.710494996683174</v>
      </c>
      <c r="E10" s="17">
        <f t="shared" si="4"/>
        <v>1110246.6801922934</v>
      </c>
      <c r="F10" s="18">
        <f t="shared" si="0"/>
        <v>1246068.1414815646</v>
      </c>
      <c r="G10" s="18">
        <f t="shared" si="5"/>
        <v>2171925.5976240817</v>
      </c>
      <c r="H10" s="18">
        <f t="shared" si="1"/>
        <v>1935185.6484507315</v>
      </c>
      <c r="I10" s="18">
        <f t="shared" si="6"/>
        <v>2016236.1149774427</v>
      </c>
      <c r="J10" s="18">
        <f t="shared" si="2"/>
        <v>1935185.6484507315</v>
      </c>
      <c r="K10" s="18">
        <f t="shared" si="3"/>
        <v>-81050.466526711127</v>
      </c>
      <c r="L10" s="17">
        <f t="shared" si="7"/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f>VLOOKUP(A11,[1]HwabaoWP_szse_innovation_100!$A:$E,5)</f>
        <v>0.88200002908706665</v>
      </c>
      <c r="C11" s="16">
        <f>VLOOKUP(A11,[2]myPEPB!$B:$C,2,FALSE)</f>
        <v>30.969999309999999</v>
      </c>
      <c r="D11" s="17">
        <f>VLOOKUP(A11,[2]myPEPB!$B:$D,3,FALSE)</f>
        <v>37.189770586238538</v>
      </c>
      <c r="E11" s="17">
        <f t="shared" si="4"/>
        <v>950430.4433228831</v>
      </c>
      <c r="F11" s="18">
        <f t="shared" si="0"/>
        <v>1077585.5011100702</v>
      </c>
      <c r="G11" s="18">
        <f t="shared" si="5"/>
        <v>3249511.0987341516</v>
      </c>
      <c r="H11" s="18">
        <f t="shared" si="1"/>
        <v>2866068.8836022676</v>
      </c>
      <c r="I11" s="18">
        <f t="shared" si="6"/>
        <v>2966666.5583003256</v>
      </c>
      <c r="J11" s="18">
        <f t="shared" si="2"/>
        <v>2866068.8836022676</v>
      </c>
      <c r="K11" s="18">
        <f t="shared" si="3"/>
        <v>-100597.67469805805</v>
      </c>
      <c r="L11" s="17">
        <f t="shared" si="7"/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f>VLOOKUP(A12,[1]HwabaoWP_szse_innovation_100!$A:$E,5)</f>
        <v>0.79199999570846558</v>
      </c>
      <c r="C12" s="16">
        <f>VLOOKUP(A12,[2]myPEPB!$B:$C,2,FALSE)</f>
        <v>27.63999939</v>
      </c>
      <c r="D12" s="17">
        <f>VLOOKUP(A12,[2]myPEPB!$B:$D,3,FALSE)</f>
        <v>36.340622369004151</v>
      </c>
      <c r="E12" s="17">
        <f t="shared" si="4"/>
        <v>2601645.6563901841</v>
      </c>
      <c r="F12" s="18">
        <f t="shared" si="0"/>
        <v>3284906.1496053939</v>
      </c>
      <c r="G12" s="18">
        <f t="shared" si="5"/>
        <v>6534417.248339545</v>
      </c>
      <c r="H12" s="18">
        <f t="shared" si="1"/>
        <v>5175258.4326422429</v>
      </c>
      <c r="I12" s="18">
        <f t="shared" si="6"/>
        <v>5568312.2146905102</v>
      </c>
      <c r="J12" s="18">
        <f t="shared" si="2"/>
        <v>5175258.4326422429</v>
      </c>
      <c r="K12" s="18">
        <f t="shared" si="3"/>
        <v>-393053.78204826731</v>
      </c>
      <c r="L12" s="17">
        <f t="shared" si="7"/>
        <v>0</v>
      </c>
      <c r="M12" s="7"/>
      <c r="Y12" s="19"/>
    </row>
    <row r="13" spans="1:33" ht="14.1" customHeight="1" x14ac:dyDescent="0.2">
      <c r="A13" s="15">
        <v>44680</v>
      </c>
      <c r="B13" s="31">
        <f>VLOOKUP(A13,[1]HwabaoWP_szse_innovation_100!$A:$E,5)</f>
        <v>0.71899998188018799</v>
      </c>
      <c r="C13" s="16">
        <f>VLOOKUP(A13,[2]myPEPB!$B:$C,2,FALSE)</f>
        <v>25.129999160000001</v>
      </c>
      <c r="D13" s="17">
        <f>VLOOKUP(A13,[2]myPEPB!$B:$D,3,FALSE)</f>
        <v>35.566653817730753</v>
      </c>
      <c r="E13" s="17">
        <f t="shared" si="4"/>
        <v>4490358.7035431322</v>
      </c>
      <c r="F13" s="18">
        <f t="shared" si="0"/>
        <v>6245283.4724707855</v>
      </c>
      <c r="G13" s="18">
        <f t="shared" si="5"/>
        <v>12779700.720810331</v>
      </c>
      <c r="H13" s="18">
        <f t="shared" si="1"/>
        <v>9188604.5866968539</v>
      </c>
      <c r="I13" s="18">
        <f t="shared" si="6"/>
        <v>10058670.918233642</v>
      </c>
      <c r="J13" s="18">
        <f t="shared" si="2"/>
        <v>9188604.5866968539</v>
      </c>
      <c r="K13" s="18">
        <f t="shared" si="3"/>
        <v>-870066.33153678849</v>
      </c>
      <c r="L13" s="17">
        <f t="shared" si="7"/>
        <v>0</v>
      </c>
      <c r="M13" s="7"/>
      <c r="AA13" s="2"/>
    </row>
    <row r="14" spans="1:33" ht="14.1" customHeight="1" x14ac:dyDescent="0.2">
      <c r="A14" s="15">
        <v>44712</v>
      </c>
      <c r="B14" s="31">
        <f>VLOOKUP(A14,[1]HwabaoWP_szse_innovation_100!$A:$E,5)</f>
        <v>0.74699997901916504</v>
      </c>
      <c r="C14" s="16">
        <f>VLOOKUP(A14,[2]myPEPB!$B:$C,2,FALSE)</f>
        <v>24.129999160000001</v>
      </c>
      <c r="D14" s="17">
        <f>VLOOKUP(A14,[2]myPEPB!$B:$D,3,FALSE)</f>
        <v>34.740573439534039</v>
      </c>
      <c r="E14" s="17">
        <f t="shared" si="4"/>
        <v>4718606.5434752619</v>
      </c>
      <c r="F14" s="18">
        <f t="shared" si="0"/>
        <v>6316742.5381603679</v>
      </c>
      <c r="G14" s="18">
        <f t="shared" si="5"/>
        <v>19096443.2589707</v>
      </c>
      <c r="H14" s="18">
        <f t="shared" si="1"/>
        <v>14265042.713791789</v>
      </c>
      <c r="I14" s="18">
        <f t="shared" si="6"/>
        <v>14777277.461708903</v>
      </c>
      <c r="J14" s="18">
        <f t="shared" si="2"/>
        <v>14265042.713791789</v>
      </c>
      <c r="K14" s="18">
        <f t="shared" si="3"/>
        <v>-512234.74791711383</v>
      </c>
      <c r="L14" s="17">
        <f t="shared" si="7"/>
        <v>0</v>
      </c>
      <c r="M14" s="7"/>
    </row>
    <row r="15" spans="1:33" ht="14.1" customHeight="1" x14ac:dyDescent="0.2">
      <c r="A15" s="15">
        <v>44742</v>
      </c>
      <c r="B15" s="31">
        <f>VLOOKUP(A15,[1]HwabaoWP_szse_innovation_100!$A:$E,5)</f>
        <v>0.84500002861022949</v>
      </c>
      <c r="C15" s="16">
        <f>VLOOKUP(A15,[2]myPEPB!$B:$C,2,FALSE)</f>
        <v>27.809999470000001</v>
      </c>
      <c r="D15" s="17">
        <f>VLOOKUP(A15,[2]myPEPB!$B:$D,3,FALSE)</f>
        <v>34.119366627533324</v>
      </c>
      <c r="E15" s="17">
        <f t="shared" si="4"/>
        <v>992097.82616559835</v>
      </c>
      <c r="F15" s="18">
        <f t="shared" si="0"/>
        <v>1174080.2278992822</v>
      </c>
      <c r="G15" s="18">
        <f t="shared" si="5"/>
        <v>20270523.486869983</v>
      </c>
      <c r="H15" s="18">
        <f t="shared" si="1"/>
        <v>17128592.926349465</v>
      </c>
      <c r="I15" s="18">
        <f t="shared" si="6"/>
        <v>15769375.287874501</v>
      </c>
      <c r="J15" s="18">
        <f t="shared" si="2"/>
        <v>17128592.926349465</v>
      </c>
      <c r="K15" s="18">
        <f t="shared" si="3"/>
        <v>1359217.6384749636</v>
      </c>
      <c r="L15" s="17">
        <f t="shared" si="7"/>
        <v>0</v>
      </c>
      <c r="M15" s="7"/>
    </row>
    <row r="16" spans="1:33" ht="14.1" customHeight="1" x14ac:dyDescent="0.2">
      <c r="A16" s="15">
        <v>44771</v>
      </c>
      <c r="B16" s="31">
        <f>VLOOKUP(A16,[1]HwabaoWP_szse_innovation_100!$A:$E,5)</f>
        <v>0.80099999904632568</v>
      </c>
      <c r="C16" s="16">
        <f>VLOOKUP(A16,[2]myPEPB!$B:$C,2,FALSE)</f>
        <v>26.329999919999999</v>
      </c>
      <c r="D16" s="17">
        <f>VLOOKUP(A16,[2]myPEPB!$B:$D,3,FALSE)</f>
        <v>33.666137024579427</v>
      </c>
      <c r="E16" s="17">
        <f t="shared" si="4"/>
        <v>1559550.3961385945</v>
      </c>
      <c r="F16" s="18">
        <f t="shared" si="0"/>
        <v>1947004.2421915135</v>
      </c>
      <c r="G16" s="18">
        <f t="shared" si="5"/>
        <v>22217527.729061496</v>
      </c>
      <c r="H16" s="18">
        <f t="shared" si="1"/>
        <v>17796239.689789973</v>
      </c>
      <c r="I16" s="18">
        <f t="shared" si="6"/>
        <v>17328925.684013095</v>
      </c>
      <c r="J16" s="18">
        <f t="shared" si="2"/>
        <v>17796239.689789973</v>
      </c>
      <c r="K16" s="18">
        <f t="shared" si="3"/>
        <v>467314.00577687845</v>
      </c>
      <c r="L16" s="17">
        <f t="shared" si="7"/>
        <v>0</v>
      </c>
      <c r="M16" s="7"/>
    </row>
    <row r="17" spans="1:13" ht="14.1" customHeight="1" x14ac:dyDescent="0.2">
      <c r="A17" s="15">
        <v>44804</v>
      </c>
      <c r="B17" s="31">
        <f>VLOOKUP(A17,[1]HwabaoWP_szse_innovation_100!$A:$E,5)</f>
        <v>0.76499998569488525</v>
      </c>
      <c r="C17" s="16">
        <f>VLOOKUP(A17,[2]myPEPB!$B:$C,2,FALSE)</f>
        <v>25.18000031</v>
      </c>
      <c r="D17" s="17">
        <f>VLOOKUP(A17,[2]myPEPB!$B:$D,3,FALSE)</f>
        <v>33.177616240465106</v>
      </c>
      <c r="E17" s="17">
        <f t="shared" si="4"/>
        <v>2020592.460434271</v>
      </c>
      <c r="F17" s="18">
        <f t="shared" si="0"/>
        <v>2641297.3832919388</v>
      </c>
      <c r="G17" s="18">
        <f t="shared" si="5"/>
        <v>24858825.112353433</v>
      </c>
      <c r="H17" s="18">
        <f t="shared" si="1"/>
        <v>19017000.855342031</v>
      </c>
      <c r="I17" s="18">
        <f t="shared" si="6"/>
        <v>19349518.144447364</v>
      </c>
      <c r="J17" s="18">
        <f t="shared" si="2"/>
        <v>19017000.855342031</v>
      </c>
      <c r="K17" s="18">
        <f t="shared" si="3"/>
        <v>-332517.28910533339</v>
      </c>
      <c r="L17" s="17">
        <f t="shared" si="7"/>
        <v>0</v>
      </c>
      <c r="M17" s="7"/>
    </row>
    <row r="18" spans="1:13" ht="14.1" customHeight="1" x14ac:dyDescent="0.2">
      <c r="A18" s="15">
        <v>44834</v>
      </c>
      <c r="B18" s="31">
        <f>VLOOKUP(A18,[1]HwabaoWP_szse_innovation_100!$A:$E,5)</f>
        <v>0.69599997997283936</v>
      </c>
      <c r="C18" s="16">
        <f>VLOOKUP(A18,[2]myPEPB!$B:$C,2,FALSE)</f>
        <v>22.61</v>
      </c>
      <c r="D18" s="17">
        <f>VLOOKUP(A18,[2]myPEPB!$B:$D,3,FALSE)</f>
        <v>32.640066271698615</v>
      </c>
      <c r="E18" s="17">
        <f t="shared" si="4"/>
        <v>3985735.7610334312</v>
      </c>
      <c r="F18" s="18">
        <f t="shared" si="0"/>
        <v>5726632.0053471411</v>
      </c>
      <c r="G18" s="18">
        <f t="shared" si="5"/>
        <v>30585457.117700573</v>
      </c>
      <c r="H18" s="18">
        <f t="shared" si="1"/>
        <v>21287477.541379735</v>
      </c>
      <c r="I18" s="18">
        <f t="shared" si="6"/>
        <v>23335253.905480795</v>
      </c>
      <c r="J18" s="18">
        <f t="shared" si="2"/>
        <v>21287477.541379735</v>
      </c>
      <c r="K18" s="18">
        <f t="shared" si="3"/>
        <v>-2047776.3641010597</v>
      </c>
      <c r="L18" s="17">
        <f t="shared" si="7"/>
        <v>0</v>
      </c>
      <c r="M18" s="7"/>
    </row>
    <row r="19" spans="1:13" ht="12.75" x14ac:dyDescent="0.2">
      <c r="A19" s="15">
        <v>44865</v>
      </c>
      <c r="B19" s="31">
        <f>VLOOKUP(A19,[1]HwabaoWP_szse_innovation_100!$A:$E,5)</f>
        <v>0.68699997663497925</v>
      </c>
      <c r="C19" s="16">
        <f>VLOOKUP(A19,[2]myPEPB!$B:$C,2,FALSE)</f>
        <v>22.239999770000001</v>
      </c>
      <c r="D19" s="17">
        <f>VLOOKUP(A19,[2]myPEPB!$B:$D,3,FALSE)</f>
        <v>32.234420440393677</v>
      </c>
      <c r="E19" s="17">
        <f t="shared" si="4"/>
        <v>3943392.1825073613</v>
      </c>
      <c r="F19" s="18">
        <f t="shared" si="0"/>
        <v>5740017.9281266369</v>
      </c>
      <c r="G19" s="18">
        <f t="shared" si="5"/>
        <v>36325475.04582721</v>
      </c>
      <c r="H19" s="18">
        <f t="shared" si="1"/>
        <v>24955600.507737815</v>
      </c>
      <c r="I19" s="18">
        <f t="shared" si="6"/>
        <v>27278646.087988157</v>
      </c>
      <c r="J19" s="18">
        <f t="shared" si="2"/>
        <v>24955600.507737815</v>
      </c>
      <c r="K19" s="18">
        <f t="shared" si="3"/>
        <v>-2323045.5802503414</v>
      </c>
      <c r="L19" s="17">
        <f t="shared" si="7"/>
        <v>0</v>
      </c>
    </row>
    <row r="20" spans="1:13" ht="12.75" x14ac:dyDescent="0.2">
      <c r="A20" s="15">
        <v>44895</v>
      </c>
      <c r="B20" s="31">
        <f>VLOOKUP(A20,[1]HwabaoWP_szse_innovation_100!$A:$E,5)</f>
        <v>0.72000002861022949</v>
      </c>
      <c r="C20" s="16">
        <f>VLOOKUP(A20,[2]myPEPB!$B:$C,2,FALSE)</f>
        <v>22.809999470000001</v>
      </c>
      <c r="D20" s="17">
        <f>VLOOKUP(A20,[2]myPEPB!$B:$D,3,FALSE)</f>
        <v>31.717901224590552</v>
      </c>
      <c r="E20" s="17">
        <f t="shared" si="4"/>
        <v>2792051.0280197761</v>
      </c>
      <c r="F20" s="18">
        <f t="shared" si="0"/>
        <v>3877848.4959356119</v>
      </c>
      <c r="G20" s="18">
        <f t="shared" si="5"/>
        <v>40203323.541762821</v>
      </c>
      <c r="H20" s="18">
        <f t="shared" si="1"/>
        <v>28946394.100295544</v>
      </c>
      <c r="I20" s="18">
        <f t="shared" si="6"/>
        <v>30070697.116007932</v>
      </c>
      <c r="J20" s="18">
        <f t="shared" si="2"/>
        <v>28946394.100295544</v>
      </c>
      <c r="K20" s="18">
        <f t="shared" si="3"/>
        <v>-1124303.0157123879</v>
      </c>
      <c r="L20" s="17">
        <f t="shared" si="7"/>
        <v>0</v>
      </c>
    </row>
    <row r="21" spans="1:13" ht="12.75" x14ac:dyDescent="0.2">
      <c r="A21" s="15">
        <v>44925</v>
      </c>
      <c r="B21" s="31">
        <f>VLOOKUP(A21,[1]HwabaoWP_szse_innovation_100!$A:$E,5)</f>
        <v>0.72299998998641968</v>
      </c>
      <c r="C21" s="16">
        <f>VLOOKUP(A21,[2]myPEPB!$B:$C,2,FALSE)</f>
        <v>22.739999770000001</v>
      </c>
      <c r="D21" s="17">
        <f>VLOOKUP(A21,[2]myPEPB!$B:$D,3,FALSE)</f>
        <v>31.272433394847042</v>
      </c>
      <c r="E21" s="17">
        <f t="shared" si="4"/>
        <v>2453668.2947586924</v>
      </c>
      <c r="F21" s="18">
        <f t="shared" si="0"/>
        <v>3393732.1282739993</v>
      </c>
      <c r="G21" s="18">
        <f t="shared" si="5"/>
        <v>43597055.670036823</v>
      </c>
      <c r="H21" s="18">
        <f t="shared" si="1"/>
        <v>31520670.812874004</v>
      </c>
      <c r="I21" s="18">
        <f t="shared" si="6"/>
        <v>32524365.410766624</v>
      </c>
      <c r="J21" s="18">
        <f t="shared" si="2"/>
        <v>31520670.812874004</v>
      </c>
      <c r="K21" s="18">
        <f t="shared" si="3"/>
        <v>-1003694.5978926197</v>
      </c>
      <c r="L21" s="17">
        <f t="shared" si="7"/>
        <v>0</v>
      </c>
    </row>
    <row r="22" spans="1:13" ht="12.75" x14ac:dyDescent="0.2">
      <c r="A22" s="15">
        <v>44957</v>
      </c>
      <c r="B22" s="31">
        <f>VLOOKUP(A22,[1]HwabaoWP_szse_innovation_100!$A:$E,5)</f>
        <v>0.78899997472763062</v>
      </c>
      <c r="C22" s="16">
        <f>VLOOKUP(A22,[2]myPEPB!$B:$C,2,FALSE)</f>
        <v>24.899999619999999</v>
      </c>
      <c r="D22" s="17">
        <f>VLOOKUP(A22,[2]myPEPB!$B:$D,3,FALSE)</f>
        <v>31.014726063038534</v>
      </c>
      <c r="E22" s="17">
        <f t="shared" si="4"/>
        <v>903084.09463123081</v>
      </c>
      <c r="F22" s="18">
        <f t="shared" si="0"/>
        <v>1144593.3124940631</v>
      </c>
      <c r="G22" s="18">
        <f t="shared" si="5"/>
        <v>44741648.982530884</v>
      </c>
      <c r="H22" s="18">
        <f t="shared" si="1"/>
        <v>35301159.916489385</v>
      </c>
      <c r="I22" s="18">
        <f t="shared" si="6"/>
        <v>33427449.505397856</v>
      </c>
      <c r="J22" s="18">
        <f t="shared" si="2"/>
        <v>35301159.916489385</v>
      </c>
      <c r="K22" s="18">
        <f t="shared" si="3"/>
        <v>1873710.4110915288</v>
      </c>
      <c r="L22" s="17">
        <f t="shared" si="7"/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model4(1)</vt:lpstr>
      <vt:lpstr>model4(1)&amp;RSI</vt:lpstr>
      <vt:lpstr>model4(3)&amp;RSI</vt:lpstr>
      <vt:lpstr>model4(3)turnover&amp;RSI</vt:lpstr>
      <vt:lpstr>model4(1)&amp;KDJ</vt:lpstr>
      <vt:lpstr>model4(3)turnover</vt:lpstr>
      <vt:lpstr>model4(3)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2023-03-04T04:11:20Z</dcterms:modified>
</cp:coreProperties>
</file>