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6" i="7" l="1"/>
  <c r="C26" i="7"/>
  <c r="E26" i="7" s="1"/>
  <c r="B26" i="7"/>
  <c r="F26" i="7" l="1"/>
  <c r="D25" i="7"/>
  <c r="C25" i="7"/>
  <c r="E25" i="7" s="1"/>
  <c r="B25" i="7"/>
  <c r="AA6" i="7"/>
  <c r="AA4" i="7"/>
  <c r="AA3" i="7"/>
  <c r="F25" i="7" l="1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F23" i="7" s="1"/>
  <c r="B23" i="7"/>
  <c r="B22" i="7" l="1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I15" i="7"/>
  <c r="J15" i="7" l="1"/>
  <c r="K15" i="7" s="1"/>
  <c r="E16" i="7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 s="1"/>
  <c r="E22" i="7" l="1"/>
  <c r="L22" i="7" l="1"/>
  <c r="L23" i="7" s="1"/>
  <c r="I22" i="7"/>
  <c r="I23" i="7" s="1"/>
  <c r="F22" i="7"/>
  <c r="G22" i="7" s="1"/>
  <c r="G23" i="7" s="1"/>
  <c r="I24" i="7" l="1"/>
  <c r="I25" i="7" s="1"/>
  <c r="I26" i="7" s="1"/>
  <c r="R5" i="7"/>
  <c r="Q5" i="7" s="1"/>
  <c r="L24" i="7"/>
  <c r="L25" i="7" s="1"/>
  <c r="L26" i="7" s="1"/>
  <c r="U5" i="7"/>
  <c r="G24" i="7"/>
  <c r="H23" i="7"/>
  <c r="J23" i="7" s="1"/>
  <c r="H22" i="7"/>
  <c r="J22" i="7" s="1"/>
  <c r="K22" i="7" s="1"/>
  <c r="H24" i="7" l="1"/>
  <c r="J24" i="7" s="1"/>
  <c r="K24" i="7" s="1"/>
  <c r="G25" i="7"/>
  <c r="K23" i="7"/>
  <c r="T5" i="7" s="1"/>
  <c r="S5" i="7"/>
  <c r="V5" i="7" s="1"/>
  <c r="H25" i="7" l="1"/>
  <c r="J25" i="7" s="1"/>
  <c r="K25" i="7" s="1"/>
  <c r="G26" i="7"/>
  <c r="H26" i="7" l="1"/>
  <c r="J26" i="7" s="1"/>
  <c r="K26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<sst xmlns="http://schemas.openxmlformats.org/spreadsheetml/2006/main" count="21" uniqueCount="16">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</sst>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5056"/>
        <c:axId val="91646592"/>
      </c:lineChart>
      <c:dateAx>
        <c:axId val="9164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6592"/>
        <c:crosses val="autoZero"/>
        <c:auto val="1"/>
        <c:lblOffset val="100"/>
        <c:baseTimeUnit val="days"/>
      </c:dateAx>
      <c:valAx>
        <c:axId val="91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248960"/>
        <c:axId val="526247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85888"/>
        <c:axId val="492887424"/>
      </c:lineChart>
      <c:dateAx>
        <c:axId val="49288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7424"/>
        <c:crosses val="autoZero"/>
        <c:auto val="1"/>
        <c:lblOffset val="100"/>
        <c:baseTimeUnit val="days"/>
      </c:dateAx>
      <c:valAx>
        <c:axId val="4928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5888"/>
        <c:crosses val="autoZero"/>
        <c:crossBetween val="between"/>
      </c:valAx>
      <c:valAx>
        <c:axId val="526247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48960"/>
        <c:crosses val="max"/>
        <c:crossBetween val="between"/>
      </c:valAx>
      <c:catAx>
        <c:axId val="52624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2624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31.02</v>
          </cell>
          <cell r="D204">
            <v>37.709801928118821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37.677783194876852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37.643186222549026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37.61082921770732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37.576601888834951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37.53951685371981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37.502548024519236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37.469330088851677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37.436714235285713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37.405118435402848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37.373584854622642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37.341971777323948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37.308551350934586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37.279162738930239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37.24703698620371</v>
          </cell>
        </row>
        <row r="219">
          <cell r="B219">
            <v>44617</v>
          </cell>
          <cell r="C219">
            <v>30.899999619999999</v>
          </cell>
          <cell r="D219">
            <v>37.217787966082959</v>
          </cell>
        </row>
        <row r="220">
          <cell r="B220">
            <v>44620</v>
          </cell>
          <cell r="C220">
            <v>30.969999309999999</v>
          </cell>
          <cell r="D220">
            <v>37.189128385091756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37.160593554703212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37.130136307090922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37.098280487375575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37.064549496936955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37.025425957264588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36.983839230133938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36.941866615422235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36.903230033407091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36.865991137929527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36.824824508114048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36.779912614716174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36.740347778608708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36.704372248441572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36.668318920431048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36.63334759656653</v>
          </cell>
        </row>
        <row r="236">
          <cell r="B236" t="str">
            <v xml:space="preserve">2022/3/22
</v>
          </cell>
          <cell r="C236">
            <v>28.25</v>
          </cell>
          <cell r="D236">
            <v>36.597521324786335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36.562765916212776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36.527669453389834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36.490042158691992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36.450924335798327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36.41142256129708</v>
          </cell>
        </row>
        <row r="242">
          <cell r="B242">
            <v>44650</v>
          </cell>
          <cell r="C242">
            <v>27.979999540000001</v>
          </cell>
          <cell r="D242">
            <v>36.376291632041678</v>
          </cell>
        </row>
        <row r="243">
          <cell r="B243">
            <v>44651</v>
          </cell>
          <cell r="C243">
            <v>27.63999939</v>
          </cell>
          <cell r="D243">
            <v>36.340041456763494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36.304917319132237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36.269300373868319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36.232131113155745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36.195142823224494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36.154146310162609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36.115546530931177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36.075483844556452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36.036385516465863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35.997079970720002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35.958844590836655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35.919801560079364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35.878497993873516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35.83523618834645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35.79231369109803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35.74410153121093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35.695175066420227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35.650930204496113</v>
          </cell>
        </row>
        <row r="261">
          <cell r="B261">
            <v>44679</v>
          </cell>
          <cell r="C261">
            <v>24.120000839999999</v>
          </cell>
          <cell r="D261">
            <v>35.606409241698827</v>
          </cell>
        </row>
        <row r="262">
          <cell r="B262">
            <v>44680</v>
          </cell>
          <cell r="C262">
            <v>25.129999160000001</v>
          </cell>
          <cell r="D262">
            <v>35.566115356769217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35.518850545210718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35.469999967977095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35.420532283992387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35.37265148249999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35.327660347698107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35.282706740526301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35.238764015805231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35.194179078880587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35.151561311078062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35.109185154666655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35.067416947158662</v>
          </cell>
        </row>
        <row r="274">
          <cell r="B274" t="str">
            <v xml:space="preserve">2022/5/20
</v>
          </cell>
          <cell r="C274">
            <v>24.17</v>
          </cell>
          <cell r="D274">
            <v>35.027352914264696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34.987142827545782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34.944160551094882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34.901854510799993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34.85992750141304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34.818447621768946</v>
          </cell>
        </row>
        <row r="280">
          <cell r="B280">
            <v>44711</v>
          </cell>
          <cell r="C280">
            <v>23.63999939</v>
          </cell>
          <cell r="D280">
            <v>34.778237376330928</v>
          </cell>
        </row>
        <row r="281">
          <cell r="B281">
            <v>44712</v>
          </cell>
          <cell r="C281">
            <v>24.129999160000001</v>
          </cell>
          <cell r="D281">
            <v>34.740071647956981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34.70282139017857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34.666548005266904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34.633439678723406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34.600353321060069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34.568168975140843</v>
          </cell>
        </row>
        <row r="287">
          <cell r="B287" t="str">
            <v xml:space="preserve">2022/6/9
</v>
          </cell>
          <cell r="C287">
            <v>24.75</v>
          </cell>
          <cell r="D287">
            <v>34.533719259438591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34.501713245104895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34.441254312613239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34.410590237256947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34.381418643148791</v>
          </cell>
        </row>
        <row r="292">
          <cell r="B292" t="str">
            <v xml:space="preserve">2022/6/16
</v>
          </cell>
          <cell r="C292">
            <v>26</v>
          </cell>
          <cell r="D292">
            <v>34.352517199551727</v>
          </cell>
        </row>
        <row r="293">
          <cell r="B293" t="str">
            <v xml:space="preserve">2022/6/17
</v>
          </cell>
          <cell r="C293">
            <v>26.5</v>
          </cell>
          <cell r="D293">
            <v>34.325532604364263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34.300479411301374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34.275528968839595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34.249421728741503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34.225660976338986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34.203749958750002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34.182424204141412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34.162248284261743</v>
          </cell>
        </row>
        <row r="301">
          <cell r="B301">
            <v>44741</v>
          </cell>
          <cell r="C301">
            <v>27.510000229999999</v>
          </cell>
          <cell r="D301">
            <v>34.139999963010034</v>
          </cell>
        </row>
        <row r="302">
          <cell r="B302">
            <v>44742</v>
          </cell>
          <cell r="C302">
            <v>27.809999470000001</v>
          </cell>
          <cell r="D302">
            <v>34.118899961366665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34.097375374750825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34.077450290463574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34.057161676666666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34.036282852335525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34.016754055836067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33.996633946535951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33.974755662312702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33.951363599967529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33.928932004045308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33.908064478483865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33.886044976848872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33.865032011923077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33.843258744281151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33.821847094904456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33.799841229174596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33.777689830474678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33.754952637602521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33.732798695597481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33.71050152363636</v>
          </cell>
        </row>
        <row r="322">
          <cell r="B322">
            <v>44770</v>
          </cell>
          <cell r="C322">
            <v>26.709999079999999</v>
          </cell>
          <cell r="D322">
            <v>33.688624953499996</v>
          </cell>
        </row>
        <row r="323">
          <cell r="B323">
            <v>44771</v>
          </cell>
          <cell r="C323">
            <v>26.329999919999999</v>
          </cell>
          <cell r="D323">
            <v>33.665700887975071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33.644596229440985</v>
          </cell>
        </row>
        <row r="325">
          <cell r="B325" t="str">
            <v xml:space="preserve">2022/8/2
</v>
          </cell>
          <cell r="C325">
            <v>26.34</v>
          </cell>
          <cell r="D325">
            <v>33.621981380433432</v>
          </cell>
        </row>
        <row r="326">
          <cell r="B326" t="str">
            <v xml:space="preserve">2022/8/3
</v>
          </cell>
          <cell r="C326">
            <v>25.96</v>
          </cell>
          <cell r="D326">
            <v>33.598333289753079</v>
          </cell>
        </row>
        <row r="327">
          <cell r="B327" t="str">
            <v xml:space="preserve">2022/8/4
</v>
          </cell>
          <cell r="C327">
            <v>26.08</v>
          </cell>
          <cell r="D327">
            <v>33.575199956553838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33.553374186993857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33.531651332477054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33.510396296310965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33.488176249088134</v>
          </cell>
        </row>
        <row r="332">
          <cell r="B332" t="str">
            <v xml:space="preserve">2022/8/11
</v>
          </cell>
          <cell r="C332">
            <v>26.81</v>
          </cell>
          <cell r="D332">
            <v>33.467939351363626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33.447250715377635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33.426957788765044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33.406816772312297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33.388113727634718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33.369134285731334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33.348869003541658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33.32994060682492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33.310798772514786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33.289085504041289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33.267352898499993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33.245395853900284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33.223099377251451</v>
          </cell>
        </row>
        <row r="345">
          <cell r="B345">
            <v>44803</v>
          </cell>
          <cell r="C345">
            <v>25.479999540000001</v>
          </cell>
          <cell r="D345">
            <v>33.200524742157427</v>
          </cell>
        </row>
        <row r="346">
          <cell r="B346">
            <v>44804</v>
          </cell>
          <cell r="C346">
            <v>25.18000031</v>
          </cell>
          <cell r="D346">
            <v>33.177209264156971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33.152579672985496</v>
          </cell>
        </row>
        <row r="348">
          <cell r="B348" t="str">
            <v xml:space="preserve">2022/9/2
</v>
          </cell>
          <cell r="C348">
            <v>24.6341</v>
          </cell>
          <cell r="D348">
            <v>33.127959789537563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33.103008894783848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33.078402550028727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33.054624894269331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33.030011681799991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33.006479169886028</v>
          </cell>
        </row>
        <row r="354">
          <cell r="B354" t="str">
            <v xml:space="preserve">2022/9/13
</v>
          </cell>
          <cell r="C354">
            <v>24.93</v>
          </cell>
          <cell r="D354">
            <v>32.983534626789762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32.959558608016984</v>
          </cell>
        </row>
        <row r="356">
          <cell r="B356" t="str">
            <v xml:space="preserve">2022/9/15
</v>
          </cell>
          <cell r="C356">
            <v>23.94</v>
          </cell>
          <cell r="D356">
            <v>32.934079628898296</v>
          </cell>
        </row>
        <row r="357">
          <cell r="B357" t="str">
            <v xml:space="preserve">2022/9/16
</v>
          </cell>
          <cell r="C357">
            <v>23.5</v>
          </cell>
          <cell r="D357">
            <v>32.907504756704213</v>
          </cell>
        </row>
        <row r="358">
          <cell r="B358" t="str">
            <v xml:space="preserve">2022/9/19
</v>
          </cell>
          <cell r="C358">
            <v>23.5</v>
          </cell>
          <cell r="D358">
            <v>32.881079181544933</v>
          </cell>
        </row>
        <row r="359">
          <cell r="B359" t="str">
            <v xml:space="preserve">2022/9/20
</v>
          </cell>
          <cell r="C359">
            <v>23.5</v>
          </cell>
          <cell r="D359">
            <v>32.854801648823518</v>
          </cell>
        </row>
        <row r="360">
          <cell r="B360" t="str">
            <v xml:space="preserve">2022/9/21
</v>
          </cell>
          <cell r="C360">
            <v>23.33</v>
          </cell>
          <cell r="D360">
            <v>32.828196057625689</v>
          </cell>
        </row>
        <row r="361">
          <cell r="B361" t="str">
            <v xml:space="preserve">2022/9/22
</v>
          </cell>
          <cell r="C361">
            <v>23.05</v>
          </cell>
          <cell r="D361">
            <v>32.800958742701937</v>
          </cell>
        </row>
        <row r="362">
          <cell r="B362" t="str">
            <v xml:space="preserve">2022/9/23
</v>
          </cell>
          <cell r="C362">
            <v>22.91</v>
          </cell>
          <cell r="D362">
            <v>32.773483857305543</v>
          </cell>
        </row>
        <row r="363">
          <cell r="B363" t="str">
            <v xml:space="preserve">2022/9/26
</v>
          </cell>
          <cell r="C363">
            <v>23</v>
          </cell>
          <cell r="D363">
            <v>32.746410494819933</v>
          </cell>
        </row>
        <row r="364">
          <cell r="B364" t="str">
            <v xml:space="preserve">2022/9/27
</v>
          </cell>
          <cell r="C364">
            <v>23.46</v>
          </cell>
          <cell r="D364">
            <v>32.72075742715468</v>
          </cell>
        </row>
        <row r="365">
          <cell r="B365" t="str">
            <v xml:space="preserve">2022/9/28
</v>
          </cell>
          <cell r="C365">
            <v>22.93</v>
          </cell>
          <cell r="D365">
            <v>32.693785643608805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32.667236783846143</v>
          </cell>
        </row>
        <row r="367">
          <cell r="B367">
            <v>44834</v>
          </cell>
          <cell r="C367">
            <v>22.61</v>
          </cell>
          <cell r="D367">
            <v>32.639682710465742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32.610721831256818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32.582463732997262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32.556207038288029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32.529902955203234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32.505903216459444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32.482221534770872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32.459016639193536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32.435239115093815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32.411080720721912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32.386891172533318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32.361473908563816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32.335952757002637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32.311730660581993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32.28705590707122</v>
          </cell>
        </row>
        <row r="382">
          <cell r="B382">
            <v>44862</v>
          </cell>
          <cell r="C382">
            <v>22.13999939</v>
          </cell>
          <cell r="D382">
            <v>32.260353126763142</v>
          </cell>
        </row>
        <row r="383">
          <cell r="B383">
            <v>44865</v>
          </cell>
          <cell r="C383">
            <v>22.239999770000001</v>
          </cell>
          <cell r="D383">
            <v>32.234052986719142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32.207969079581133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32.182882999425566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32.15761507374998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32.134348543064917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32.111176657020707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32.08771108604649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32.063670594149464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32.038622596966562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32.015113310410236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31.991775423145757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31.969985181658139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31.947491578549599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31.924807590355311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31.902289091873399</v>
          </cell>
        </row>
        <row r="398">
          <cell r="B398" t="str">
            <v xml:space="preserve">2022/11/21
</v>
          </cell>
          <cell r="C398">
            <v>23</v>
          </cell>
          <cell r="D398">
            <v>31.879808563863616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31.856559674836252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31.83315123575375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31.809784942506248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31.786160481674983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31.762254846458838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31.739711925845754</v>
          </cell>
        </row>
        <row r="405">
          <cell r="B405">
            <v>44895</v>
          </cell>
          <cell r="C405">
            <v>22.809999470000001</v>
          </cell>
          <cell r="D405">
            <v>31.717553830421821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31.696396519158398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31.674998010938253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31.654172890985205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31.634039785798507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31.614471059901945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31.594949123716365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31.576034614024373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31.556628204695848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31.536660660315519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31.516644533922502</v>
          </cell>
        </row>
        <row r="416">
          <cell r="B416" t="str">
            <v xml:space="preserve">2022/12/15
</v>
          </cell>
          <cell r="C416">
            <v>23.5</v>
          </cell>
          <cell r="D416">
            <v>31.497280658236697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31.477648657566249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31.4574620019471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31.436484872637873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31.415368881578932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31.3942104814797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31.372914744047605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31.352527775344406</v>
          </cell>
        </row>
        <row r="424">
          <cell r="B424" t="str">
            <v xml:space="preserve">2022/12/27
</v>
          </cell>
          <cell r="C424">
            <v>23</v>
          </cell>
          <cell r="D424">
            <v>31.332735055497619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31.312397619290767</v>
          </cell>
        </row>
        <row r="426">
          <cell r="B426">
            <v>44924</v>
          </cell>
          <cell r="C426">
            <v>22.760000229999999</v>
          </cell>
          <cell r="D426">
            <v>31.29222687073112</v>
          </cell>
        </row>
        <row r="427">
          <cell r="B427">
            <v>44925</v>
          </cell>
          <cell r="C427">
            <v>22.739999770000001</v>
          </cell>
          <cell r="D427">
            <v>31.272103983435283</v>
          </cell>
        </row>
        <row r="428">
          <cell r="B428" t="str">
            <v xml:space="preserve">2023/1/3
</v>
          </cell>
          <cell r="C428">
            <v>22.940000534057617</v>
          </cell>
          <cell r="D428">
            <v>31.252545055150357</v>
          </cell>
        </row>
        <row r="429">
          <cell r="B429" t="str">
            <v xml:space="preserve">2023/1/4
</v>
          </cell>
          <cell r="C429">
            <v>22.829999923706055</v>
          </cell>
          <cell r="D429">
            <v>31.232820125100137</v>
          </cell>
        </row>
        <row r="430">
          <cell r="B430" t="str">
            <v xml:space="preserve">2023/1/5
</v>
          </cell>
          <cell r="C430">
            <v>23.409999847412109</v>
          </cell>
          <cell r="D430">
            <v>31.214542507628902</v>
          </cell>
        </row>
        <row r="431">
          <cell r="B431" t="str">
            <v xml:space="preserve">2023/1/6
</v>
          </cell>
          <cell r="C431">
            <v>23.5</v>
          </cell>
          <cell r="D431">
            <v>31.196559891061003</v>
          </cell>
        </row>
        <row r="432">
          <cell r="B432" t="str">
            <v xml:space="preserve">2023/1/9
</v>
          </cell>
          <cell r="C432">
            <v>23.579999923706055</v>
          </cell>
          <cell r="D432">
            <v>31.178846960904366</v>
          </cell>
        </row>
        <row r="433">
          <cell r="B433" t="str">
            <v xml:space="preserve">2023/1/10
</v>
          </cell>
          <cell r="C433">
            <v>23.819999694824219</v>
          </cell>
          <cell r="D433">
            <v>31.161773069335734</v>
          </cell>
        </row>
        <row r="434">
          <cell r="B434" t="str">
            <v xml:space="preserve">2023/1/11
</v>
          </cell>
          <cell r="C434">
            <v>23.649999618530273</v>
          </cell>
          <cell r="D434">
            <v>31.144384704866276</v>
          </cell>
        </row>
        <row r="435">
          <cell r="B435" t="str">
            <v xml:space="preserve">2023/1/12
</v>
          </cell>
          <cell r="C435">
            <v>23.780000686645508</v>
          </cell>
          <cell r="D435">
            <v>31.127376889581701</v>
          </cell>
        </row>
        <row r="436">
          <cell r="B436" t="str">
            <v xml:space="preserve">2023/1/13
</v>
          </cell>
          <cell r="C436">
            <v>24.100000381469727</v>
          </cell>
          <cell r="D436">
            <v>31.111184777811857</v>
          </cell>
        </row>
        <row r="437">
          <cell r="B437" t="str">
            <v xml:space="preserve">2023/1/16
</v>
          </cell>
          <cell r="C437">
            <v>24.450000762939453</v>
          </cell>
          <cell r="D437">
            <v>31.095871711111002</v>
          </cell>
        </row>
        <row r="438">
          <cell r="B438" t="str">
            <v xml:space="preserve">2023/1/17
</v>
          </cell>
          <cell r="C438">
            <v>24.520000457763672</v>
          </cell>
          <cell r="D438">
            <v>31.080789437594152</v>
          </cell>
        </row>
        <row r="439">
          <cell r="B439" t="str">
            <v xml:space="preserve">2023/1/18
</v>
          </cell>
          <cell r="C439">
            <v>24.530000686645508</v>
          </cell>
          <cell r="D439">
            <v>31.065799074319667</v>
          </cell>
        </row>
        <row r="440">
          <cell r="B440" t="str">
            <v xml:space="preserve">2023/1/19
</v>
          </cell>
          <cell r="C440">
            <v>24.739999771118164</v>
          </cell>
          <cell r="D440">
            <v>31.051356610157107</v>
          </cell>
        </row>
        <row r="441">
          <cell r="B441" t="str">
            <v xml:space="preserve">2023/1/20
</v>
          </cell>
          <cell r="C441">
            <v>24.829999923706055</v>
          </cell>
          <cell r="D441">
            <v>31.037184954834895</v>
          </cell>
        </row>
        <row r="442">
          <cell r="B442">
            <v>44956</v>
          </cell>
          <cell r="C442">
            <v>25.170000076293945</v>
          </cell>
          <cell r="D442">
            <v>31.023850443747303</v>
          </cell>
        </row>
        <row r="443">
          <cell r="B443">
            <v>44957</v>
          </cell>
          <cell r="C443">
            <v>24.899999618530273</v>
          </cell>
          <cell r="D443">
            <v>31.009964160696924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30.996909942618423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30.983666351687006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30.970031968710234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30.955717290982793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30.94148922667566</v>
          </cell>
        </row>
        <row r="449">
          <cell r="B449" t="str">
            <v xml:space="preserve">2023/2/8
</v>
          </cell>
          <cell r="C449">
            <v>24.5</v>
          </cell>
          <cell r="D449">
            <v>30.927078736235668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30.913558473074428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30.899586181129941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30.886209321082987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30.872736571967504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30.859168570193237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30.845108594916873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30.829921132725424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30.815811415620537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30.801741652910842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30.787295830388061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30.772978589579356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30.758266218926675</v>
          </cell>
        </row>
        <row r="462">
          <cell r="B462">
            <v>44984</v>
          </cell>
          <cell r="C462">
            <v>23.780000690000001</v>
          </cell>
          <cell r="D462">
            <v>30.743096076472487</v>
          </cell>
        </row>
        <row r="463">
          <cell r="B463">
            <v>44985</v>
          </cell>
          <cell r="C463">
            <v>23.979999540000001</v>
          </cell>
          <cell r="D463">
            <v>30.728425585070163</v>
          </cell>
        </row>
        <row r="464">
          <cell r="B464" t="str">
            <v xml:space="preserve">2023/3/1
</v>
          </cell>
          <cell r="C464">
            <v>24.290000920000001</v>
          </cell>
          <cell r="D464">
            <v>30.714489600946631</v>
          </cell>
        </row>
        <row r="465">
          <cell r="B465" t="str">
            <v xml:space="preserve">2023/3/2
</v>
          </cell>
          <cell r="C465">
            <v>24.120000839999999</v>
          </cell>
          <cell r="D465">
            <v>30.70024664465949</v>
          </cell>
        </row>
        <row r="466">
          <cell r="B466" t="str">
            <v xml:space="preserve">2023/3/3
</v>
          </cell>
          <cell r="C466">
            <v>24.120000839999999</v>
          </cell>
          <cell r="D466">
            <v>30.686065080425308</v>
          </cell>
        </row>
        <row r="467">
          <cell r="B467" t="str">
            <v xml:space="preserve">2023/3/6
</v>
          </cell>
          <cell r="C467">
            <v>24.190000529999999</v>
          </cell>
          <cell r="D467">
            <v>30.672095049134068</v>
          </cell>
        </row>
        <row r="468">
          <cell r="B468" t="str">
            <v xml:space="preserve">2023/3/7
</v>
          </cell>
          <cell r="C468">
            <v>23.739999770000001</v>
          </cell>
          <cell r="D468">
            <v>30.657219308191721</v>
          </cell>
        </row>
        <row r="469">
          <cell r="B469" t="str">
            <v xml:space="preserve">2023/3/8
</v>
          </cell>
          <cell r="C469">
            <v>23.659999849999998</v>
          </cell>
          <cell r="D469">
            <v>30.642235968880819</v>
          </cell>
        </row>
        <row r="470">
          <cell r="B470" t="str">
            <v xml:space="preserve">2023/3/9
</v>
          </cell>
          <cell r="C470">
            <v>23.670000080000001</v>
          </cell>
          <cell r="D470">
            <v>30.62733802894731</v>
          </cell>
        </row>
        <row r="471">
          <cell r="B471" t="str">
            <v xml:space="preserve">2023/3/10
</v>
          </cell>
          <cell r="C471">
            <v>23.459999079999999</v>
          </cell>
          <cell r="D471">
            <v>30.612055856348277</v>
          </cell>
        </row>
        <row r="472">
          <cell r="B472" t="str">
            <v xml:space="preserve">2023/3/13
</v>
          </cell>
          <cell r="C472">
            <v>23.5</v>
          </cell>
          <cell r="D472">
            <v>30.596923822611366</v>
          </cell>
        </row>
        <row r="473">
          <cell r="B473" t="str">
            <v xml:space="preserve">2023/3/14
</v>
          </cell>
          <cell r="C473">
            <v>23.299999239999998</v>
          </cell>
          <cell r="D473">
            <v>30.581431413731085</v>
          </cell>
        </row>
        <row r="474">
          <cell r="B474" t="str">
            <v xml:space="preserve">2023/3/15
</v>
          </cell>
          <cell r="C474">
            <v>23.280000690000001</v>
          </cell>
          <cell r="D474">
            <v>30.565962280841823</v>
          </cell>
        </row>
        <row r="475">
          <cell r="B475" t="str">
            <v xml:space="preserve">2023/3/16
</v>
          </cell>
          <cell r="C475">
            <v>22.920000080000001</v>
          </cell>
          <cell r="D475">
            <v>30.549797455892897</v>
          </cell>
        </row>
        <row r="476">
          <cell r="B476" t="str">
            <v xml:space="preserve">2023/3/17
</v>
          </cell>
          <cell r="C476">
            <v>22.940000529999999</v>
          </cell>
          <cell r="D476">
            <v>30.533743031998608</v>
          </cell>
        </row>
        <row r="477">
          <cell r="B477" t="str">
            <v xml:space="preserve">2023/3/20
</v>
          </cell>
          <cell r="C477">
            <v>22.959999079999999</v>
          </cell>
          <cell r="D477">
            <v>30.517798307889137</v>
          </cell>
        </row>
        <row r="478">
          <cell r="B478" t="str">
            <v xml:space="preserve">2023/3/21
</v>
          </cell>
          <cell r="C478">
            <v>23.350000380000001</v>
          </cell>
          <cell r="D478">
            <v>30.502739908880965</v>
          </cell>
        </row>
        <row r="479">
          <cell r="B479" t="str">
            <v xml:space="preserve">2023/3/22
</v>
          </cell>
          <cell r="C479">
            <v>23.579999919999999</v>
          </cell>
          <cell r="D479">
            <v>30.488226827143272</v>
          </cell>
        </row>
        <row r="480">
          <cell r="B480" t="str">
            <v xml:space="preserve">2023/3/23
</v>
          </cell>
          <cell r="C480">
            <v>23.879999160000001</v>
          </cell>
          <cell r="D480">
            <v>30.474402083069752</v>
          </cell>
        </row>
        <row r="481">
          <cell r="B481" t="str">
            <v xml:space="preserve">2023/3/24
</v>
          </cell>
          <cell r="C481">
            <v>23.899999619999999</v>
          </cell>
          <cell r="D481">
            <v>30.460676816967307</v>
          </cell>
        </row>
        <row r="482">
          <cell r="B482" t="str">
            <v xml:space="preserve">2023/3/27
</v>
          </cell>
          <cell r="C482">
            <v>23.940000529999999</v>
          </cell>
          <cell r="D482">
            <v>30.447092074702791</v>
          </cell>
        </row>
        <row r="483">
          <cell r="B483" t="str">
            <v xml:space="preserve">2023/3/28
</v>
          </cell>
          <cell r="C483">
            <v>23.68000031</v>
          </cell>
          <cell r="D483">
            <v>30.433023276855177</v>
          </cell>
        </row>
        <row r="484">
          <cell r="B484" t="str">
            <v xml:space="preserve">2023/3/29
</v>
          </cell>
          <cell r="C484">
            <v>23.829999919999999</v>
          </cell>
          <cell r="D484">
            <v>30.41932405827249</v>
          </cell>
        </row>
        <row r="485">
          <cell r="B485">
            <v>45015</v>
          </cell>
          <cell r="C485">
            <v>23.979999540000001</v>
          </cell>
          <cell r="D485">
            <v>30.405992123452055</v>
          </cell>
        </row>
        <row r="486">
          <cell r="B486">
            <v>45016</v>
          </cell>
          <cell r="C486">
            <v>24.159999849999998</v>
          </cell>
          <cell r="D486">
            <v>30.393087180738309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6" si="0">E3/B3</f>
        <v>0</v>
      </c>
      <c r="G3" s="17">
        <f>G2+F3</f>
        <v>0</v>
      </c>
      <c r="H3" s="17">
        <f t="shared" ref="H3:H26" si="1">G3*B3</f>
        <v>0</v>
      </c>
      <c r="I3" s="17">
        <f>IF(E3&gt;0,I2+E3,I2)</f>
        <v>0</v>
      </c>
      <c r="J3" s="17">
        <f t="shared" ref="J3:J26" si="2">H3+L3</f>
        <v>0</v>
      </c>
      <c r="K3" s="17">
        <f t="shared" ref="K3:K26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6" si="4">IF(C4&lt;D4,$E$2*(D4-C4)^2,-$E$2*(D4-C4)^2)</f>
        <v>15057.369992695269</v>
      </c>
      <c r="F4" s="17">
        <f t="shared" si="0"/>
        <v>3023.1676108578522</v>
      </c>
      <c r="G4" s="17">
        <f t="shared" ref="G4:G26" si="5">G3+F4</f>
        <v>3023.1676108578522</v>
      </c>
      <c r="H4" s="17">
        <f t="shared" si="1"/>
        <v>15057.369992695269</v>
      </c>
      <c r="I4" s="17">
        <f t="shared" ref="I4:I26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6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  <c r="P5" s="19">
        <v>44925</v>
      </c>
      <c r="Q5" s="9">
        <f>R5-R4</f>
        <v>3518640.0716485092</v>
      </c>
      <c r="R5" s="4">
        <f>VLOOKUP(P5,A:I,9,)</f>
        <v>3778915.2574131573</v>
      </c>
      <c r="S5" s="4">
        <f>VLOOKUP(P5,A:J,10,)</f>
        <v>3560170.9704664377</v>
      </c>
      <c r="T5" s="4">
        <f>VLOOKUP(P5,A:K,11,)</f>
        <v>-218744.28694671951</v>
      </c>
      <c r="U5" s="4">
        <f>VLOOKUP(P5,A:L,12,)</f>
        <v>657.86627675392538</v>
      </c>
      <c r="V5" s="8">
        <f t="shared" ref="V5" si="9">(S5-R5)/R5</f>
        <v>-5.7885470312573274E-2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7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7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7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7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7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31.02</v>
      </c>
      <c r="D12" s="16">
        <f>VLOOKUP(A12,[2]myPEPB!$B:$D,3,FALSE)</f>
        <v>37.709801928118821</v>
      </c>
      <c r="E12" s="16">
        <f t="shared" si="4"/>
        <v>176776.12685797611</v>
      </c>
      <c r="F12" s="17">
        <f t="shared" si="0"/>
        <v>40694.041155525287</v>
      </c>
      <c r="G12" s="17">
        <f t="shared" si="5"/>
        <v>94528.373276220591</v>
      </c>
      <c r="H12" s="17">
        <f t="shared" si="1"/>
        <v>410634.06905427034</v>
      </c>
      <c r="I12" s="17">
        <f t="shared" si="6"/>
        <v>437051.31262262433</v>
      </c>
      <c r="J12" s="17">
        <f t="shared" si="2"/>
        <v>411291.93533102429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7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37.189128385091756</v>
      </c>
      <c r="E13" s="16">
        <f t="shared" si="4"/>
        <v>152776.38748797405</v>
      </c>
      <c r="F13" s="17">
        <f t="shared" si="0"/>
        <v>35238.144755090259</v>
      </c>
      <c r="G13" s="17">
        <f t="shared" si="5"/>
        <v>129766.51803131084</v>
      </c>
      <c r="H13" s="17">
        <f t="shared" si="1"/>
        <v>562607.93465447403</v>
      </c>
      <c r="I13" s="17">
        <f t="shared" si="6"/>
        <v>589827.70011059835</v>
      </c>
      <c r="J13" s="17">
        <f t="shared" si="2"/>
        <v>563265.80093122798</v>
      </c>
      <c r="K13" s="17">
        <f t="shared" si="3"/>
        <v>-26561.899179370375</v>
      </c>
      <c r="L13" s="16">
        <f t="shared" si="7"/>
        <v>657.86627675392538</v>
      </c>
      <c r="M13" s="6"/>
    </row>
    <row r="14" spans="1:27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36.340041456763494</v>
      </c>
      <c r="E14" s="16">
        <f t="shared" si="4"/>
        <v>298978.39125564491</v>
      </c>
      <c r="F14" s="17">
        <f t="shared" si="0"/>
        <v>77338.330173978189</v>
      </c>
      <c r="G14" s="17">
        <f t="shared" si="5"/>
        <v>207104.84820528905</v>
      </c>
      <c r="H14" s="17">
        <f t="shared" si="1"/>
        <v>800636.29765949957</v>
      </c>
      <c r="I14" s="17">
        <f t="shared" si="6"/>
        <v>888806.09136624332</v>
      </c>
      <c r="J14" s="17">
        <f t="shared" si="2"/>
        <v>801294.16393625352</v>
      </c>
      <c r="K14" s="17">
        <f t="shared" si="3"/>
        <v>-87511.927429989795</v>
      </c>
      <c r="L14" s="16">
        <f t="shared" si="7"/>
        <v>657.86627675392538</v>
      </c>
      <c r="M14" s="6"/>
    </row>
    <row r="15" spans="1:27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35.566115356769217</v>
      </c>
      <c r="E15" s="16">
        <f t="shared" si="4"/>
        <v>430204.45902625163</v>
      </c>
      <c r="F15" s="17">
        <f t="shared" si="0"/>
        <v>122873.08211332122</v>
      </c>
      <c r="G15" s="17">
        <f t="shared" si="5"/>
        <v>329977.93031861028</v>
      </c>
      <c r="H15" s="17">
        <f t="shared" si="1"/>
        <v>1155322.0165210585</v>
      </c>
      <c r="I15" s="17">
        <f t="shared" si="6"/>
        <v>1319010.550392495</v>
      </c>
      <c r="J15" s="17">
        <f t="shared" si="2"/>
        <v>1155979.8827978123</v>
      </c>
      <c r="K15" s="17">
        <f t="shared" si="3"/>
        <v>-163030.66759468266</v>
      </c>
      <c r="L15" s="16">
        <f t="shared" si="7"/>
        <v>657.86627675392538</v>
      </c>
      <c r="M15" s="6"/>
    </row>
    <row r="16" spans="1:27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34.740071647956981</v>
      </c>
      <c r="E16" s="16">
        <f t="shared" si="4"/>
        <v>444665.87088882137</v>
      </c>
      <c r="F16" s="17">
        <f t="shared" si="0"/>
        <v>122289.96568824335</v>
      </c>
      <c r="G16" s="17">
        <f t="shared" si="5"/>
        <v>452267.89600685361</v>
      </c>
      <c r="H16" s="17">
        <f t="shared" si="1"/>
        <v>1644518.3929941726</v>
      </c>
      <c r="I16" s="17">
        <f t="shared" si="6"/>
        <v>1763676.4212813163</v>
      </c>
      <c r="J16" s="17">
        <f t="shared" si="2"/>
        <v>1645176.2592709265</v>
      </c>
      <c r="K16" s="17">
        <f t="shared" si="3"/>
        <v>-118500.16201038985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34.118899961366665</v>
      </c>
      <c r="E17" s="16">
        <f t="shared" si="4"/>
        <v>157218.79036936784</v>
      </c>
      <c r="F17" s="17">
        <f t="shared" si="0"/>
        <v>38256.28303497882</v>
      </c>
      <c r="G17" s="17">
        <f t="shared" si="5"/>
        <v>490524.17904183245</v>
      </c>
      <c r="H17" s="17">
        <f t="shared" si="1"/>
        <v>2015868.0341571979</v>
      </c>
      <c r="I17" s="17">
        <f t="shared" si="6"/>
        <v>1920895.2116506842</v>
      </c>
      <c r="J17" s="17">
        <f t="shared" si="2"/>
        <v>2016525.9004339518</v>
      </c>
      <c r="K17" s="17">
        <f t="shared" si="3"/>
        <v>95630.688783267513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33.665700887975071</v>
      </c>
      <c r="E18" s="16">
        <f t="shared" si="4"/>
        <v>212559.40933162411</v>
      </c>
      <c r="F18" s="17">
        <f t="shared" si="0"/>
        <v>54889.879312099518</v>
      </c>
      <c r="G18" s="17">
        <f t="shared" si="5"/>
        <v>545414.05835393199</v>
      </c>
      <c r="H18" s="17">
        <f t="shared" si="1"/>
        <v>2112099.5625749235</v>
      </c>
      <c r="I18" s="17">
        <f t="shared" si="6"/>
        <v>2133454.6209823084</v>
      </c>
      <c r="J18" s="17">
        <f t="shared" si="2"/>
        <v>2112757.4288516776</v>
      </c>
      <c r="K18" s="17">
        <f t="shared" si="3"/>
        <v>-20697.192130630836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33.177209264156971</v>
      </c>
      <c r="E19" s="16">
        <f t="shared" si="4"/>
        <v>252623.6366729713</v>
      </c>
      <c r="F19" s="17">
        <f t="shared" si="0"/>
        <v>68235.902160719197</v>
      </c>
      <c r="G19" s="17">
        <f t="shared" si="5"/>
        <v>613649.96051465115</v>
      </c>
      <c r="H19" s="17">
        <f t="shared" si="1"/>
        <v>2271860.9963462451</v>
      </c>
      <c r="I19" s="17">
        <f t="shared" si="6"/>
        <v>2386078.2576552797</v>
      </c>
      <c r="J19" s="17">
        <f t="shared" si="2"/>
        <v>2272518.8626229991</v>
      </c>
      <c r="K19" s="17">
        <f t="shared" si="3"/>
        <v>-113559.39503228059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32.639682710465742</v>
      </c>
      <c r="E20" s="16">
        <f t="shared" si="4"/>
        <v>397348.414326831</v>
      </c>
      <c r="F20" s="17">
        <f t="shared" si="0"/>
        <v>118691.89470029903</v>
      </c>
      <c r="G20" s="17">
        <f t="shared" si="5"/>
        <v>732341.85521495016</v>
      </c>
      <c r="H20" s="17">
        <f t="shared" si="1"/>
        <v>2451682.7846551933</v>
      </c>
      <c r="I20" s="17">
        <f t="shared" si="6"/>
        <v>2783426.6719821105</v>
      </c>
      <c r="J20" s="17">
        <f t="shared" si="2"/>
        <v>2452340.6509319474</v>
      </c>
      <c r="K20" s="17">
        <f t="shared" si="3"/>
        <v>-331086.02105016308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32.234052986719142</v>
      </c>
      <c r="E21" s="16">
        <f t="shared" si="4"/>
        <v>394530.34380952618</v>
      </c>
      <c r="F21" s="17">
        <f t="shared" si="0"/>
        <v>119576.3943404584</v>
      </c>
      <c r="G21" s="17">
        <f t="shared" si="5"/>
        <v>851918.24955540861</v>
      </c>
      <c r="H21" s="17">
        <f t="shared" si="1"/>
        <v>2810818.9893879737</v>
      </c>
      <c r="I21" s="17">
        <f t="shared" si="6"/>
        <v>3177957.0157916369</v>
      </c>
      <c r="J21" s="17">
        <f t="shared" si="2"/>
        <v>2811476.8556647277</v>
      </c>
      <c r="K21" s="17">
        <f t="shared" si="3"/>
        <v>-366480.16012690915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31.717553830421821</v>
      </c>
      <c r="E22" s="16">
        <f t="shared" si="4"/>
        <v>313410.87250128563</v>
      </c>
      <c r="F22" s="17">
        <f t="shared" si="0"/>
        <v>90053.0901113375</v>
      </c>
      <c r="G22" s="17">
        <f t="shared" si="5"/>
        <v>941971.33966674609</v>
      </c>
      <c r="H22" s="17">
        <f t="shared" si="1"/>
        <v>3278333.470524535</v>
      </c>
      <c r="I22" s="17">
        <f t="shared" si="6"/>
        <v>3491367.8882929226</v>
      </c>
      <c r="J22" s="17">
        <f t="shared" si="2"/>
        <v>3278991.3368012891</v>
      </c>
      <c r="K22" s="17">
        <f t="shared" si="3"/>
        <v>-212376.55149163352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31.272103983435283</v>
      </c>
      <c r="E23" s="16">
        <f t="shared" si="4"/>
        <v>287547.36912023439</v>
      </c>
      <c r="F23" s="17">
        <f t="shared" si="0"/>
        <v>82782.462421504039</v>
      </c>
      <c r="G23" s="17">
        <f t="shared" si="5"/>
        <v>1024753.8020882502</v>
      </c>
      <c r="H23" s="17">
        <f t="shared" si="1"/>
        <v>3559513.1041896837</v>
      </c>
      <c r="I23" s="17">
        <f t="shared" si="6"/>
        <v>3778915.2574131573</v>
      </c>
      <c r="J23" s="17">
        <f t="shared" si="2"/>
        <v>3560170.9704664377</v>
      </c>
      <c r="K23" s="17">
        <f t="shared" si="3"/>
        <v>-218744.28694671951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24.899999618530273</v>
      </c>
      <c r="D24" s="16">
        <f>VLOOKUP(A24,[2]myPEPB!$B:$D,3,FALSE)</f>
        <v>31.009964160696924</v>
      </c>
      <c r="E24" s="16">
        <f t="shared" si="4"/>
        <v>147460.08349080823</v>
      </c>
      <c r="F24" s="17">
        <f t="shared" si="0"/>
        <v>38692.936203457255</v>
      </c>
      <c r="G24" s="17">
        <f t="shared" si="5"/>
        <v>1063446.7382917074</v>
      </c>
      <c r="H24" s="17">
        <f t="shared" si="1"/>
        <v>4052831.3486457821</v>
      </c>
      <c r="I24" s="17">
        <f t="shared" si="6"/>
        <v>3926375.3409039653</v>
      </c>
      <c r="J24" s="17">
        <f t="shared" si="2"/>
        <v>4053489.2149225362</v>
      </c>
      <c r="K24" s="17">
        <f t="shared" si="3"/>
        <v>127113.87401857087</v>
      </c>
      <c r="L24" s="16">
        <f t="shared" si="7"/>
        <v>657.86627675392538</v>
      </c>
    </row>
    <row r="25" spans="1:16" ht="12.75" x14ac:dyDescent="0.2">
      <c r="A25" s="14">
        <v>44985</v>
      </c>
      <c r="B25" s="15">
        <f>VLOOKUP(A25,[1]szse_innovation_100!$A:$F,6)</f>
        <v>3.6777292480468748</v>
      </c>
      <c r="C25" s="15">
        <f>VLOOKUP(A25,[2]myPEPB!$B:$C,2,FALSE)</f>
        <v>23.979999540000001</v>
      </c>
      <c r="D25" s="16">
        <f>VLOOKUP(A25,[2]myPEPB!$B:$D,3,FALSE)</f>
        <v>30.728425585070163</v>
      </c>
      <c r="E25" s="16">
        <f t="shared" si="4"/>
        <v>179887.95363883613</v>
      </c>
      <c r="F25" s="17">
        <f t="shared" si="0"/>
        <v>48912.777832780623</v>
      </c>
      <c r="G25" s="17">
        <f t="shared" si="5"/>
        <v>1112359.5161244881</v>
      </c>
      <c r="H25" s="17">
        <f t="shared" si="1"/>
        <v>4090957.1267942991</v>
      </c>
      <c r="I25" s="17">
        <f t="shared" si="6"/>
        <v>4106263.2945428016</v>
      </c>
      <c r="J25" s="17">
        <f t="shared" si="2"/>
        <v>4091614.9930710532</v>
      </c>
      <c r="K25" s="17">
        <f t="shared" si="3"/>
        <v>-14648.301471748389</v>
      </c>
      <c r="L25" s="16">
        <f t="shared" si="7"/>
        <v>657.86627675392538</v>
      </c>
    </row>
    <row r="26" spans="1:16" ht="12.75" x14ac:dyDescent="0.2">
      <c r="A26" s="14">
        <v>45016</v>
      </c>
      <c r="B26" s="15">
        <f>VLOOKUP(A26,[1]szse_innovation_100!$A:$F,6)</f>
        <v>3.7161979980468751</v>
      </c>
      <c r="C26" s="15">
        <f>VLOOKUP(A26,[2]myPEPB!$B:$C,2,FALSE)</f>
        <v>24.159999849999998</v>
      </c>
      <c r="D26" s="16">
        <f>VLOOKUP(A26,[2]myPEPB!$B:$D,3,FALSE)</f>
        <v>30.393087180738309</v>
      </c>
      <c r="E26" s="16">
        <f t="shared" si="4"/>
        <v>153462.94180681123</v>
      </c>
      <c r="F26" s="17">
        <f t="shared" si="0"/>
        <v>41295.684968203219</v>
      </c>
      <c r="G26" s="17">
        <f t="shared" si="5"/>
        <v>1153655.2010926914</v>
      </c>
      <c r="H26" s="17">
        <f t="shared" si="1"/>
        <v>4287211.1487370245</v>
      </c>
      <c r="I26" s="17">
        <f t="shared" si="6"/>
        <v>4259726.2363496125</v>
      </c>
      <c r="J26" s="17">
        <f t="shared" si="2"/>
        <v>4287869.0150137786</v>
      </c>
      <c r="K26" s="17">
        <f t="shared" si="3"/>
        <v>28142.778664166108</v>
      </c>
      <c r="L26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2023-04-29T05:52:07Z</dcterms:modified>
</cp:coreProperties>
</file>