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44" i="5" s="1"/>
  <c r="AB30" i="5"/>
  <c r="J151" i="5" l="1"/>
  <c r="B151" i="5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D427" i="6" l="1"/>
  <c r="A427" i="6"/>
  <c r="D426" i="6" l="1"/>
  <c r="A426" i="6"/>
  <c r="D425" i="6" l="1"/>
  <c r="A425" i="6"/>
  <c r="J150" i="5" l="1"/>
  <c r="B150" i="5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D405" i="6" l="1"/>
  <c r="A405" i="6"/>
  <c r="D404" i="6" l="1"/>
  <c r="A404" i="6"/>
  <c r="D403" i="6" l="1"/>
  <c r="A403" i="6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l="1"/>
  <c r="F21" i="5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l="1"/>
  <c r="F33" i="5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l="1"/>
  <c r="F45" i="5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l="1"/>
  <c r="F57" i="5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l="1"/>
  <c r="F69" i="5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l="1"/>
  <c r="F81" i="5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l="1"/>
  <c r="Y27" i="5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l="1"/>
  <c r="A19" i="6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G147" i="5" l="1"/>
  <c r="C148" i="5"/>
  <c r="D147" i="5"/>
  <c r="G148" i="5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C151" i="5"/>
  <c r="D151" i="5" s="1"/>
  <c r="D150" i="5"/>
  <c r="A32" i="6"/>
  <c r="D31" i="6"/>
  <c r="E139" i="5"/>
  <c r="F138" i="5"/>
  <c r="H138" i="5" s="1"/>
  <c r="G151" i="5" l="1"/>
  <c r="A33" i="6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<sst xmlns="http://schemas.openxmlformats.org/spreadsheetml/2006/main" count="307" uniqueCount="302">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</sst>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5664"/>
        <c:axId val="34999296"/>
      </c:lineChart>
      <c:dateAx>
        <c:axId val="34945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99296"/>
        <c:crosses val="autoZero"/>
        <c:auto val="1"/>
        <c:lblOffset val="100"/>
        <c:baseTimeUnit val="days"/>
      </c:dateAx>
      <c:valAx>
        <c:axId val="34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1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>VLOOKUP(L4,A:G,7,)</f>
        <v>8000</v>
      </c>
      <c r="O4" s="4">
        <f>VLOOKUP(L4,A:H,8,)</f>
        <v>7908.6759332370966</v>
      </c>
      <c r="P4" s="4">
        <f>VLOOKUP(L4,A:I,9,)</f>
        <v>-91.324066762903385</v>
      </c>
      <c r="Q4" s="7">
        <f t="shared" ref="Q4:Q13" si="7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8">-X4</f>
        <v>-24000</v>
      </c>
      <c r="Z4" s="29">
        <v>40907</v>
      </c>
      <c r="AA4" s="1">
        <f>VLOOKUP(Z4,L:M,2)</f>
        <v>24000</v>
      </c>
      <c r="AB4" s="1">
        <f t="shared" ref="AB4:AB6" si="9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0">N5-N4</f>
        <v>24000</v>
      </c>
      <c r="N5" s="4">
        <f>VLOOKUP(L5,A:G,7,)</f>
        <v>32000</v>
      </c>
      <c r="O5" s="4">
        <f>VLOOKUP(L5,A:H,8,)</f>
        <v>25685.572979740344</v>
      </c>
      <c r="P5" s="4">
        <f>VLOOKUP(L5,A:I,9,)</f>
        <v>-6314.4270202596563</v>
      </c>
      <c r="Q5" s="7">
        <f t="shared" si="7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8"/>
        <v>-24000</v>
      </c>
      <c r="Z5" s="29">
        <v>41274</v>
      </c>
      <c r="AA5" s="1">
        <f>VLOOKUP(Z5,L:M,2)</f>
        <v>24000</v>
      </c>
      <c r="AB5" s="1">
        <f t="shared" si="9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0"/>
        <v>24000</v>
      </c>
      <c r="N6" s="4">
        <f>VLOOKUP(L6,A:G,7,)</f>
        <v>56000</v>
      </c>
      <c r="O6" s="4">
        <f>VLOOKUP(L6,A:H,8,)</f>
        <v>52348.707732068309</v>
      </c>
      <c r="P6" s="4">
        <f>VLOOKUP(L6,A:I,9,)</f>
        <v>-3651.2922679316907</v>
      </c>
      <c r="Q6" s="7">
        <f t="shared" si="7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9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0"/>
        <v>24000</v>
      </c>
      <c r="N7" s="4">
        <f>VLOOKUP(L7,A:G,7,)</f>
        <v>80000</v>
      </c>
      <c r="O7" s="4">
        <f>VLOOKUP(L7,A:H,8,)</f>
        <v>82813.626416639017</v>
      </c>
      <c r="P7" s="4">
        <f>VLOOKUP(L7,A:I,9,)</f>
        <v>2813.6264166390174</v>
      </c>
      <c r="Q7" s="7">
        <f t="shared" si="7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0"/>
        <v>24000</v>
      </c>
      <c r="N8" s="4">
        <f>VLOOKUP(L8,A:G,7,)</f>
        <v>104000</v>
      </c>
      <c r="O8" s="4">
        <f>VLOOKUP(L8,A:H,8,)</f>
        <v>153292.71467382699</v>
      </c>
      <c r="P8" s="4">
        <f>VLOOKUP(L8,A:I,9,)</f>
        <v>49292.714673826995</v>
      </c>
      <c r="Q8" s="7">
        <f t="shared" si="7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0"/>
        <v>24000</v>
      </c>
      <c r="N9" s="4">
        <f>VLOOKUP(L9,A:G,7,)</f>
        <v>128000</v>
      </c>
      <c r="O9" s="4">
        <f>VLOOKUP(L9,A:H,8,)</f>
        <v>214081.38004669495</v>
      </c>
      <c r="P9" s="4">
        <f>VLOOKUP(L9,A:I,9,)</f>
        <v>86081.380046694947</v>
      </c>
      <c r="Q9" s="7">
        <f t="shared" si="7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1">VLOOKUP(W9,L:M,2)</f>
        <v>8000</v>
      </c>
      <c r="Y9" s="1">
        <f>-X9</f>
        <v>-8000</v>
      </c>
      <c r="Z9" s="29">
        <v>40543</v>
      </c>
      <c r="AA9" s="1">
        <f t="shared" ref="AA9:AA15" si="12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0"/>
        <v>24000</v>
      </c>
      <c r="N10" s="4">
        <f>VLOOKUP(L10,A:G,7,)</f>
        <v>152000</v>
      </c>
      <c r="O10" s="4">
        <f>VLOOKUP(L10,A:H,8,)</f>
        <v>226023.31414810085</v>
      </c>
      <c r="P10" s="4">
        <f>VLOOKUP(L10,A:I,9,)</f>
        <v>74023.31414810085</v>
      </c>
      <c r="Q10" s="7">
        <f t="shared" si="7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3">-U10</f>
        <v>-24000</v>
      </c>
      <c r="W10" s="29">
        <v>40907</v>
      </c>
      <c r="X10" s="1">
        <f t="shared" si="11"/>
        <v>24000</v>
      </c>
      <c r="Y10" s="1">
        <f t="shared" ref="Y10:Y14" si="14">-X10</f>
        <v>-24000</v>
      </c>
      <c r="Z10" s="29">
        <v>40907</v>
      </c>
      <c r="AA10" s="1">
        <f t="shared" si="12"/>
        <v>24000</v>
      </c>
      <c r="AB10" s="1">
        <f t="shared" ref="AB10:AB15" si="15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0"/>
        <v>24000</v>
      </c>
      <c r="N11" s="4">
        <f>VLOOKUP(L11,A:G,7,)</f>
        <v>176000</v>
      </c>
      <c r="O11" s="4">
        <f>VLOOKUP(L11,A:H,8,)</f>
        <v>315263.01815480401</v>
      </c>
      <c r="P11" s="4">
        <f>VLOOKUP(L11,A:I,9,)</f>
        <v>139263.01815480401</v>
      </c>
      <c r="Q11" s="7">
        <f t="shared" si="7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3"/>
        <v>-24000</v>
      </c>
      <c r="W11" s="29">
        <v>41274</v>
      </c>
      <c r="X11" s="1">
        <f t="shared" si="11"/>
        <v>24000</v>
      </c>
      <c r="Y11" s="1">
        <f t="shared" si="14"/>
        <v>-24000</v>
      </c>
      <c r="Z11" s="29">
        <v>41274</v>
      </c>
      <c r="AA11" s="1">
        <f t="shared" si="12"/>
        <v>24000</v>
      </c>
      <c r="AB11" s="1">
        <f t="shared" si="15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0"/>
        <v>24000</v>
      </c>
      <c r="N12" s="4">
        <f>VLOOKUP(L12,A:G,7,)</f>
        <v>200000</v>
      </c>
      <c r="O12" s="4">
        <f>VLOOKUP(L12,A:H,8,)</f>
        <v>257772.87391023306</v>
      </c>
      <c r="P12" s="4">
        <f>VLOOKUP(L12,A:I,9,)</f>
        <v>57772.873910233058</v>
      </c>
      <c r="Q12" s="7">
        <f t="shared" si="7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3"/>
        <v>-24000</v>
      </c>
      <c r="W12" s="29">
        <v>41639</v>
      </c>
      <c r="X12" s="1">
        <f t="shared" si="11"/>
        <v>24000</v>
      </c>
      <c r="Y12" s="1">
        <f t="shared" si="14"/>
        <v>-24000</v>
      </c>
      <c r="Z12" s="29">
        <v>41639</v>
      </c>
      <c r="AA12" s="1">
        <f t="shared" si="12"/>
        <v>24000</v>
      </c>
      <c r="AB12" s="1">
        <f t="shared" si="15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0"/>
        <v>24000</v>
      </c>
      <c r="N13" s="4">
        <f>VLOOKUP(L13,A:G,7,)</f>
        <v>224000</v>
      </c>
      <c r="O13" s="4">
        <f>VLOOKUP(L13,A:H,8,)</f>
        <v>362098.05834678403</v>
      </c>
      <c r="P13" s="4">
        <f>VLOOKUP(L13,A:I,9,)</f>
        <v>138098.05834678403</v>
      </c>
      <c r="Q13" s="7">
        <f t="shared" si="7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3"/>
        <v>-24000</v>
      </c>
      <c r="W13" s="29">
        <v>42004</v>
      </c>
      <c r="X13" s="1">
        <f t="shared" si="11"/>
        <v>24000</v>
      </c>
      <c r="Y13" s="1">
        <f t="shared" si="14"/>
        <v>-24000</v>
      </c>
      <c r="Z13" s="29">
        <v>42004</v>
      </c>
      <c r="AA13" s="1">
        <f t="shared" si="12"/>
        <v>24000</v>
      </c>
      <c r="AB13" s="1">
        <f t="shared" si="15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>VLOOKUP(L14,A:G,7,)</f>
        <v>248000</v>
      </c>
      <c r="O14" s="4">
        <f>VLOOKUP(L14,A:H,8,)</f>
        <v>501442.15123802173</v>
      </c>
      <c r="P14" s="4">
        <f>VLOOKUP(L14,A:I,9,)</f>
        <v>253442.15123802173</v>
      </c>
      <c r="Q14" s="7">
        <f t="shared" ref="Q14" si="16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1"/>
        <v>24000</v>
      </c>
      <c r="Y14" s="1">
        <f t="shared" si="14"/>
        <v>-24000</v>
      </c>
      <c r="Z14" s="29">
        <v>42369</v>
      </c>
      <c r="AA14" s="1">
        <f t="shared" si="12"/>
        <v>24000</v>
      </c>
      <c r="AB14" s="1">
        <f t="shared" si="15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>VLOOKUP(L15,A:G,7,)</f>
        <v>272000</v>
      </c>
      <c r="O15" s="4">
        <f>VLOOKUP(L15,A:H,8,)</f>
        <v>507834.42040464858</v>
      </c>
      <c r="P15" s="4">
        <f>VLOOKUP(L15,A:I,9,)</f>
        <v>235834.42040464858</v>
      </c>
      <c r="Q15" s="7">
        <f t="shared" ref="Q15:Q16" si="17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2"/>
        <v>24000</v>
      </c>
      <c r="AB15" s="1">
        <f t="shared" si="15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>VLOOKUP(L16,A:G,7,)</f>
        <v>296000</v>
      </c>
      <c r="O16" s="4">
        <f>VLOOKUP(L16,A:H,8,)</f>
        <v>429691.15630892606</v>
      </c>
      <c r="P16" s="4">
        <f>VLOOKUP(L16,A:I,9,)</f>
        <v>133691.15630892606</v>
      </c>
      <c r="Q16" s="7">
        <f t="shared" si="17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18">VLOOKUP(T18,L:M,2)</f>
        <v>8000</v>
      </c>
      <c r="V18" s="1">
        <f>-U18</f>
        <v>-8000</v>
      </c>
      <c r="W18" s="29">
        <v>40543</v>
      </c>
      <c r="X18" s="1">
        <f t="shared" ref="X18:X26" si="19">VLOOKUP(W18,L:M,2)</f>
        <v>8000</v>
      </c>
      <c r="Y18" s="1">
        <f>-X18</f>
        <v>-8000</v>
      </c>
      <c r="Z18" s="29">
        <v>40543</v>
      </c>
      <c r="AA18" s="1">
        <f t="shared" ref="AA18:AA27" si="20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18"/>
        <v>24000</v>
      </c>
      <c r="V19" s="1">
        <f t="shared" ref="V19:V25" si="21">-U19</f>
        <v>-24000</v>
      </c>
      <c r="W19" s="29">
        <v>40907</v>
      </c>
      <c r="X19" s="1">
        <f t="shared" si="19"/>
        <v>24000</v>
      </c>
      <c r="Y19" s="1">
        <f t="shared" ref="Y19:Y26" si="22">-X19</f>
        <v>-24000</v>
      </c>
      <c r="Z19" s="29">
        <v>40907</v>
      </c>
      <c r="AA19" s="1">
        <f t="shared" si="20"/>
        <v>24000</v>
      </c>
      <c r="AB19" s="1">
        <f t="shared" ref="AB19:AB27" si="23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18"/>
        <v>24000</v>
      </c>
      <c r="V20" s="1">
        <f t="shared" si="21"/>
        <v>-24000</v>
      </c>
      <c r="W20" s="29">
        <v>41274</v>
      </c>
      <c r="X20" s="1">
        <f t="shared" si="19"/>
        <v>24000</v>
      </c>
      <c r="Y20" s="1">
        <f t="shared" si="22"/>
        <v>-24000</v>
      </c>
      <c r="Z20" s="29">
        <v>41274</v>
      </c>
      <c r="AA20" s="1">
        <f t="shared" si="20"/>
        <v>24000</v>
      </c>
      <c r="AB20" s="1">
        <f t="shared" si="23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18"/>
        <v>24000</v>
      </c>
      <c r="V21" s="1">
        <f t="shared" si="21"/>
        <v>-24000</v>
      </c>
      <c r="W21" s="29">
        <v>41639</v>
      </c>
      <c r="X21" s="1">
        <f t="shared" si="19"/>
        <v>24000</v>
      </c>
      <c r="Y21" s="1">
        <f t="shared" si="22"/>
        <v>-24000</v>
      </c>
      <c r="Z21" s="29">
        <v>41639</v>
      </c>
      <c r="AA21" s="1">
        <f t="shared" si="20"/>
        <v>24000</v>
      </c>
      <c r="AB21" s="1">
        <f t="shared" si="23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18"/>
        <v>24000</v>
      </c>
      <c r="V22" s="1">
        <f t="shared" si="21"/>
        <v>-24000</v>
      </c>
      <c r="W22" s="29">
        <v>42004</v>
      </c>
      <c r="X22" s="1">
        <f t="shared" si="19"/>
        <v>24000</v>
      </c>
      <c r="Y22" s="1">
        <f t="shared" si="22"/>
        <v>-24000</v>
      </c>
      <c r="Z22" s="29">
        <v>42004</v>
      </c>
      <c r="AA22" s="1">
        <f t="shared" si="20"/>
        <v>24000</v>
      </c>
      <c r="AB22" s="1">
        <f t="shared" si="23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18"/>
        <v>24000</v>
      </c>
      <c r="V23" s="1">
        <f t="shared" si="21"/>
        <v>-24000</v>
      </c>
      <c r="W23" s="29">
        <v>42369</v>
      </c>
      <c r="X23" s="1">
        <f t="shared" si="19"/>
        <v>24000</v>
      </c>
      <c r="Y23" s="1">
        <f t="shared" si="22"/>
        <v>-24000</v>
      </c>
      <c r="Z23" s="29">
        <v>42369</v>
      </c>
      <c r="AA23" s="1">
        <f t="shared" si="20"/>
        <v>24000</v>
      </c>
      <c r="AB23" s="1">
        <f t="shared" si="23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18"/>
        <v>24000</v>
      </c>
      <c r="V24" s="1">
        <f t="shared" si="21"/>
        <v>-24000</v>
      </c>
      <c r="W24" s="29">
        <v>42734</v>
      </c>
      <c r="X24" s="1">
        <f t="shared" si="19"/>
        <v>24000</v>
      </c>
      <c r="Y24" s="1">
        <f t="shared" si="22"/>
        <v>-24000</v>
      </c>
      <c r="Z24" s="29">
        <v>42734</v>
      </c>
      <c r="AA24" s="1">
        <f t="shared" si="20"/>
        <v>24000</v>
      </c>
      <c r="AB24" s="1">
        <f t="shared" si="23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18"/>
        <v>24000</v>
      </c>
      <c r="V25" s="1">
        <f t="shared" si="21"/>
        <v>-24000</v>
      </c>
      <c r="W25" s="29">
        <v>43098</v>
      </c>
      <c r="X25" s="1">
        <f t="shared" si="19"/>
        <v>24000</v>
      </c>
      <c r="Y25" s="1">
        <f t="shared" si="22"/>
        <v>-24000</v>
      </c>
      <c r="Z25" s="29">
        <v>43098</v>
      </c>
      <c r="AA25" s="1">
        <f t="shared" si="20"/>
        <v>24000</v>
      </c>
      <c r="AB25" s="1">
        <f t="shared" si="23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9"/>
        <v>24000</v>
      </c>
      <c r="Y26" s="1">
        <f t="shared" si="22"/>
        <v>-24000</v>
      </c>
      <c r="Z26" s="29">
        <v>43462</v>
      </c>
      <c r="AA26" s="1">
        <f t="shared" si="20"/>
        <v>24000</v>
      </c>
      <c r="AB26" s="1">
        <f t="shared" si="23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0"/>
        <v>24000</v>
      </c>
      <c r="AB27" s="1">
        <f t="shared" si="23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4">VLOOKUP(T30,L:M,2)</f>
        <v>8000</v>
      </c>
      <c r="V30" s="1">
        <f>-U30</f>
        <v>-8000</v>
      </c>
      <c r="W30" s="29">
        <v>40543</v>
      </c>
      <c r="X30" s="1">
        <f t="shared" ref="X30:X41" si="25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6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4"/>
        <v>24000</v>
      </c>
      <c r="V31" s="1">
        <f t="shared" ref="V31:V40" si="27">-U31</f>
        <v>-24000</v>
      </c>
      <c r="W31" s="29">
        <v>40907</v>
      </c>
      <c r="X31" s="1">
        <f t="shared" si="25"/>
        <v>24000</v>
      </c>
      <c r="Y31" s="1">
        <f t="shared" ref="Y31:Y41" si="28">-X31</f>
        <v>-24000</v>
      </c>
      <c r="Z31" s="29">
        <v>40907</v>
      </c>
      <c r="AA31" s="1">
        <v>24000</v>
      </c>
      <c r="AB31" s="1">
        <f t="shared" si="26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4"/>
        <v>24000</v>
      </c>
      <c r="V32" s="1">
        <f t="shared" si="27"/>
        <v>-24000</v>
      </c>
      <c r="W32" s="29">
        <v>41274</v>
      </c>
      <c r="X32" s="1">
        <f t="shared" si="25"/>
        <v>24000</v>
      </c>
      <c r="Y32" s="1">
        <f t="shared" si="28"/>
        <v>-24000</v>
      </c>
      <c r="Z32" s="29">
        <v>41274</v>
      </c>
      <c r="AA32" s="1">
        <v>24000</v>
      </c>
      <c r="AB32" s="1">
        <f t="shared" si="26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4"/>
        <v>24000</v>
      </c>
      <c r="V33" s="1">
        <f t="shared" si="27"/>
        <v>-24000</v>
      </c>
      <c r="W33" s="29">
        <v>41639</v>
      </c>
      <c r="X33" s="1">
        <f t="shared" si="25"/>
        <v>24000</v>
      </c>
      <c r="Y33" s="1">
        <f t="shared" si="28"/>
        <v>-24000</v>
      </c>
      <c r="Z33" s="29">
        <v>41639</v>
      </c>
      <c r="AA33" s="1">
        <v>24000</v>
      </c>
      <c r="AB33" s="1">
        <f t="shared" si="26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4"/>
        <v>24000</v>
      </c>
      <c r="V34" s="1">
        <f t="shared" si="27"/>
        <v>-24000</v>
      </c>
      <c r="W34" s="29">
        <v>42004</v>
      </c>
      <c r="X34" s="1">
        <f t="shared" si="25"/>
        <v>24000</v>
      </c>
      <c r="Y34" s="1">
        <f t="shared" si="28"/>
        <v>-24000</v>
      </c>
      <c r="Z34" s="29">
        <v>42004</v>
      </c>
      <c r="AA34" s="1">
        <v>24000</v>
      </c>
      <c r="AB34" s="1">
        <f t="shared" si="26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4"/>
        <v>24000</v>
      </c>
      <c r="V35" s="1">
        <f t="shared" si="27"/>
        <v>-24000</v>
      </c>
      <c r="W35" s="29">
        <v>42369</v>
      </c>
      <c r="X35" s="1">
        <f t="shared" si="25"/>
        <v>24000</v>
      </c>
      <c r="Y35" s="1">
        <f t="shared" si="28"/>
        <v>-24000</v>
      </c>
      <c r="Z35" s="29">
        <v>42369</v>
      </c>
      <c r="AA35" s="1">
        <v>24000</v>
      </c>
      <c r="AB35" s="1">
        <f t="shared" si="26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4"/>
        <v>24000</v>
      </c>
      <c r="V36" s="1">
        <f t="shared" si="27"/>
        <v>-24000</v>
      </c>
      <c r="W36" s="29">
        <v>42734</v>
      </c>
      <c r="X36" s="1">
        <f t="shared" si="25"/>
        <v>24000</v>
      </c>
      <c r="Y36" s="1">
        <f t="shared" si="28"/>
        <v>-24000</v>
      </c>
      <c r="Z36" s="29">
        <v>42734</v>
      </c>
      <c r="AA36" s="1">
        <v>24000</v>
      </c>
      <c r="AB36" s="1">
        <f t="shared" si="26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4"/>
        <v>24000</v>
      </c>
      <c r="V37" s="1">
        <f t="shared" si="27"/>
        <v>-24000</v>
      </c>
      <c r="W37" s="29">
        <v>43098</v>
      </c>
      <c r="X37" s="1">
        <f t="shared" si="25"/>
        <v>24000</v>
      </c>
      <c r="Y37" s="1">
        <f t="shared" si="28"/>
        <v>-24000</v>
      </c>
      <c r="Z37" s="29">
        <v>43098</v>
      </c>
      <c r="AA37" s="1">
        <v>24000</v>
      </c>
      <c r="AB37" s="1">
        <f t="shared" si="26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4"/>
        <v>24000</v>
      </c>
      <c r="V38" s="1">
        <f t="shared" si="27"/>
        <v>-24000</v>
      </c>
      <c r="W38" s="29">
        <v>43462</v>
      </c>
      <c r="X38" s="1">
        <f t="shared" si="25"/>
        <v>24000</v>
      </c>
      <c r="Y38" s="1">
        <f t="shared" si="28"/>
        <v>-24000</v>
      </c>
      <c r="Z38" s="29">
        <v>43462</v>
      </c>
      <c r="AA38" s="1">
        <v>24000</v>
      </c>
      <c r="AB38" s="1">
        <f t="shared" si="26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4"/>
        <v>24000</v>
      </c>
      <c r="V39" s="1">
        <f t="shared" si="27"/>
        <v>-24000</v>
      </c>
      <c r="W39" s="30">
        <v>43830</v>
      </c>
      <c r="X39" s="1">
        <f t="shared" si="25"/>
        <v>24000</v>
      </c>
      <c r="Y39" s="1">
        <f t="shared" si="28"/>
        <v>-24000</v>
      </c>
      <c r="Z39" s="30">
        <v>43830</v>
      </c>
      <c r="AA39" s="1">
        <v>24000</v>
      </c>
      <c r="AB39" s="1">
        <f t="shared" si="26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4"/>
        <v>24000</v>
      </c>
      <c r="V40" s="1">
        <f t="shared" si="27"/>
        <v>-24000</v>
      </c>
      <c r="W40" s="24">
        <v>44196</v>
      </c>
      <c r="X40" s="1">
        <f t="shared" si="25"/>
        <v>24000</v>
      </c>
      <c r="Y40" s="1">
        <f t="shared" si="28"/>
        <v>-24000</v>
      </c>
      <c r="Z40" s="24">
        <v>44196</v>
      </c>
      <c r="AA40" s="1">
        <v>24000</v>
      </c>
      <c r="AB40" s="1">
        <f t="shared" si="26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5"/>
        <v>24000</v>
      </c>
      <c r="Y41" s="1">
        <f t="shared" si="28"/>
        <v>-24000</v>
      </c>
      <c r="Z41" s="24">
        <v>44561</v>
      </c>
      <c r="AA41" s="1">
        <v>24000</v>
      </c>
      <c r="AB41" s="1">
        <f t="shared" si="26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6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29">C67/B67</f>
        <v>1235.2541535420912</v>
      </c>
      <c r="E67" s="28">
        <f t="shared" ref="E67:E123" si="30">E66+D67</f>
        <v>103655.75536714398</v>
      </c>
      <c r="F67" s="28">
        <f t="shared" ref="F67:F123" si="31">E67*B67</f>
        <v>167829.03351494283</v>
      </c>
      <c r="G67" s="28">
        <f t="shared" ref="G67:G123" si="32">G66+C67</f>
        <v>130000</v>
      </c>
      <c r="H67" s="28">
        <f t="shared" ref="H67:H123" si="33">F67</f>
        <v>167829.03351494283</v>
      </c>
      <c r="I67" s="28">
        <f t="shared" ref="I67:I123" si="34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5">C67</f>
        <v>2000</v>
      </c>
      <c r="D68" s="28">
        <f t="shared" si="29"/>
        <v>1278.6415711947627</v>
      </c>
      <c r="E68" s="28">
        <f t="shared" si="30"/>
        <v>104934.39693833874</v>
      </c>
      <c r="F68" s="28">
        <f t="shared" si="31"/>
        <v>164134.18631507194</v>
      </c>
      <c r="G68" s="28">
        <f t="shared" si="32"/>
        <v>132000</v>
      </c>
      <c r="H68" s="28">
        <f t="shared" si="33"/>
        <v>164134.18631507194</v>
      </c>
      <c r="I68" s="28">
        <f t="shared" si="34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5"/>
        <v>2000</v>
      </c>
      <c r="D69" s="28">
        <f t="shared" si="29"/>
        <v>1140.3743849105663</v>
      </c>
      <c r="E69" s="28">
        <f t="shared" si="30"/>
        <v>106074.77132324931</v>
      </c>
      <c r="F69" s="28">
        <f t="shared" si="31"/>
        <v>186034.99469442785</v>
      </c>
      <c r="G69" s="28">
        <f t="shared" si="32"/>
        <v>134000</v>
      </c>
      <c r="H69" s="28">
        <f t="shared" si="33"/>
        <v>186034.99469442785</v>
      </c>
      <c r="I69" s="28">
        <f t="shared" si="34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5"/>
        <v>2000</v>
      </c>
      <c r="D70" s="28">
        <f t="shared" si="29"/>
        <v>1155.4148517025037</v>
      </c>
      <c r="E70" s="28">
        <f t="shared" si="30"/>
        <v>107230.18617495181</v>
      </c>
      <c r="F70" s="28">
        <f t="shared" si="31"/>
        <v>185613.30766511807</v>
      </c>
      <c r="G70" s="28">
        <f t="shared" si="32"/>
        <v>136000</v>
      </c>
      <c r="H70" s="28">
        <f t="shared" si="33"/>
        <v>185613.30766511807</v>
      </c>
      <c r="I70" s="28">
        <f t="shared" si="34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5"/>
        <v>2000</v>
      </c>
      <c r="D71" s="28">
        <f t="shared" si="29"/>
        <v>1148.0067732399621</v>
      </c>
      <c r="E71" s="28">
        <f t="shared" si="30"/>
        <v>108378.19294819178</v>
      </c>
      <c r="F71" s="28">
        <f t="shared" si="31"/>
        <v>188811.06884469232</v>
      </c>
      <c r="G71" s="28">
        <f t="shared" si="32"/>
        <v>138000</v>
      </c>
      <c r="H71" s="28">
        <f t="shared" si="33"/>
        <v>188811.06884469232</v>
      </c>
      <c r="I71" s="28">
        <f t="shared" si="34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5"/>
        <v>2000</v>
      </c>
      <c r="D72" s="28">
        <f t="shared" si="29"/>
        <v>1141.0705523922545</v>
      </c>
      <c r="E72" s="28">
        <f t="shared" si="30"/>
        <v>109519.26350058403</v>
      </c>
      <c r="F72" s="28">
        <f t="shared" si="31"/>
        <v>191958.79390801364</v>
      </c>
      <c r="G72" s="28">
        <f t="shared" si="32"/>
        <v>140000</v>
      </c>
      <c r="H72" s="28">
        <f t="shared" si="33"/>
        <v>191958.79390801364</v>
      </c>
      <c r="I72" s="28">
        <f t="shared" si="34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5"/>
        <v>2000</v>
      </c>
      <c r="D73" s="28">
        <f t="shared" si="29"/>
        <v>1089.5857395018415</v>
      </c>
      <c r="E73" s="28">
        <f t="shared" si="30"/>
        <v>110608.84924008587</v>
      </c>
      <c r="F73" s="28">
        <f t="shared" si="31"/>
        <v>203029.179311132</v>
      </c>
      <c r="G73" s="28">
        <f t="shared" si="32"/>
        <v>142000</v>
      </c>
      <c r="H73" s="28">
        <f t="shared" si="33"/>
        <v>203029.179311132</v>
      </c>
      <c r="I73" s="28">
        <f t="shared" si="34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5"/>
        <v>2000</v>
      </c>
      <c r="D74" s="28">
        <f t="shared" si="29"/>
        <v>1051.2594087717084</v>
      </c>
      <c r="E74" s="28">
        <f t="shared" si="30"/>
        <v>111660.10864885758</v>
      </c>
      <c r="F74" s="28">
        <f t="shared" si="31"/>
        <v>212431.12350227855</v>
      </c>
      <c r="G74" s="28">
        <f t="shared" si="32"/>
        <v>144000</v>
      </c>
      <c r="H74" s="28">
        <f t="shared" si="33"/>
        <v>212431.12350227855</v>
      </c>
      <c r="I74" s="28">
        <f t="shared" si="34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5"/>
        <v>2000</v>
      </c>
      <c r="D75" s="28">
        <f t="shared" si="29"/>
        <v>1065.3087531093699</v>
      </c>
      <c r="E75" s="28">
        <f t="shared" si="30"/>
        <v>112725.41740196696</v>
      </c>
      <c r="F75" s="28">
        <f t="shared" si="31"/>
        <v>211629.57137627876</v>
      </c>
      <c r="G75" s="28">
        <f t="shared" si="32"/>
        <v>146000</v>
      </c>
      <c r="H75" s="28">
        <f t="shared" si="33"/>
        <v>211629.57137627876</v>
      </c>
      <c r="I75" s="28">
        <f t="shared" si="34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5"/>
        <v>2000</v>
      </c>
      <c r="D76" s="28">
        <f t="shared" si="29"/>
        <v>1044.2664550286652</v>
      </c>
      <c r="E76" s="28">
        <f t="shared" si="30"/>
        <v>113769.68385699563</v>
      </c>
      <c r="F76" s="28">
        <f t="shared" si="31"/>
        <v>217893.97391659516</v>
      </c>
      <c r="G76" s="28">
        <f t="shared" si="32"/>
        <v>148000</v>
      </c>
      <c r="H76" s="28">
        <f t="shared" si="33"/>
        <v>217893.97391659516</v>
      </c>
      <c r="I76" s="28">
        <f t="shared" si="34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5"/>
        <v>2000</v>
      </c>
      <c r="D77" s="28">
        <f t="shared" si="29"/>
        <v>988.12764632935296</v>
      </c>
      <c r="E77" s="28">
        <f t="shared" si="30"/>
        <v>114757.81150332498</v>
      </c>
      <c r="F77" s="28">
        <f t="shared" si="31"/>
        <v>232273.25321707482</v>
      </c>
      <c r="G77" s="28">
        <f t="shared" si="32"/>
        <v>150000</v>
      </c>
      <c r="H77" s="28">
        <f t="shared" si="33"/>
        <v>232273.25321707482</v>
      </c>
      <c r="I77" s="28">
        <f t="shared" si="34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5"/>
        <v>2000</v>
      </c>
      <c r="D78" s="28">
        <f t="shared" si="29"/>
        <v>1024.516684254203</v>
      </c>
      <c r="E78" s="28">
        <f t="shared" si="30"/>
        <v>115782.32818757919</v>
      </c>
      <c r="F78" s="28">
        <f t="shared" si="31"/>
        <v>226023.31414810085</v>
      </c>
      <c r="G78" s="28">
        <f t="shared" si="32"/>
        <v>152000</v>
      </c>
      <c r="H78" s="28">
        <f t="shared" si="33"/>
        <v>226023.31414810085</v>
      </c>
      <c r="I78" s="28">
        <f t="shared" si="34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5"/>
        <v>2000</v>
      </c>
      <c r="D79" s="16">
        <f t="shared" si="29"/>
        <v>999.10080927165563</v>
      </c>
      <c r="E79" s="16">
        <f t="shared" si="30"/>
        <v>116781.42899685084</v>
      </c>
      <c r="F79" s="16">
        <f t="shared" si="31"/>
        <v>233773.064565896</v>
      </c>
      <c r="G79" s="16">
        <f t="shared" si="32"/>
        <v>154000</v>
      </c>
      <c r="H79" s="16">
        <f t="shared" si="33"/>
        <v>233773.064565896</v>
      </c>
      <c r="I79" s="16">
        <f t="shared" si="34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5"/>
        <v>2000</v>
      </c>
      <c r="D80" s="16">
        <f t="shared" si="29"/>
        <v>959.20041053777572</v>
      </c>
      <c r="E80" s="16">
        <f t="shared" si="30"/>
        <v>117740.62940738861</v>
      </c>
      <c r="F80" s="16">
        <f t="shared" si="31"/>
        <v>245497.45415846378</v>
      </c>
      <c r="G80" s="16">
        <f t="shared" si="32"/>
        <v>156000</v>
      </c>
      <c r="H80" s="16">
        <f t="shared" si="33"/>
        <v>245497.45415846378</v>
      </c>
      <c r="I80" s="16">
        <f t="shared" si="34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5"/>
        <v>2000</v>
      </c>
      <c r="D81" s="16">
        <f t="shared" si="29"/>
        <v>945.79640786524294</v>
      </c>
      <c r="E81" s="16">
        <f t="shared" si="30"/>
        <v>118686.42581525385</v>
      </c>
      <c r="F81" s="16">
        <f t="shared" si="31"/>
        <v>250976.68975745208</v>
      </c>
      <c r="G81" s="16">
        <f t="shared" si="32"/>
        <v>158000</v>
      </c>
      <c r="H81" s="16">
        <f t="shared" si="33"/>
        <v>250976.68975745208</v>
      </c>
      <c r="I81" s="16">
        <f t="shared" si="34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5"/>
        <v>2000</v>
      </c>
      <c r="D82" s="16">
        <f t="shared" si="29"/>
        <v>951.1897005179228</v>
      </c>
      <c r="E82" s="16">
        <f t="shared" si="30"/>
        <v>119637.61551577177</v>
      </c>
      <c r="F82" s="16">
        <f t="shared" si="31"/>
        <v>251553.63951192721</v>
      </c>
      <c r="G82" s="16">
        <f t="shared" si="32"/>
        <v>160000</v>
      </c>
      <c r="H82" s="16">
        <f t="shared" si="33"/>
        <v>251553.63951192721</v>
      </c>
      <c r="I82" s="16">
        <f t="shared" si="34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5"/>
        <v>2000</v>
      </c>
      <c r="D83" s="16">
        <f t="shared" si="29"/>
        <v>955.38358650998384</v>
      </c>
      <c r="E83" s="16">
        <f t="shared" si="30"/>
        <v>120592.99910228176</v>
      </c>
      <c r="F83" s="16">
        <f t="shared" si="31"/>
        <v>252449.38432071661</v>
      </c>
      <c r="G83" s="16">
        <f t="shared" si="32"/>
        <v>162000</v>
      </c>
      <c r="H83" s="16">
        <f t="shared" si="33"/>
        <v>252449.38432071661</v>
      </c>
      <c r="I83" s="16">
        <f t="shared" si="34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5"/>
        <v>2000</v>
      </c>
      <c r="D84" s="16">
        <f t="shared" si="29"/>
        <v>892.56227853298469</v>
      </c>
      <c r="E84" s="16">
        <f t="shared" si="30"/>
        <v>121485.56138081475</v>
      </c>
      <c r="F84" s="16">
        <f t="shared" si="31"/>
        <v>272217.55680844683</v>
      </c>
      <c r="G84" s="16">
        <f t="shared" si="32"/>
        <v>164000</v>
      </c>
      <c r="H84" s="16">
        <f t="shared" si="33"/>
        <v>272217.55680844683</v>
      </c>
      <c r="I84" s="16">
        <f t="shared" si="34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5"/>
        <v>2000</v>
      </c>
      <c r="D85" s="16">
        <f t="shared" si="29"/>
        <v>879.83247989582787</v>
      </c>
      <c r="E85" s="16">
        <f t="shared" si="30"/>
        <v>122365.39386071058</v>
      </c>
      <c r="F85" s="16">
        <f t="shared" si="31"/>
        <v>278156.11870841286</v>
      </c>
      <c r="G85" s="16">
        <f t="shared" si="32"/>
        <v>166000</v>
      </c>
      <c r="H85" s="16">
        <f t="shared" si="33"/>
        <v>278156.11870841286</v>
      </c>
      <c r="I85" s="16">
        <f t="shared" si="34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5"/>
        <v>2000</v>
      </c>
      <c r="D86" s="16">
        <f t="shared" si="29"/>
        <v>865.81960648498898</v>
      </c>
      <c r="E86" s="16">
        <f t="shared" si="30"/>
        <v>123231.21346719557</v>
      </c>
      <c r="F86" s="16">
        <f t="shared" si="31"/>
        <v>284657.94154854841</v>
      </c>
      <c r="G86" s="16">
        <f t="shared" si="32"/>
        <v>168000</v>
      </c>
      <c r="H86" s="16">
        <f t="shared" si="33"/>
        <v>284657.94154854841</v>
      </c>
      <c r="I86" s="16">
        <f t="shared" si="34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5"/>
        <v>2000</v>
      </c>
      <c r="D87" s="16">
        <f t="shared" si="29"/>
        <v>854.84332858895289</v>
      </c>
      <c r="E87" s="16">
        <f t="shared" si="30"/>
        <v>124086.05679578452</v>
      </c>
      <c r="F87" s="16">
        <f t="shared" si="31"/>
        <v>290312.97933998541</v>
      </c>
      <c r="G87" s="16">
        <f t="shared" si="32"/>
        <v>170000</v>
      </c>
      <c r="H87" s="16">
        <f t="shared" si="33"/>
        <v>290312.97933998541</v>
      </c>
      <c r="I87" s="16">
        <f t="shared" si="34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5"/>
        <v>2000</v>
      </c>
      <c r="D88" s="16">
        <f t="shared" si="29"/>
        <v>818.5148048865334</v>
      </c>
      <c r="E88" s="16">
        <f t="shared" si="30"/>
        <v>124904.57160067106</v>
      </c>
      <c r="F88" s="16">
        <f t="shared" si="31"/>
        <v>305198.0754776597</v>
      </c>
      <c r="G88" s="16">
        <f t="shared" si="32"/>
        <v>172000</v>
      </c>
      <c r="H88" s="16">
        <f t="shared" si="33"/>
        <v>305198.0754776597</v>
      </c>
      <c r="I88" s="16">
        <f t="shared" si="34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5"/>
        <v>2000</v>
      </c>
      <c r="D89" s="16">
        <f t="shared" si="29"/>
        <v>824.08979282382609</v>
      </c>
      <c r="E89" s="16">
        <f t="shared" si="30"/>
        <v>125728.66139349488</v>
      </c>
      <c r="F89" s="16">
        <f t="shared" si="31"/>
        <v>305133.40290910058</v>
      </c>
      <c r="G89" s="16">
        <f t="shared" si="32"/>
        <v>174000</v>
      </c>
      <c r="H89" s="16">
        <f t="shared" si="33"/>
        <v>305133.40290910058</v>
      </c>
      <c r="I89" s="16">
        <f t="shared" si="34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5"/>
        <v>2000</v>
      </c>
      <c r="D90" s="16">
        <f t="shared" si="29"/>
        <v>802.70350540620814</v>
      </c>
      <c r="E90" s="16">
        <f t="shared" si="30"/>
        <v>126531.3648989011</v>
      </c>
      <c r="F90" s="16">
        <f t="shared" si="31"/>
        <v>315263.01815480401</v>
      </c>
      <c r="G90" s="16">
        <f t="shared" si="32"/>
        <v>176000</v>
      </c>
      <c r="H90" s="16">
        <f t="shared" si="33"/>
        <v>315263.01815480401</v>
      </c>
      <c r="I90" s="16">
        <f t="shared" si="34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5"/>
        <v>2000</v>
      </c>
      <c r="D91" s="16">
        <f t="shared" si="29"/>
        <v>768.4593542636045</v>
      </c>
      <c r="E91" s="16">
        <f t="shared" si="30"/>
        <v>127299.8242531647</v>
      </c>
      <c r="F91" s="16">
        <f t="shared" si="31"/>
        <v>331311.795599529</v>
      </c>
      <c r="G91" s="16">
        <f t="shared" si="32"/>
        <v>178000</v>
      </c>
      <c r="H91" s="16">
        <f t="shared" si="33"/>
        <v>331311.795599529</v>
      </c>
      <c r="I91" s="16">
        <f t="shared" si="34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5"/>
        <v>2000</v>
      </c>
      <c r="D92" s="16">
        <f t="shared" si="29"/>
        <v>811.88271542293012</v>
      </c>
      <c r="E92" s="16">
        <f t="shared" si="30"/>
        <v>128111.70696858763</v>
      </c>
      <c r="F92" s="16">
        <f t="shared" si="31"/>
        <v>315591.66006348841</v>
      </c>
      <c r="G92" s="16">
        <f t="shared" si="32"/>
        <v>180000</v>
      </c>
      <c r="H92" s="16">
        <f t="shared" si="33"/>
        <v>315591.66006348841</v>
      </c>
      <c r="I92" s="16">
        <f t="shared" si="34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5"/>
        <v>2000</v>
      </c>
      <c r="D93" s="16">
        <f t="shared" si="29"/>
        <v>833.9448929214758</v>
      </c>
      <c r="E93" s="16">
        <f t="shared" si="30"/>
        <v>128945.6518615091</v>
      </c>
      <c r="F93" s="16">
        <f t="shared" si="31"/>
        <v>309242.62012034556</v>
      </c>
      <c r="G93" s="16">
        <f t="shared" si="32"/>
        <v>182000</v>
      </c>
      <c r="H93" s="16">
        <f t="shared" si="33"/>
        <v>309242.62012034556</v>
      </c>
      <c r="I93" s="16">
        <f t="shared" si="34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5"/>
        <v>2000</v>
      </c>
      <c r="D94" s="16">
        <f t="shared" si="29"/>
        <v>865.08932047233873</v>
      </c>
      <c r="E94" s="16">
        <f t="shared" si="30"/>
        <v>129810.74118198144</v>
      </c>
      <c r="F94" s="16">
        <f t="shared" si="31"/>
        <v>300109.45253862289</v>
      </c>
      <c r="G94" s="16">
        <f t="shared" si="32"/>
        <v>184000</v>
      </c>
      <c r="H94" s="16">
        <f t="shared" si="33"/>
        <v>300109.45253862289</v>
      </c>
      <c r="I94" s="16">
        <f t="shared" si="34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5"/>
        <v>2000</v>
      </c>
      <c r="D95" s="16">
        <f t="shared" si="29"/>
        <v>844.74799055571737</v>
      </c>
      <c r="E95" s="16">
        <f t="shared" si="30"/>
        <v>130655.48917253716</v>
      </c>
      <c r="F95" s="16">
        <f t="shared" si="31"/>
        <v>309336.01650022384</v>
      </c>
      <c r="G95" s="16">
        <f t="shared" si="32"/>
        <v>186000</v>
      </c>
      <c r="H95" s="16">
        <f t="shared" si="33"/>
        <v>309336.01650022384</v>
      </c>
      <c r="I95" s="16">
        <f t="shared" si="34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5"/>
        <v>2000</v>
      </c>
      <c r="D96" s="16">
        <f t="shared" si="29"/>
        <v>915.27316327557958</v>
      </c>
      <c r="E96" s="16">
        <f t="shared" si="30"/>
        <v>131570.76233581273</v>
      </c>
      <c r="F96" s="16">
        <f t="shared" si="31"/>
        <v>287500.53561047785</v>
      </c>
      <c r="G96" s="16">
        <f t="shared" si="32"/>
        <v>188000</v>
      </c>
      <c r="H96" s="16">
        <f t="shared" si="33"/>
        <v>287500.53561047785</v>
      </c>
      <c r="I96" s="16">
        <f t="shared" si="34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5"/>
        <v>2000</v>
      </c>
      <c r="D97" s="16">
        <f t="shared" si="29"/>
        <v>918.44653952305055</v>
      </c>
      <c r="E97" s="16">
        <f t="shared" si="30"/>
        <v>132489.20887533578</v>
      </c>
      <c r="F97" s="16">
        <f t="shared" si="31"/>
        <v>288507.17635484249</v>
      </c>
      <c r="G97" s="16">
        <f t="shared" si="32"/>
        <v>190000</v>
      </c>
      <c r="H97" s="16">
        <f t="shared" si="33"/>
        <v>288507.17635484249</v>
      </c>
      <c r="I97" s="16">
        <f t="shared" si="34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5"/>
        <v>2000</v>
      </c>
      <c r="D98" s="16">
        <f t="shared" si="29"/>
        <v>978.83274195521835</v>
      </c>
      <c r="E98" s="16">
        <f t="shared" si="30"/>
        <v>133468.04161729099</v>
      </c>
      <c r="F98" s="16">
        <f t="shared" si="31"/>
        <v>272708.57603452983</v>
      </c>
      <c r="G98" s="16">
        <f t="shared" si="32"/>
        <v>192000</v>
      </c>
      <c r="H98" s="16">
        <f t="shared" si="33"/>
        <v>272708.57603452983</v>
      </c>
      <c r="I98" s="16">
        <f t="shared" si="34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5"/>
        <v>2000</v>
      </c>
      <c r="D99" s="16">
        <f t="shared" si="29"/>
        <v>948.89714429404421</v>
      </c>
      <c r="E99" s="16">
        <f t="shared" si="30"/>
        <v>134416.93876158504</v>
      </c>
      <c r="F99" s="16">
        <f t="shared" si="31"/>
        <v>283311.9259971804</v>
      </c>
      <c r="G99" s="16">
        <f t="shared" si="32"/>
        <v>194000</v>
      </c>
      <c r="H99" s="16">
        <f t="shared" si="33"/>
        <v>283311.9259971804</v>
      </c>
      <c r="I99" s="16">
        <f t="shared" si="34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5"/>
        <v>2000</v>
      </c>
      <c r="D100" s="16">
        <f t="shared" si="29"/>
        <v>1062.0390086927894</v>
      </c>
      <c r="E100" s="16">
        <f t="shared" si="30"/>
        <v>135478.97777027782</v>
      </c>
      <c r="F100" s="16">
        <f t="shared" si="31"/>
        <v>255129.94656765409</v>
      </c>
      <c r="G100" s="16">
        <f t="shared" si="32"/>
        <v>196000</v>
      </c>
      <c r="H100" s="16">
        <f t="shared" si="33"/>
        <v>255129.94656765409</v>
      </c>
      <c r="I100" s="16">
        <f t="shared" si="34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5"/>
        <v>2000</v>
      </c>
      <c r="D101" s="16">
        <f t="shared" si="29"/>
        <v>1028.5949393128985</v>
      </c>
      <c r="E101" s="16">
        <f t="shared" si="30"/>
        <v>136507.57270959072</v>
      </c>
      <c r="F101" s="16">
        <f t="shared" si="31"/>
        <v>265425.32437652821</v>
      </c>
      <c r="G101" s="16">
        <f t="shared" si="32"/>
        <v>198000</v>
      </c>
      <c r="H101" s="16">
        <f t="shared" si="33"/>
        <v>265425.32437652821</v>
      </c>
      <c r="I101" s="16">
        <f t="shared" si="34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5"/>
        <v>2000</v>
      </c>
      <c r="D102" s="16">
        <f t="shared" si="29"/>
        <v>1067.4124321525971</v>
      </c>
      <c r="E102" s="16">
        <f t="shared" si="30"/>
        <v>137574.98514174332</v>
      </c>
      <c r="F102" s="16">
        <f t="shared" si="31"/>
        <v>257772.87391023306</v>
      </c>
      <c r="G102" s="16">
        <f t="shared" si="32"/>
        <v>200000</v>
      </c>
      <c r="H102" s="16">
        <f t="shared" si="33"/>
        <v>257772.87391023306</v>
      </c>
      <c r="I102" s="16">
        <f t="shared" si="34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5"/>
        <v>2000</v>
      </c>
      <c r="D103" s="16">
        <f t="shared" si="29"/>
        <v>1020.1687359089193</v>
      </c>
      <c r="E103" s="16">
        <f t="shared" si="30"/>
        <v>138595.15387765225</v>
      </c>
      <c r="F103" s="16">
        <f t="shared" si="31"/>
        <v>271710.25537098217</v>
      </c>
      <c r="G103" s="16">
        <f t="shared" si="32"/>
        <v>202000</v>
      </c>
      <c r="H103" s="16">
        <f t="shared" si="33"/>
        <v>271710.25537098217</v>
      </c>
      <c r="I103" s="16">
        <f t="shared" si="34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5"/>
        <v>2000</v>
      </c>
      <c r="D104" s="16">
        <f t="shared" si="29"/>
        <v>889.11017853332385</v>
      </c>
      <c r="E104" s="16">
        <f t="shared" si="30"/>
        <v>139484.26405618558</v>
      </c>
      <c r="F104" s="16">
        <f t="shared" si="31"/>
        <v>313761.48293854605</v>
      </c>
      <c r="G104" s="16">
        <f t="shared" si="32"/>
        <v>204000</v>
      </c>
      <c r="H104" s="16">
        <f t="shared" si="33"/>
        <v>313761.48293854605</v>
      </c>
      <c r="I104" s="16">
        <f t="shared" si="34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5"/>
        <v>2000</v>
      </c>
      <c r="D105" s="16">
        <f t="shared" si="29"/>
        <v>821.22370544348132</v>
      </c>
      <c r="E105" s="16">
        <f t="shared" si="30"/>
        <v>140305.48776162908</v>
      </c>
      <c r="F105" s="16">
        <f t="shared" si="31"/>
        <v>341698.58183979383</v>
      </c>
      <c r="G105" s="16">
        <f t="shared" si="32"/>
        <v>206000</v>
      </c>
      <c r="H105" s="16">
        <f t="shared" si="33"/>
        <v>341698.58183979383</v>
      </c>
      <c r="I105" s="16">
        <f t="shared" si="34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5"/>
        <v>2000</v>
      </c>
      <c r="D106" s="16">
        <f t="shared" si="29"/>
        <v>826.14245174295399</v>
      </c>
      <c r="E106" s="16">
        <f t="shared" si="30"/>
        <v>141131.63021337203</v>
      </c>
      <c r="F106" s="16">
        <f t="shared" si="31"/>
        <v>341664.15226725023</v>
      </c>
      <c r="G106" s="16">
        <f t="shared" si="32"/>
        <v>208000</v>
      </c>
      <c r="H106" s="16">
        <f t="shared" si="33"/>
        <v>341664.15226725023</v>
      </c>
      <c r="I106" s="16">
        <f t="shared" si="34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5"/>
        <v>2000</v>
      </c>
      <c r="D107" s="16">
        <f t="shared" si="29"/>
        <v>884.05604915351626</v>
      </c>
      <c r="E107" s="16">
        <f t="shared" si="30"/>
        <v>142015.68626252556</v>
      </c>
      <c r="F107" s="16">
        <f t="shared" si="31"/>
        <v>321282.08703171159</v>
      </c>
      <c r="G107" s="16">
        <f t="shared" si="32"/>
        <v>210000</v>
      </c>
      <c r="H107" s="16">
        <f t="shared" si="33"/>
        <v>321282.08703171159</v>
      </c>
      <c r="I107" s="16">
        <f t="shared" si="34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5"/>
        <v>2000</v>
      </c>
      <c r="D108" s="16">
        <f t="shared" si="29"/>
        <v>852.70392414345883</v>
      </c>
      <c r="E108" s="16">
        <f t="shared" si="30"/>
        <v>142868.39018666901</v>
      </c>
      <c r="F108" s="16">
        <f t="shared" si="31"/>
        <v>335094.9518150285</v>
      </c>
      <c r="G108" s="16">
        <f t="shared" si="32"/>
        <v>212000</v>
      </c>
      <c r="H108" s="16">
        <f t="shared" si="33"/>
        <v>335094.9518150285</v>
      </c>
      <c r="I108" s="16">
        <f t="shared" si="34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5"/>
        <v>2000</v>
      </c>
      <c r="D109" s="16">
        <f t="shared" si="29"/>
        <v>858.40594016910586</v>
      </c>
      <c r="E109" s="16">
        <f t="shared" si="30"/>
        <v>143726.79612683813</v>
      </c>
      <c r="F109" s="16">
        <f t="shared" si="31"/>
        <v>334869.06229592022</v>
      </c>
      <c r="G109" s="16">
        <f t="shared" si="32"/>
        <v>214000</v>
      </c>
      <c r="H109" s="16">
        <f t="shared" si="33"/>
        <v>334869.06229592022</v>
      </c>
      <c r="I109" s="16">
        <f t="shared" si="34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5"/>
        <v>2000</v>
      </c>
      <c r="D110" s="16">
        <f t="shared" si="29"/>
        <v>891.33312238449435</v>
      </c>
      <c r="E110" s="16">
        <f t="shared" si="30"/>
        <v>144618.12924922263</v>
      </c>
      <c r="F110" s="16">
        <f t="shared" si="31"/>
        <v>324498.4969532832</v>
      </c>
      <c r="G110" s="16">
        <f t="shared" si="32"/>
        <v>216000</v>
      </c>
      <c r="H110" s="16">
        <f t="shared" si="33"/>
        <v>324498.4969532832</v>
      </c>
      <c r="I110" s="16">
        <f t="shared" si="34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5"/>
        <v>2000</v>
      </c>
      <c r="D111" s="16">
        <f t="shared" si="29"/>
        <v>887.96146247252875</v>
      </c>
      <c r="E111" s="16">
        <f t="shared" si="30"/>
        <v>145506.09071169517</v>
      </c>
      <c r="F111" s="16">
        <f t="shared" si="31"/>
        <v>327730.64341448661</v>
      </c>
      <c r="G111" s="16">
        <f t="shared" si="32"/>
        <v>218000</v>
      </c>
      <c r="H111" s="16">
        <f t="shared" si="33"/>
        <v>327730.64341448661</v>
      </c>
      <c r="I111" s="16">
        <f t="shared" si="34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5"/>
        <v>2000</v>
      </c>
      <c r="D112" s="16">
        <f t="shared" si="29"/>
        <v>885.0223246881402</v>
      </c>
      <c r="E112" s="16">
        <f t="shared" si="30"/>
        <v>146391.11303638332</v>
      </c>
      <c r="F112" s="16">
        <f t="shared" si="31"/>
        <v>330819.02897301014</v>
      </c>
      <c r="G112" s="16">
        <f t="shared" si="32"/>
        <v>220000</v>
      </c>
      <c r="H112" s="16">
        <f t="shared" si="33"/>
        <v>330819.02897301014</v>
      </c>
      <c r="I112" s="16">
        <f t="shared" si="34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5"/>
        <v>2000</v>
      </c>
      <c r="D113" s="16">
        <f t="shared" si="29"/>
        <v>887.65406345838892</v>
      </c>
      <c r="E113" s="16">
        <f t="shared" si="30"/>
        <v>147278.7670998417</v>
      </c>
      <c r="F113" s="16">
        <f t="shared" si="31"/>
        <v>331838.20851566637</v>
      </c>
      <c r="G113" s="16">
        <f t="shared" si="32"/>
        <v>222000</v>
      </c>
      <c r="H113" s="16">
        <f t="shared" si="33"/>
        <v>331838.20851566637</v>
      </c>
      <c r="I113" s="16">
        <f t="shared" si="34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5"/>
        <v>2000</v>
      </c>
      <c r="D114" s="16">
        <f t="shared" si="29"/>
        <v>817.99256444758907</v>
      </c>
      <c r="E114" s="16">
        <f t="shared" si="30"/>
        <v>148096.7596642893</v>
      </c>
      <c r="F114" s="16">
        <f t="shared" si="31"/>
        <v>362098.05834678403</v>
      </c>
      <c r="G114" s="16">
        <f t="shared" si="32"/>
        <v>224000</v>
      </c>
      <c r="H114" s="16">
        <f t="shared" si="33"/>
        <v>362098.05834678403</v>
      </c>
      <c r="I114" s="16">
        <f t="shared" si="34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5"/>
        <v>2000</v>
      </c>
      <c r="D115" s="16">
        <f t="shared" si="29"/>
        <v>839.91264908449534</v>
      </c>
      <c r="E115" s="16">
        <f t="shared" si="30"/>
        <v>148936.6723133738</v>
      </c>
      <c r="F115" s="16">
        <f t="shared" si="31"/>
        <v>354648.00411260565</v>
      </c>
      <c r="G115" s="16">
        <f t="shared" si="32"/>
        <v>226000</v>
      </c>
      <c r="H115" s="16">
        <f t="shared" si="33"/>
        <v>354648.00411260565</v>
      </c>
      <c r="I115" s="16">
        <f t="shared" si="34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5"/>
        <v>2000</v>
      </c>
      <c r="D116" s="16">
        <f t="shared" si="29"/>
        <v>843.540169382866</v>
      </c>
      <c r="E116" s="16">
        <f t="shared" si="30"/>
        <v>149780.21248275667</v>
      </c>
      <c r="F116" s="16">
        <f t="shared" si="31"/>
        <v>355122.89258811681</v>
      </c>
      <c r="G116" s="16">
        <f t="shared" si="32"/>
        <v>228000</v>
      </c>
      <c r="H116" s="16">
        <f t="shared" si="33"/>
        <v>355122.89258811681</v>
      </c>
      <c r="I116" s="16">
        <f t="shared" si="34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5"/>
        <v>2000</v>
      </c>
      <c r="D117" s="16">
        <f t="shared" si="29"/>
        <v>911.93448662648075</v>
      </c>
      <c r="E117" s="16">
        <f t="shared" si="30"/>
        <v>150692.14696938315</v>
      </c>
      <c r="F117" s="16">
        <f t="shared" si="31"/>
        <v>330488.97520443297</v>
      </c>
      <c r="G117" s="16">
        <f t="shared" si="32"/>
        <v>230000</v>
      </c>
      <c r="H117" s="16">
        <f t="shared" si="33"/>
        <v>330488.97520443297</v>
      </c>
      <c r="I117" s="16">
        <f t="shared" si="34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5"/>
        <v>2000</v>
      </c>
      <c r="D118" s="16">
        <f t="shared" si="29"/>
        <v>869.71269041272217</v>
      </c>
      <c r="E118" s="16">
        <f t="shared" si="30"/>
        <v>151561.85965979588</v>
      </c>
      <c r="F118" s="16">
        <f t="shared" si="31"/>
        <v>348533.16809226322</v>
      </c>
      <c r="G118" s="16">
        <f t="shared" si="32"/>
        <v>232000</v>
      </c>
      <c r="H118" s="16">
        <f t="shared" si="33"/>
        <v>348533.16809226322</v>
      </c>
      <c r="I118" s="16">
        <f t="shared" si="34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5"/>
        <v>2000</v>
      </c>
      <c r="D119" s="16">
        <f t="shared" si="29"/>
        <v>866.92674469007375</v>
      </c>
      <c r="E119" s="16">
        <f t="shared" si="30"/>
        <v>152428.78640448596</v>
      </c>
      <c r="F119" s="16">
        <f t="shared" si="31"/>
        <v>351653.21023514908</v>
      </c>
      <c r="G119" s="16">
        <f t="shared" si="32"/>
        <v>234000</v>
      </c>
      <c r="H119" s="16">
        <f t="shared" si="33"/>
        <v>351653.21023514908</v>
      </c>
      <c r="I119" s="16">
        <f t="shared" si="34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5"/>
        <v>2000</v>
      </c>
      <c r="D120" s="16">
        <f t="shared" si="29"/>
        <v>810.62896701550744</v>
      </c>
      <c r="E120" s="16">
        <f t="shared" si="30"/>
        <v>153239.41537150147</v>
      </c>
      <c r="F120" s="16">
        <f t="shared" si="31"/>
        <v>378075.35039287584</v>
      </c>
      <c r="G120" s="16">
        <f t="shared" si="32"/>
        <v>236000</v>
      </c>
      <c r="H120" s="16">
        <f t="shared" si="33"/>
        <v>378075.35039287584</v>
      </c>
      <c r="I120" s="16">
        <f t="shared" si="34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5"/>
        <v>2000</v>
      </c>
      <c r="D121" s="16">
        <f t="shared" si="29"/>
        <v>728.24725450785047</v>
      </c>
      <c r="E121" s="16">
        <f t="shared" si="30"/>
        <v>153967.66262600932</v>
      </c>
      <c r="F121" s="16">
        <f t="shared" si="31"/>
        <v>422844.47122306196</v>
      </c>
      <c r="G121" s="16">
        <f t="shared" si="32"/>
        <v>238000</v>
      </c>
      <c r="H121" s="16">
        <f t="shared" si="33"/>
        <v>422844.47122306196</v>
      </c>
      <c r="I121" s="16">
        <f t="shared" si="34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5"/>
        <v>2000</v>
      </c>
      <c r="D122" s="16">
        <f t="shared" si="29"/>
        <v>708.40092658841195</v>
      </c>
      <c r="E122" s="16">
        <f t="shared" si="30"/>
        <v>154676.06355259774</v>
      </c>
      <c r="F122" s="16">
        <f t="shared" si="31"/>
        <v>436690.74318550713</v>
      </c>
      <c r="G122" s="16">
        <f t="shared" si="32"/>
        <v>240000</v>
      </c>
      <c r="H122" s="16">
        <f t="shared" si="33"/>
        <v>436690.74318550713</v>
      </c>
      <c r="I122" s="16">
        <f t="shared" si="34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5"/>
        <v>2000</v>
      </c>
      <c r="D123" s="16">
        <f t="shared" si="29"/>
        <v>736.39600431528061</v>
      </c>
      <c r="E123" s="16">
        <f t="shared" si="30"/>
        <v>155412.45955691303</v>
      </c>
      <c r="F123" s="16">
        <f t="shared" si="31"/>
        <v>422089.3612844068</v>
      </c>
      <c r="G123" s="16">
        <f t="shared" si="32"/>
        <v>242000</v>
      </c>
      <c r="H123" s="16">
        <f t="shared" si="33"/>
        <v>422089.3612844068</v>
      </c>
      <c r="I123" s="16">
        <f t="shared" si="34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6">C124/B124</f>
        <v>710.07345709913682</v>
      </c>
      <c r="E124" s="16">
        <f>E123+D124</f>
        <v>156122.53301401218</v>
      </c>
      <c r="F124" s="16">
        <f t="shared" ref="F124:F127" si="37">E124*B124</f>
        <v>439736.28771259688</v>
      </c>
      <c r="G124" s="16">
        <f>G123+C124</f>
        <v>244000</v>
      </c>
      <c r="H124" s="16">
        <f t="shared" ref="H124:H127" si="38">F124</f>
        <v>439736.28771259688</v>
      </c>
      <c r="I124" s="16">
        <f t="shared" ref="I124:I127" si="39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0">C124</f>
        <v>2000</v>
      </c>
      <c r="D125" s="16">
        <f t="shared" si="36"/>
        <v>672.43616899665801</v>
      </c>
      <c r="E125" s="16">
        <f t="shared" ref="E125:E127" si="41">E124+D125</f>
        <v>156794.96918300883</v>
      </c>
      <c r="F125" s="16">
        <f t="shared" si="37"/>
        <v>466349.00504225586</v>
      </c>
      <c r="G125" s="16">
        <f t="shared" ref="G125:G127" si="42">G124+C125</f>
        <v>246000</v>
      </c>
      <c r="H125" s="16">
        <f t="shared" si="38"/>
        <v>466349.00504225586</v>
      </c>
      <c r="I125" s="16">
        <f t="shared" si="39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0"/>
        <v>2000</v>
      </c>
      <c r="D126" s="16">
        <f t="shared" si="36"/>
        <v>627.88040134115249</v>
      </c>
      <c r="E126" s="16">
        <f t="shared" si="41"/>
        <v>157422.84958434998</v>
      </c>
      <c r="F126" s="16">
        <f t="shared" si="37"/>
        <v>501442.15123802173</v>
      </c>
      <c r="G126" s="16">
        <f t="shared" si="42"/>
        <v>248000</v>
      </c>
      <c r="H126" s="16">
        <f t="shared" si="38"/>
        <v>501442.15123802173</v>
      </c>
      <c r="I126" s="16">
        <f t="shared" si="39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0"/>
        <v>2000</v>
      </c>
      <c r="D127" s="16">
        <f t="shared" si="36"/>
        <v>609.23601803338602</v>
      </c>
      <c r="E127" s="16">
        <f t="shared" si="41"/>
        <v>158032.08560238336</v>
      </c>
      <c r="F127" s="16">
        <f t="shared" si="37"/>
        <v>518787.73061550414</v>
      </c>
      <c r="G127" s="16">
        <f t="shared" si="42"/>
        <v>250000</v>
      </c>
      <c r="H127" s="16">
        <f t="shared" si="38"/>
        <v>518787.73061550414</v>
      </c>
      <c r="I127" s="16">
        <f t="shared" si="39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3">C128/B128</f>
        <v>610.15232452781834</v>
      </c>
      <c r="E128" s="16">
        <f>E127+D128</f>
        <v>158642.23792691118</v>
      </c>
      <c r="F128" s="16">
        <f t="shared" ref="F128:F151" si="44">E128*B128</f>
        <v>520008.63243348437</v>
      </c>
      <c r="G128" s="16">
        <f>G127+C128</f>
        <v>252000</v>
      </c>
      <c r="H128" s="16">
        <f t="shared" ref="H128:H151" si="45">F128</f>
        <v>520008.63243348437</v>
      </c>
      <c r="I128" s="16">
        <f t="shared" ref="I128:I151" si="46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1" si="47">C128</f>
        <v>2000</v>
      </c>
      <c r="D129" s="16">
        <f t="shared" si="43"/>
        <v>640.11675729653098</v>
      </c>
      <c r="E129" s="16">
        <f t="shared" ref="E129:E151" si="48">E128+D129</f>
        <v>159282.3546842077</v>
      </c>
      <c r="F129" s="16">
        <f t="shared" si="44"/>
        <v>497666.56744597905</v>
      </c>
      <c r="G129" s="16">
        <f t="shared" ref="G129:G151" si="49">G128+C129</f>
        <v>254000</v>
      </c>
      <c r="H129" s="16">
        <f t="shared" si="45"/>
        <v>497666.56744597905</v>
      </c>
      <c r="I129" s="16">
        <f t="shared" si="46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7"/>
        <v>2000</v>
      </c>
      <c r="D130" s="16">
        <f t="shared" si="43"/>
        <v>625.84684901757691</v>
      </c>
      <c r="E130" s="16">
        <f t="shared" si="48"/>
        <v>159908.20153322528</v>
      </c>
      <c r="F130" s="16">
        <f t="shared" si="44"/>
        <v>511013.84239368205</v>
      </c>
      <c r="G130" s="16">
        <f t="shared" si="49"/>
        <v>256000</v>
      </c>
      <c r="H130" s="16">
        <f t="shared" si="45"/>
        <v>511013.84239368205</v>
      </c>
      <c r="I130" s="16">
        <f t="shared" si="46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7"/>
        <v>2000</v>
      </c>
      <c r="D131" s="16">
        <f t="shared" si="43"/>
        <v>602.61656110833235</v>
      </c>
      <c r="E131" s="16">
        <f t="shared" si="48"/>
        <v>160510.8180943336</v>
      </c>
      <c r="F131" s="16">
        <f t="shared" si="44"/>
        <v>532712.93374055997</v>
      </c>
      <c r="G131" s="16">
        <f t="shared" si="49"/>
        <v>258000</v>
      </c>
      <c r="H131" s="16">
        <f t="shared" si="45"/>
        <v>532712.93374055997</v>
      </c>
      <c r="I131" s="16">
        <f t="shared" si="46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7"/>
        <v>2000</v>
      </c>
      <c r="D132" s="16">
        <f t="shared" si="43"/>
        <v>618.50569025235029</v>
      </c>
      <c r="E132" s="16">
        <f t="shared" si="48"/>
        <v>161129.32378458595</v>
      </c>
      <c r="F132" s="16">
        <f t="shared" si="44"/>
        <v>521027.78138983715</v>
      </c>
      <c r="G132" s="16">
        <f t="shared" si="49"/>
        <v>260000</v>
      </c>
      <c r="H132" s="16">
        <f t="shared" si="45"/>
        <v>521027.78138983715</v>
      </c>
      <c r="I132" s="16">
        <f t="shared" si="46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7"/>
        <v>2000</v>
      </c>
      <c r="D133" s="16">
        <f t="shared" si="43"/>
        <v>685.24127345238264</v>
      </c>
      <c r="E133" s="16">
        <f t="shared" si="48"/>
        <v>161814.56505803834</v>
      </c>
      <c r="F133" s="16">
        <f t="shared" si="44"/>
        <v>472284.93474359531</v>
      </c>
      <c r="G133" s="16">
        <f t="shared" si="49"/>
        <v>262000</v>
      </c>
      <c r="H133" s="16">
        <f t="shared" si="45"/>
        <v>472284.93474359531</v>
      </c>
      <c r="I133" s="16">
        <f t="shared" si="46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7"/>
        <v>2000</v>
      </c>
      <c r="D134" s="16">
        <f t="shared" si="43"/>
        <v>685.24831685882168</v>
      </c>
      <c r="E134" s="16">
        <f t="shared" si="48"/>
        <v>162499.81337489714</v>
      </c>
      <c r="F134" s="16">
        <f t="shared" si="44"/>
        <v>474280.08030664356</v>
      </c>
      <c r="G134" s="16">
        <f t="shared" si="49"/>
        <v>264000</v>
      </c>
      <c r="H134" s="16">
        <f t="shared" si="45"/>
        <v>474280.08030664356</v>
      </c>
      <c r="I134" s="16">
        <f t="shared" si="46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7"/>
        <v>2000</v>
      </c>
      <c r="D135" s="16">
        <f t="shared" si="43"/>
        <v>666.86005608293067</v>
      </c>
      <c r="E135" s="16">
        <f t="shared" si="48"/>
        <v>163166.67343098007</v>
      </c>
      <c r="F135" s="16">
        <f t="shared" si="44"/>
        <v>489358.06528705527</v>
      </c>
      <c r="G135" s="16">
        <f t="shared" si="49"/>
        <v>266000</v>
      </c>
      <c r="H135" s="16">
        <f t="shared" si="45"/>
        <v>489358.06528705527</v>
      </c>
      <c r="I135" s="16">
        <f t="shared" si="46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7"/>
        <v>2000</v>
      </c>
      <c r="D136" s="16">
        <f t="shared" si="43"/>
        <v>662.45565687446799</v>
      </c>
      <c r="E136" s="16">
        <f t="shared" si="48"/>
        <v>163829.12908785453</v>
      </c>
      <c r="F136" s="16">
        <f t="shared" si="44"/>
        <v>494611.60875526897</v>
      </c>
      <c r="G136" s="16">
        <f t="shared" si="49"/>
        <v>268000</v>
      </c>
      <c r="H136" s="16">
        <f t="shared" si="45"/>
        <v>494611.60875526897</v>
      </c>
      <c r="I136" s="16">
        <f t="shared" si="46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7"/>
        <v>2000</v>
      </c>
      <c r="D137" s="16">
        <f t="shared" si="43"/>
        <v>674.68416347597281</v>
      </c>
      <c r="E137" s="16">
        <f t="shared" si="48"/>
        <v>164503.81325133049</v>
      </c>
      <c r="F137" s="16">
        <f t="shared" si="44"/>
        <v>487646.87881158153</v>
      </c>
      <c r="G137" s="16">
        <f t="shared" si="49"/>
        <v>270000</v>
      </c>
      <c r="H137" s="16">
        <f t="shared" si="45"/>
        <v>487646.87881158153</v>
      </c>
      <c r="I137" s="16">
        <f t="shared" si="46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7"/>
        <v>2000</v>
      </c>
      <c r="D138" s="16">
        <f t="shared" si="43"/>
        <v>650.4255409101404</v>
      </c>
      <c r="E138" s="16">
        <f t="shared" si="48"/>
        <v>165154.23879224062</v>
      </c>
      <c r="F138" s="16">
        <f t="shared" si="44"/>
        <v>507834.42040464858</v>
      </c>
      <c r="G138" s="16">
        <f t="shared" si="49"/>
        <v>272000</v>
      </c>
      <c r="H138" s="16">
        <f t="shared" si="45"/>
        <v>507834.42040464858</v>
      </c>
      <c r="I138" s="16">
        <f t="shared" si="46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7"/>
        <v>2000</v>
      </c>
      <c r="D139" s="16">
        <f t="shared" si="43"/>
        <v>706.4891024055953</v>
      </c>
      <c r="E139" s="16">
        <f t="shared" si="48"/>
        <v>165860.7278946462</v>
      </c>
      <c r="F139" s="16">
        <f t="shared" si="44"/>
        <v>469535.13459695398</v>
      </c>
      <c r="G139" s="16">
        <f t="shared" si="49"/>
        <v>274000</v>
      </c>
      <c r="H139" s="16">
        <f t="shared" si="45"/>
        <v>469535.13459695398</v>
      </c>
      <c r="I139" s="16">
        <f t="shared" si="46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7"/>
        <v>2000</v>
      </c>
      <c r="D140" s="16">
        <f t="shared" si="43"/>
        <v>698.73877650840222</v>
      </c>
      <c r="E140" s="16">
        <f t="shared" si="48"/>
        <v>166559.4666711546</v>
      </c>
      <c r="F140" s="16">
        <f t="shared" si="44"/>
        <v>476743.16145284584</v>
      </c>
      <c r="G140" s="16">
        <f t="shared" si="49"/>
        <v>276000</v>
      </c>
      <c r="H140" s="16">
        <f t="shared" si="45"/>
        <v>476743.16145284584</v>
      </c>
      <c r="I140" s="16">
        <f t="shared" si="46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7"/>
        <v>2000</v>
      </c>
      <c r="D141" s="16">
        <f t="shared" si="43"/>
        <v>755.78649031648558</v>
      </c>
      <c r="E141" s="16">
        <f t="shared" si="48"/>
        <v>167315.25316147108</v>
      </c>
      <c r="F141" s="16">
        <f t="shared" si="44"/>
        <v>442757.9886785429</v>
      </c>
      <c r="G141" s="16">
        <f t="shared" si="49"/>
        <v>278000</v>
      </c>
      <c r="H141" s="16">
        <f t="shared" si="45"/>
        <v>442757.9886785429</v>
      </c>
      <c r="I141" s="16">
        <f t="shared" si="46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7"/>
        <v>2000</v>
      </c>
      <c r="D142" s="16">
        <f t="shared" si="43"/>
        <v>786.69849568881148</v>
      </c>
      <c r="E142" s="16">
        <f t="shared" si="48"/>
        <v>168101.95165715989</v>
      </c>
      <c r="F142" s="16">
        <f t="shared" si="44"/>
        <v>427360.55192268913</v>
      </c>
      <c r="G142" s="16">
        <f t="shared" si="49"/>
        <v>280000</v>
      </c>
      <c r="H142" s="16">
        <f t="shared" si="45"/>
        <v>427360.55192268913</v>
      </c>
      <c r="I142" s="16">
        <f t="shared" si="46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7"/>
        <v>2000</v>
      </c>
      <c r="D143" s="16">
        <f t="shared" si="43"/>
        <v>772.04874424744992</v>
      </c>
      <c r="E143" s="16">
        <f t="shared" si="48"/>
        <v>168874.00040140733</v>
      </c>
      <c r="F143" s="16">
        <f t="shared" si="44"/>
        <v>437469.78842900984</v>
      </c>
      <c r="G143" s="16">
        <f t="shared" si="49"/>
        <v>282000</v>
      </c>
      <c r="H143" s="16">
        <f t="shared" si="45"/>
        <v>437469.78842900984</v>
      </c>
      <c r="I143" s="16">
        <f t="shared" si="46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7"/>
        <v>2000</v>
      </c>
      <c r="D144" s="16">
        <f t="shared" si="43"/>
        <v>707.43618890169751</v>
      </c>
      <c r="E144" s="16">
        <f t="shared" si="48"/>
        <v>169581.43659030902</v>
      </c>
      <c r="F144" s="16">
        <f t="shared" si="44"/>
        <v>479425.39341558446</v>
      </c>
      <c r="G144" s="16">
        <f t="shared" si="49"/>
        <v>284000</v>
      </c>
      <c r="H144" s="16">
        <f t="shared" si="45"/>
        <v>479425.39341558446</v>
      </c>
      <c r="I144" s="16">
        <f t="shared" si="46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7"/>
        <v>2000</v>
      </c>
      <c r="D145" s="16">
        <f t="shared" si="43"/>
        <v>764.5201432206045</v>
      </c>
      <c r="E145" s="16">
        <f t="shared" si="48"/>
        <v>170345.95673352963</v>
      </c>
      <c r="F145" s="16">
        <f t="shared" si="44"/>
        <v>445628.43306111766</v>
      </c>
      <c r="G145" s="16">
        <f t="shared" si="49"/>
        <v>286000</v>
      </c>
      <c r="H145" s="16">
        <f t="shared" si="45"/>
        <v>445628.43306111766</v>
      </c>
      <c r="I145" s="16">
        <f t="shared" si="46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7"/>
        <v>2000</v>
      </c>
      <c r="D146" s="16">
        <f t="shared" si="43"/>
        <v>779.50525395295381</v>
      </c>
      <c r="E146" s="16">
        <f t="shared" si="48"/>
        <v>171125.46198748259</v>
      </c>
      <c r="F146" s="16">
        <f t="shared" si="44"/>
        <v>439061.72824284952</v>
      </c>
      <c r="G146" s="16">
        <f t="shared" si="49"/>
        <v>288000</v>
      </c>
      <c r="H146" s="16">
        <f t="shared" si="45"/>
        <v>439061.72824284952</v>
      </c>
      <c r="I146" s="16">
        <f t="shared" si="46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7"/>
        <v>2000</v>
      </c>
      <c r="D147" s="16">
        <f t="shared" si="43"/>
        <v>826.74353874492419</v>
      </c>
      <c r="E147" s="16">
        <f t="shared" si="48"/>
        <v>171952.20552622751</v>
      </c>
      <c r="F147" s="16">
        <f t="shared" si="44"/>
        <v>415974.71880401362</v>
      </c>
      <c r="G147" s="16">
        <f t="shared" si="49"/>
        <v>290000</v>
      </c>
      <c r="H147" s="16">
        <f t="shared" si="45"/>
        <v>415974.71880401362</v>
      </c>
      <c r="I147" s="16">
        <f t="shared" si="46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7"/>
        <v>2000</v>
      </c>
      <c r="D148" s="16">
        <f t="shared" si="43"/>
        <v>912.77108476692911</v>
      </c>
      <c r="E148" s="16">
        <f t="shared" si="48"/>
        <v>172864.97661099443</v>
      </c>
      <c r="F148" s="16">
        <f t="shared" si="44"/>
        <v>378769.61594403378</v>
      </c>
      <c r="G148" s="16">
        <f t="shared" si="49"/>
        <v>292000</v>
      </c>
      <c r="H148" s="16">
        <f t="shared" si="45"/>
        <v>378769.61594403378</v>
      </c>
      <c r="I148" s="16">
        <f t="shared" si="46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47"/>
        <v>2000</v>
      </c>
      <c r="D149" s="16">
        <f t="shared" si="43"/>
        <v>820.94730424234933</v>
      </c>
      <c r="E149" s="16">
        <f t="shared" si="48"/>
        <v>173685.92391523678</v>
      </c>
      <c r="F149" s="16">
        <f t="shared" si="44"/>
        <v>423135.37791693263</v>
      </c>
      <c r="G149" s="16">
        <f t="shared" si="49"/>
        <v>294000</v>
      </c>
      <c r="H149" s="16">
        <f t="shared" si="45"/>
        <v>423135.37791693263</v>
      </c>
      <c r="I149" s="16">
        <f t="shared" si="46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47"/>
        <v>2000</v>
      </c>
      <c r="D150" s="16">
        <f t="shared" si="43"/>
        <v>812.20255014944246</v>
      </c>
      <c r="E150" s="16">
        <f t="shared" si="48"/>
        <v>174498.12646538622</v>
      </c>
      <c r="F150" s="16">
        <f t="shared" si="44"/>
        <v>429691.15630892606</v>
      </c>
      <c r="G150" s="16">
        <f t="shared" si="49"/>
        <v>296000</v>
      </c>
      <c r="H150" s="16">
        <f t="shared" si="45"/>
        <v>429691.15630892606</v>
      </c>
      <c r="I150" s="16">
        <f t="shared" si="46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47"/>
        <v>2000</v>
      </c>
      <c r="D151" s="16">
        <f t="shared" si="43"/>
        <v>758.43045631553514</v>
      </c>
      <c r="E151" s="16">
        <f t="shared" si="48"/>
        <v>175256.55692170176</v>
      </c>
      <c r="F151" s="16">
        <f t="shared" si="44"/>
        <v>462155.90490155248</v>
      </c>
      <c r="G151" s="16">
        <f t="shared" si="49"/>
        <v>298000</v>
      </c>
      <c r="H151" s="16">
        <f t="shared" si="45"/>
        <v>462155.90490155248</v>
      </c>
      <c r="I151" s="16">
        <f t="shared" si="46"/>
        <v>164155.90490155248</v>
      </c>
      <c r="J151" s="31">
        <f>VLOOKUP(A151,myPEPB!B:C,2)</f>
        <v>11.39000034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 x14ac:dyDescent="0.2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2023-03-07T03:44:03Z</dcterms:modified>
</cp:coreProperties>
</file>