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externalReferences>
    <externalReference r:id="rId3"/>
  </externalReference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B34" i="5" l="1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D383" i="6" l="1"/>
  <c r="A383" i="6"/>
  <c r="D382" i="6" l="1"/>
  <c r="A382" i="6"/>
  <c r="D381" i="6" l="1"/>
  <c r="A381" i="6"/>
  <c r="D380" i="6" l="1"/>
  <c r="A380" i="6"/>
  <c r="D379" i="6" l="1"/>
  <c r="A379" i="6"/>
  <c r="D378" i="6" l="1"/>
  <c r="A378" i="6"/>
  <c r="D377" i="6" l="1"/>
  <c r="A377" i="6"/>
  <c r="D376" i="6" l="1"/>
  <c r="A376" i="6"/>
  <c r="D375" i="6" l="1"/>
  <c r="A375" i="6"/>
  <c r="D374" i="6" l="1"/>
  <c r="A374" i="6"/>
  <c r="D373" i="6" l="1"/>
  <c r="A373" i="6"/>
  <c r="D372" i="6" l="1"/>
  <c r="A372" i="6"/>
  <c r="D371" i="6" l="1"/>
  <c r="A371" i="6"/>
  <c r="D370" i="6" l="1"/>
  <c r="A370" i="6"/>
  <c r="D369" i="6" l="1"/>
  <c r="A369" i="6"/>
  <c r="D368" i="6" l="1"/>
  <c r="A368" i="6"/>
  <c r="D367" i="6" l="1"/>
  <c r="A367" i="6"/>
  <c r="D366" i="6" l="1"/>
  <c r="A366" i="6"/>
  <c r="D365" i="6" l="1"/>
  <c r="A365" i="6"/>
  <c r="D364" i="6" l="1"/>
  <c r="A364" i="6"/>
  <c r="D363" i="6" l="1"/>
  <c r="A363" i="6"/>
  <c r="D362" i="6" l="1"/>
  <c r="A362" i="6"/>
  <c r="D361" i="6" l="1"/>
  <c r="A361" i="6"/>
  <c r="D360" i="6" l="1"/>
  <c r="A360" i="6"/>
  <c r="D359" i="6" l="1"/>
  <c r="A359" i="6"/>
  <c r="D358" i="6" l="1"/>
  <c r="A358" i="6"/>
  <c r="D357" i="6" l="1"/>
  <c r="A357" i="6"/>
  <c r="D356" i="6" l="1"/>
  <c r="A356" i="6"/>
  <c r="D355" i="6" l="1"/>
  <c r="A355" i="6"/>
  <c r="D354" i="6" l="1"/>
  <c r="A354" i="6"/>
  <c r="D353" i="6" l="1"/>
  <c r="A353" i="6"/>
  <c r="D352" i="6" l="1"/>
  <c r="A352" i="6"/>
  <c r="D351" i="6" l="1"/>
  <c r="A351" i="6"/>
  <c r="D350" i="6" l="1"/>
  <c r="A350" i="6"/>
  <c r="D349" i="6" l="1"/>
  <c r="A349" i="6"/>
  <c r="D348" i="6" l="1"/>
  <c r="A348" i="6"/>
  <c r="D347" i="6" l="1"/>
  <c r="A347" i="6"/>
  <c r="V4" i="5" l="1"/>
  <c r="V3" i="5"/>
  <c r="V6" i="5" s="1"/>
  <c r="C3" i="5"/>
  <c r="G3" i="5" s="1"/>
  <c r="C4" i="5" l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D8" i="5"/>
  <c r="D4" i="5"/>
  <c r="D11" i="5"/>
  <c r="D7" i="5"/>
  <c r="D5" i="5"/>
  <c r="D3" i="5"/>
  <c r="E3" i="5" s="1"/>
  <c r="D12" i="5" l="1"/>
  <c r="D9" i="5"/>
  <c r="D13" i="5"/>
  <c r="D6" i="5"/>
  <c r="D10" i="5"/>
  <c r="D14" i="5"/>
  <c r="G4" i="5"/>
  <c r="G5" i="5" s="1"/>
  <c r="G6" i="5" s="1"/>
  <c r="G7" i="5" s="1"/>
  <c r="G8" i="5" s="1"/>
  <c r="G9" i="5" s="1"/>
  <c r="G10" i="5" s="1"/>
  <c r="G11" i="5" s="1"/>
  <c r="G12" i="5" s="1"/>
  <c r="G13" i="5" s="1"/>
  <c r="F3" i="5"/>
  <c r="H3" i="5" s="1"/>
  <c r="I3" i="5" s="1"/>
  <c r="E4" i="5"/>
  <c r="G14" i="5" l="1"/>
  <c r="G15" i="5" s="1"/>
  <c r="N4" i="5"/>
  <c r="M4" i="5" s="1"/>
  <c r="E5" i="5"/>
  <c r="F4" i="5"/>
  <c r="H4" i="5" s="1"/>
  <c r="I4" i="5" s="1"/>
  <c r="E6" i="5" l="1"/>
  <c r="F5" i="5"/>
  <c r="H5" i="5" s="1"/>
  <c r="I5" i="5" s="1"/>
  <c r="E7" i="5" l="1"/>
  <c r="F6" i="5"/>
  <c r="H6" i="5" s="1"/>
  <c r="I6" i="5" s="1"/>
  <c r="E8" i="5" l="1"/>
  <c r="F7" i="5"/>
  <c r="H7" i="5" s="1"/>
  <c r="I7" i="5" s="1"/>
  <c r="E9" i="5" l="1"/>
  <c r="F8" i="5"/>
  <c r="H8" i="5" s="1"/>
  <c r="I8" i="5" s="1"/>
  <c r="E10" i="5" l="1"/>
  <c r="F9" i="5"/>
  <c r="H9" i="5" s="1"/>
  <c r="I9" i="5" s="1"/>
  <c r="E11" i="5" l="1"/>
  <c r="F10" i="5"/>
  <c r="H10" i="5" s="1"/>
  <c r="I10" i="5" s="1"/>
  <c r="E12" i="5" l="1"/>
  <c r="F11" i="5"/>
  <c r="H11" i="5" s="1"/>
  <c r="I11" i="5" s="1"/>
  <c r="E13" i="5" l="1"/>
  <c r="F12" i="5"/>
  <c r="H12" i="5" s="1"/>
  <c r="I12" i="5" s="1"/>
  <c r="E14" i="5" l="1"/>
  <c r="F13" i="5"/>
  <c r="H13" i="5" s="1"/>
  <c r="I13" i="5" l="1"/>
  <c r="P4" i="5" s="1"/>
  <c r="O4" i="5"/>
  <c r="Q4" i="5" s="1"/>
  <c r="R4" i="5" s="1"/>
  <c r="F14" i="5"/>
  <c r="H14" i="5" s="1"/>
  <c r="I14" i="5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D15" i="5"/>
  <c r="E15" i="5" s="1"/>
  <c r="C16" i="5"/>
  <c r="A127" i="6" l="1"/>
  <c r="D126" i="6"/>
  <c r="C17" i="5"/>
  <c r="D16" i="5"/>
  <c r="G16" i="5"/>
  <c r="G17" i="5" l="1"/>
  <c r="A128" i="6"/>
  <c r="D127" i="6"/>
  <c r="C18" i="5"/>
  <c r="G18" i="5" s="1"/>
  <c r="D17" i="5"/>
  <c r="A129" i="6" l="1"/>
  <c r="D128" i="6"/>
  <c r="C19" i="5"/>
  <c r="D18" i="5"/>
  <c r="A130" i="6" l="1"/>
  <c r="D129" i="6"/>
  <c r="C20" i="5"/>
  <c r="D19" i="5"/>
  <c r="G19" i="5"/>
  <c r="G20" i="5" l="1"/>
  <c r="A131" i="6"/>
  <c r="D130" i="6"/>
  <c r="C21" i="5"/>
  <c r="D20" i="5"/>
  <c r="A132" i="6" l="1"/>
  <c r="D131" i="6"/>
  <c r="C22" i="5"/>
  <c r="D21" i="5"/>
  <c r="G21" i="5"/>
  <c r="G22" i="5" l="1"/>
  <c r="A133" i="6"/>
  <c r="D132" i="6"/>
  <c r="D22" i="5"/>
  <c r="C23" i="5"/>
  <c r="A134" i="6" l="1"/>
  <c r="D133" i="6"/>
  <c r="C24" i="5"/>
  <c r="D23" i="5"/>
  <c r="G23" i="5"/>
  <c r="G24" i="5" l="1"/>
  <c r="A135" i="6"/>
  <c r="D134" i="6"/>
  <c r="C25" i="5"/>
  <c r="D24" i="5"/>
  <c r="A136" i="6" l="1"/>
  <c r="D135" i="6"/>
  <c r="C26" i="5"/>
  <c r="D25" i="5"/>
  <c r="G25" i="5"/>
  <c r="G26" i="5" l="1"/>
  <c r="A137" i="6"/>
  <c r="D136" i="6"/>
  <c r="D26" i="5"/>
  <c r="C27" i="5"/>
  <c r="N5" i="5"/>
  <c r="M5" i="5" s="1"/>
  <c r="D27" i="5" l="1"/>
  <c r="C28" i="5"/>
  <c r="A138" i="6"/>
  <c r="D137" i="6"/>
  <c r="G27" i="5"/>
  <c r="E16" i="5"/>
  <c r="F15" i="5"/>
  <c r="H15" i="5" s="1"/>
  <c r="I15" i="5" s="1"/>
  <c r="G28" i="5" l="1"/>
  <c r="C29" i="5"/>
  <c r="D28" i="5"/>
  <c r="G29" i="5"/>
  <c r="A139" i="6"/>
  <c r="D138" i="6"/>
  <c r="F16" i="5"/>
  <c r="H16" i="5" s="1"/>
  <c r="I16" i="5" s="1"/>
  <c r="E17" i="5"/>
  <c r="C30" i="5" l="1"/>
  <c r="D29" i="5"/>
  <c r="A140" i="6"/>
  <c r="D139" i="6"/>
  <c r="E18" i="5"/>
  <c r="F17" i="5"/>
  <c r="H17" i="5" s="1"/>
  <c r="I17" i="5" s="1"/>
  <c r="C31" i="5" l="1"/>
  <c r="D30" i="5"/>
  <c r="G30" i="5"/>
  <c r="G31" i="5" s="1"/>
  <c r="A141" i="6"/>
  <c r="D140" i="6"/>
  <c r="E19" i="5"/>
  <c r="F18" i="5"/>
  <c r="H18" i="5" s="1"/>
  <c r="I18" i="5" s="1"/>
  <c r="C32" i="5" l="1"/>
  <c r="D31" i="5"/>
  <c r="A142" i="6"/>
  <c r="D141" i="6"/>
  <c r="E20" i="5"/>
  <c r="F19" i="5"/>
  <c r="H19" i="5" s="1"/>
  <c r="I19" i="5" s="1"/>
  <c r="C33" i="5" l="1"/>
  <c r="D32" i="5"/>
  <c r="G32" i="5"/>
  <c r="G33" i="5" s="1"/>
  <c r="A143" i="6"/>
  <c r="D142" i="6"/>
  <c r="E21" i="5"/>
  <c r="F20" i="5"/>
  <c r="H20" i="5" s="1"/>
  <c r="I20" i="5" s="1"/>
  <c r="D33" i="5" l="1"/>
  <c r="C34" i="5"/>
  <c r="D34" i="5" s="1"/>
  <c r="A144" i="6"/>
  <c r="D143" i="6"/>
  <c r="E22" i="5"/>
  <c r="F21" i="5"/>
  <c r="H21" i="5" s="1"/>
  <c r="I21" i="5" s="1"/>
  <c r="G34" i="5" l="1"/>
  <c r="A145" i="6"/>
  <c r="D144" i="6"/>
  <c r="F22" i="5"/>
  <c r="H22" i="5" s="1"/>
  <c r="I22" i="5" s="1"/>
  <c r="E23" i="5"/>
  <c r="A146" i="6" l="1"/>
  <c r="D145" i="6"/>
  <c r="E24" i="5"/>
  <c r="F23" i="5"/>
  <c r="H23" i="5" s="1"/>
  <c r="I23" i="5" s="1"/>
  <c r="A147" i="6" l="1"/>
  <c r="D146" i="6"/>
  <c r="E25" i="5"/>
  <c r="F24" i="5"/>
  <c r="H24" i="5" s="1"/>
  <c r="I24" i="5" s="1"/>
  <c r="A148" i="6" l="1"/>
  <c r="D147" i="6"/>
  <c r="E26" i="5"/>
  <c r="F25" i="5"/>
  <c r="H25" i="5" s="1"/>
  <c r="A149" i="6" l="1"/>
  <c r="D148" i="6"/>
  <c r="F26" i="5"/>
  <c r="H26" i="5" s="1"/>
  <c r="I26" i="5" s="1"/>
  <c r="E27" i="5"/>
  <c r="I25" i="5"/>
  <c r="P5" i="5" s="1"/>
  <c r="O5" i="5"/>
  <c r="Q5" i="5" s="1"/>
  <c r="A150" i="6" l="1"/>
  <c r="D149" i="6"/>
  <c r="F27" i="5"/>
  <c r="H27" i="5" s="1"/>
  <c r="I27" i="5" s="1"/>
  <c r="E28" i="5"/>
  <c r="A151" i="6" l="1"/>
  <c r="D150" i="6"/>
  <c r="E29" i="5"/>
  <c r="F28" i="5"/>
  <c r="H28" i="5" s="1"/>
  <c r="I28" i="5" s="1"/>
  <c r="A152" i="6" l="1"/>
  <c r="D151" i="6"/>
  <c r="E30" i="5"/>
  <c r="F29" i="5"/>
  <c r="H29" i="5" s="1"/>
  <c r="I29" i="5" s="1"/>
  <c r="A153" i="6" l="1"/>
  <c r="D152" i="6"/>
  <c r="E31" i="5"/>
  <c r="F30" i="5"/>
  <c r="H30" i="5" s="1"/>
  <c r="I30" i="5" s="1"/>
  <c r="A154" i="6" l="1"/>
  <c r="D153" i="6"/>
  <c r="E32" i="5"/>
  <c r="F31" i="5"/>
  <c r="H31" i="5" s="1"/>
  <c r="I31" i="5" s="1"/>
  <c r="A155" i="6" l="1"/>
  <c r="D154" i="6"/>
  <c r="E33" i="5"/>
  <c r="F32" i="5"/>
  <c r="H32" i="5" s="1"/>
  <c r="I32" i="5" s="1"/>
  <c r="F33" i="5" l="1"/>
  <c r="H33" i="5" s="1"/>
  <c r="I33" i="5" s="1"/>
  <c r="E34" i="5"/>
  <c r="F34" i="5" s="1"/>
  <c r="H34" i="5" s="1"/>
  <c r="I34" i="5" s="1"/>
  <c r="A156" i="6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6" i="6" s="1"/>
  <c r="D345" i="6"/>
</calcChain>
</file>

<file path=xl/sharedStrings.xml><?xml version="1.0" encoding="utf-8"?>
<sst xmlns="http://schemas.openxmlformats.org/spreadsheetml/2006/main" count="233" uniqueCount="229">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</sst>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2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32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81056"/>
        <c:axId val="210142720"/>
      </c:lineChart>
      <c:dateAx>
        <c:axId val="1483810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42720"/>
        <c:crosses val="autoZero"/>
        <c:auto val="1"/>
        <c:lblOffset val="100"/>
        <c:baseTimeUnit val="months"/>
      </c:dateAx>
      <c:valAx>
        <c:axId val="2101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38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  <sheetName val="szseinnovation100index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  <row r="644">
          <cell r="A644">
            <v>44844</v>
          </cell>
          <cell r="B644">
            <v>3343.81005859375</v>
          </cell>
          <cell r="C644">
            <v>3346.669921875</v>
          </cell>
          <cell r="D644">
            <v>3256.929931640625</v>
          </cell>
          <cell r="E644">
            <v>3261.929931640625</v>
          </cell>
          <cell r="F644">
            <v>3.2619299316406249</v>
          </cell>
        </row>
        <row r="645">
          <cell r="A645">
            <v>44845</v>
          </cell>
          <cell r="B645">
            <v>3279.3798828125</v>
          </cell>
          <cell r="C645">
            <v>3299.820068359375</v>
          </cell>
          <cell r="D645">
            <v>3265.889892578125</v>
          </cell>
          <cell r="E645">
            <v>3289.3798828125</v>
          </cell>
          <cell r="F645">
            <v>3.2893798828124998</v>
          </cell>
        </row>
        <row r="646">
          <cell r="A646">
            <v>44846</v>
          </cell>
          <cell r="B646">
            <v>3282.8701171875</v>
          </cell>
          <cell r="C646">
            <v>3394.090087890625</v>
          </cell>
          <cell r="D646">
            <v>3246.179931640625</v>
          </cell>
          <cell r="E646">
            <v>3393.550048828125</v>
          </cell>
          <cell r="F646">
            <v>3.3935500488281249</v>
          </cell>
        </row>
        <row r="647">
          <cell r="A647">
            <v>44847</v>
          </cell>
          <cell r="B647">
            <v>3370.300048828125</v>
          </cell>
          <cell r="C647">
            <v>3419.0400390625</v>
          </cell>
          <cell r="D647">
            <v>3360.389892578125</v>
          </cell>
          <cell r="E647">
            <v>3384.889892578125</v>
          </cell>
          <cell r="F647">
            <v>3.384889892578125</v>
          </cell>
        </row>
        <row r="648">
          <cell r="A648">
            <v>44848</v>
          </cell>
          <cell r="B648">
            <v>3422.25</v>
          </cell>
          <cell r="C648">
            <v>3514.3798828125</v>
          </cell>
          <cell r="D648">
            <v>3408.35009765625</v>
          </cell>
          <cell r="E648">
            <v>3494.800048828125</v>
          </cell>
          <cell r="F648">
            <v>3.4948000488281248</v>
          </cell>
        </row>
        <row r="649">
          <cell r="A649">
            <v>44851</v>
          </cell>
          <cell r="B649">
            <v>3476.409912109375</v>
          </cell>
          <cell r="C649">
            <v>3515.889892578125</v>
          </cell>
          <cell r="D649">
            <v>3470.8701171875</v>
          </cell>
          <cell r="E649">
            <v>3512.5</v>
          </cell>
          <cell r="F649">
            <v>3.5125000000000002</v>
          </cell>
        </row>
        <row r="650">
          <cell r="A650">
            <v>44852</v>
          </cell>
          <cell r="B650">
            <v>3541.27001953125</v>
          </cell>
          <cell r="C650">
            <v>3558.300048828125</v>
          </cell>
          <cell r="D650">
            <v>3508.800048828125</v>
          </cell>
          <cell r="E650">
            <v>3528.550048828125</v>
          </cell>
          <cell r="F650">
            <v>3.5285500488281252</v>
          </cell>
        </row>
        <row r="651">
          <cell r="A651">
            <v>44853</v>
          </cell>
          <cell r="B651">
            <v>3518.679931640625</v>
          </cell>
          <cell r="C651">
            <v>3538.050048828125</v>
          </cell>
          <cell r="D651">
            <v>3488.25</v>
          </cell>
          <cell r="E651">
            <v>3488.52001953125</v>
          </cell>
          <cell r="F651">
            <v>3.4885200195312498</v>
          </cell>
        </row>
        <row r="652">
          <cell r="A652">
            <v>44854</v>
          </cell>
          <cell r="B652">
            <v>3458.52001953125</v>
          </cell>
          <cell r="C652">
            <v>3513.31005859375</v>
          </cell>
          <cell r="D652">
            <v>3414.3701171875</v>
          </cell>
          <cell r="E652">
            <v>3460.64990234375</v>
          </cell>
          <cell r="F652">
            <v>3.46064990234375</v>
          </cell>
        </row>
        <row r="653">
          <cell r="A653">
            <v>44855</v>
          </cell>
          <cell r="B653">
            <v>3447.35009765625</v>
          </cell>
          <cell r="C653">
            <v>3468.64990234375</v>
          </cell>
          <cell r="D653">
            <v>3434.070068359375</v>
          </cell>
          <cell r="E653">
            <v>3452.3798828125</v>
          </cell>
          <cell r="F653">
            <v>3.4523798828125001</v>
          </cell>
        </row>
        <row r="654">
          <cell r="A654">
            <v>44858</v>
          </cell>
          <cell r="B654">
            <v>3446.139892578125</v>
          </cell>
          <cell r="C654">
            <v>3487.570068359375</v>
          </cell>
          <cell r="D654">
            <v>3357.989990234375</v>
          </cell>
          <cell r="E654">
            <v>3378.89990234375</v>
          </cell>
          <cell r="F654">
            <v>3.37889990234375</v>
          </cell>
        </row>
        <row r="655">
          <cell r="A655">
            <v>44859</v>
          </cell>
          <cell r="B655">
            <v>3364.510009765625</v>
          </cell>
          <cell r="C655">
            <v>3407.090087890625</v>
          </cell>
          <cell r="D655">
            <v>3325.6298828125</v>
          </cell>
          <cell r="E655">
            <v>3367.929931640625</v>
          </cell>
          <cell r="F655">
            <v>3.3679299316406248</v>
          </cell>
        </row>
        <row r="656">
          <cell r="A656">
            <v>44860</v>
          </cell>
          <cell r="B656">
            <v>3380.97998046875</v>
          </cell>
          <cell r="C656">
            <v>3468.889892578125</v>
          </cell>
          <cell r="D656">
            <v>3374.47998046875</v>
          </cell>
          <cell r="E656">
            <v>3434.7099609375</v>
          </cell>
          <cell r="F656">
            <v>3.4347099609375</v>
          </cell>
        </row>
        <row r="657">
          <cell r="A657">
            <v>44861</v>
          </cell>
          <cell r="B657">
            <v>3445.030029296875</v>
          </cell>
          <cell r="C657">
            <v>3451.7099609375</v>
          </cell>
          <cell r="D657">
            <v>3407.320068359375</v>
          </cell>
          <cell r="E657">
            <v>3408</v>
          </cell>
          <cell r="F657">
            <v>3.4079999999999999</v>
          </cell>
        </row>
        <row r="658">
          <cell r="A658">
            <v>44862</v>
          </cell>
          <cell r="B658">
            <v>3374.10009765625</v>
          </cell>
          <cell r="C658">
            <v>3387.27001953125</v>
          </cell>
          <cell r="D658">
            <v>3278.010009765625</v>
          </cell>
          <cell r="E658">
            <v>3287.969970703125</v>
          </cell>
          <cell r="F658">
            <v>3.2879699707031249</v>
          </cell>
        </row>
        <row r="659">
          <cell r="A659">
            <v>44865</v>
          </cell>
          <cell r="B659">
            <v>3256.2900390625</v>
          </cell>
          <cell r="C659">
            <v>3338.070068359375</v>
          </cell>
          <cell r="D659">
            <v>3254.77001953125</v>
          </cell>
          <cell r="E659">
            <v>3299.39990234375</v>
          </cell>
          <cell r="F659">
            <v>3.2993999023437501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2" s="10" customFormat="1" ht="27" customHeight="1" x14ac:dyDescent="0.15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2" ht="14.1" customHeight="1" x14ac:dyDescent="0.2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2" ht="14.1" customHeight="1" x14ac:dyDescent="0.2">
      <c r="A3" s="14">
        <v>43889</v>
      </c>
      <c r="B3" s="15">
        <f>VLOOKUP(A3,[1]szse_innovation_100!$A:$F,6)</f>
        <v>3.25108</v>
      </c>
      <c r="C3" s="16">
        <f>C2</f>
        <v>2000</v>
      </c>
      <c r="D3" s="17">
        <f t="shared" ref="D3:D14" si="0">C3/B3</f>
        <v>615.18018627656045</v>
      </c>
      <c r="E3" s="17">
        <f t="shared" ref="E3:E14" si="1">E2+D3</f>
        <v>615.18018627656045</v>
      </c>
      <c r="F3" s="17">
        <f t="shared" ref="F3:F14" si="2">E3*B3</f>
        <v>2000.0000000000002</v>
      </c>
      <c r="G3" s="17">
        <f t="shared" ref="G3:G14" si="3">G2+C3</f>
        <v>2000</v>
      </c>
      <c r="H3" s="17">
        <f t="shared" ref="H3:H14" si="4">F3</f>
        <v>2000.0000000000002</v>
      </c>
      <c r="I3" s="17">
        <f t="shared" ref="I3:I14" si="5">H3-G3</f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</row>
    <row r="4" spans="1:22" ht="14.1" customHeight="1" x14ac:dyDescent="0.2">
      <c r="A4" s="14">
        <v>43921</v>
      </c>
      <c r="B4" s="15">
        <f>VLOOKUP(A4,[1]szse_innovation_100!$A:$F,6)</f>
        <v>2.8991500000000001</v>
      </c>
      <c r="C4" s="16">
        <f t="shared" ref="C4:C14" si="6">C3</f>
        <v>2000</v>
      </c>
      <c r="D4" s="17">
        <f t="shared" si="0"/>
        <v>689.85737198834136</v>
      </c>
      <c r="E4" s="17">
        <f t="shared" si="1"/>
        <v>1305.0375582649017</v>
      </c>
      <c r="F4" s="17">
        <f t="shared" si="2"/>
        <v>3783.4996370436897</v>
      </c>
      <c r="G4" s="17">
        <f t="shared" si="3"/>
        <v>4000</v>
      </c>
      <c r="H4" s="17">
        <f t="shared" si="4"/>
        <v>3783.4996370436897</v>
      </c>
      <c r="I4" s="17">
        <f t="shared" si="5"/>
        <v>-216.50036295631025</v>
      </c>
      <c r="J4" s="6"/>
      <c r="L4" s="23">
        <v>44196</v>
      </c>
      <c r="M4" s="9">
        <f>N4</f>
        <v>22000</v>
      </c>
      <c r="N4" s="4">
        <f>VLOOKUP(L4,A:G,7,)</f>
        <v>22000</v>
      </c>
      <c r="O4" s="4">
        <f>VLOOKUP(L4,A:H,8,)</f>
        <v>28072.985437531297</v>
      </c>
      <c r="P4" s="4">
        <f>VLOOKUP(L4,A:I,9,)</f>
        <v>6072.9854375312971</v>
      </c>
      <c r="Q4" s="8">
        <f t="shared" ref="Q4" si="7">(O4-N4)/N4</f>
        <v>0.27604479261505893</v>
      </c>
      <c r="R4" s="8">
        <f>Q4</f>
        <v>0.27604479261505893</v>
      </c>
      <c r="T4" s="23">
        <v>44561</v>
      </c>
      <c r="U4" s="1">
        <v>24000</v>
      </c>
      <c r="V4" s="1">
        <f>-U4</f>
        <v>-24000</v>
      </c>
    </row>
    <row r="5" spans="1:22" ht="14.1" customHeight="1" x14ac:dyDescent="0.2">
      <c r="A5" s="14">
        <v>43951</v>
      </c>
      <c r="B5" s="15">
        <f>VLOOKUP(A5,[1]szse_innovation_100!$A:$F,6)</f>
        <v>3.17509</v>
      </c>
      <c r="C5" s="16">
        <f t="shared" si="6"/>
        <v>2000</v>
      </c>
      <c r="D5" s="17">
        <f t="shared" si="0"/>
        <v>629.90340431294862</v>
      </c>
      <c r="E5" s="17">
        <f t="shared" si="1"/>
        <v>1934.9409625778503</v>
      </c>
      <c r="F5" s="17">
        <f t="shared" si="2"/>
        <v>6143.6117008713063</v>
      </c>
      <c r="G5" s="17">
        <f t="shared" si="3"/>
        <v>6000</v>
      </c>
      <c r="H5" s="17">
        <f t="shared" si="4"/>
        <v>6143.6117008713063</v>
      </c>
      <c r="I5" s="17">
        <f t="shared" si="5"/>
        <v>143.61170087130631</v>
      </c>
      <c r="J5" s="6"/>
      <c r="L5" s="23">
        <v>44561</v>
      </c>
      <c r="M5" s="9">
        <f>N5-N4</f>
        <v>24000</v>
      </c>
      <c r="N5" s="4">
        <f>VLOOKUP(L5,A:G,7,)</f>
        <v>46000</v>
      </c>
      <c r="O5" s="4">
        <f>VLOOKUP(L5,A:H,8,)</f>
        <v>53008.069006718506</v>
      </c>
      <c r="P5" s="4">
        <f>VLOOKUP(L5,A:I,9,)</f>
        <v>7008.069006718506</v>
      </c>
      <c r="Q5" s="8">
        <f t="shared" ref="Q5" si="8">(O5-N5)/N5</f>
        <v>0.15234932623301101</v>
      </c>
      <c r="R5" s="8">
        <v>9.9835199022272558E-2</v>
      </c>
      <c r="T5" s="23">
        <v>44561</v>
      </c>
      <c r="V5" s="1">
        <v>53008.069006718506</v>
      </c>
    </row>
    <row r="6" spans="1:22" ht="14.1" customHeight="1" x14ac:dyDescent="0.2">
      <c r="A6" s="14">
        <v>43980</v>
      </c>
      <c r="B6" s="15">
        <f>VLOOKUP(A6,[1]szse_innovation_100!$A:$F,6)</f>
        <v>3.1906699999999999</v>
      </c>
      <c r="C6" s="16">
        <f t="shared" si="6"/>
        <v>2000</v>
      </c>
      <c r="D6" s="17">
        <f t="shared" si="0"/>
        <v>626.82759420435207</v>
      </c>
      <c r="E6" s="17">
        <f t="shared" si="1"/>
        <v>2561.7685567822023</v>
      </c>
      <c r="F6" s="17">
        <f t="shared" si="2"/>
        <v>8173.7580810682693</v>
      </c>
      <c r="G6" s="17">
        <f t="shared" si="3"/>
        <v>8000</v>
      </c>
      <c r="H6" s="17">
        <f t="shared" si="4"/>
        <v>8173.7580810682693</v>
      </c>
      <c r="I6" s="17">
        <f t="shared" si="5"/>
        <v>173.75808106826935</v>
      </c>
      <c r="J6" s="6"/>
      <c r="V6" s="2">
        <f>IRR(V3:V5)</f>
        <v>9.9835199022272558E-2</v>
      </c>
    </row>
    <row r="7" spans="1:22" ht="14.1" customHeight="1" x14ac:dyDescent="0.2">
      <c r="A7" s="14">
        <v>44012</v>
      </c>
      <c r="B7" s="15">
        <f>VLOOKUP(A7,[1]szse_innovation_100!$A:$F,6)</f>
        <v>3.6513100000000001</v>
      </c>
      <c r="C7" s="16">
        <f t="shared" si="6"/>
        <v>2000</v>
      </c>
      <c r="D7" s="17">
        <f t="shared" si="0"/>
        <v>547.74861625005815</v>
      </c>
      <c r="E7" s="17">
        <f t="shared" si="1"/>
        <v>3109.5171730322604</v>
      </c>
      <c r="F7" s="17">
        <f t="shared" si="2"/>
        <v>11353.811149064422</v>
      </c>
      <c r="G7" s="17">
        <f t="shared" si="3"/>
        <v>10000</v>
      </c>
      <c r="H7" s="17">
        <f t="shared" si="4"/>
        <v>11353.811149064422</v>
      </c>
      <c r="I7" s="17">
        <f t="shared" si="5"/>
        <v>1353.8111490644224</v>
      </c>
      <c r="J7" s="6"/>
    </row>
    <row r="8" spans="1:22" ht="14.1" customHeight="1" x14ac:dyDescent="0.2">
      <c r="A8" s="14">
        <v>44043</v>
      </c>
      <c r="B8" s="15">
        <f>VLOOKUP(A8,[1]szse_innovation_100!$A:$F,6)</f>
        <v>4.1706000000000003</v>
      </c>
      <c r="C8" s="16">
        <f t="shared" si="6"/>
        <v>2000</v>
      </c>
      <c r="D8" s="17">
        <f t="shared" si="0"/>
        <v>479.54730734186921</v>
      </c>
      <c r="E8" s="17">
        <f t="shared" si="1"/>
        <v>3589.0644803741297</v>
      </c>
      <c r="F8" s="17">
        <f t="shared" si="2"/>
        <v>14968.552321848347</v>
      </c>
      <c r="G8" s="17">
        <f t="shared" si="3"/>
        <v>12000</v>
      </c>
      <c r="H8" s="17">
        <f t="shared" si="4"/>
        <v>14968.552321848347</v>
      </c>
      <c r="I8" s="17">
        <f t="shared" si="5"/>
        <v>2968.5523218483468</v>
      </c>
      <c r="J8" s="6"/>
    </row>
    <row r="9" spans="1:22" ht="14.1" customHeight="1" x14ac:dyDescent="0.2">
      <c r="A9" s="14">
        <v>44074</v>
      </c>
      <c r="B9" s="15">
        <f>VLOOKUP(A9,[1]szse_innovation_100!$A:$F,6)</f>
        <v>4.1298999999999992</v>
      </c>
      <c r="C9" s="16">
        <f t="shared" si="6"/>
        <v>2000</v>
      </c>
      <c r="D9" s="17">
        <f t="shared" si="0"/>
        <v>484.2732269546479</v>
      </c>
      <c r="E9" s="17">
        <f t="shared" si="1"/>
        <v>4073.3377073287775</v>
      </c>
      <c r="F9" s="17">
        <f t="shared" si="2"/>
        <v>16822.477397497114</v>
      </c>
      <c r="G9" s="17">
        <f t="shared" si="3"/>
        <v>14000</v>
      </c>
      <c r="H9" s="17">
        <f t="shared" si="4"/>
        <v>16822.477397497114</v>
      </c>
      <c r="I9" s="17">
        <f t="shared" si="5"/>
        <v>2822.477397497114</v>
      </c>
      <c r="J9" s="6"/>
    </row>
    <row r="10" spans="1:22" ht="14.1" customHeight="1" x14ac:dyDescent="0.2">
      <c r="A10" s="14">
        <v>44104</v>
      </c>
      <c r="B10" s="15">
        <f>VLOOKUP(A10,[1]szse_innovation_100!$A:$F,6)</f>
        <v>3.9869400000000002</v>
      </c>
      <c r="C10" s="16">
        <f t="shared" si="6"/>
        <v>2000</v>
      </c>
      <c r="D10" s="17">
        <f t="shared" si="0"/>
        <v>501.63784757232361</v>
      </c>
      <c r="E10" s="17">
        <f t="shared" si="1"/>
        <v>4574.9755549011006</v>
      </c>
      <c r="F10" s="17">
        <f t="shared" si="2"/>
        <v>18240.153038857396</v>
      </c>
      <c r="G10" s="17">
        <f t="shared" si="3"/>
        <v>16000</v>
      </c>
      <c r="H10" s="17">
        <f t="shared" si="4"/>
        <v>18240.153038857396</v>
      </c>
      <c r="I10" s="17">
        <f t="shared" si="5"/>
        <v>2240.1530388573956</v>
      </c>
      <c r="J10" s="6"/>
    </row>
    <row r="11" spans="1:22" ht="14.1" customHeight="1" x14ac:dyDescent="0.2">
      <c r="A11" s="14">
        <v>44134</v>
      </c>
      <c r="B11" s="15">
        <f>VLOOKUP(A11,[1]szse_innovation_100!$A:$F,6)</f>
        <v>4.2014499999999995</v>
      </c>
      <c r="C11" s="16">
        <f t="shared" si="6"/>
        <v>2000</v>
      </c>
      <c r="D11" s="17">
        <f t="shared" si="0"/>
        <v>476.02613383474761</v>
      </c>
      <c r="E11" s="17">
        <f t="shared" si="1"/>
        <v>5051.0016887358479</v>
      </c>
      <c r="F11" s="17">
        <f t="shared" si="2"/>
        <v>21221.531045139225</v>
      </c>
      <c r="G11" s="17">
        <f t="shared" si="3"/>
        <v>18000</v>
      </c>
      <c r="H11" s="17">
        <f t="shared" si="4"/>
        <v>21221.531045139225</v>
      </c>
      <c r="I11" s="17">
        <f t="shared" si="5"/>
        <v>3221.5310451392252</v>
      </c>
      <c r="J11" s="6"/>
    </row>
    <row r="12" spans="1:22" ht="14.1" customHeight="1" x14ac:dyDescent="0.2">
      <c r="A12" s="14">
        <v>44165</v>
      </c>
      <c r="B12" s="15">
        <f>VLOOKUP(A12,[1]szse_innovation_100!$A:$F,6)</f>
        <v>4.27712</v>
      </c>
      <c r="C12" s="16">
        <f t="shared" si="6"/>
        <v>2000</v>
      </c>
      <c r="D12" s="17">
        <f t="shared" si="0"/>
        <v>467.60436929522672</v>
      </c>
      <c r="E12" s="17">
        <f t="shared" si="1"/>
        <v>5518.606058031075</v>
      </c>
      <c r="F12" s="17">
        <f t="shared" si="2"/>
        <v>23603.74034292587</v>
      </c>
      <c r="G12" s="17">
        <f t="shared" si="3"/>
        <v>20000</v>
      </c>
      <c r="H12" s="17">
        <f t="shared" si="4"/>
        <v>23603.74034292587</v>
      </c>
      <c r="I12" s="17">
        <f t="shared" si="5"/>
        <v>3603.7403429258702</v>
      </c>
      <c r="J12" s="6"/>
    </row>
    <row r="13" spans="1:22" ht="14.1" customHeight="1" x14ac:dyDescent="0.2">
      <c r="A13" s="14">
        <v>44196</v>
      </c>
      <c r="B13" s="15">
        <f>VLOOKUP(A13,[1]szse_innovation_100!$A:$F,6)</f>
        <v>4.7245600000000003</v>
      </c>
      <c r="C13" s="16">
        <f t="shared" si="6"/>
        <v>2000</v>
      </c>
      <c r="D13" s="17">
        <f t="shared" si="0"/>
        <v>423.3198435409858</v>
      </c>
      <c r="E13" s="17">
        <f t="shared" si="1"/>
        <v>5941.9259015720609</v>
      </c>
      <c r="F13" s="17">
        <f t="shared" si="2"/>
        <v>28072.985437531297</v>
      </c>
      <c r="G13" s="17">
        <f t="shared" si="3"/>
        <v>22000</v>
      </c>
      <c r="H13" s="17">
        <f t="shared" si="4"/>
        <v>28072.985437531297</v>
      </c>
      <c r="I13" s="17">
        <f t="shared" si="5"/>
        <v>6072.9854375312971</v>
      </c>
      <c r="J13" s="6"/>
    </row>
    <row r="14" spans="1:22" ht="14.1" customHeight="1" x14ac:dyDescent="0.2">
      <c r="A14" s="14">
        <v>44225</v>
      </c>
      <c r="B14" s="15">
        <f>VLOOKUP(A14,[1]szse_innovation_100!$A:$F,6)</f>
        <v>4.9833500000000006</v>
      </c>
      <c r="C14" s="16">
        <f t="shared" si="6"/>
        <v>2000</v>
      </c>
      <c r="D14" s="17">
        <f t="shared" si="0"/>
        <v>401.33645037976459</v>
      </c>
      <c r="E14" s="17">
        <f t="shared" si="1"/>
        <v>6343.2623519518256</v>
      </c>
      <c r="F14" s="17">
        <f t="shared" si="2"/>
        <v>31610.696441599135</v>
      </c>
      <c r="G14" s="17">
        <f t="shared" si="3"/>
        <v>24000</v>
      </c>
      <c r="H14" s="17">
        <f t="shared" si="4"/>
        <v>31610.696441599135</v>
      </c>
      <c r="I14" s="17">
        <f t="shared" si="5"/>
        <v>7610.6964415991351</v>
      </c>
      <c r="J14" s="6"/>
    </row>
    <row r="15" spans="1:22" ht="14.1" customHeight="1" x14ac:dyDescent="0.2">
      <c r="A15" s="14">
        <v>44253</v>
      </c>
      <c r="B15" s="15">
        <f>VLOOKUP(A15,[1]szse_innovation_100!$A:$F,6)</f>
        <v>4.7232599999999998</v>
      </c>
      <c r="C15" s="16">
        <f>C14</f>
        <v>2000</v>
      </c>
      <c r="D15" s="17">
        <f t="shared" ref="D15:D34" si="9">C15/B15</f>
        <v>423.43635539860185</v>
      </c>
      <c r="E15" s="17">
        <f>E14+D15</f>
        <v>6766.6987073504279</v>
      </c>
      <c r="F15" s="17">
        <f t="shared" ref="F15:F34" si="10">E15*B15</f>
        <v>31960.877336479982</v>
      </c>
      <c r="G15" s="17">
        <f>G14+C15</f>
        <v>26000</v>
      </c>
      <c r="H15" s="17">
        <f t="shared" ref="H15:H34" si="11">F15</f>
        <v>31960.877336479982</v>
      </c>
      <c r="I15" s="17">
        <f t="shared" ref="I15:I34" si="12">H15-G15</f>
        <v>5960.8773364799818</v>
      </c>
      <c r="J15" s="6"/>
    </row>
    <row r="16" spans="1:22" ht="14.1" customHeight="1" x14ac:dyDescent="0.2">
      <c r="A16" s="14">
        <v>44286</v>
      </c>
      <c r="B16" s="15">
        <f>VLOOKUP(A16,[1]szse_innovation_100!$A:$F,6)</f>
        <v>4.4379900000000001</v>
      </c>
      <c r="C16" s="16">
        <f t="shared" ref="C16:C34" si="13">C15</f>
        <v>2000</v>
      </c>
      <c r="D16" s="17">
        <f t="shared" si="9"/>
        <v>450.65446294381013</v>
      </c>
      <c r="E16" s="17">
        <f t="shared" ref="E16:E34" si="14">E15+D16</f>
        <v>7217.3531702942382</v>
      </c>
      <c r="F16" s="17">
        <f t="shared" si="10"/>
        <v>32030.541196234128</v>
      </c>
      <c r="G16" s="17">
        <f t="shared" ref="G16:G34" si="15">G15+C16</f>
        <v>28000</v>
      </c>
      <c r="H16" s="17">
        <f t="shared" si="11"/>
        <v>32030.541196234128</v>
      </c>
      <c r="I16" s="17">
        <f t="shared" si="12"/>
        <v>4030.5411962341277</v>
      </c>
      <c r="J16" s="6"/>
    </row>
    <row r="17" spans="1:12" ht="14.1" customHeight="1" x14ac:dyDescent="0.2">
      <c r="A17" s="14">
        <v>44316</v>
      </c>
      <c r="B17" s="15">
        <f>VLOOKUP(A17,[1]szse_innovation_100!$A:$F,6)</f>
        <v>4.7860299999999993</v>
      </c>
      <c r="C17" s="16">
        <f t="shared" si="13"/>
        <v>2000</v>
      </c>
      <c r="D17" s="17">
        <f t="shared" si="9"/>
        <v>417.88287996523218</v>
      </c>
      <c r="E17" s="17">
        <f t="shared" si="14"/>
        <v>7635.2360502594702</v>
      </c>
      <c r="F17" s="17">
        <f t="shared" si="10"/>
        <v>36542.468793623324</v>
      </c>
      <c r="G17" s="17">
        <f t="shared" si="15"/>
        <v>30000</v>
      </c>
      <c r="H17" s="17">
        <f t="shared" si="11"/>
        <v>36542.468793623324</v>
      </c>
      <c r="I17" s="17">
        <f t="shared" si="12"/>
        <v>6542.468793623324</v>
      </c>
      <c r="J17" s="6"/>
    </row>
    <row r="18" spans="1:12" ht="14.1" customHeight="1" x14ac:dyDescent="0.2">
      <c r="A18" s="14">
        <v>44347</v>
      </c>
      <c r="B18" s="15">
        <f>VLOOKUP(A18,[1]szse_innovation_100!$A:$F,6)</f>
        <v>4.9806599999999994</v>
      </c>
      <c r="C18" s="16">
        <f t="shared" si="13"/>
        <v>2000</v>
      </c>
      <c r="D18" s="17">
        <f t="shared" si="9"/>
        <v>401.55320780780062</v>
      </c>
      <c r="E18" s="17">
        <f t="shared" si="14"/>
        <v>8036.7892580672706</v>
      </c>
      <c r="F18" s="17">
        <f t="shared" si="10"/>
        <v>40028.514786085325</v>
      </c>
      <c r="G18" s="17">
        <f t="shared" si="15"/>
        <v>32000</v>
      </c>
      <c r="H18" s="17">
        <f t="shared" si="11"/>
        <v>40028.514786085325</v>
      </c>
      <c r="I18" s="17">
        <f t="shared" si="12"/>
        <v>8028.5147860853249</v>
      </c>
      <c r="J18" s="6"/>
    </row>
    <row r="19" spans="1:12" ht="14.1" customHeight="1" x14ac:dyDescent="0.2">
      <c r="A19" s="14">
        <v>44377</v>
      </c>
      <c r="B19" s="15">
        <f>VLOOKUP(A19,[1]szse_innovation_100!$A:$F,6)</f>
        <v>5.1114799999999994</v>
      </c>
      <c r="C19" s="16">
        <f t="shared" si="13"/>
        <v>2000</v>
      </c>
      <c r="D19" s="17">
        <f t="shared" si="9"/>
        <v>391.27610789829959</v>
      </c>
      <c r="E19" s="17">
        <f t="shared" si="14"/>
        <v>8428.0653659655709</v>
      </c>
      <c r="F19" s="17">
        <f t="shared" si="10"/>
        <v>43079.887556825692</v>
      </c>
      <c r="G19" s="17">
        <f t="shared" si="15"/>
        <v>34000</v>
      </c>
      <c r="H19" s="17">
        <f t="shared" si="11"/>
        <v>43079.887556825692</v>
      </c>
      <c r="I19" s="17">
        <f t="shared" si="12"/>
        <v>9079.8875568256917</v>
      </c>
      <c r="J19" s="6"/>
    </row>
    <row r="20" spans="1:12" ht="14.1" customHeight="1" x14ac:dyDescent="0.2">
      <c r="A20" s="14">
        <v>44407</v>
      </c>
      <c r="B20" s="15">
        <f>VLOOKUP(A20,[1]szse_innovation_100!$A:$F,6)</f>
        <v>4.9776999999999996</v>
      </c>
      <c r="C20" s="16">
        <f t="shared" si="13"/>
        <v>2000</v>
      </c>
      <c r="D20" s="17">
        <f t="shared" si="9"/>
        <v>401.79199228559378</v>
      </c>
      <c r="E20" s="17">
        <f t="shared" si="14"/>
        <v>8829.8573582511654</v>
      </c>
      <c r="F20" s="17">
        <f t="shared" si="10"/>
        <v>43952.380972166822</v>
      </c>
      <c r="G20" s="17">
        <f t="shared" si="15"/>
        <v>36000</v>
      </c>
      <c r="H20" s="17">
        <f t="shared" si="11"/>
        <v>43952.380972166822</v>
      </c>
      <c r="I20" s="17">
        <f t="shared" si="12"/>
        <v>7952.3809721668222</v>
      </c>
      <c r="J20" s="7"/>
    </row>
    <row r="21" spans="1:12" ht="14.1" customHeight="1" x14ac:dyDescent="0.2">
      <c r="A21" s="14">
        <v>44439</v>
      </c>
      <c r="B21" s="15">
        <f>VLOOKUP(A21,[1]szse_innovation_100!$A:$F,6)</f>
        <v>4.7613100000000008</v>
      </c>
      <c r="C21" s="16">
        <f t="shared" si="13"/>
        <v>2000</v>
      </c>
      <c r="D21" s="17">
        <f t="shared" si="9"/>
        <v>420.05246455282258</v>
      </c>
      <c r="E21" s="17">
        <f t="shared" si="14"/>
        <v>9249.9098228039875</v>
      </c>
      <c r="F21" s="17">
        <f t="shared" si="10"/>
        <v>44041.688138414858</v>
      </c>
      <c r="G21" s="17">
        <f t="shared" si="15"/>
        <v>38000</v>
      </c>
      <c r="H21" s="17">
        <f t="shared" si="11"/>
        <v>44041.688138414858</v>
      </c>
      <c r="I21" s="17">
        <f t="shared" si="12"/>
        <v>6041.6881384148583</v>
      </c>
      <c r="J21" s="6"/>
      <c r="L21" s="3"/>
    </row>
    <row r="22" spans="1:12" ht="14.1" customHeight="1" x14ac:dyDescent="0.2">
      <c r="A22" s="14">
        <v>44469</v>
      </c>
      <c r="B22" s="15">
        <f>VLOOKUP(A22,[1]szse_innovation_100!$A:$F,6)</f>
        <v>4.7106400000000006</v>
      </c>
      <c r="C22" s="16">
        <f t="shared" si="13"/>
        <v>2000</v>
      </c>
      <c r="D22" s="17">
        <f t="shared" si="9"/>
        <v>424.57075896268867</v>
      </c>
      <c r="E22" s="17">
        <f t="shared" si="14"/>
        <v>9674.4805817666766</v>
      </c>
      <c r="F22" s="17">
        <f t="shared" si="10"/>
        <v>45572.995207693384</v>
      </c>
      <c r="G22" s="17">
        <f t="shared" si="15"/>
        <v>40000</v>
      </c>
      <c r="H22" s="17">
        <f t="shared" si="11"/>
        <v>45572.995207693384</v>
      </c>
      <c r="I22" s="17">
        <f t="shared" si="12"/>
        <v>5572.9952076933841</v>
      </c>
      <c r="J22" s="6"/>
    </row>
    <row r="23" spans="1:12" ht="14.1" customHeight="1" x14ac:dyDescent="0.2">
      <c r="A23" s="14">
        <v>44498</v>
      </c>
      <c r="B23" s="15">
        <f>VLOOKUP(A23,[1]szse_innovation_100!$A:$F,6)</f>
        <v>4.8678999999999997</v>
      </c>
      <c r="C23" s="16">
        <f t="shared" si="13"/>
        <v>2000</v>
      </c>
      <c r="D23" s="17">
        <f t="shared" si="9"/>
        <v>410.85478337681548</v>
      </c>
      <c r="E23" s="17">
        <f t="shared" si="14"/>
        <v>10085.335365143492</v>
      </c>
      <c r="F23" s="17">
        <f t="shared" si="10"/>
        <v>49094.404023982002</v>
      </c>
      <c r="G23" s="17">
        <f t="shared" si="15"/>
        <v>42000</v>
      </c>
      <c r="H23" s="17">
        <f t="shared" si="11"/>
        <v>49094.404023982002</v>
      </c>
      <c r="I23" s="17">
        <f t="shared" si="12"/>
        <v>7094.4040239820024</v>
      </c>
      <c r="J23" s="6"/>
    </row>
    <row r="24" spans="1:12" ht="14.1" customHeight="1" x14ac:dyDescent="0.2">
      <c r="A24" s="14">
        <v>44530</v>
      </c>
      <c r="B24" s="15">
        <f>VLOOKUP(A24,[1]szse_innovation_100!$A:$F,6)</f>
        <v>4.9547099609374996</v>
      </c>
      <c r="C24" s="16">
        <f t="shared" si="13"/>
        <v>2000</v>
      </c>
      <c r="D24" s="17">
        <f t="shared" si="9"/>
        <v>403.65632211932189</v>
      </c>
      <c r="E24" s="17">
        <f t="shared" si="14"/>
        <v>10488.991687262813</v>
      </c>
      <c r="F24" s="17">
        <f t="shared" si="10"/>
        <v>51969.911593071687</v>
      </c>
      <c r="G24" s="17">
        <f t="shared" si="15"/>
        <v>44000</v>
      </c>
      <c r="H24" s="17">
        <f t="shared" si="11"/>
        <v>51969.911593071687</v>
      </c>
      <c r="I24" s="17">
        <f t="shared" si="12"/>
        <v>7969.9115930716871</v>
      </c>
      <c r="J24" s="6"/>
    </row>
    <row r="25" spans="1:12" ht="14.1" customHeight="1" x14ac:dyDescent="0.2">
      <c r="A25" s="14">
        <v>44561</v>
      </c>
      <c r="B25" s="15">
        <f>VLOOKUP(A25,[1]szse_innovation_100!$A:$F,6)</f>
        <v>4.8630097656249998</v>
      </c>
      <c r="C25" s="16">
        <f t="shared" si="13"/>
        <v>2000</v>
      </c>
      <c r="D25" s="17">
        <f t="shared" si="9"/>
        <v>411.26793825036822</v>
      </c>
      <c r="E25" s="17">
        <f t="shared" si="14"/>
        <v>10900.259625513181</v>
      </c>
      <c r="F25" s="17">
        <f t="shared" si="10"/>
        <v>53008.069006718506</v>
      </c>
      <c r="G25" s="17">
        <f t="shared" si="15"/>
        <v>46000</v>
      </c>
      <c r="H25" s="17">
        <f t="shared" si="11"/>
        <v>53008.069006718506</v>
      </c>
      <c r="I25" s="17">
        <f t="shared" si="12"/>
        <v>7008.069006718506</v>
      </c>
      <c r="J25" s="6"/>
    </row>
    <row r="26" spans="1:12" ht="14.1" customHeight="1" x14ac:dyDescent="0.2">
      <c r="A26" s="14">
        <v>44589</v>
      </c>
      <c r="B26" s="15">
        <f>VLOOKUP(A26,[1]szse_innovation_100!$A:$F,6)</f>
        <v>4.3440297851562502</v>
      </c>
      <c r="C26" s="16">
        <f t="shared" si="13"/>
        <v>2000</v>
      </c>
      <c r="D26" s="17">
        <f t="shared" si="9"/>
        <v>460.40199973630291</v>
      </c>
      <c r="E26" s="17">
        <f t="shared" si="14"/>
        <v>11360.661625249484</v>
      </c>
      <c r="F26" s="17">
        <f t="shared" si="10"/>
        <v>49351.052479165373</v>
      </c>
      <c r="G26" s="17">
        <f t="shared" si="15"/>
        <v>48000</v>
      </c>
      <c r="H26" s="17">
        <f t="shared" si="11"/>
        <v>49351.052479165373</v>
      </c>
      <c r="I26" s="17">
        <f t="shared" si="12"/>
        <v>1351.0524791653734</v>
      </c>
      <c r="J26" s="6"/>
    </row>
    <row r="27" spans="1:12" ht="14.1" customHeight="1" x14ac:dyDescent="0.2">
      <c r="A27" s="14">
        <v>44620</v>
      </c>
      <c r="B27" s="15">
        <f>VLOOKUP(A27,[1]szse_innovation_100!$A:$F,6)</f>
        <v>4.3355400390624999</v>
      </c>
      <c r="C27" s="16">
        <f t="shared" si="13"/>
        <v>2000</v>
      </c>
      <c r="D27" s="17">
        <f t="shared" si="9"/>
        <v>461.30354741977476</v>
      </c>
      <c r="E27" s="17">
        <f t="shared" si="14"/>
        <v>11821.965172669259</v>
      </c>
      <c r="F27" s="17">
        <f t="shared" si="10"/>
        <v>51254.60334650999</v>
      </c>
      <c r="G27" s="17">
        <f t="shared" si="15"/>
        <v>50000</v>
      </c>
      <c r="H27" s="17">
        <f t="shared" si="11"/>
        <v>51254.60334650999</v>
      </c>
      <c r="I27" s="17">
        <f t="shared" si="12"/>
        <v>1254.6033465099899</v>
      </c>
      <c r="J27" s="6"/>
    </row>
    <row r="28" spans="1:12" ht="14.1" customHeight="1" x14ac:dyDescent="0.2">
      <c r="A28" s="14">
        <v>44651</v>
      </c>
      <c r="B28" s="15">
        <f>VLOOKUP(A28,[1]szse_innovation_100!$A:$F,6)</f>
        <v>3.8658500976562502</v>
      </c>
      <c r="C28" s="16">
        <f t="shared" si="13"/>
        <v>2000</v>
      </c>
      <c r="D28" s="17">
        <f t="shared" si="9"/>
        <v>517.35063426606746</v>
      </c>
      <c r="E28" s="17">
        <f t="shared" si="14"/>
        <v>12339.315806935327</v>
      </c>
      <c r="F28" s="17">
        <f t="shared" si="10"/>
        <v>47701.945217252243</v>
      </c>
      <c r="G28" s="17">
        <f t="shared" si="15"/>
        <v>52000</v>
      </c>
      <c r="H28" s="17">
        <f t="shared" si="11"/>
        <v>47701.945217252243</v>
      </c>
      <c r="I28" s="17">
        <f t="shared" si="12"/>
        <v>-4298.0547827477567</v>
      </c>
      <c r="J28" s="6"/>
    </row>
    <row r="29" spans="1:12" ht="14.1" customHeight="1" x14ac:dyDescent="0.2">
      <c r="A29" s="14">
        <v>44680</v>
      </c>
      <c r="B29" s="15">
        <f>VLOOKUP(A29,[1]szse_innovation_100!$A:$F,6)</f>
        <v>3.5012099609375</v>
      </c>
      <c r="C29" s="16">
        <f t="shared" si="13"/>
        <v>2000</v>
      </c>
      <c r="D29" s="17">
        <f t="shared" si="9"/>
        <v>571.23109505391415</v>
      </c>
      <c r="E29" s="17">
        <f t="shared" si="14"/>
        <v>12910.546901989241</v>
      </c>
      <c r="F29" s="17">
        <f t="shared" si="10"/>
        <v>45202.535414395512</v>
      </c>
      <c r="G29" s="17">
        <f t="shared" si="15"/>
        <v>54000</v>
      </c>
      <c r="H29" s="17">
        <f t="shared" si="11"/>
        <v>45202.535414395512</v>
      </c>
      <c r="I29" s="17">
        <f t="shared" si="12"/>
        <v>-8797.4645856044881</v>
      </c>
      <c r="J29" s="6"/>
    </row>
    <row r="30" spans="1:12" ht="14.1" customHeight="1" x14ac:dyDescent="0.2">
      <c r="A30" s="14">
        <v>44712</v>
      </c>
      <c r="B30" s="15">
        <f>VLOOKUP(A30,[1]szse_innovation_100!$A:$F,6)</f>
        <v>3.6361599121093748</v>
      </c>
      <c r="C30" s="16">
        <f t="shared" si="13"/>
        <v>2000</v>
      </c>
      <c r="D30" s="17">
        <f t="shared" si="9"/>
        <v>550.03081501984298</v>
      </c>
      <c r="E30" s="17">
        <f t="shared" si="14"/>
        <v>13460.577717009084</v>
      </c>
      <c r="F30" s="17">
        <f t="shared" si="10"/>
        <v>48944.813088421164</v>
      </c>
      <c r="G30" s="17">
        <f t="shared" si="15"/>
        <v>56000</v>
      </c>
      <c r="H30" s="17">
        <f t="shared" si="11"/>
        <v>48944.813088421164</v>
      </c>
      <c r="I30" s="17">
        <f t="shared" si="12"/>
        <v>-7055.1869115788359</v>
      </c>
      <c r="J30" s="6"/>
    </row>
    <row r="31" spans="1:12" ht="14.1" customHeight="1" x14ac:dyDescent="0.2">
      <c r="A31" s="14">
        <v>44742</v>
      </c>
      <c r="B31" s="15">
        <f>VLOOKUP(A31,[1]szse_innovation_100!$A:$F,6)</f>
        <v>4.1096201171875002</v>
      </c>
      <c r="C31" s="16">
        <f t="shared" si="13"/>
        <v>2000</v>
      </c>
      <c r="D31" s="17">
        <f t="shared" si="9"/>
        <v>486.66298659466838</v>
      </c>
      <c r="E31" s="17">
        <f t="shared" si="14"/>
        <v>13947.240703603753</v>
      </c>
      <c r="F31" s="17">
        <f t="shared" si="10"/>
        <v>57317.86097478633</v>
      </c>
      <c r="G31" s="17">
        <f t="shared" si="15"/>
        <v>58000</v>
      </c>
      <c r="H31" s="17">
        <f t="shared" si="11"/>
        <v>57317.86097478633</v>
      </c>
      <c r="I31" s="17">
        <f t="shared" si="12"/>
        <v>-682.13902521366981</v>
      </c>
      <c r="J31" s="6"/>
    </row>
    <row r="32" spans="1:12" ht="14.1" customHeight="1" x14ac:dyDescent="0.2">
      <c r="A32" s="14">
        <v>44771</v>
      </c>
      <c r="B32" s="15">
        <f>VLOOKUP(A32,[1]szse_innovation_100!$A:$F,6)</f>
        <v>3.8724699707031252</v>
      </c>
      <c r="C32" s="16">
        <f t="shared" si="13"/>
        <v>2000</v>
      </c>
      <c r="D32" s="17">
        <f t="shared" si="9"/>
        <v>516.46623863602474</v>
      </c>
      <c r="E32" s="17">
        <f t="shared" si="14"/>
        <v>14463.706942239778</v>
      </c>
      <c r="F32" s="17">
        <f t="shared" si="10"/>
        <v>56010.270798873862</v>
      </c>
      <c r="G32" s="17">
        <f t="shared" si="15"/>
        <v>60000</v>
      </c>
      <c r="H32" s="17">
        <f t="shared" si="11"/>
        <v>56010.270798873862</v>
      </c>
      <c r="I32" s="17">
        <f t="shared" si="12"/>
        <v>-3989.7292011261379</v>
      </c>
      <c r="J32" s="6"/>
    </row>
    <row r="33" spans="1:12" ht="14.1" customHeight="1" x14ac:dyDescent="0.2">
      <c r="A33" s="14">
        <v>44804</v>
      </c>
      <c r="B33" s="15">
        <f>VLOOKUP(A33,[1]szse_innovation_100!$A:$F,6)</f>
        <v>3.7022099609375001</v>
      </c>
      <c r="C33" s="16">
        <f t="shared" si="13"/>
        <v>2000</v>
      </c>
      <c r="D33" s="17">
        <f t="shared" si="9"/>
        <v>540.21787556682648</v>
      </c>
      <c r="E33" s="17">
        <f t="shared" si="14"/>
        <v>15003.924817806605</v>
      </c>
      <c r="F33" s="17">
        <f t="shared" si="10"/>
        <v>55547.679913640975</v>
      </c>
      <c r="G33" s="17">
        <f t="shared" si="15"/>
        <v>62000</v>
      </c>
      <c r="H33" s="17">
        <f t="shared" si="11"/>
        <v>55547.679913640975</v>
      </c>
      <c r="I33" s="17">
        <f t="shared" si="12"/>
        <v>-6452.3200863590246</v>
      </c>
      <c r="J33" s="6"/>
      <c r="L33" s="3"/>
    </row>
    <row r="34" spans="1:12" ht="12.75" x14ac:dyDescent="0.2">
      <c r="A34" s="14">
        <v>44834</v>
      </c>
      <c r="B34" s="15">
        <f>VLOOKUP(A34,[1]szse_innovation_100!$A:$F,6)</f>
        <v>3.3477299804687499</v>
      </c>
      <c r="C34" s="16">
        <f t="shared" si="13"/>
        <v>2000</v>
      </c>
      <c r="D34" s="17">
        <f t="shared" si="9"/>
        <v>597.41974761057622</v>
      </c>
      <c r="E34" s="17">
        <f t="shared" si="14"/>
        <v>15601.344565417181</v>
      </c>
      <c r="F34" s="17">
        <f t="shared" si="10"/>
        <v>52229.088937270295</v>
      </c>
      <c r="G34" s="17">
        <f t="shared" si="15"/>
        <v>64000</v>
      </c>
      <c r="H34" s="17">
        <f t="shared" si="11"/>
        <v>52229.088937270295</v>
      </c>
      <c r="I34" s="17">
        <f t="shared" si="12"/>
        <v>-11770.911062729705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383"/>
  <sheetViews>
    <sheetView workbookViewId="0">
      <selection activeCell="B3" sqref="B3"/>
    </sheetView>
  </sheetViews>
  <sheetFormatPr defaultRowHeight="12.75" x14ac:dyDescent="0.2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 x14ac:dyDescent="0.2">
      <c r="B1" s="30" t="s">
        <v>194</v>
      </c>
      <c r="C1" s="22">
        <v>399088</v>
      </c>
    </row>
    <row r="2" spans="1:4" ht="12.75" customHeight="1" x14ac:dyDescent="0.2">
      <c r="B2" s="30"/>
      <c r="C2" s="28" t="s">
        <v>0</v>
      </c>
      <c r="D2" s="29" t="s">
        <v>193</v>
      </c>
    </row>
    <row r="3" spans="1:4" ht="12.75" customHeight="1" x14ac:dyDescent="0.2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 x14ac:dyDescent="0.2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 x14ac:dyDescent="0.2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 x14ac:dyDescent="0.2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 x14ac:dyDescent="0.2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 x14ac:dyDescent="0.2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 x14ac:dyDescent="0.2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 x14ac:dyDescent="0.2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 x14ac:dyDescent="0.2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 x14ac:dyDescent="0.2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 x14ac:dyDescent="0.2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 x14ac:dyDescent="0.2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 x14ac:dyDescent="0.2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 x14ac:dyDescent="0.2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 x14ac:dyDescent="0.2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 x14ac:dyDescent="0.2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 x14ac:dyDescent="0.2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 x14ac:dyDescent="0.2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 x14ac:dyDescent="0.2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 x14ac:dyDescent="0.2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 x14ac:dyDescent="0.2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 x14ac:dyDescent="0.2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 x14ac:dyDescent="0.2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 x14ac:dyDescent="0.2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 x14ac:dyDescent="0.2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 x14ac:dyDescent="0.2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 x14ac:dyDescent="0.2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 x14ac:dyDescent="0.2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 x14ac:dyDescent="0.2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 x14ac:dyDescent="0.2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 x14ac:dyDescent="0.2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 x14ac:dyDescent="0.2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 x14ac:dyDescent="0.2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 x14ac:dyDescent="0.2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 x14ac:dyDescent="0.2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 x14ac:dyDescent="0.2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 x14ac:dyDescent="0.2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 x14ac:dyDescent="0.2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 x14ac:dyDescent="0.2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 x14ac:dyDescent="0.2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 x14ac:dyDescent="0.2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 x14ac:dyDescent="0.2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 x14ac:dyDescent="0.2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 x14ac:dyDescent="0.2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 x14ac:dyDescent="0.2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 x14ac:dyDescent="0.2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 x14ac:dyDescent="0.2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 x14ac:dyDescent="0.2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 x14ac:dyDescent="0.2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 x14ac:dyDescent="0.2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 x14ac:dyDescent="0.2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 x14ac:dyDescent="0.2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 x14ac:dyDescent="0.2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 x14ac:dyDescent="0.2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 x14ac:dyDescent="0.2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 x14ac:dyDescent="0.2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 x14ac:dyDescent="0.2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 x14ac:dyDescent="0.2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 x14ac:dyDescent="0.2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 x14ac:dyDescent="0.2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 x14ac:dyDescent="0.2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 x14ac:dyDescent="0.2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 x14ac:dyDescent="0.2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 x14ac:dyDescent="0.2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 x14ac:dyDescent="0.2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 x14ac:dyDescent="0.2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 x14ac:dyDescent="0.2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 x14ac:dyDescent="0.2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 x14ac:dyDescent="0.2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 x14ac:dyDescent="0.2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 x14ac:dyDescent="0.2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 x14ac:dyDescent="0.2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 x14ac:dyDescent="0.2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 x14ac:dyDescent="0.2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 x14ac:dyDescent="0.2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 x14ac:dyDescent="0.2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 x14ac:dyDescent="0.2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 x14ac:dyDescent="0.2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 x14ac:dyDescent="0.2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 x14ac:dyDescent="0.2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 x14ac:dyDescent="0.2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 x14ac:dyDescent="0.2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 x14ac:dyDescent="0.2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 x14ac:dyDescent="0.2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 x14ac:dyDescent="0.2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 x14ac:dyDescent="0.2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 x14ac:dyDescent="0.2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 x14ac:dyDescent="0.2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 x14ac:dyDescent="0.2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 x14ac:dyDescent="0.2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 x14ac:dyDescent="0.2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 x14ac:dyDescent="0.2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 x14ac:dyDescent="0.2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 x14ac:dyDescent="0.2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 x14ac:dyDescent="0.2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 x14ac:dyDescent="0.2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 x14ac:dyDescent="0.2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 x14ac:dyDescent="0.2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 x14ac:dyDescent="0.2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 x14ac:dyDescent="0.2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 x14ac:dyDescent="0.2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 x14ac:dyDescent="0.2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 x14ac:dyDescent="0.2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 x14ac:dyDescent="0.2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 x14ac:dyDescent="0.2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 x14ac:dyDescent="0.2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 x14ac:dyDescent="0.2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 x14ac:dyDescent="0.2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 x14ac:dyDescent="0.2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 x14ac:dyDescent="0.2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 x14ac:dyDescent="0.2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 x14ac:dyDescent="0.2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 x14ac:dyDescent="0.2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 x14ac:dyDescent="0.2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 x14ac:dyDescent="0.2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 x14ac:dyDescent="0.2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 x14ac:dyDescent="0.2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 x14ac:dyDescent="0.2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 x14ac:dyDescent="0.2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 x14ac:dyDescent="0.2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 x14ac:dyDescent="0.2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 x14ac:dyDescent="0.2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 x14ac:dyDescent="0.2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 x14ac:dyDescent="0.2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 x14ac:dyDescent="0.2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 x14ac:dyDescent="0.2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 x14ac:dyDescent="0.2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 x14ac:dyDescent="0.2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 x14ac:dyDescent="0.2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 x14ac:dyDescent="0.2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 x14ac:dyDescent="0.2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 x14ac:dyDescent="0.2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 x14ac:dyDescent="0.2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 x14ac:dyDescent="0.2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 x14ac:dyDescent="0.2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 x14ac:dyDescent="0.2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 x14ac:dyDescent="0.2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 x14ac:dyDescent="0.2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 x14ac:dyDescent="0.2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 x14ac:dyDescent="0.2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 x14ac:dyDescent="0.2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 x14ac:dyDescent="0.2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 x14ac:dyDescent="0.2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 x14ac:dyDescent="0.2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 x14ac:dyDescent="0.2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 x14ac:dyDescent="0.2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 x14ac:dyDescent="0.2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 x14ac:dyDescent="0.2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 x14ac:dyDescent="0.2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 x14ac:dyDescent="0.2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 x14ac:dyDescent="0.2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 x14ac:dyDescent="0.2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 x14ac:dyDescent="0.2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 x14ac:dyDescent="0.2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 x14ac:dyDescent="0.2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 x14ac:dyDescent="0.2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 x14ac:dyDescent="0.2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 x14ac:dyDescent="0.2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 x14ac:dyDescent="0.2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 x14ac:dyDescent="0.2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 x14ac:dyDescent="0.2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 x14ac:dyDescent="0.2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 x14ac:dyDescent="0.2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 x14ac:dyDescent="0.2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 x14ac:dyDescent="0.2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 x14ac:dyDescent="0.2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 x14ac:dyDescent="0.2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 x14ac:dyDescent="0.2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 x14ac:dyDescent="0.2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 x14ac:dyDescent="0.2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 x14ac:dyDescent="0.2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 x14ac:dyDescent="0.2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 x14ac:dyDescent="0.2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 x14ac:dyDescent="0.2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 x14ac:dyDescent="0.2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 x14ac:dyDescent="0.2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 x14ac:dyDescent="0.2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 x14ac:dyDescent="0.2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 x14ac:dyDescent="0.2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 x14ac:dyDescent="0.2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 x14ac:dyDescent="0.2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 x14ac:dyDescent="0.2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 x14ac:dyDescent="0.2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 x14ac:dyDescent="0.2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 x14ac:dyDescent="0.2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 x14ac:dyDescent="0.2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 x14ac:dyDescent="0.2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 x14ac:dyDescent="0.2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 x14ac:dyDescent="0.2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 x14ac:dyDescent="0.2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 x14ac:dyDescent="0.2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 x14ac:dyDescent="0.2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 x14ac:dyDescent="0.2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 x14ac:dyDescent="0.2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 x14ac:dyDescent="0.2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 x14ac:dyDescent="0.2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 x14ac:dyDescent="0.2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 x14ac:dyDescent="0.2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 x14ac:dyDescent="0.2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 x14ac:dyDescent="0.2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 x14ac:dyDescent="0.2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 x14ac:dyDescent="0.2">
      <c r="A204" s="18">
        <f t="shared" si="2"/>
        <v>202</v>
      </c>
      <c r="B204" s="19">
        <v>44589</v>
      </c>
      <c r="C204" s="20">
        <v>31.159999849999998</v>
      </c>
      <c r="D204" s="18">
        <f>SUM(C$3:C204)/A204</f>
        <v>37.710494996683174</v>
      </c>
    </row>
    <row r="205" spans="1:4" ht="12.75" customHeight="1" x14ac:dyDescent="0.2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37.678472849310346</v>
      </c>
    </row>
    <row r="206" spans="1:4" ht="12.75" customHeight="1" x14ac:dyDescent="0.2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37.643872496323532</v>
      </c>
    </row>
    <row r="207" spans="1:4" ht="12.75" customHeight="1" x14ac:dyDescent="0.2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37.61151214380488</v>
      </c>
    </row>
    <row r="208" spans="1:4" ht="12.75" customHeight="1" x14ac:dyDescent="0.2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37.577281499757277</v>
      </c>
    </row>
    <row r="209" spans="1:4" ht="12.75" customHeight="1" x14ac:dyDescent="0.2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37.540193181497585</v>
      </c>
    </row>
    <row r="210" spans="1:4" ht="12.75" customHeight="1" x14ac:dyDescent="0.2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37.503221100721149</v>
      </c>
    </row>
    <row r="211" spans="1:4" ht="12.75" customHeight="1" x14ac:dyDescent="0.2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37.469999944593297</v>
      </c>
    </row>
    <row r="212" spans="1:4" ht="12.75" customHeight="1" x14ac:dyDescent="0.2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37.437380901238093</v>
      </c>
    </row>
    <row r="213" spans="1:4" ht="12.75" customHeight="1" x14ac:dyDescent="0.2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37.405781941800946</v>
      </c>
    </row>
    <row r="214" spans="1:4" ht="12.75" customHeight="1" x14ac:dyDescent="0.2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37.374245231273584</v>
      </c>
    </row>
    <row r="215" spans="1:4" ht="12.75" customHeight="1" x14ac:dyDescent="0.2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37.342629053615028</v>
      </c>
    </row>
    <row r="216" spans="1:4" ht="12.75" customHeight="1" x14ac:dyDescent="0.2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37.309205555841125</v>
      </c>
    </row>
    <row r="217" spans="1:4" ht="12.75" customHeight="1" x14ac:dyDescent="0.2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37.27981390102326</v>
      </c>
    </row>
    <row r="218" spans="1:4" ht="12.75" customHeight="1" x14ac:dyDescent="0.2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37.247685133657413</v>
      </c>
    </row>
    <row r="219" spans="1:4" ht="12.75" customHeight="1" x14ac:dyDescent="0.2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37.218433126682037</v>
      </c>
    </row>
    <row r="220" spans="1:4" ht="12.75" customHeight="1" x14ac:dyDescent="0.2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37.189770586238538</v>
      </c>
    </row>
    <row r="221" spans="1:4" ht="12.75" customHeight="1" x14ac:dyDescent="0.2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37.161232823424669</v>
      </c>
    </row>
    <row r="222" spans="1:4" ht="12.75" customHeight="1" x14ac:dyDescent="0.2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37.130772670045459</v>
      </c>
    </row>
    <row r="223" spans="1:4" ht="12.75" customHeight="1" x14ac:dyDescent="0.2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37.098913970859734</v>
      </c>
    </row>
    <row r="224" spans="1:4" ht="12.75" customHeight="1" x14ac:dyDescent="0.2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37.065180126891896</v>
      </c>
    </row>
    <row r="225" spans="1:4" ht="12.75" customHeight="1" x14ac:dyDescent="0.2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37.026053759282519</v>
      </c>
    </row>
    <row r="226" spans="1:4" ht="12.75" customHeight="1" x14ac:dyDescent="0.2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36.984464229464287</v>
      </c>
    </row>
    <row r="227" spans="1:4" ht="12.75" customHeight="1" x14ac:dyDescent="0.2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36.94248883697778</v>
      </c>
    </row>
    <row r="228" spans="1:4" ht="12.75" customHeight="1" x14ac:dyDescent="0.2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36.903849501769912</v>
      </c>
    </row>
    <row r="229" spans="1:4" ht="12.75" customHeight="1" x14ac:dyDescent="0.2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36.866607877356834</v>
      </c>
    </row>
    <row r="230" spans="1:4" ht="12.75" customHeight="1" x14ac:dyDescent="0.2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36.825438542543864</v>
      </c>
    </row>
    <row r="231" spans="1:4" ht="12.75" customHeight="1" x14ac:dyDescent="0.2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36.780523967772936</v>
      </c>
    </row>
    <row r="232" spans="1:4" ht="12.75" customHeight="1" x14ac:dyDescent="0.2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36.740956473608705</v>
      </c>
    </row>
    <row r="233" spans="1:4" ht="12.75" customHeight="1" x14ac:dyDescent="0.2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36.704978308398275</v>
      </c>
    </row>
    <row r="234" spans="1:4" ht="12.75" customHeight="1" x14ac:dyDescent="0.2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36.66892236806035</v>
      </c>
    </row>
    <row r="235" spans="1:4" ht="12.75" customHeight="1" x14ac:dyDescent="0.2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36.633948454291847</v>
      </c>
    </row>
    <row r="236" spans="1:4" ht="12.75" customHeight="1" x14ac:dyDescent="0.2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36.598119614743588</v>
      </c>
    </row>
    <row r="237" spans="1:4" ht="12.75" customHeight="1" x14ac:dyDescent="0.2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36.563361660255318</v>
      </c>
    </row>
    <row r="238" spans="1:4" ht="12.75" customHeight="1" x14ac:dyDescent="0.2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36.528262673093217</v>
      </c>
    </row>
    <row r="239" spans="1:4" ht="12.75" customHeight="1" x14ac:dyDescent="0.2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36.490632875358649</v>
      </c>
    </row>
    <row r="240" spans="1:4" ht="12.75" customHeight="1" x14ac:dyDescent="0.2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36.451512570462185</v>
      </c>
    </row>
    <row r="241" spans="1:4" ht="12.75" customHeight="1" x14ac:dyDescent="0.2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36.412008334728036</v>
      </c>
    </row>
    <row r="242" spans="1:4" ht="12.75" customHeight="1" x14ac:dyDescent="0.2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36.376874964750002</v>
      </c>
    </row>
    <row r="243" spans="1:4" ht="12.75" customHeight="1" x14ac:dyDescent="0.2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36.340622369004151</v>
      </c>
    </row>
    <row r="244" spans="1:4" ht="12.75" customHeight="1" x14ac:dyDescent="0.2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36.305495830909088</v>
      </c>
    </row>
    <row r="245" spans="1:4" ht="12.75" customHeight="1" x14ac:dyDescent="0.2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36.269876504938274</v>
      </c>
    </row>
    <row r="246" spans="1:4" ht="12.75" customHeight="1" x14ac:dyDescent="0.2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36.232704883032788</v>
      </c>
    </row>
    <row r="247" spans="1:4" ht="12.75" customHeight="1" x14ac:dyDescent="0.2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36.195714251183674</v>
      </c>
    </row>
    <row r="248" spans="1:4" ht="12.75" customHeight="1" x14ac:dyDescent="0.2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36.154715415243899</v>
      </c>
    </row>
    <row r="249" spans="1:4" ht="12.75" customHeight="1" x14ac:dyDescent="0.2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36.116113331943318</v>
      </c>
    </row>
    <row r="250" spans="1:4" ht="12.75" customHeight="1" x14ac:dyDescent="0.2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36.076048360080641</v>
      </c>
    </row>
    <row r="251" spans="1:4" ht="12.75" customHeight="1" x14ac:dyDescent="0.2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36.036947764859427</v>
      </c>
    </row>
    <row r="252" spans="1:4" ht="12.75" customHeight="1" x14ac:dyDescent="0.2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35.997639970119991</v>
      </c>
    </row>
    <row r="253" spans="1:4" ht="12.75" customHeight="1" x14ac:dyDescent="0.2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35.959402359163342</v>
      </c>
    </row>
    <row r="254" spans="1:4" ht="12.75" customHeight="1" x14ac:dyDescent="0.2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35.920357115039671</v>
      </c>
    </row>
    <row r="255" spans="1:4" ht="12.75" customHeight="1" x14ac:dyDescent="0.2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35.879051352964417</v>
      </c>
    </row>
    <row r="256" spans="1:4" ht="12.75" customHeight="1" x14ac:dyDescent="0.2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35.835787368858256</v>
      </c>
    </row>
    <row r="257" spans="1:4" ht="12.75" customHeight="1" x14ac:dyDescent="0.2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35.792862710117632</v>
      </c>
    </row>
    <row r="258" spans="1:4" ht="12.75" customHeight="1" x14ac:dyDescent="0.2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35.744648405624986</v>
      </c>
    </row>
    <row r="259" spans="1:4" ht="12.75" customHeight="1" x14ac:dyDescent="0.2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35.69571981291827</v>
      </c>
    </row>
    <row r="260" spans="1:4" ht="12.75" customHeight="1" x14ac:dyDescent="0.2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35.651472839573628</v>
      </c>
    </row>
    <row r="261" spans="1:4" ht="12.75" customHeight="1" x14ac:dyDescent="0.2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35.606949781660212</v>
      </c>
    </row>
    <row r="262" spans="1:4" ht="12.75" customHeight="1" x14ac:dyDescent="0.2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35.566653817730753</v>
      </c>
    </row>
    <row r="263" spans="1:4" ht="12.75" customHeight="1" x14ac:dyDescent="0.2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35.519386943103434</v>
      </c>
    </row>
    <row r="264" spans="1:4" ht="12.75" customHeight="1" x14ac:dyDescent="0.2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35.470534318549603</v>
      </c>
    </row>
    <row r="265" spans="1:4" ht="12.75" customHeight="1" x14ac:dyDescent="0.2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35.421064602813672</v>
      </c>
    </row>
    <row r="266" spans="1:4" ht="12.75" customHeight="1" x14ac:dyDescent="0.2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35.373181784962107</v>
      </c>
    </row>
    <row r="267" spans="1:4" ht="12.75" customHeight="1" x14ac:dyDescent="0.2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35.328188649018855</v>
      </c>
    </row>
    <row r="268" spans="1:4" ht="12.75" customHeight="1" x14ac:dyDescent="0.2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35.283233055751865</v>
      </c>
    </row>
    <row r="269" spans="1:4" ht="12.75" customHeight="1" x14ac:dyDescent="0.2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35.239288359812718</v>
      </c>
    </row>
    <row r="270" spans="1:4" ht="12.75" customHeight="1" x14ac:dyDescent="0.2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35.194701466380579</v>
      </c>
    </row>
    <row r="271" spans="1:4" ht="12.75" customHeight="1" x14ac:dyDescent="0.2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35.152081756617086</v>
      </c>
    </row>
    <row r="272" spans="1:4" ht="12.75" customHeight="1" x14ac:dyDescent="0.2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35.109703672629614</v>
      </c>
    </row>
    <row r="273" spans="1:4" ht="12.75" customHeight="1" x14ac:dyDescent="0.2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35.067933551771205</v>
      </c>
    </row>
    <row r="274" spans="1:4" ht="12.75" customHeight="1" x14ac:dyDescent="0.2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35.027867619595575</v>
      </c>
    </row>
    <row r="275" spans="1:4" ht="12.75" customHeight="1" x14ac:dyDescent="0.2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34.987655647509143</v>
      </c>
    </row>
    <row r="276" spans="1:4" ht="12.75" customHeight="1" x14ac:dyDescent="0.2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34.944671499452539</v>
      </c>
    </row>
    <row r="277" spans="1:4" ht="12.75" customHeight="1" x14ac:dyDescent="0.2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34.902363601163621</v>
      </c>
    </row>
    <row r="278" spans="1:4" ht="12.75" customHeight="1" x14ac:dyDescent="0.2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34.860434747246366</v>
      </c>
    </row>
    <row r="279" spans="1:4" ht="12.75" customHeight="1" x14ac:dyDescent="0.2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34.818953036389878</v>
      </c>
    </row>
    <row r="280" spans="1:4" ht="12.75" customHeight="1" x14ac:dyDescent="0.2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34.778740972913653</v>
      </c>
    </row>
    <row r="281" spans="1:4" ht="12.75" customHeight="1" x14ac:dyDescent="0.2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34.740573439534039</v>
      </c>
    </row>
    <row r="282" spans="1:4" ht="12.75" customHeight="1" x14ac:dyDescent="0.2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34.703321389642845</v>
      </c>
    </row>
    <row r="283" spans="1:4" ht="12.75" customHeight="1" x14ac:dyDescent="0.2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34.66704622537366</v>
      </c>
    </row>
    <row r="284" spans="1:4" ht="12.75" customHeight="1" x14ac:dyDescent="0.2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34.633936132092195</v>
      </c>
    </row>
    <row r="285" spans="1:4" ht="12.75" customHeight="1" x14ac:dyDescent="0.2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34.60084802017667</v>
      </c>
    </row>
    <row r="286" spans="1:4" ht="12.75" customHeight="1" x14ac:dyDescent="0.2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34.568661932359149</v>
      </c>
    </row>
    <row r="287" spans="1:4" ht="12.75" customHeight="1" x14ac:dyDescent="0.2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34.534210486982445</v>
      </c>
    </row>
    <row r="288" spans="1:4" ht="12.75" customHeight="1" x14ac:dyDescent="0.2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34.502202755069924</v>
      </c>
    </row>
    <row r="289" spans="1:4" ht="12.75" customHeight="1" x14ac:dyDescent="0.2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34.441742116968634</v>
      </c>
    </row>
    <row r="290" spans="1:4" ht="12.75" customHeight="1" x14ac:dyDescent="0.2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34.411076347847221</v>
      </c>
    </row>
    <row r="291" spans="1:4" ht="12.75" customHeight="1" x14ac:dyDescent="0.2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34.381903071695504</v>
      </c>
    </row>
    <row r="292" spans="1:4" ht="12.75" customHeight="1" x14ac:dyDescent="0.2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34.352999957655172</v>
      </c>
    </row>
    <row r="293" spans="1:4" ht="12.75" customHeight="1" x14ac:dyDescent="0.2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34.326013703505154</v>
      </c>
    </row>
    <row r="294" spans="1:4" ht="12.75" customHeight="1" x14ac:dyDescent="0.2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34.300958862842464</v>
      </c>
    </row>
    <row r="295" spans="1:4" ht="12.75" customHeight="1" x14ac:dyDescent="0.2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34.276006784027302</v>
      </c>
    </row>
    <row r="296" spans="1:4" ht="12.75" customHeight="1" x14ac:dyDescent="0.2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34.249897918707482</v>
      </c>
    </row>
    <row r="297" spans="1:4" ht="12.75" customHeight="1" x14ac:dyDescent="0.2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34.226135552101695</v>
      </c>
    </row>
    <row r="298" spans="1:4" ht="12.75" customHeight="1" x14ac:dyDescent="0.2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34.204222931216215</v>
      </c>
    </row>
    <row r="299" spans="1:4" ht="12.75" customHeight="1" x14ac:dyDescent="0.2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34.18289558410774</v>
      </c>
    </row>
    <row r="300" spans="1:4" ht="12.75" customHeight="1" x14ac:dyDescent="0.2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34.162718082416099</v>
      </c>
    </row>
    <row r="301" spans="1:4" ht="12.75" customHeight="1" x14ac:dyDescent="0.2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34.140468189933102</v>
      </c>
    </row>
    <row r="302" spans="1:4" ht="12.75" customHeight="1" x14ac:dyDescent="0.2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34.119366627533324</v>
      </c>
    </row>
    <row r="303" spans="1:4" ht="12.75" customHeight="1" x14ac:dyDescent="0.2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34.097840490531553</v>
      </c>
    </row>
    <row r="304" spans="1:4" ht="12.75" customHeight="1" x14ac:dyDescent="0.2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34.077913866125826</v>
      </c>
    </row>
    <row r="305" spans="1:4" ht="12.75" customHeight="1" x14ac:dyDescent="0.2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34.057623722376235</v>
      </c>
    </row>
    <row r="306" spans="1:4" ht="12.75" customHeight="1" x14ac:dyDescent="0.2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34.036743378157887</v>
      </c>
    </row>
    <row r="307" spans="1:4" ht="12.75" customHeight="1" x14ac:dyDescent="0.2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34.0172130717377</v>
      </c>
    </row>
    <row r="308" spans="1:4" ht="12.75" customHeight="1" x14ac:dyDescent="0.2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33.997091462385619</v>
      </c>
    </row>
    <row r="309" spans="1:4" ht="12.75" customHeight="1" x14ac:dyDescent="0.2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33.975211687882734</v>
      </c>
    </row>
    <row r="310" spans="1:4" ht="12.75" customHeight="1" x14ac:dyDescent="0.2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33.951818144935061</v>
      </c>
    </row>
    <row r="311" spans="1:4" ht="12.75" customHeight="1" x14ac:dyDescent="0.2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33.929385077993516</v>
      </c>
    </row>
    <row r="312" spans="1:4" ht="12.75" customHeight="1" x14ac:dyDescent="0.2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33.90851609090322</v>
      </c>
    </row>
    <row r="313" spans="1:4" ht="12.75" customHeight="1" x14ac:dyDescent="0.2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33.886495137138255</v>
      </c>
    </row>
    <row r="314" spans="1:4" ht="12.75" customHeight="1" x14ac:dyDescent="0.2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33.865480729391024</v>
      </c>
    </row>
    <row r="315" spans="1:4" ht="12.75" customHeight="1" x14ac:dyDescent="0.2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33.843706028146961</v>
      </c>
    </row>
    <row r="316" spans="1:4" ht="12.75" customHeight="1" x14ac:dyDescent="0.2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33.822292954299357</v>
      </c>
    </row>
    <row r="317" spans="1:4" ht="12.75" customHeight="1" x14ac:dyDescent="0.2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33.800285673142845</v>
      </c>
    </row>
    <row r="318" spans="1:4" ht="12.75" customHeight="1" x14ac:dyDescent="0.2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33.778132867974676</v>
      </c>
    </row>
    <row r="319" spans="1:4" ht="12.75" customHeight="1" x14ac:dyDescent="0.2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33.755394277507875</v>
      </c>
    </row>
    <row r="320" spans="1:4" ht="12.75" customHeight="1" x14ac:dyDescent="0.2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33.733238946698101</v>
      </c>
    </row>
    <row r="321" spans="1:4" ht="12.75" customHeight="1" x14ac:dyDescent="0.2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33.710940394639486</v>
      </c>
    </row>
    <row r="322" spans="1:4" ht="12.75" customHeight="1" x14ac:dyDescent="0.2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33.689062453031241</v>
      </c>
    </row>
    <row r="323" spans="1:4" ht="12.75" customHeight="1" x14ac:dyDescent="0.2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33.666137024579427</v>
      </c>
    </row>
    <row r="324" spans="1:4" ht="12.75" customHeight="1" x14ac:dyDescent="0.2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33.645031011583839</v>
      </c>
    </row>
    <row r="325" spans="1:4" ht="12.75" customHeight="1" x14ac:dyDescent="0.2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33.622414816501539</v>
      </c>
    </row>
    <row r="326" spans="1:4" ht="12.75" customHeight="1" x14ac:dyDescent="0.2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33.59876538805554</v>
      </c>
    </row>
    <row r="327" spans="1:4" ht="12.75" customHeight="1" x14ac:dyDescent="0.2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33.575630725323066</v>
      </c>
    </row>
    <row r="328" spans="1:4" ht="12.75" customHeight="1" x14ac:dyDescent="0.2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33.55380363438649</v>
      </c>
    </row>
    <row r="329" spans="1:4" ht="12.75" customHeight="1" x14ac:dyDescent="0.2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33.532079466574906</v>
      </c>
    </row>
    <row r="330" spans="1:4" ht="12.75" customHeight="1" x14ac:dyDescent="0.2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33.510823125121938</v>
      </c>
    </row>
    <row r="331" spans="1:4" ht="12.75" customHeight="1" x14ac:dyDescent="0.2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33.4886017805471</v>
      </c>
    </row>
    <row r="332" spans="1:4" ht="12.75" customHeight="1" x14ac:dyDescent="0.2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33.468363593333315</v>
      </c>
    </row>
    <row r="333" spans="1:4" ht="12.75" customHeight="1" x14ac:dyDescent="0.2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33.447673675649533</v>
      </c>
    </row>
    <row r="334" spans="1:4" ht="12.75" customHeight="1" x14ac:dyDescent="0.2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33.427379475060221</v>
      </c>
    </row>
    <row r="335" spans="1:4" ht="12.75" customHeight="1" x14ac:dyDescent="0.2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33.407237192282267</v>
      </c>
    </row>
    <row r="336" spans="1:4" ht="12.75" customHeight="1" x14ac:dyDescent="0.2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33.388532888862258</v>
      </c>
    </row>
    <row r="337" spans="1:4" ht="12.75" customHeight="1" x14ac:dyDescent="0.2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33.36955219573133</v>
      </c>
    </row>
    <row r="338" spans="1:4" ht="12.75" customHeight="1" x14ac:dyDescent="0.2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33.34928566976189</v>
      </c>
    </row>
    <row r="339" spans="1:4" ht="12.75" customHeight="1" x14ac:dyDescent="0.2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33.330356036646869</v>
      </c>
    </row>
    <row r="340" spans="1:4" ht="12.75" customHeight="1" x14ac:dyDescent="0.2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33.311212973254428</v>
      </c>
    </row>
    <row r="341" spans="1:4" ht="12.75" customHeight="1" x14ac:dyDescent="0.2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33.289498482949838</v>
      </c>
    </row>
    <row r="342" spans="1:4" ht="12.75" customHeight="1" x14ac:dyDescent="0.2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33.267764662764691</v>
      </c>
    </row>
    <row r="343" spans="1:4" ht="12.75" customHeight="1" x14ac:dyDescent="0.2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33.245806410645152</v>
      </c>
    </row>
    <row r="344" spans="1:4" ht="12.75" customHeight="1" x14ac:dyDescent="0.2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33.223508733537997</v>
      </c>
    </row>
    <row r="345" spans="1:4" ht="12.75" customHeight="1" x14ac:dyDescent="0.2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33.200932904985407</v>
      </c>
    </row>
    <row r="346" spans="1:4" ht="12.75" customHeight="1" x14ac:dyDescent="0.2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33.177616240465106</v>
      </c>
    </row>
    <row r="347" spans="1:4" x14ac:dyDescent="0.2">
      <c r="A347" s="18">
        <f t="shared" si="2"/>
        <v>345</v>
      </c>
      <c r="B347" s="19" t="s">
        <v>195</v>
      </c>
      <c r="C347" s="20">
        <v>23.5</v>
      </c>
      <c r="D347" s="18">
        <f>SUM(C$3:C347)/A347</f>
        <v>33.149565178898534</v>
      </c>
    </row>
    <row r="348" spans="1:4" x14ac:dyDescent="0.2">
      <c r="A348" s="18">
        <f t="shared" si="2"/>
        <v>346</v>
      </c>
      <c r="B348" s="19" t="s">
        <v>196</v>
      </c>
      <c r="C348" s="20">
        <v>23.5</v>
      </c>
      <c r="D348" s="18">
        <f>SUM(C$3:C348)/A348</f>
        <v>33.121676262196516</v>
      </c>
    </row>
    <row r="349" spans="1:4" x14ac:dyDescent="0.2">
      <c r="A349" s="18">
        <f t="shared" si="2"/>
        <v>347</v>
      </c>
      <c r="B349" s="19" t="s">
        <v>197</v>
      </c>
      <c r="C349" s="20">
        <v>23.5</v>
      </c>
      <c r="D349" s="18">
        <f>SUM(C$3:C349)/A349</f>
        <v>33.093948088530247</v>
      </c>
    </row>
    <row r="350" spans="1:4" x14ac:dyDescent="0.2">
      <c r="A350" s="18">
        <f t="shared" si="2"/>
        <v>348</v>
      </c>
      <c r="B350" s="19" t="s">
        <v>198</v>
      </c>
      <c r="C350" s="20">
        <v>23.33</v>
      </c>
      <c r="D350" s="18">
        <f>SUM(C$3:C350)/A350</f>
        <v>33.065890766436766</v>
      </c>
    </row>
    <row r="351" spans="1:4" x14ac:dyDescent="0.2">
      <c r="A351" s="18">
        <f t="shared" si="2"/>
        <v>349</v>
      </c>
      <c r="B351" s="19" t="s">
        <v>199</v>
      </c>
      <c r="C351" s="20">
        <v>23.05</v>
      </c>
      <c r="D351" s="18">
        <f>SUM(C$3:C351)/A351</f>
        <v>33.037191939025774</v>
      </c>
    </row>
    <row r="352" spans="1:4" x14ac:dyDescent="0.2">
      <c r="A352" s="18">
        <f t="shared" si="2"/>
        <v>350</v>
      </c>
      <c r="B352" s="19" t="s">
        <v>200</v>
      </c>
      <c r="C352" s="20">
        <v>22.91</v>
      </c>
      <c r="D352" s="18">
        <f>SUM(C$3:C352)/A352</f>
        <v>33.008257104914271</v>
      </c>
    </row>
    <row r="353" spans="1:4" x14ac:dyDescent="0.2">
      <c r="A353" s="18">
        <f t="shared" si="2"/>
        <v>351</v>
      </c>
      <c r="B353" s="19" t="s">
        <v>201</v>
      </c>
      <c r="C353" s="20">
        <v>23</v>
      </c>
      <c r="D353" s="18">
        <f>SUM(C$3:C353)/A353</f>
        <v>32.979743551908818</v>
      </c>
    </row>
    <row r="354" spans="1:4" x14ac:dyDescent="0.2">
      <c r="A354" s="18">
        <f t="shared" si="2"/>
        <v>352</v>
      </c>
      <c r="B354" s="19" t="s">
        <v>202</v>
      </c>
      <c r="C354" s="20">
        <v>23.46</v>
      </c>
      <c r="D354" s="18">
        <f>SUM(C$3:C354)/A354</f>
        <v>32.952698825909074</v>
      </c>
    </row>
    <row r="355" spans="1:4" x14ac:dyDescent="0.2">
      <c r="A355" s="18">
        <f t="shared" si="2"/>
        <v>353</v>
      </c>
      <c r="B355" s="19" t="s">
        <v>203</v>
      </c>
      <c r="C355" s="20">
        <v>22.93</v>
      </c>
      <c r="D355" s="18">
        <f>SUM(C$3:C355)/A355</f>
        <v>32.924305911388082</v>
      </c>
    </row>
    <row r="356" spans="1:4" x14ac:dyDescent="0.2">
      <c r="A356" s="18">
        <f t="shared" ref="A356:A383" si="3">A355+1</f>
        <v>354</v>
      </c>
      <c r="B356" s="19" t="s">
        <v>204</v>
      </c>
      <c r="C356" s="20">
        <v>23.03</v>
      </c>
      <c r="D356" s="18">
        <f>SUM(C$3:C356)/A356</f>
        <v>32.89635589468925</v>
      </c>
    </row>
    <row r="357" spans="1:4" x14ac:dyDescent="0.2">
      <c r="A357" s="18">
        <f t="shared" si="3"/>
        <v>355</v>
      </c>
      <c r="B357" s="19" t="s">
        <v>205</v>
      </c>
      <c r="C357" s="20">
        <v>22.61000061</v>
      </c>
      <c r="D357" s="18">
        <f>SUM(C$3:C357)/A357</f>
        <v>32.867380245999989</v>
      </c>
    </row>
    <row r="358" spans="1:4" x14ac:dyDescent="0.2">
      <c r="A358" s="18">
        <f t="shared" si="3"/>
        <v>356</v>
      </c>
      <c r="B358" s="19" t="s">
        <v>206</v>
      </c>
      <c r="C358" s="20">
        <v>22.040000920000001</v>
      </c>
      <c r="D358" s="18">
        <f>SUM(C$3:C358)/A358</f>
        <v>32.836966259129198</v>
      </c>
    </row>
    <row r="359" spans="1:4" x14ac:dyDescent="0.2">
      <c r="A359" s="18">
        <f t="shared" si="3"/>
        <v>357</v>
      </c>
      <c r="B359" s="19" t="s">
        <v>207</v>
      </c>
      <c r="C359" s="20">
        <v>22.239999770000001</v>
      </c>
      <c r="D359" s="18">
        <f>SUM(C$3:C359)/A359</f>
        <v>32.807282879607826</v>
      </c>
    </row>
    <row r="360" spans="1:4" x14ac:dyDescent="0.2">
      <c r="A360" s="18">
        <f t="shared" si="3"/>
        <v>358</v>
      </c>
      <c r="B360" s="19" t="s">
        <v>208</v>
      </c>
      <c r="C360" s="20">
        <v>22.920000080000001</v>
      </c>
      <c r="D360" s="18">
        <f>SUM(C$3:C360)/A360</f>
        <v>32.779664771229037</v>
      </c>
    </row>
    <row r="361" spans="1:4" x14ac:dyDescent="0.2">
      <c r="A361" s="18">
        <f t="shared" si="3"/>
        <v>359</v>
      </c>
      <c r="B361" s="19" t="s">
        <v>209</v>
      </c>
      <c r="C361" s="20">
        <v>22.850000380000001</v>
      </c>
      <c r="D361" s="18">
        <f>SUM(C$3:C361)/A361</f>
        <v>32.752005538941489</v>
      </c>
    </row>
    <row r="362" spans="1:4" x14ac:dyDescent="0.2">
      <c r="A362" s="18">
        <f t="shared" si="3"/>
        <v>360</v>
      </c>
      <c r="B362" s="19" t="s">
        <v>210</v>
      </c>
      <c r="C362" s="20">
        <v>23.649999619999999</v>
      </c>
      <c r="D362" s="18">
        <f>SUM(C$3:C362)/A362</f>
        <v>32.726722189166651</v>
      </c>
    </row>
    <row r="363" spans="1:4" x14ac:dyDescent="0.2">
      <c r="A363" s="18">
        <f t="shared" si="3"/>
        <v>361</v>
      </c>
      <c r="B363" s="19" t="s">
        <v>211</v>
      </c>
      <c r="C363" s="20">
        <v>23.719999309999999</v>
      </c>
      <c r="D363" s="18">
        <f>SUM(C$3:C363)/A363</f>
        <v>32.701772818310232</v>
      </c>
    </row>
    <row r="364" spans="1:4" x14ac:dyDescent="0.2">
      <c r="A364" s="18">
        <f t="shared" si="3"/>
        <v>362</v>
      </c>
      <c r="B364" s="19" t="s">
        <v>212</v>
      </c>
      <c r="C364" s="20">
        <v>23.850000380000001</v>
      </c>
      <c r="D364" s="18">
        <f>SUM(C$3:C364)/A364</f>
        <v>32.677320408259654</v>
      </c>
    </row>
    <row r="365" spans="1:4" x14ac:dyDescent="0.2">
      <c r="A365" s="18">
        <f t="shared" si="3"/>
        <v>363</v>
      </c>
      <c r="B365" s="19" t="s">
        <v>213</v>
      </c>
      <c r="C365" s="20">
        <v>23.590000150000002</v>
      </c>
      <c r="D365" s="18">
        <f>SUM(C$3:C365)/A365</f>
        <v>32.652286468154252</v>
      </c>
    </row>
    <row r="366" spans="1:4" x14ac:dyDescent="0.2">
      <c r="A366" s="18">
        <f t="shared" si="3"/>
        <v>364</v>
      </c>
      <c r="B366" s="19" t="s">
        <v>214</v>
      </c>
      <c r="C366" s="20">
        <v>23.399999619999999</v>
      </c>
      <c r="D366" s="18">
        <f>SUM(C$3:C366)/A366</f>
        <v>32.626868097692288</v>
      </c>
    </row>
    <row r="367" spans="1:4" x14ac:dyDescent="0.2">
      <c r="A367" s="18">
        <f t="shared" si="3"/>
        <v>365</v>
      </c>
      <c r="B367" s="19">
        <v>44834</v>
      </c>
      <c r="C367" s="20">
        <v>23.340000150000002</v>
      </c>
      <c r="D367" s="18">
        <f>SUM(C$3:C367)/A367</f>
        <v>32.601424623862997</v>
      </c>
    </row>
    <row r="368" spans="1:4" x14ac:dyDescent="0.2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32.57256827494534</v>
      </c>
    </row>
    <row r="369" spans="1:4" x14ac:dyDescent="0.2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32.544414137329682</v>
      </c>
    </row>
    <row r="370" spans="1:4" x14ac:dyDescent="0.2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32.518260838260851</v>
      </c>
    </row>
    <row r="371" spans="1:4" x14ac:dyDescent="0.2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32.492059590406484</v>
      </c>
    </row>
    <row r="372" spans="1:4" x14ac:dyDescent="0.2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32.468162131027007</v>
      </c>
    </row>
    <row r="373" spans="1:4" x14ac:dyDescent="0.2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32.444582177331519</v>
      </c>
    </row>
    <row r="374" spans="1:4" x14ac:dyDescent="0.2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32.421478462822563</v>
      </c>
    </row>
    <row r="375" spans="1:4" x14ac:dyDescent="0.2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32.39780157726539</v>
      </c>
    </row>
    <row r="376" spans="1:4" x14ac:dyDescent="0.2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32.373743283262009</v>
      </c>
    </row>
    <row r="377" spans="1:4" x14ac:dyDescent="0.2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32.349653301573312</v>
      </c>
    </row>
    <row r="378" spans="1:4" x14ac:dyDescent="0.2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32.324335074494662</v>
      </c>
    </row>
    <row r="379" spans="1:4" x14ac:dyDescent="0.2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32.298912434429688</v>
      </c>
    </row>
    <row r="380" spans="1:4" x14ac:dyDescent="0.2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32.274788328280401</v>
      </c>
    </row>
    <row r="381" spans="1:4" x14ac:dyDescent="0.2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32.250211047941931</v>
      </c>
    </row>
    <row r="382" spans="1:4" x14ac:dyDescent="0.2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32.223605227789449</v>
      </c>
    </row>
    <row r="383" spans="1:4" x14ac:dyDescent="0.2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32.197401538923856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2022-11-01T06:29:19Z</dcterms:modified>
</cp:coreProperties>
</file>