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0" yWindow="120" windowWidth="15600" windowHeight="7620"/>
  </bookViews>
  <sheets>
    <sheet name="model1" sheetId="1" r:id="rId1"/>
    <sheet name="myPEPB" sheetId="2" r:id="rId2"/>
  </sheets>
  <externalReferences>
    <externalReference r:id="rId3"/>
  </externalReference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4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D3" i="2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V4" i="1"/>
  <c r="C4" i="1"/>
  <c r="B4" i="1"/>
  <c r="V3" i="1"/>
  <c r="V6" i="1" s="1"/>
  <c r="C3" i="1"/>
  <c r="G3" i="1" s="1"/>
  <c r="G4" i="1" s="1"/>
  <c r="B3" i="1"/>
  <c r="D3" i="1" s="1"/>
  <c r="E3" i="1" s="1"/>
  <c r="F3" i="1" l="1"/>
  <c r="H3" i="1" s="1"/>
  <c r="I3" i="1" s="1"/>
  <c r="C5" i="1"/>
  <c r="G5" i="1" s="1"/>
  <c r="D4" i="1"/>
  <c r="E4" i="1" s="1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D60" i="2"/>
  <c r="D62" i="2"/>
  <c r="D64" i="2"/>
  <c r="D66" i="2"/>
  <c r="D68" i="2"/>
  <c r="D70" i="2"/>
  <c r="D72" i="2"/>
  <c r="D74" i="2"/>
  <c r="D76" i="2"/>
  <c r="D78" i="2"/>
  <c r="D80" i="2"/>
  <c r="D82" i="2"/>
  <c r="D84" i="2"/>
  <c r="D86" i="2"/>
  <c r="D88" i="2"/>
  <c r="D90" i="2"/>
  <c r="D92" i="2"/>
  <c r="D94" i="2"/>
  <c r="D96" i="2"/>
  <c r="D98" i="2"/>
  <c r="D100" i="2"/>
  <c r="D102" i="2"/>
  <c r="D104" i="2"/>
  <c r="D106" i="2"/>
  <c r="D108" i="2"/>
  <c r="D110" i="2"/>
  <c r="D112" i="2"/>
  <c r="D114" i="2"/>
  <c r="D116" i="2"/>
  <c r="D118" i="2"/>
  <c r="D120" i="2"/>
  <c r="D122" i="2"/>
  <c r="D124" i="2"/>
  <c r="D126" i="2"/>
  <c r="D128" i="2"/>
  <c r="D130" i="2"/>
  <c r="D132" i="2"/>
  <c r="A135" i="2"/>
  <c r="D134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D131" i="2"/>
  <c r="D133" i="2"/>
  <c r="F4" i="1" l="1"/>
  <c r="H4" i="1" s="1"/>
  <c r="I4" i="1" s="1"/>
  <c r="A136" i="2"/>
  <c r="D135" i="2"/>
  <c r="D5" i="1"/>
  <c r="E5" i="1" s="1"/>
  <c r="C6" i="1"/>
  <c r="F5" i="1" l="1"/>
  <c r="H5" i="1" s="1"/>
  <c r="I5" i="1" s="1"/>
  <c r="C7" i="1"/>
  <c r="D6" i="1"/>
  <c r="E6" i="1" s="1"/>
  <c r="G6" i="1"/>
  <c r="G7" i="1" s="1"/>
  <c r="A137" i="2"/>
  <c r="D136" i="2"/>
  <c r="F6" i="1" l="1"/>
  <c r="H6" i="1" s="1"/>
  <c r="I6" i="1" s="1"/>
  <c r="A138" i="2"/>
  <c r="D137" i="2"/>
  <c r="C8" i="1"/>
  <c r="D7" i="1"/>
  <c r="E7" i="1" s="1"/>
  <c r="F7" i="1" l="1"/>
  <c r="H7" i="1" s="1"/>
  <c r="I7" i="1" s="1"/>
  <c r="C9" i="1"/>
  <c r="D8" i="1"/>
  <c r="E8" i="1" s="1"/>
  <c r="G8" i="1"/>
  <c r="G9" i="1" s="1"/>
  <c r="A139" i="2"/>
  <c r="D138" i="2"/>
  <c r="F8" i="1" l="1"/>
  <c r="H8" i="1" s="1"/>
  <c r="I8" i="1" s="1"/>
  <c r="A140" i="2"/>
  <c r="D139" i="2"/>
  <c r="C10" i="1"/>
  <c r="D9" i="1"/>
  <c r="E9" i="1" s="1"/>
  <c r="F9" i="1" l="1"/>
  <c r="H9" i="1" s="1"/>
  <c r="I9" i="1" s="1"/>
  <c r="C11" i="1"/>
  <c r="D10" i="1"/>
  <c r="E10" i="1" s="1"/>
  <c r="G10" i="1"/>
  <c r="G11" i="1" s="1"/>
  <c r="A141" i="2"/>
  <c r="D140" i="2"/>
  <c r="F10" i="1" l="1"/>
  <c r="H10" i="1" s="1"/>
  <c r="I10" i="1" s="1"/>
  <c r="A142" i="2"/>
  <c r="D141" i="2"/>
  <c r="G12" i="1"/>
  <c r="C12" i="1"/>
  <c r="D11" i="1"/>
  <c r="E11" i="1" s="1"/>
  <c r="F11" i="1" l="1"/>
  <c r="H11" i="1" s="1"/>
  <c r="I11" i="1" s="1"/>
  <c r="A143" i="2"/>
  <c r="D142" i="2"/>
  <c r="C13" i="1"/>
  <c r="D12" i="1"/>
  <c r="E12" i="1" s="1"/>
  <c r="F12" i="1" l="1"/>
  <c r="H12" i="1" s="1"/>
  <c r="I12" i="1" s="1"/>
  <c r="C14" i="1"/>
  <c r="D13" i="1"/>
  <c r="E13" i="1" s="1"/>
  <c r="A144" i="2"/>
  <c r="D143" i="2"/>
  <c r="G13" i="1"/>
  <c r="F13" i="1" l="1"/>
  <c r="H13" i="1" s="1"/>
  <c r="G14" i="1"/>
  <c r="N4" i="1"/>
  <c r="M4" i="1" s="1"/>
  <c r="A145" i="2"/>
  <c r="D144" i="2"/>
  <c r="C15" i="1"/>
  <c r="D14" i="1"/>
  <c r="E14" i="1" s="1"/>
  <c r="F14" i="1" l="1"/>
  <c r="H14" i="1" s="1"/>
  <c r="I14" i="1" s="1"/>
  <c r="I13" i="1"/>
  <c r="P4" i="1" s="1"/>
  <c r="O4" i="1"/>
  <c r="Q4" i="1" s="1"/>
  <c r="R4" i="1" s="1"/>
  <c r="C16" i="1"/>
  <c r="D15" i="1"/>
  <c r="E15" i="1" s="1"/>
  <c r="A146" i="2"/>
  <c r="D145" i="2"/>
  <c r="G15" i="1"/>
  <c r="G16" i="1" s="1"/>
  <c r="F15" i="1" l="1"/>
  <c r="H15" i="1" s="1"/>
  <c r="I15" i="1" s="1"/>
  <c r="A147" i="2"/>
  <c r="D146" i="2"/>
  <c r="C17" i="1"/>
  <c r="D16" i="1"/>
  <c r="E16" i="1" s="1"/>
  <c r="F16" i="1" l="1"/>
  <c r="H16" i="1" s="1"/>
  <c r="I16" i="1" s="1"/>
  <c r="C18" i="1"/>
  <c r="D17" i="1"/>
  <c r="E17" i="1" s="1"/>
  <c r="A148" i="2"/>
  <c r="D147" i="2"/>
  <c r="G17" i="1"/>
  <c r="G18" i="1" s="1"/>
  <c r="F17" i="1" l="1"/>
  <c r="H17" i="1" s="1"/>
  <c r="I17" i="1" s="1"/>
  <c r="A149" i="2"/>
  <c r="D148" i="2"/>
  <c r="C19" i="1"/>
  <c r="D18" i="1"/>
  <c r="E18" i="1" s="1"/>
  <c r="F18" i="1" l="1"/>
  <c r="H18" i="1" s="1"/>
  <c r="I18" i="1" s="1"/>
  <c r="D19" i="1"/>
  <c r="E19" i="1" s="1"/>
  <c r="C20" i="1"/>
  <c r="A150" i="2"/>
  <c r="D149" i="2"/>
  <c r="G19" i="1"/>
  <c r="G20" i="1" s="1"/>
  <c r="F19" i="1" l="1"/>
  <c r="H19" i="1" s="1"/>
  <c r="I19" i="1" s="1"/>
  <c r="D20" i="1"/>
  <c r="E20" i="1" s="1"/>
  <c r="C21" i="1"/>
  <c r="A151" i="2"/>
  <c r="D150" i="2"/>
  <c r="F20" i="1" l="1"/>
  <c r="H20" i="1" s="1"/>
  <c r="I20" i="1" s="1"/>
  <c r="A152" i="2"/>
  <c r="D151" i="2"/>
  <c r="D21" i="1"/>
  <c r="E21" i="1" s="1"/>
  <c r="C22" i="1"/>
  <c r="G21" i="1"/>
  <c r="F21" i="1" l="1"/>
  <c r="H21" i="1" s="1"/>
  <c r="I21" i="1" s="1"/>
  <c r="D22" i="1"/>
  <c r="E22" i="1" s="1"/>
  <c r="C23" i="1"/>
  <c r="G22" i="1"/>
  <c r="G23" i="1" s="1"/>
  <c r="A153" i="2"/>
  <c r="D152" i="2"/>
  <c r="F22" i="1" l="1"/>
  <c r="H22" i="1" s="1"/>
  <c r="I22" i="1" s="1"/>
  <c r="A154" i="2"/>
  <c r="D153" i="2"/>
  <c r="D23" i="1"/>
  <c r="E23" i="1" s="1"/>
  <c r="C24" i="1"/>
  <c r="F23" i="1" l="1"/>
  <c r="H23" i="1" s="1"/>
  <c r="I23" i="1" s="1"/>
  <c r="D24" i="1"/>
  <c r="E24" i="1" s="1"/>
  <c r="C25" i="1"/>
  <c r="G24" i="1"/>
  <c r="A155" i="2"/>
  <c r="D154" i="2"/>
  <c r="F24" i="1" l="1"/>
  <c r="H24" i="1" s="1"/>
  <c r="I24" i="1" s="1"/>
  <c r="A156" i="2"/>
  <c r="D155" i="2"/>
  <c r="D25" i="1"/>
  <c r="E25" i="1" s="1"/>
  <c r="C26" i="1"/>
  <c r="G25" i="1"/>
  <c r="F25" i="1" l="1"/>
  <c r="H25" i="1" s="1"/>
  <c r="C27" i="1"/>
  <c r="D26" i="1"/>
  <c r="E26" i="1" s="1"/>
  <c r="G26" i="1"/>
  <c r="G27" i="1" s="1"/>
  <c r="N5" i="1"/>
  <c r="M5" i="1" s="1"/>
  <c r="A157" i="2"/>
  <c r="D156" i="2"/>
  <c r="F26" i="1" l="1"/>
  <c r="H26" i="1" s="1"/>
  <c r="I26" i="1" s="1"/>
  <c r="A158" i="2"/>
  <c r="D157" i="2"/>
  <c r="C28" i="1"/>
  <c r="D27" i="1"/>
  <c r="E27" i="1" s="1"/>
  <c r="I25" i="1"/>
  <c r="P5" i="1" s="1"/>
  <c r="O5" i="1"/>
  <c r="Q5" i="1" s="1"/>
  <c r="F27" i="1" l="1"/>
  <c r="H27" i="1" s="1"/>
  <c r="I27" i="1" s="1"/>
  <c r="C29" i="1"/>
  <c r="D28" i="1"/>
  <c r="E28" i="1" s="1"/>
  <c r="G28" i="1"/>
  <c r="G29" i="1" s="1"/>
  <c r="A159" i="2"/>
  <c r="D158" i="2"/>
  <c r="F28" i="1" l="1"/>
  <c r="H28" i="1" s="1"/>
  <c r="I28" i="1" s="1"/>
  <c r="A160" i="2"/>
  <c r="D159" i="2"/>
  <c r="C30" i="1"/>
  <c r="D29" i="1"/>
  <c r="E29" i="1" s="1"/>
  <c r="F29" i="1" l="1"/>
  <c r="H29" i="1" s="1"/>
  <c r="I29" i="1" s="1"/>
  <c r="C31" i="1"/>
  <c r="D30" i="1"/>
  <c r="E30" i="1" s="1"/>
  <c r="G30" i="1"/>
  <c r="G31" i="1" s="1"/>
  <c r="A161" i="2"/>
  <c r="D160" i="2"/>
  <c r="F30" i="1" l="1"/>
  <c r="H30" i="1" s="1"/>
  <c r="I30" i="1" s="1"/>
  <c r="A162" i="2"/>
  <c r="D161" i="2"/>
  <c r="C32" i="1"/>
  <c r="D31" i="1"/>
  <c r="E31" i="1" s="1"/>
  <c r="F31" i="1" l="1"/>
  <c r="H31" i="1" s="1"/>
  <c r="I31" i="1" s="1"/>
  <c r="C33" i="1"/>
  <c r="D33" i="1" s="1"/>
  <c r="D32" i="1"/>
  <c r="E32" i="1" s="1"/>
  <c r="G32" i="1"/>
  <c r="G33" i="1" s="1"/>
  <c r="A163" i="2"/>
  <c r="D162" i="2"/>
  <c r="E33" i="1" l="1"/>
  <c r="F33" i="1" s="1"/>
  <c r="H33" i="1" s="1"/>
  <c r="I33" i="1" s="1"/>
  <c r="F32" i="1"/>
  <c r="H32" i="1" s="1"/>
  <c r="I32" i="1" s="1"/>
  <c r="A164" i="2"/>
  <c r="D163" i="2"/>
  <c r="A165" i="2" l="1"/>
  <c r="D164" i="2"/>
  <c r="A166" i="2" l="1"/>
  <c r="D165" i="2"/>
  <c r="A167" i="2" l="1"/>
  <c r="D166" i="2"/>
  <c r="A168" i="2" l="1"/>
  <c r="D167" i="2"/>
  <c r="A169" i="2" l="1"/>
  <c r="D168" i="2"/>
  <c r="A170" i="2" l="1"/>
  <c r="D169" i="2"/>
  <c r="A171" i="2" l="1"/>
  <c r="D170" i="2"/>
  <c r="A172" i="2" l="1"/>
  <c r="D171" i="2"/>
  <c r="A173" i="2" l="1"/>
  <c r="D172" i="2"/>
  <c r="A174" i="2" l="1"/>
  <c r="D173" i="2"/>
  <c r="A175" i="2" l="1"/>
  <c r="D174" i="2"/>
  <c r="A176" i="2" l="1"/>
  <c r="D175" i="2"/>
  <c r="A177" i="2" l="1"/>
  <c r="D176" i="2"/>
  <c r="A178" i="2" l="1"/>
  <c r="D177" i="2"/>
  <c r="A179" i="2" l="1"/>
  <c r="D178" i="2"/>
  <c r="A180" i="2" l="1"/>
  <c r="D179" i="2"/>
  <c r="A181" i="2" l="1"/>
  <c r="D180" i="2"/>
  <c r="A182" i="2" l="1"/>
  <c r="D181" i="2"/>
  <c r="A183" i="2" l="1"/>
  <c r="D182" i="2"/>
  <c r="A184" i="2" l="1"/>
  <c r="D183" i="2"/>
  <c r="A185" i="2" l="1"/>
  <c r="D184" i="2"/>
  <c r="A186" i="2" l="1"/>
  <c r="D185" i="2"/>
  <c r="A187" i="2" l="1"/>
  <c r="D186" i="2"/>
  <c r="A188" i="2" l="1"/>
  <c r="D187" i="2"/>
  <c r="A189" i="2" l="1"/>
  <c r="D188" i="2"/>
  <c r="A190" i="2" l="1"/>
  <c r="D189" i="2"/>
  <c r="A191" i="2" l="1"/>
  <c r="D190" i="2"/>
  <c r="A192" i="2" l="1"/>
  <c r="D191" i="2"/>
  <c r="A193" i="2" l="1"/>
  <c r="D192" i="2"/>
  <c r="A194" i="2" l="1"/>
  <c r="D193" i="2"/>
  <c r="A195" i="2" l="1"/>
  <c r="D194" i="2"/>
  <c r="A196" i="2" l="1"/>
  <c r="D195" i="2"/>
  <c r="A197" i="2" l="1"/>
  <c r="D196" i="2"/>
  <c r="A198" i="2" l="1"/>
  <c r="D197" i="2"/>
  <c r="A199" i="2" l="1"/>
  <c r="D198" i="2"/>
  <c r="A200" i="2" l="1"/>
  <c r="D199" i="2"/>
  <c r="A201" i="2" l="1"/>
  <c r="D200" i="2"/>
  <c r="A202" i="2" l="1"/>
  <c r="D201" i="2"/>
  <c r="A203" i="2" l="1"/>
  <c r="D202" i="2"/>
  <c r="A204" i="2" l="1"/>
  <c r="D203" i="2"/>
  <c r="A205" i="2" l="1"/>
  <c r="D204" i="2"/>
  <c r="A206" i="2" l="1"/>
  <c r="D205" i="2"/>
  <c r="A207" i="2" l="1"/>
  <c r="D206" i="2"/>
  <c r="A208" i="2" l="1"/>
  <c r="D207" i="2"/>
  <c r="A209" i="2" l="1"/>
  <c r="D208" i="2"/>
  <c r="A210" i="2" l="1"/>
  <c r="D209" i="2"/>
  <c r="A211" i="2" l="1"/>
  <c r="D210" i="2"/>
  <c r="A212" i="2" l="1"/>
  <c r="D211" i="2"/>
  <c r="A213" i="2" l="1"/>
  <c r="D212" i="2"/>
  <c r="A214" i="2" l="1"/>
  <c r="D213" i="2"/>
  <c r="A215" i="2" l="1"/>
  <c r="D214" i="2"/>
  <c r="A216" i="2" l="1"/>
  <c r="D215" i="2"/>
  <c r="A217" i="2" l="1"/>
  <c r="D216" i="2"/>
  <c r="A218" i="2" l="1"/>
  <c r="D217" i="2"/>
  <c r="A219" i="2" l="1"/>
  <c r="D218" i="2"/>
  <c r="A220" i="2" l="1"/>
  <c r="D219" i="2"/>
  <c r="A221" i="2" l="1"/>
  <c r="D220" i="2"/>
  <c r="A222" i="2" l="1"/>
  <c r="D221" i="2"/>
  <c r="A223" i="2" l="1"/>
  <c r="D222" i="2"/>
  <c r="A224" i="2" l="1"/>
  <c r="D223" i="2"/>
  <c r="A225" i="2" l="1"/>
  <c r="D224" i="2"/>
  <c r="A226" i="2" l="1"/>
  <c r="D225" i="2"/>
  <c r="A227" i="2" l="1"/>
  <c r="D226" i="2"/>
  <c r="A228" i="2" l="1"/>
  <c r="D227" i="2"/>
  <c r="A229" i="2" l="1"/>
  <c r="D228" i="2"/>
  <c r="A230" i="2" l="1"/>
  <c r="D229" i="2"/>
  <c r="A231" i="2" l="1"/>
  <c r="D230" i="2"/>
  <c r="A232" i="2" l="1"/>
  <c r="D231" i="2"/>
  <c r="A233" i="2" l="1"/>
  <c r="D232" i="2"/>
  <c r="A234" i="2" l="1"/>
  <c r="D233" i="2"/>
  <c r="A235" i="2" l="1"/>
  <c r="D234" i="2"/>
  <c r="A236" i="2" l="1"/>
  <c r="D235" i="2"/>
  <c r="A237" i="2" l="1"/>
  <c r="D236" i="2"/>
  <c r="A238" i="2" l="1"/>
  <c r="D237" i="2"/>
  <c r="A239" i="2" l="1"/>
  <c r="D238" i="2"/>
  <c r="A240" i="2" l="1"/>
  <c r="D239" i="2"/>
  <c r="A241" i="2" l="1"/>
  <c r="D240" i="2"/>
  <c r="A242" i="2" l="1"/>
  <c r="D241" i="2"/>
  <c r="A243" i="2" l="1"/>
  <c r="D242" i="2"/>
  <c r="A244" i="2" l="1"/>
  <c r="D243" i="2"/>
  <c r="A245" i="2" l="1"/>
  <c r="D244" i="2"/>
  <c r="A246" i="2" l="1"/>
  <c r="D245" i="2"/>
  <c r="A247" i="2" l="1"/>
  <c r="D246" i="2"/>
  <c r="A248" i="2" l="1"/>
  <c r="D247" i="2"/>
  <c r="A249" i="2" l="1"/>
  <c r="D248" i="2"/>
  <c r="A250" i="2" l="1"/>
  <c r="D249" i="2"/>
  <c r="A251" i="2" l="1"/>
  <c r="D250" i="2"/>
  <c r="A252" i="2" l="1"/>
  <c r="D251" i="2"/>
  <c r="A253" i="2" l="1"/>
  <c r="D252" i="2"/>
  <c r="A254" i="2" l="1"/>
  <c r="D253" i="2"/>
  <c r="A255" i="2" l="1"/>
  <c r="D254" i="2"/>
  <c r="A256" i="2" l="1"/>
  <c r="D255" i="2"/>
  <c r="A257" i="2" l="1"/>
  <c r="D256" i="2"/>
  <c r="A258" i="2" l="1"/>
  <c r="D257" i="2"/>
  <c r="A259" i="2" l="1"/>
  <c r="D258" i="2"/>
  <c r="A260" i="2" l="1"/>
  <c r="D259" i="2"/>
  <c r="A261" i="2" l="1"/>
  <c r="D260" i="2"/>
  <c r="A262" i="2" l="1"/>
  <c r="D261" i="2"/>
  <c r="D262" i="2" l="1"/>
  <c r="A263" i="2"/>
  <c r="D263" i="2" l="1"/>
  <c r="A264" i="2"/>
  <c r="D264" i="2" l="1"/>
  <c r="A265" i="2"/>
  <c r="D265" i="2" l="1"/>
  <c r="A266" i="2"/>
  <c r="D266" i="2" l="1"/>
  <c r="A267" i="2"/>
  <c r="D267" i="2" l="1"/>
  <c r="A268" i="2"/>
  <c r="D268" i="2" l="1"/>
  <c r="A269" i="2"/>
  <c r="D269" i="2" l="1"/>
  <c r="A270" i="2"/>
  <c r="D270" i="2" l="1"/>
  <c r="A271" i="2"/>
  <c r="D271" i="2" l="1"/>
  <c r="A272" i="2"/>
  <c r="D272" i="2" l="1"/>
  <c r="A273" i="2"/>
  <c r="D273" i="2" l="1"/>
  <c r="A274" i="2"/>
  <c r="D274" i="2" l="1"/>
  <c r="A275" i="2"/>
  <c r="D275" i="2" l="1"/>
  <c r="A276" i="2"/>
  <c r="D276" i="2" l="1"/>
  <c r="A277" i="2"/>
  <c r="D277" i="2" l="1"/>
  <c r="A278" i="2"/>
  <c r="D278" i="2" l="1"/>
  <c r="A279" i="2"/>
  <c r="D279" i="2" l="1"/>
  <c r="A280" i="2"/>
  <c r="D280" i="2" l="1"/>
  <c r="A281" i="2"/>
  <c r="D281" i="2" l="1"/>
  <c r="A282" i="2"/>
  <c r="D282" i="2" l="1"/>
  <c r="A283" i="2"/>
  <c r="D283" i="2" l="1"/>
  <c r="A284" i="2"/>
  <c r="D284" i="2" l="1"/>
  <c r="A285" i="2"/>
  <c r="D285" i="2" l="1"/>
  <c r="A286" i="2"/>
  <c r="D286" i="2" l="1"/>
  <c r="A287" i="2"/>
  <c r="D287" i="2" l="1"/>
  <c r="A288" i="2"/>
  <c r="D288" i="2" l="1"/>
  <c r="A289" i="2"/>
  <c r="D289" i="2" l="1"/>
  <c r="A290" i="2"/>
  <c r="D290" i="2" l="1"/>
  <c r="A291" i="2"/>
  <c r="D291" i="2" l="1"/>
  <c r="A292" i="2"/>
  <c r="D292" i="2" l="1"/>
  <c r="A293" i="2"/>
  <c r="D293" i="2" l="1"/>
  <c r="A294" i="2"/>
  <c r="D294" i="2" l="1"/>
  <c r="A295" i="2"/>
  <c r="D295" i="2" l="1"/>
  <c r="A296" i="2"/>
  <c r="D296" i="2" l="1"/>
  <c r="A297" i="2"/>
  <c r="D297" i="2" l="1"/>
  <c r="A298" i="2"/>
  <c r="D298" i="2" l="1"/>
  <c r="A299" i="2"/>
  <c r="D299" i="2" l="1"/>
  <c r="A300" i="2"/>
  <c r="D300" i="2" l="1"/>
  <c r="A301" i="2"/>
  <c r="D301" i="2" l="1"/>
  <c r="A302" i="2"/>
  <c r="D302" i="2" l="1"/>
  <c r="A303" i="2"/>
  <c r="D303" i="2" l="1"/>
  <c r="A304" i="2"/>
  <c r="D304" i="2" l="1"/>
  <c r="A305" i="2"/>
  <c r="D305" i="2" l="1"/>
  <c r="A306" i="2"/>
  <c r="D306" i="2" l="1"/>
  <c r="A307" i="2"/>
  <c r="D307" i="2" l="1"/>
  <c r="A308" i="2"/>
  <c r="D308" i="2" l="1"/>
  <c r="A309" i="2"/>
  <c r="D309" i="2" l="1"/>
  <c r="A310" i="2"/>
  <c r="D310" i="2" l="1"/>
  <c r="A311" i="2"/>
  <c r="D311" i="2" l="1"/>
  <c r="A312" i="2"/>
  <c r="D312" i="2" l="1"/>
  <c r="A313" i="2"/>
  <c r="D313" i="2" l="1"/>
  <c r="A314" i="2"/>
  <c r="D314" i="2" l="1"/>
  <c r="A315" i="2"/>
  <c r="D315" i="2" l="1"/>
  <c r="A316" i="2"/>
  <c r="D316" i="2" l="1"/>
  <c r="A317" i="2"/>
  <c r="D317" i="2" l="1"/>
  <c r="A318" i="2"/>
  <c r="D318" i="2" l="1"/>
  <c r="A319" i="2"/>
  <c r="D319" i="2" l="1"/>
  <c r="A320" i="2"/>
  <c r="D320" i="2" l="1"/>
  <c r="A321" i="2"/>
  <c r="D321" i="2" l="1"/>
  <c r="A322" i="2"/>
  <c r="D322" i="2" l="1"/>
  <c r="A323" i="2"/>
  <c r="D323" i="2" l="1"/>
  <c r="A324" i="2"/>
  <c r="D324" i="2" l="1"/>
  <c r="A325" i="2"/>
  <c r="D325" i="2" l="1"/>
  <c r="A326" i="2"/>
  <c r="D326" i="2" l="1"/>
  <c r="A327" i="2"/>
  <c r="D327" i="2" l="1"/>
  <c r="A328" i="2"/>
  <c r="D328" i="2" l="1"/>
  <c r="A329" i="2"/>
  <c r="D329" i="2" l="1"/>
  <c r="A330" i="2"/>
  <c r="D330" i="2" l="1"/>
  <c r="A331" i="2"/>
  <c r="D331" i="2" l="1"/>
  <c r="A332" i="2"/>
  <c r="D332" i="2" l="1"/>
  <c r="A333" i="2"/>
  <c r="D333" i="2" l="1"/>
  <c r="A334" i="2"/>
  <c r="D334" i="2" l="1"/>
  <c r="A335" i="2"/>
  <c r="D335" i="2" l="1"/>
  <c r="A336" i="2"/>
  <c r="D336" i="2" l="1"/>
  <c r="A337" i="2"/>
  <c r="D337" i="2" l="1"/>
  <c r="A338" i="2"/>
  <c r="D338" i="2" l="1"/>
  <c r="A339" i="2"/>
  <c r="D339" i="2" l="1"/>
  <c r="A340" i="2"/>
  <c r="D340" i="2" l="1"/>
  <c r="A341" i="2"/>
  <c r="D341" i="2" l="1"/>
  <c r="A342" i="2"/>
  <c r="D342" i="2" l="1"/>
  <c r="A343" i="2"/>
  <c r="D343" i="2" l="1"/>
  <c r="A344" i="2"/>
  <c r="D344" i="2" l="1"/>
  <c r="A345" i="2"/>
  <c r="D345" i="2" l="1"/>
  <c r="A346" i="2"/>
  <c r="D346" i="2" s="1"/>
</calcChain>
</file>

<file path=xl/sharedStrings.xml><?xml version="1.0" encoding="utf-8"?>
<sst xmlns="http://schemas.openxmlformats.org/spreadsheetml/2006/main" count="220" uniqueCount="216">
  <si>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</si>
  <si>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</si>
  <si>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</si>
  <si>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</si>
  <si>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</si>
  <si>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</si>
  <si>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</si>
  <si>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</si>
  <si>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</si>
  <si>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unit：yuan</t>
  </si>
  <si>
    <t>investment per year</t>
  </si>
  <si>
    <t>absolute RR</t>
  </si>
  <si>
    <t>annualized RR</t>
  </si>
  <si>
    <t>DATE</t>
  </si>
  <si>
    <t>PE</t>
  </si>
  <si>
    <t>PE MEAN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</si>
  <si>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</si>
  <si>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</si>
  <si>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</si>
  <si>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</si>
  <si>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</si>
  <si>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</si>
  <si>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</si>
  <si>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</si>
  <si>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</si>
  <si>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</si>
  <si>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</si>
  <si>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</si>
  <si>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</si>
  <si>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</si>
  <si>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</si>
  <si>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</si>
  <si>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</si>
  <si>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</si>
  <si>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</si>
  <si>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</si>
  <si>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</si>
  <si>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</si>
  <si>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</si>
  <si>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</si>
  <si>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</si>
  <si>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</si>
  <si>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</si>
  <si>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</si>
  <si>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</si>
  <si>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</si>
  <si>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</si>
  <si>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</si>
  <si>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</si>
  <si>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</si>
  <si>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</si>
  <si>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</si>
  <si>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</si>
  <si>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</si>
  <si>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</si>
  <si>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</si>
  <si>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</si>
  <si>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</si>
  <si>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</si>
  <si>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</si>
  <si>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</si>
  <si>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</si>
  <si>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</si>
  <si>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</si>
  <si>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</si>
  <si>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</si>
  <si>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</si>
  <si>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</si>
  <si>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</si>
  <si>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</si>
  <si>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</si>
  <si>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</si>
  <si>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</si>
  <si>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</si>
  <si>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</si>
  <si>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</si>
  <si>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</si>
  <si>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</si>
  <si>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</si>
  <si>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</si>
  <si>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</si>
  <si>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</si>
  <si>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</si>
  <si>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</si>
  <si>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</si>
  <si>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</si>
  <si>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</si>
  <si>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</si>
  <si>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</si>
  <si>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</si>
  <si>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</si>
  <si>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</si>
  <si>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</si>
  <si>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</si>
  <si>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</si>
  <si>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</si>
  <si>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</si>
  <si>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</si>
  <si>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</si>
  <si>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</si>
  <si>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</si>
  <si>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</si>
  <si>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</si>
  <si>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</si>
  <si>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</si>
  <si>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</si>
  <si>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</si>
  <si>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</si>
  <si>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</si>
  <si>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</si>
  <si>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</si>
  <si>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</si>
  <si>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</si>
  <si>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</si>
  <si>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</si>
  <si>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</si>
  <si>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</si>
  <si>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</si>
  <si>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</si>
  <si>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</si>
  <si>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</si>
  <si>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</si>
  <si>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</si>
  <si>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</si>
  <si>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</si>
  <si>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</si>
  <si>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</si>
  <si>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</si>
  <si>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</si>
  <si>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</si>
  <si>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</si>
  <si>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</si>
  <si>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</si>
  <si>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</si>
  <si>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</si>
  <si>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</si>
  <si>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</si>
  <si>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</si>
  <si>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</si>
  <si>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</si>
  <si>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</si>
  <si>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</si>
  <si>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</si>
  <si>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</si>
  <si>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</si>
  <si>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</si>
  <si>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</si>
  <si>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</si>
  <si>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</si>
  <si>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</si>
  <si>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</si>
  <si>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</si>
  <si>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</si>
  <si>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</si>
  <si>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</si>
  <si>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</si>
  <si>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</si>
  <si>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</si>
  <si>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</si>
  <si>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</si>
  <si>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</si>
  <si>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</si>
  <si>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</si>
  <si>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</si>
  <si>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</si>
  <si>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</si>
  <si>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</si>
  <si>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</si>
  <si>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</si>
  <si>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</si>
  <si>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</si>
  <si>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</si>
  <si>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</si>
  <si>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</si>
  <si>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</si>
  <si>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</si>
  <si>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</si>
  <si>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</si>
  <si>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</si>
  <si>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</si>
  <si>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</si>
  <si>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</si>
  <si>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</si>
  <si>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</si>
  <si>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</si>
  <si>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</si>
  <si>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</si>
  <si>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</si>
  <si>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</si>
  <si>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</si>
  <si>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</si>
  <si>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</si>
  <si>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</si>
  <si>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</si>
  <si>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</si>
  <si>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</si>
  <si>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</si>
  <si>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</si>
  <si>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</si>
  <si>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</si>
  <si>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</si>
  <si>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</si>
  <si>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</si>
  <si>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</si>
  <si>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</si>
  <si>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</si>
  <si>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</si>
  <si>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</si>
  <si>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</si>
  <si>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</si>
  <si>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</si>
  <si>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</si>
  <si>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</si>
  <si>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</si>
  <si>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</si>
  <si>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>2022/9/30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</si>
</sst>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>
      <alignment vertical="center"/>
    </xf>
    <xf numFmtId="0" fontId="14" fillId="7" borderId="0">
      <alignment vertical="center"/>
    </xf>
    <xf numFmtId="0" fontId="14" fillId="5" borderId="0">
      <alignment vertical="center"/>
    </xf>
    <xf numFmtId="0" fontId="14" fillId="8" borderId="0">
      <alignment vertical="center"/>
    </xf>
    <xf numFmtId="0" fontId="14" fillId="9" borderId="0">
      <alignment vertical="center"/>
    </xf>
    <xf numFmtId="0" fontId="14" fillId="10" borderId="0">
      <alignment vertical="center"/>
    </xf>
    <xf numFmtId="0" fontId="14" fillId="11" borderId="0">
      <alignment vertical="center"/>
    </xf>
    <xf numFmtId="0" fontId="14" fillId="7" borderId="0">
      <alignment vertical="center"/>
    </xf>
    <xf numFmtId="0" fontId="14" fillId="12" borderId="0">
      <alignment vertical="center"/>
    </xf>
    <xf numFmtId="0" fontId="14" fillId="13" borderId="0">
      <alignment vertical="center"/>
    </xf>
    <xf numFmtId="0" fontId="14" fillId="11" borderId="0">
      <alignment vertical="center"/>
    </xf>
    <xf numFmtId="0" fontId="14" fillId="13" borderId="0">
      <alignment vertical="center"/>
    </xf>
    <xf numFmtId="0" fontId="15" fillId="11" borderId="0">
      <alignment vertical="center"/>
    </xf>
    <xf numFmtId="0" fontId="15" fillId="7" borderId="0">
      <alignment vertical="center"/>
    </xf>
    <xf numFmtId="0" fontId="15" fillId="12" borderId="0">
      <alignment vertical="center"/>
    </xf>
    <xf numFmtId="0" fontId="15" fillId="13" borderId="0">
      <alignment vertical="center"/>
    </xf>
    <xf numFmtId="0" fontId="15" fillId="14" borderId="0">
      <alignment vertical="center"/>
    </xf>
    <xf numFmtId="0" fontId="15" fillId="15" borderId="0">
      <alignment vertical="center"/>
    </xf>
    <xf numFmtId="0" fontId="16" fillId="16" borderId="0">
      <alignment vertical="center"/>
    </xf>
    <xf numFmtId="0" fontId="17" fillId="10" borderId="0">
      <alignment vertical="center"/>
    </xf>
    <xf numFmtId="0" fontId="15" fillId="14" borderId="0">
      <alignment vertical="center"/>
    </xf>
    <xf numFmtId="0" fontId="15" fillId="17" borderId="0">
      <alignment vertical="center"/>
    </xf>
    <xf numFmtId="0" fontId="15" fillId="18" borderId="0">
      <alignment vertical="center"/>
    </xf>
    <xf numFmtId="0" fontId="15" fillId="19" borderId="0">
      <alignment vertical="center"/>
    </xf>
    <xf numFmtId="0" fontId="15" fillId="20" borderId="0">
      <alignment vertical="center"/>
    </xf>
    <xf numFmtId="0" fontId="15" fillId="15" borderId="0">
      <alignment vertical="center"/>
    </xf>
    <xf numFmtId="0" fontId="10" fillId="0" borderId="0"/>
  </cellStyleXfs>
  <cellXfs count="32">
    <xf numFmtId="0" fontId="0" fillId="0" borderId="0" xfId="0" applyAlignment="1">
      <alignment vertical="center"/>
    </xf>
    <xf numFmtId="0" fontId="3" fillId="0" borderId="0" xfId="1" applyFont="1"/>
    <xf numFmtId="10" fontId="3" fillId="0" borderId="0" xfId="1" applyNumberFormat="1" applyFont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0" fontId="9" fillId="0" borderId="1" xfId="1" applyFont="1" applyBorder="1"/>
    <xf numFmtId="0" fontId="11" fillId="5" borderId="0" xfId="2" applyFont="1" applyFill="1" applyAlignment="1">
      <alignment horizontal="center"/>
    </xf>
    <xf numFmtId="0" fontId="11" fillId="0" borderId="0" xfId="2" applyFont="1"/>
    <xf numFmtId="0" fontId="5" fillId="0" borderId="1" xfId="1" applyFont="1" applyBorder="1"/>
    <xf numFmtId="0" fontId="7" fillId="3" borderId="1" xfId="1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/>
    </xf>
    <xf numFmtId="0" fontId="10" fillId="0" borderId="0" xfId="2"/>
    <xf numFmtId="176" fontId="3" fillId="0" borderId="0" xfId="1" applyNumberFormat="1" applyFont="1"/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6" fontId="4" fillId="0" borderId="1" xfId="1" applyNumberFormat="1" applyFont="1" applyBorder="1"/>
    <xf numFmtId="176" fontId="18" fillId="0" borderId="1" xfId="1" applyNumberFormat="1" applyFont="1" applyBorder="1"/>
    <xf numFmtId="177" fontId="8" fillId="4" borderId="1" xfId="0" applyNumberFormat="1" applyFont="1" applyFill="1" applyBorder="1" applyAlignment="1">
      <alignment horizontal="center"/>
    </xf>
    <xf numFmtId="176" fontId="9" fillId="0" borderId="1" xfId="1" applyNumberFormat="1" applyFont="1" applyBorder="1"/>
    <xf numFmtId="176" fontId="9" fillId="2" borderId="1" xfId="1" applyNumberFormat="1" applyFont="1" applyFill="1" applyBorder="1"/>
    <xf numFmtId="177" fontId="19" fillId="4" borderId="1" xfId="0" applyNumberFormat="1" applyFont="1" applyFill="1" applyBorder="1" applyAlignment="1">
      <alignment horizontal="center"/>
    </xf>
    <xf numFmtId="178" fontId="4" fillId="0" borderId="1" xfId="1" applyNumberFormat="1" applyFont="1" applyBorder="1"/>
    <xf numFmtId="179" fontId="12" fillId="0" borderId="0" xfId="30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Font="1" applyAlignment="1">
      <alignment horizontal="center"/>
    </xf>
    <xf numFmtId="0" fontId="10" fillId="0" borderId="0" xfId="2"/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1</a:t>
            </a:r>
            <a:endParaRPr lang="zh-C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28640"/>
        <c:axId val="522539008"/>
      </c:lineChart>
      <c:dateAx>
        <c:axId val="522528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539008"/>
        <c:crosses val="autoZero"/>
        <c:auto val="0"/>
        <c:lblOffset val="100"/>
        <c:baseTimeUnit val="months"/>
      </c:dateAx>
      <c:valAx>
        <c:axId val="522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52864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9.625" style="1" customWidth="1"/>
    <col min="2" max="2" width="9" style="1" customWidth="1"/>
    <col min="3" max="3" width="11.375" style="18" customWidth="1"/>
    <col min="4" max="4" width="13" style="18" customWidth="1"/>
    <col min="5" max="5" width="10.75" style="18" customWidth="1"/>
    <col min="6" max="6" width="12.75" style="18" customWidth="1"/>
    <col min="7" max="7" width="15.375" style="18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 customWidth="1"/>
    <col min="12" max="12" width="9.375" style="1" customWidth="1"/>
    <col min="13" max="13" width="14" style="1" customWidth="1"/>
    <col min="14" max="14" width="12.25" style="1" customWidth="1"/>
    <col min="15" max="16" width="11.125" style="1" customWidth="1"/>
    <col min="17" max="17" width="10.25" style="1" customWidth="1"/>
    <col min="18" max="18" width="10.125" style="1" customWidth="1"/>
    <col min="19" max="44" width="9" style="1" customWidth="1"/>
    <col min="45" max="16384" width="9" style="1"/>
  </cols>
  <sheetData>
    <row r="1" spans="1:22" s="8" customFormat="1" ht="27" customHeight="1">
      <c r="A1" s="10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10" t="s">
        <v>7</v>
      </c>
      <c r="I1" s="15" t="s">
        <v>8</v>
      </c>
      <c r="K1" s="9"/>
    </row>
    <row r="2" spans="1:22" ht="14.1" customHeight="1">
      <c r="A2" s="3"/>
      <c r="B2" s="3"/>
      <c r="C2" s="21">
        <v>2000</v>
      </c>
      <c r="D2" s="22" t="s">
        <v>9</v>
      </c>
      <c r="E2" s="21"/>
      <c r="F2" s="21"/>
      <c r="G2" s="21"/>
      <c r="H2" s="3"/>
      <c r="I2" s="3"/>
      <c r="J2" s="4"/>
    </row>
    <row r="3" spans="1:22" ht="14.1" customHeight="1">
      <c r="A3" s="23">
        <v>43889</v>
      </c>
      <c r="B3" s="11">
        <f>VLOOKUP(A3,[1]szse_innovation_100!$A:$F,6)</f>
        <v>3.25108</v>
      </c>
      <c r="C3" s="24">
        <f t="shared" ref="C3:C33" si="0">C2</f>
        <v>2000</v>
      </c>
      <c r="D3" s="25">
        <f t="shared" ref="D3:D33" si="1">C3/B3</f>
        <v>615.18018627656045</v>
      </c>
      <c r="E3" s="25">
        <f t="shared" ref="E3:E33" si="2">E2+D3</f>
        <v>615.18018627656045</v>
      </c>
      <c r="F3" s="25">
        <f t="shared" ref="F3:F33" si="3">E3*B3</f>
        <v>2000.0000000000002</v>
      </c>
      <c r="G3" s="25">
        <f t="shared" ref="G3:G33" si="4">G2+C3</f>
        <v>2000</v>
      </c>
      <c r="H3" s="25">
        <f t="shared" ref="H3:H33" si="5">F3</f>
        <v>2000.0000000000002</v>
      </c>
      <c r="I3" s="25">
        <f t="shared" ref="I3:I33" si="6">H3-G3</f>
        <v>0</v>
      </c>
      <c r="J3" s="4"/>
      <c r="L3" s="14" t="s">
        <v>0</v>
      </c>
      <c r="M3" s="7" t="s">
        <v>10</v>
      </c>
      <c r="N3" s="7" t="s">
        <v>6</v>
      </c>
      <c r="O3" s="7" t="s">
        <v>7</v>
      </c>
      <c r="P3" s="7" t="s">
        <v>8</v>
      </c>
      <c r="Q3" s="7" t="s">
        <v>11</v>
      </c>
      <c r="R3" s="7" t="s">
        <v>12</v>
      </c>
      <c r="T3" s="26">
        <v>44196</v>
      </c>
      <c r="U3" s="1">
        <v>22000</v>
      </c>
      <c r="V3" s="1">
        <f>-U3</f>
        <v>-22000</v>
      </c>
    </row>
    <row r="4" spans="1:22" ht="14.1" customHeight="1">
      <c r="A4" s="23">
        <v>43921</v>
      </c>
      <c r="B4" s="11">
        <f>VLOOKUP(A4,[1]szse_innovation_100!$A:$F,6)</f>
        <v>2.8991500000000001</v>
      </c>
      <c r="C4" s="24">
        <f t="shared" si="0"/>
        <v>2000</v>
      </c>
      <c r="D4" s="25">
        <f t="shared" si="1"/>
        <v>689.85737198834136</v>
      </c>
      <c r="E4" s="25">
        <f t="shared" si="2"/>
        <v>1305.0375582649017</v>
      </c>
      <c r="F4" s="25">
        <f t="shared" si="3"/>
        <v>3783.4996370436897</v>
      </c>
      <c r="G4" s="25">
        <f t="shared" si="4"/>
        <v>4000</v>
      </c>
      <c r="H4" s="25">
        <f t="shared" si="5"/>
        <v>3783.4996370436897</v>
      </c>
      <c r="I4" s="25">
        <f t="shared" si="6"/>
        <v>-216.50036295631025</v>
      </c>
      <c r="J4" s="4"/>
      <c r="L4" s="26">
        <v>44196</v>
      </c>
      <c r="M4" s="27">
        <f>N4</f>
        <v>22000</v>
      </c>
      <c r="N4" s="21">
        <f>VLOOKUP(L4,A:G,7,)</f>
        <v>22000</v>
      </c>
      <c r="O4" s="21">
        <f>VLOOKUP(L4,A:H,8,)</f>
        <v>28072.985437531297</v>
      </c>
      <c r="P4" s="21">
        <f>VLOOKUP(L4,A:I,9,)</f>
        <v>6072.9854375312971</v>
      </c>
      <c r="Q4" s="6">
        <f>(O4-N4)/N4</f>
        <v>0.27604479261505893</v>
      </c>
      <c r="R4" s="6">
        <f>Q4</f>
        <v>0.27604479261505893</v>
      </c>
      <c r="T4" s="26">
        <v>44561</v>
      </c>
      <c r="U4" s="1">
        <v>24000</v>
      </c>
      <c r="V4" s="1">
        <f>-U4</f>
        <v>-24000</v>
      </c>
    </row>
    <row r="5" spans="1:22" ht="14.1" customHeight="1">
      <c r="A5" s="23">
        <v>43951</v>
      </c>
      <c r="B5" s="11">
        <f>VLOOKUP(A5,[1]szse_innovation_100!$A:$F,6)</f>
        <v>3.17509</v>
      </c>
      <c r="C5" s="24">
        <f t="shared" si="0"/>
        <v>2000</v>
      </c>
      <c r="D5" s="25">
        <f t="shared" si="1"/>
        <v>629.90340431294862</v>
      </c>
      <c r="E5" s="25">
        <f t="shared" si="2"/>
        <v>1934.9409625778503</v>
      </c>
      <c r="F5" s="25">
        <f t="shared" si="3"/>
        <v>6143.6117008713063</v>
      </c>
      <c r="G5" s="25">
        <f t="shared" si="4"/>
        <v>6000</v>
      </c>
      <c r="H5" s="25">
        <f t="shared" si="5"/>
        <v>6143.6117008713063</v>
      </c>
      <c r="I5" s="25">
        <f t="shared" si="6"/>
        <v>143.61170087130631</v>
      </c>
      <c r="J5" s="4"/>
      <c r="L5" s="26">
        <v>44561</v>
      </c>
      <c r="M5" s="27">
        <f>N5-N4</f>
        <v>24000</v>
      </c>
      <c r="N5" s="21">
        <f>VLOOKUP(L5,A:G,7,)</f>
        <v>46000</v>
      </c>
      <c r="O5" s="21">
        <f>VLOOKUP(L5,A:H,8,)</f>
        <v>53008.069006718506</v>
      </c>
      <c r="P5" s="21">
        <f>VLOOKUP(L5,A:I,9,)</f>
        <v>7008.069006718506</v>
      </c>
      <c r="Q5" s="6">
        <f>(O5-N5)/N5</f>
        <v>0.15234932623301101</v>
      </c>
      <c r="R5" s="6">
        <v>9.9835199022272558E-2</v>
      </c>
      <c r="T5" s="26">
        <v>44561</v>
      </c>
      <c r="V5" s="1">
        <v>53008.069006718513</v>
      </c>
    </row>
    <row r="6" spans="1:22" ht="14.1" customHeight="1">
      <c r="A6" s="23">
        <v>43980</v>
      </c>
      <c r="B6" s="11">
        <f>VLOOKUP(A6,[1]szse_innovation_100!$A:$F,6)</f>
        <v>3.1906699999999999</v>
      </c>
      <c r="C6" s="24">
        <f t="shared" si="0"/>
        <v>2000</v>
      </c>
      <c r="D6" s="25">
        <f t="shared" si="1"/>
        <v>626.82759420435207</v>
      </c>
      <c r="E6" s="25">
        <f t="shared" si="2"/>
        <v>2561.7685567822023</v>
      </c>
      <c r="F6" s="25">
        <f t="shared" si="3"/>
        <v>8173.7580810682693</v>
      </c>
      <c r="G6" s="25">
        <f t="shared" si="4"/>
        <v>8000</v>
      </c>
      <c r="H6" s="25">
        <f t="shared" si="5"/>
        <v>8173.7580810682693</v>
      </c>
      <c r="I6" s="25">
        <f t="shared" si="6"/>
        <v>173.75808106826935</v>
      </c>
      <c r="J6" s="4"/>
      <c r="V6" s="2">
        <f>IRR(V3:V5)</f>
        <v>9.983519902227278E-2</v>
      </c>
    </row>
    <row r="7" spans="1:22" ht="14.1" customHeight="1">
      <c r="A7" s="23">
        <v>44012</v>
      </c>
      <c r="B7" s="11">
        <f>VLOOKUP(A7,[1]szse_innovation_100!$A:$F,6)</f>
        <v>3.6513100000000001</v>
      </c>
      <c r="C7" s="24">
        <f t="shared" si="0"/>
        <v>2000</v>
      </c>
      <c r="D7" s="25">
        <f t="shared" si="1"/>
        <v>547.74861625005815</v>
      </c>
      <c r="E7" s="25">
        <f t="shared" si="2"/>
        <v>3109.5171730322604</v>
      </c>
      <c r="F7" s="25">
        <f t="shared" si="3"/>
        <v>11353.811149064422</v>
      </c>
      <c r="G7" s="25">
        <f t="shared" si="4"/>
        <v>10000</v>
      </c>
      <c r="H7" s="25">
        <f t="shared" si="5"/>
        <v>11353.811149064422</v>
      </c>
      <c r="I7" s="25">
        <f t="shared" si="6"/>
        <v>1353.8111490644224</v>
      </c>
      <c r="J7" s="4"/>
    </row>
    <row r="8" spans="1:22" ht="14.1" customHeight="1">
      <c r="A8" s="23">
        <v>44043</v>
      </c>
      <c r="B8" s="11">
        <f>VLOOKUP(A8,[1]szse_innovation_100!$A:$F,6)</f>
        <v>4.1706000000000003</v>
      </c>
      <c r="C8" s="24">
        <f t="shared" si="0"/>
        <v>2000</v>
      </c>
      <c r="D8" s="25">
        <f t="shared" si="1"/>
        <v>479.54730734186921</v>
      </c>
      <c r="E8" s="25">
        <f t="shared" si="2"/>
        <v>3589.0644803741297</v>
      </c>
      <c r="F8" s="25">
        <f t="shared" si="3"/>
        <v>14968.552321848347</v>
      </c>
      <c r="G8" s="25">
        <f t="shared" si="4"/>
        <v>12000</v>
      </c>
      <c r="H8" s="25">
        <f t="shared" si="5"/>
        <v>14968.552321848347</v>
      </c>
      <c r="I8" s="25">
        <f t="shared" si="6"/>
        <v>2968.5523218483468</v>
      </c>
      <c r="J8" s="4"/>
    </row>
    <row r="9" spans="1:22" ht="14.1" customHeight="1">
      <c r="A9" s="23">
        <v>44074</v>
      </c>
      <c r="B9" s="11">
        <f>VLOOKUP(A9,[1]szse_innovation_100!$A:$F,6)</f>
        <v>4.1298999999999992</v>
      </c>
      <c r="C9" s="24">
        <f t="shared" si="0"/>
        <v>2000</v>
      </c>
      <c r="D9" s="25">
        <f t="shared" si="1"/>
        <v>484.2732269546479</v>
      </c>
      <c r="E9" s="25">
        <f t="shared" si="2"/>
        <v>4073.3377073287775</v>
      </c>
      <c r="F9" s="25">
        <f t="shared" si="3"/>
        <v>16822.477397497114</v>
      </c>
      <c r="G9" s="25">
        <f t="shared" si="4"/>
        <v>14000</v>
      </c>
      <c r="H9" s="25">
        <f t="shared" si="5"/>
        <v>16822.477397497114</v>
      </c>
      <c r="I9" s="25">
        <f t="shared" si="6"/>
        <v>2822.477397497114</v>
      </c>
      <c r="J9" s="4"/>
    </row>
    <row r="10" spans="1:22" ht="14.1" customHeight="1">
      <c r="A10" s="23">
        <v>44104</v>
      </c>
      <c r="B10" s="11">
        <f>VLOOKUP(A10,[1]szse_innovation_100!$A:$F,6)</f>
        <v>3.9869400000000002</v>
      </c>
      <c r="C10" s="24">
        <f t="shared" si="0"/>
        <v>2000</v>
      </c>
      <c r="D10" s="25">
        <f t="shared" si="1"/>
        <v>501.63784757232361</v>
      </c>
      <c r="E10" s="25">
        <f t="shared" si="2"/>
        <v>4574.9755549011006</v>
      </c>
      <c r="F10" s="25">
        <f t="shared" si="3"/>
        <v>18240.153038857396</v>
      </c>
      <c r="G10" s="25">
        <f t="shared" si="4"/>
        <v>16000</v>
      </c>
      <c r="H10" s="25">
        <f t="shared" si="5"/>
        <v>18240.153038857396</v>
      </c>
      <c r="I10" s="25">
        <f t="shared" si="6"/>
        <v>2240.1530388573956</v>
      </c>
      <c r="J10" s="4"/>
    </row>
    <row r="11" spans="1:22" ht="14.1" customHeight="1">
      <c r="A11" s="23">
        <v>44134</v>
      </c>
      <c r="B11" s="11">
        <f>VLOOKUP(A11,[1]szse_innovation_100!$A:$F,6)</f>
        <v>4.2014499999999995</v>
      </c>
      <c r="C11" s="24">
        <f t="shared" si="0"/>
        <v>2000</v>
      </c>
      <c r="D11" s="25">
        <f t="shared" si="1"/>
        <v>476.02613383474761</v>
      </c>
      <c r="E11" s="25">
        <f t="shared" si="2"/>
        <v>5051.0016887358479</v>
      </c>
      <c r="F11" s="25">
        <f t="shared" si="3"/>
        <v>21221.531045139225</v>
      </c>
      <c r="G11" s="25">
        <f t="shared" si="4"/>
        <v>18000</v>
      </c>
      <c r="H11" s="25">
        <f t="shared" si="5"/>
        <v>21221.531045139225</v>
      </c>
      <c r="I11" s="25">
        <f t="shared" si="6"/>
        <v>3221.5310451392252</v>
      </c>
      <c r="J11" s="4"/>
    </row>
    <row r="12" spans="1:22" ht="14.1" customHeight="1">
      <c r="A12" s="23">
        <v>44165</v>
      </c>
      <c r="B12" s="11">
        <f>VLOOKUP(A12,[1]szse_innovation_100!$A:$F,6)</f>
        <v>4.27712</v>
      </c>
      <c r="C12" s="24">
        <f t="shared" si="0"/>
        <v>2000</v>
      </c>
      <c r="D12" s="25">
        <f t="shared" si="1"/>
        <v>467.60436929522672</v>
      </c>
      <c r="E12" s="25">
        <f t="shared" si="2"/>
        <v>5518.606058031075</v>
      </c>
      <c r="F12" s="25">
        <f t="shared" si="3"/>
        <v>23603.74034292587</v>
      </c>
      <c r="G12" s="25">
        <f t="shared" si="4"/>
        <v>20000</v>
      </c>
      <c r="H12" s="25">
        <f t="shared" si="5"/>
        <v>23603.74034292587</v>
      </c>
      <c r="I12" s="25">
        <f t="shared" si="6"/>
        <v>3603.7403429258702</v>
      </c>
      <c r="J12" s="4"/>
    </row>
    <row r="13" spans="1:22" ht="14.1" customHeight="1">
      <c r="A13" s="23">
        <v>44196</v>
      </c>
      <c r="B13" s="11">
        <f>VLOOKUP(A13,[1]szse_innovation_100!$A:$F,6)</f>
        <v>4.7245600000000003</v>
      </c>
      <c r="C13" s="24">
        <f t="shared" si="0"/>
        <v>2000</v>
      </c>
      <c r="D13" s="25">
        <f t="shared" si="1"/>
        <v>423.3198435409858</v>
      </c>
      <c r="E13" s="25">
        <f t="shared" si="2"/>
        <v>5941.9259015720609</v>
      </c>
      <c r="F13" s="25">
        <f t="shared" si="3"/>
        <v>28072.985437531297</v>
      </c>
      <c r="G13" s="25">
        <f t="shared" si="4"/>
        <v>22000</v>
      </c>
      <c r="H13" s="25">
        <f t="shared" si="5"/>
        <v>28072.985437531297</v>
      </c>
      <c r="I13" s="25">
        <f t="shared" si="6"/>
        <v>6072.9854375312971</v>
      </c>
      <c r="J13" s="4"/>
    </row>
    <row r="14" spans="1:22" ht="14.1" customHeight="1">
      <c r="A14" s="23">
        <v>44225</v>
      </c>
      <c r="B14" s="11">
        <f>VLOOKUP(A14,[1]szse_innovation_100!$A:$F,6)</f>
        <v>4.9833500000000006</v>
      </c>
      <c r="C14" s="24">
        <f t="shared" si="0"/>
        <v>2000</v>
      </c>
      <c r="D14" s="25">
        <f t="shared" si="1"/>
        <v>401.33645037976459</v>
      </c>
      <c r="E14" s="25">
        <f t="shared" si="2"/>
        <v>6343.2623519518256</v>
      </c>
      <c r="F14" s="25">
        <f t="shared" si="3"/>
        <v>31610.696441599135</v>
      </c>
      <c r="G14" s="25">
        <f t="shared" si="4"/>
        <v>24000</v>
      </c>
      <c r="H14" s="25">
        <f t="shared" si="5"/>
        <v>31610.696441599135</v>
      </c>
      <c r="I14" s="25">
        <f t="shared" si="6"/>
        <v>7610.6964415991351</v>
      </c>
      <c r="J14" s="4"/>
    </row>
    <row r="15" spans="1:22" ht="14.1" customHeight="1">
      <c r="A15" s="23">
        <v>44253</v>
      </c>
      <c r="B15" s="11">
        <f>VLOOKUP(A15,[1]szse_innovation_100!$A:$F,6)</f>
        <v>4.7232599999999998</v>
      </c>
      <c r="C15" s="24">
        <f t="shared" si="0"/>
        <v>2000</v>
      </c>
      <c r="D15" s="25">
        <f t="shared" si="1"/>
        <v>423.43635539860185</v>
      </c>
      <c r="E15" s="25">
        <f t="shared" si="2"/>
        <v>6766.6987073504279</v>
      </c>
      <c r="F15" s="25">
        <f t="shared" si="3"/>
        <v>31960.877336479982</v>
      </c>
      <c r="G15" s="25">
        <f t="shared" si="4"/>
        <v>26000</v>
      </c>
      <c r="H15" s="25">
        <f t="shared" si="5"/>
        <v>31960.877336479982</v>
      </c>
      <c r="I15" s="25">
        <f t="shared" si="6"/>
        <v>5960.8773364799818</v>
      </c>
      <c r="J15" s="4"/>
    </row>
    <row r="16" spans="1:22" ht="14.1" customHeight="1">
      <c r="A16" s="23">
        <v>44286</v>
      </c>
      <c r="B16" s="11">
        <f>VLOOKUP(A16,[1]szse_innovation_100!$A:$F,6)</f>
        <v>4.4379900000000001</v>
      </c>
      <c r="C16" s="24">
        <f t="shared" si="0"/>
        <v>2000</v>
      </c>
      <c r="D16" s="25">
        <f t="shared" si="1"/>
        <v>450.65446294381013</v>
      </c>
      <c r="E16" s="25">
        <f t="shared" si="2"/>
        <v>7217.3531702942382</v>
      </c>
      <c r="F16" s="25">
        <f t="shared" si="3"/>
        <v>32030.541196234128</v>
      </c>
      <c r="G16" s="25">
        <f t="shared" si="4"/>
        <v>28000</v>
      </c>
      <c r="H16" s="25">
        <f t="shared" si="5"/>
        <v>32030.541196234128</v>
      </c>
      <c r="I16" s="25">
        <f t="shared" si="6"/>
        <v>4030.5411962341277</v>
      </c>
      <c r="J16" s="4"/>
    </row>
    <row r="17" spans="1:12" ht="14.1" customHeight="1">
      <c r="A17" s="23">
        <v>44316</v>
      </c>
      <c r="B17" s="11">
        <f>VLOOKUP(A17,[1]szse_innovation_100!$A:$F,6)</f>
        <v>4.7860299999999993</v>
      </c>
      <c r="C17" s="24">
        <f t="shared" si="0"/>
        <v>2000</v>
      </c>
      <c r="D17" s="25">
        <f t="shared" si="1"/>
        <v>417.88287996523218</v>
      </c>
      <c r="E17" s="25">
        <f t="shared" si="2"/>
        <v>7635.2360502594702</v>
      </c>
      <c r="F17" s="25">
        <f t="shared" si="3"/>
        <v>36542.468793623324</v>
      </c>
      <c r="G17" s="25">
        <f t="shared" si="4"/>
        <v>30000</v>
      </c>
      <c r="H17" s="25">
        <f t="shared" si="5"/>
        <v>36542.468793623324</v>
      </c>
      <c r="I17" s="25">
        <f t="shared" si="6"/>
        <v>6542.468793623324</v>
      </c>
      <c r="J17" s="4"/>
    </row>
    <row r="18" spans="1:12" ht="14.1" customHeight="1">
      <c r="A18" s="23">
        <v>44347</v>
      </c>
      <c r="B18" s="11">
        <f>VLOOKUP(A18,[1]szse_innovation_100!$A:$F,6)</f>
        <v>4.9806599999999994</v>
      </c>
      <c r="C18" s="24">
        <f t="shared" si="0"/>
        <v>2000</v>
      </c>
      <c r="D18" s="25">
        <f t="shared" si="1"/>
        <v>401.55320780780062</v>
      </c>
      <c r="E18" s="25">
        <f t="shared" si="2"/>
        <v>8036.7892580672706</v>
      </c>
      <c r="F18" s="25">
        <f t="shared" si="3"/>
        <v>40028.514786085325</v>
      </c>
      <c r="G18" s="25">
        <f t="shared" si="4"/>
        <v>32000</v>
      </c>
      <c r="H18" s="25">
        <f t="shared" si="5"/>
        <v>40028.514786085325</v>
      </c>
      <c r="I18" s="25">
        <f t="shared" si="6"/>
        <v>8028.5147860853249</v>
      </c>
      <c r="J18" s="4"/>
    </row>
    <row r="19" spans="1:12" ht="14.1" customHeight="1">
      <c r="A19" s="23">
        <v>44377</v>
      </c>
      <c r="B19" s="11">
        <f>VLOOKUP(A19,[1]szse_innovation_100!$A:$F,6)</f>
        <v>5.1114799999999994</v>
      </c>
      <c r="C19" s="24">
        <f t="shared" si="0"/>
        <v>2000</v>
      </c>
      <c r="D19" s="25">
        <f t="shared" si="1"/>
        <v>391.27610789829959</v>
      </c>
      <c r="E19" s="25">
        <f t="shared" si="2"/>
        <v>8428.0653659655709</v>
      </c>
      <c r="F19" s="25">
        <f t="shared" si="3"/>
        <v>43079.887556825692</v>
      </c>
      <c r="G19" s="25">
        <f t="shared" si="4"/>
        <v>34000</v>
      </c>
      <c r="H19" s="25">
        <f t="shared" si="5"/>
        <v>43079.887556825692</v>
      </c>
      <c r="I19" s="25">
        <f t="shared" si="6"/>
        <v>9079.8875568256917</v>
      </c>
      <c r="J19" s="4"/>
    </row>
    <row r="20" spans="1:12" ht="14.1" customHeight="1">
      <c r="A20" s="23">
        <v>44407</v>
      </c>
      <c r="B20" s="11">
        <f>VLOOKUP(A20,[1]szse_innovation_100!$A:$F,6)</f>
        <v>4.9776999999999996</v>
      </c>
      <c r="C20" s="24">
        <f t="shared" si="0"/>
        <v>2000</v>
      </c>
      <c r="D20" s="25">
        <f t="shared" si="1"/>
        <v>401.79199228559378</v>
      </c>
      <c r="E20" s="25">
        <f t="shared" si="2"/>
        <v>8829.8573582511654</v>
      </c>
      <c r="F20" s="25">
        <f t="shared" si="3"/>
        <v>43952.380972166822</v>
      </c>
      <c r="G20" s="25">
        <f t="shared" si="4"/>
        <v>36000</v>
      </c>
      <c r="H20" s="25">
        <f t="shared" si="5"/>
        <v>43952.380972166822</v>
      </c>
      <c r="I20" s="25">
        <f t="shared" si="6"/>
        <v>7952.3809721668222</v>
      </c>
      <c r="J20" s="5"/>
    </row>
    <row r="21" spans="1:12" ht="14.1" customHeight="1">
      <c r="A21" s="23">
        <v>44439</v>
      </c>
      <c r="B21" s="11">
        <f>VLOOKUP(A21,[1]szse_innovation_100!$A:$F,6)</f>
        <v>4.7613100000000008</v>
      </c>
      <c r="C21" s="24">
        <f t="shared" si="0"/>
        <v>2000</v>
      </c>
      <c r="D21" s="25">
        <f t="shared" si="1"/>
        <v>420.05246455282258</v>
      </c>
      <c r="E21" s="25">
        <f t="shared" si="2"/>
        <v>9249.9098228039875</v>
      </c>
      <c r="F21" s="25">
        <f t="shared" si="3"/>
        <v>44041.688138414858</v>
      </c>
      <c r="G21" s="25">
        <f t="shared" si="4"/>
        <v>38000</v>
      </c>
      <c r="H21" s="25">
        <f t="shared" si="5"/>
        <v>44041.688138414858</v>
      </c>
      <c r="I21" s="25">
        <f t="shared" si="6"/>
        <v>6041.6881384148583</v>
      </c>
      <c r="J21" s="4"/>
      <c r="L21" s="18"/>
    </row>
    <row r="22" spans="1:12" ht="14.1" customHeight="1">
      <c r="A22" s="23">
        <v>44469</v>
      </c>
      <c r="B22" s="11">
        <f>VLOOKUP(A22,[1]szse_innovation_100!$A:$F,6)</f>
        <v>4.7106400000000006</v>
      </c>
      <c r="C22" s="24">
        <f t="shared" si="0"/>
        <v>2000</v>
      </c>
      <c r="D22" s="25">
        <f t="shared" si="1"/>
        <v>424.57075896268867</v>
      </c>
      <c r="E22" s="25">
        <f t="shared" si="2"/>
        <v>9674.4805817666766</v>
      </c>
      <c r="F22" s="25">
        <f t="shared" si="3"/>
        <v>45572.995207693384</v>
      </c>
      <c r="G22" s="25">
        <f t="shared" si="4"/>
        <v>40000</v>
      </c>
      <c r="H22" s="25">
        <f t="shared" si="5"/>
        <v>45572.995207693384</v>
      </c>
      <c r="I22" s="25">
        <f t="shared" si="6"/>
        <v>5572.9952076933841</v>
      </c>
      <c r="J22" s="4"/>
    </row>
    <row r="23" spans="1:12" ht="14.1" customHeight="1">
      <c r="A23" s="23">
        <v>44498</v>
      </c>
      <c r="B23" s="11">
        <f>VLOOKUP(A23,[1]szse_innovation_100!$A:$F,6)</f>
        <v>4.8678999999999997</v>
      </c>
      <c r="C23" s="24">
        <f t="shared" si="0"/>
        <v>2000</v>
      </c>
      <c r="D23" s="25">
        <f t="shared" si="1"/>
        <v>410.85478337681548</v>
      </c>
      <c r="E23" s="25">
        <f t="shared" si="2"/>
        <v>10085.335365143492</v>
      </c>
      <c r="F23" s="25">
        <f t="shared" si="3"/>
        <v>49094.404023982002</v>
      </c>
      <c r="G23" s="25">
        <f t="shared" si="4"/>
        <v>42000</v>
      </c>
      <c r="H23" s="25">
        <f t="shared" si="5"/>
        <v>49094.404023982002</v>
      </c>
      <c r="I23" s="25">
        <f t="shared" si="6"/>
        <v>7094.4040239820024</v>
      </c>
      <c r="J23" s="4"/>
    </row>
    <row r="24" spans="1:12" ht="14.1" customHeight="1">
      <c r="A24" s="23">
        <v>44530</v>
      </c>
      <c r="B24" s="11">
        <f>VLOOKUP(A24,[1]szse_innovation_100!$A:$F,6)</f>
        <v>4.9547099609374996</v>
      </c>
      <c r="C24" s="24">
        <f t="shared" si="0"/>
        <v>2000</v>
      </c>
      <c r="D24" s="25">
        <f t="shared" si="1"/>
        <v>403.65632211932189</v>
      </c>
      <c r="E24" s="25">
        <f t="shared" si="2"/>
        <v>10488.991687262813</v>
      </c>
      <c r="F24" s="25">
        <f t="shared" si="3"/>
        <v>51969.911593071687</v>
      </c>
      <c r="G24" s="25">
        <f t="shared" si="4"/>
        <v>44000</v>
      </c>
      <c r="H24" s="25">
        <f t="shared" si="5"/>
        <v>51969.911593071687</v>
      </c>
      <c r="I24" s="25">
        <f t="shared" si="6"/>
        <v>7969.9115930716871</v>
      </c>
      <c r="J24" s="4"/>
    </row>
    <row r="25" spans="1:12" ht="14.1" customHeight="1">
      <c r="A25" s="23">
        <v>44561</v>
      </c>
      <c r="B25" s="11">
        <f>VLOOKUP(A25,[1]szse_innovation_100!$A:$F,6)</f>
        <v>4.8630097656249998</v>
      </c>
      <c r="C25" s="24">
        <f t="shared" si="0"/>
        <v>2000</v>
      </c>
      <c r="D25" s="25">
        <f t="shared" si="1"/>
        <v>411.26793825036822</v>
      </c>
      <c r="E25" s="25">
        <f t="shared" si="2"/>
        <v>10900.259625513181</v>
      </c>
      <c r="F25" s="25">
        <f t="shared" si="3"/>
        <v>53008.069006718506</v>
      </c>
      <c r="G25" s="25">
        <f t="shared" si="4"/>
        <v>46000</v>
      </c>
      <c r="H25" s="25">
        <f t="shared" si="5"/>
        <v>53008.069006718506</v>
      </c>
      <c r="I25" s="25">
        <f t="shared" si="6"/>
        <v>7008.069006718506</v>
      </c>
      <c r="J25" s="4"/>
    </row>
    <row r="26" spans="1:12" ht="14.1" customHeight="1">
      <c r="A26" s="23">
        <v>44589</v>
      </c>
      <c r="B26" s="11">
        <f>VLOOKUP(A26,[1]szse_innovation_100!$A:$F,6)</f>
        <v>4.3440297851562502</v>
      </c>
      <c r="C26" s="24">
        <f t="shared" si="0"/>
        <v>2000</v>
      </c>
      <c r="D26" s="25">
        <f t="shared" si="1"/>
        <v>460.40199973630291</v>
      </c>
      <c r="E26" s="25">
        <f t="shared" si="2"/>
        <v>11360.661625249484</v>
      </c>
      <c r="F26" s="25">
        <f t="shared" si="3"/>
        <v>49351.052479165373</v>
      </c>
      <c r="G26" s="25">
        <f t="shared" si="4"/>
        <v>48000</v>
      </c>
      <c r="H26" s="25">
        <f t="shared" si="5"/>
        <v>49351.052479165373</v>
      </c>
      <c r="I26" s="25">
        <f t="shared" si="6"/>
        <v>1351.0524791653734</v>
      </c>
      <c r="J26" s="4"/>
    </row>
    <row r="27" spans="1:12" ht="14.1" customHeight="1">
      <c r="A27" s="23">
        <v>44620</v>
      </c>
      <c r="B27" s="11">
        <f>VLOOKUP(A27,[1]szse_innovation_100!$A:$F,6)</f>
        <v>4.3355400390624999</v>
      </c>
      <c r="C27" s="24">
        <f t="shared" si="0"/>
        <v>2000</v>
      </c>
      <c r="D27" s="25">
        <f t="shared" si="1"/>
        <v>461.30354741977476</v>
      </c>
      <c r="E27" s="25">
        <f t="shared" si="2"/>
        <v>11821.965172669259</v>
      </c>
      <c r="F27" s="25">
        <f t="shared" si="3"/>
        <v>51254.60334650999</v>
      </c>
      <c r="G27" s="25">
        <f t="shared" si="4"/>
        <v>50000</v>
      </c>
      <c r="H27" s="25">
        <f t="shared" si="5"/>
        <v>51254.60334650999</v>
      </c>
      <c r="I27" s="25">
        <f t="shared" si="6"/>
        <v>1254.6033465099899</v>
      </c>
      <c r="J27" s="4"/>
    </row>
    <row r="28" spans="1:12" ht="14.1" customHeight="1">
      <c r="A28" s="23">
        <v>44651</v>
      </c>
      <c r="B28" s="11">
        <f>VLOOKUP(A28,[1]szse_innovation_100!$A:$F,6)</f>
        <v>3.8658500976562502</v>
      </c>
      <c r="C28" s="24">
        <f t="shared" si="0"/>
        <v>2000</v>
      </c>
      <c r="D28" s="25">
        <f t="shared" si="1"/>
        <v>517.35063426606746</v>
      </c>
      <c r="E28" s="25">
        <f t="shared" si="2"/>
        <v>12339.315806935327</v>
      </c>
      <c r="F28" s="25">
        <f t="shared" si="3"/>
        <v>47701.945217252243</v>
      </c>
      <c r="G28" s="25">
        <f t="shared" si="4"/>
        <v>52000</v>
      </c>
      <c r="H28" s="25">
        <f t="shared" si="5"/>
        <v>47701.945217252243</v>
      </c>
      <c r="I28" s="25">
        <f t="shared" si="6"/>
        <v>-4298.0547827477567</v>
      </c>
      <c r="J28" s="4"/>
    </row>
    <row r="29" spans="1:12" ht="14.1" customHeight="1">
      <c r="A29" s="23">
        <v>44680</v>
      </c>
      <c r="B29" s="11">
        <f>VLOOKUP(A29,[1]szse_innovation_100!$A:$F,6)</f>
        <v>3.5012099609375</v>
      </c>
      <c r="C29" s="24">
        <f t="shared" si="0"/>
        <v>2000</v>
      </c>
      <c r="D29" s="25">
        <f t="shared" si="1"/>
        <v>571.23109505391415</v>
      </c>
      <c r="E29" s="25">
        <f t="shared" si="2"/>
        <v>12910.546901989241</v>
      </c>
      <c r="F29" s="25">
        <f t="shared" si="3"/>
        <v>45202.535414395512</v>
      </c>
      <c r="G29" s="25">
        <f t="shared" si="4"/>
        <v>54000</v>
      </c>
      <c r="H29" s="25">
        <f t="shared" si="5"/>
        <v>45202.535414395512</v>
      </c>
      <c r="I29" s="25">
        <f t="shared" si="6"/>
        <v>-8797.4645856044881</v>
      </c>
      <c r="J29" s="4"/>
    </row>
    <row r="30" spans="1:12" ht="14.1" customHeight="1">
      <c r="A30" s="23">
        <v>44712</v>
      </c>
      <c r="B30" s="11">
        <f>VLOOKUP(A30,[1]szse_innovation_100!$A:$F,6)</f>
        <v>3.6361599121093748</v>
      </c>
      <c r="C30" s="24">
        <f t="shared" si="0"/>
        <v>2000</v>
      </c>
      <c r="D30" s="25">
        <f t="shared" si="1"/>
        <v>550.03081501984298</v>
      </c>
      <c r="E30" s="25">
        <f t="shared" si="2"/>
        <v>13460.577717009084</v>
      </c>
      <c r="F30" s="25">
        <f t="shared" si="3"/>
        <v>48944.813088421164</v>
      </c>
      <c r="G30" s="25">
        <f t="shared" si="4"/>
        <v>56000</v>
      </c>
      <c r="H30" s="25">
        <f t="shared" si="5"/>
        <v>48944.813088421164</v>
      </c>
      <c r="I30" s="25">
        <f t="shared" si="6"/>
        <v>-7055.1869115788359</v>
      </c>
      <c r="J30" s="4"/>
    </row>
    <row r="31" spans="1:12" ht="14.1" customHeight="1">
      <c r="A31" s="23">
        <v>44742</v>
      </c>
      <c r="B31" s="11">
        <f>VLOOKUP(A31,[1]szse_innovation_100!$A:$F,6)</f>
        <v>4.1096201171875002</v>
      </c>
      <c r="C31" s="24">
        <f t="shared" si="0"/>
        <v>2000</v>
      </c>
      <c r="D31" s="25">
        <f t="shared" si="1"/>
        <v>486.66298659466838</v>
      </c>
      <c r="E31" s="25">
        <f t="shared" si="2"/>
        <v>13947.240703603753</v>
      </c>
      <c r="F31" s="25">
        <f t="shared" si="3"/>
        <v>57317.86097478633</v>
      </c>
      <c r="G31" s="25">
        <f t="shared" si="4"/>
        <v>58000</v>
      </c>
      <c r="H31" s="25">
        <f t="shared" si="5"/>
        <v>57317.86097478633</v>
      </c>
      <c r="I31" s="25">
        <f t="shared" si="6"/>
        <v>-682.13902521366981</v>
      </c>
      <c r="J31" s="4"/>
    </row>
    <row r="32" spans="1:12" ht="14.1" customHeight="1">
      <c r="A32" s="23">
        <v>44771</v>
      </c>
      <c r="B32" s="11">
        <f>VLOOKUP(A32,[1]szse_innovation_100!$A:$F,6)</f>
        <v>3.8724699707031252</v>
      </c>
      <c r="C32" s="24">
        <f t="shared" si="0"/>
        <v>2000</v>
      </c>
      <c r="D32" s="25">
        <f t="shared" si="1"/>
        <v>516.46623863602474</v>
      </c>
      <c r="E32" s="25">
        <f t="shared" si="2"/>
        <v>14463.706942239778</v>
      </c>
      <c r="F32" s="25">
        <f t="shared" si="3"/>
        <v>56010.270798873862</v>
      </c>
      <c r="G32" s="25">
        <f t="shared" si="4"/>
        <v>60000</v>
      </c>
      <c r="H32" s="25">
        <f t="shared" si="5"/>
        <v>56010.270798873862</v>
      </c>
      <c r="I32" s="25">
        <f t="shared" si="6"/>
        <v>-3989.7292011261379</v>
      </c>
      <c r="J32" s="4"/>
    </row>
    <row r="33" spans="1:12" ht="14.1" customHeight="1">
      <c r="A33" s="23">
        <v>44804</v>
      </c>
      <c r="B33" s="11">
        <f>VLOOKUP(A33,[1]szse_innovation_100!$A:$F,6)</f>
        <v>3.7022099609375001</v>
      </c>
      <c r="C33" s="24">
        <f t="shared" si="0"/>
        <v>2000</v>
      </c>
      <c r="D33" s="25">
        <f t="shared" si="1"/>
        <v>540.21787556682648</v>
      </c>
      <c r="E33" s="25">
        <f t="shared" si="2"/>
        <v>15003.924817806605</v>
      </c>
      <c r="F33" s="25">
        <f t="shared" si="3"/>
        <v>55547.679913640975</v>
      </c>
      <c r="G33" s="25">
        <f t="shared" si="4"/>
        <v>62000</v>
      </c>
      <c r="H33" s="25">
        <f t="shared" si="5"/>
        <v>55547.679913640975</v>
      </c>
      <c r="I33" s="25">
        <f t="shared" si="6"/>
        <v>-6452.3200863590246</v>
      </c>
      <c r="J33" s="4"/>
      <c r="L33" s="18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67"/>
  <sheetViews>
    <sheetView workbookViewId="0">
      <selection activeCell="B3" sqref="B3"/>
    </sheetView>
  </sheetViews>
  <sheetFormatPr defaultRowHeight="12.75"/>
  <cols>
    <col min="1" max="1" width="9" style="17" customWidth="1"/>
    <col min="2" max="2" width="8.5" style="17" customWidth="1"/>
    <col min="3" max="3" width="6.625" style="17" customWidth="1"/>
    <col min="4" max="29" width="9" style="17" customWidth="1"/>
    <col min="30" max="16384" width="9" style="17"/>
  </cols>
  <sheetData>
    <row r="1" spans="1:4" ht="12.75" customHeight="1">
      <c r="B1" s="30" t="s">
        <v>13</v>
      </c>
      <c r="C1" s="13">
        <v>399088</v>
      </c>
    </row>
    <row r="2" spans="1:4" ht="12.75" customHeight="1">
      <c r="B2" s="31"/>
      <c r="C2" s="12" t="s">
        <v>14</v>
      </c>
      <c r="D2" s="16" t="s">
        <v>15</v>
      </c>
    </row>
    <row r="3" spans="1:4" ht="12.75" customHeight="1">
      <c r="A3" s="17">
        <v>1</v>
      </c>
      <c r="B3" s="28">
        <v>44292</v>
      </c>
      <c r="C3" s="29">
        <v>45.12</v>
      </c>
      <c r="D3" s="17">
        <f>SUM(C$3:C3)/A3</f>
        <v>45.12</v>
      </c>
    </row>
    <row r="4" spans="1:4" ht="12.75" customHeight="1">
      <c r="A4" s="17">
        <f t="shared" ref="A4:A67" si="0">A3+1</f>
        <v>2</v>
      </c>
      <c r="B4" s="28">
        <v>44293</v>
      </c>
      <c r="C4" s="29">
        <v>44.81</v>
      </c>
      <c r="D4" s="17">
        <f>SUM(C$3:C4)/A4</f>
        <v>44.965000000000003</v>
      </c>
    </row>
    <row r="5" spans="1:4" ht="12.75" customHeight="1">
      <c r="A5" s="17">
        <f t="shared" si="0"/>
        <v>3</v>
      </c>
      <c r="B5" s="28">
        <v>44294</v>
      </c>
      <c r="C5" s="29">
        <v>45.06</v>
      </c>
      <c r="D5" s="17">
        <f>SUM(C$3:C5)/A5</f>
        <v>44.99666666666667</v>
      </c>
    </row>
    <row r="6" spans="1:4" ht="12.75" customHeight="1">
      <c r="A6" s="17">
        <f t="shared" si="0"/>
        <v>4</v>
      </c>
      <c r="B6" s="28">
        <v>44295</v>
      </c>
      <c r="C6" s="29">
        <v>44.18</v>
      </c>
      <c r="D6" s="17">
        <f>SUM(C$3:C6)/A6</f>
        <v>44.792500000000004</v>
      </c>
    </row>
    <row r="7" spans="1:4" ht="12.75" customHeight="1">
      <c r="A7" s="17">
        <f t="shared" si="0"/>
        <v>5</v>
      </c>
      <c r="B7" s="28">
        <v>44298</v>
      </c>
      <c r="C7" s="29">
        <v>43.03</v>
      </c>
      <c r="D7" s="17">
        <f>SUM(C$3:C7)/A7</f>
        <v>44.440000000000005</v>
      </c>
    </row>
    <row r="8" spans="1:4" ht="12.75" customHeight="1">
      <c r="A8" s="17">
        <f t="shared" si="0"/>
        <v>6</v>
      </c>
      <c r="B8" s="28">
        <v>44299</v>
      </c>
      <c r="C8" s="29">
        <v>43.34</v>
      </c>
      <c r="D8" s="17">
        <f>SUM(C$3:C8)/A8</f>
        <v>44.256666666666668</v>
      </c>
    </row>
    <row r="9" spans="1:4" ht="12.75" customHeight="1">
      <c r="A9" s="17">
        <f t="shared" si="0"/>
        <v>7</v>
      </c>
      <c r="B9" s="28">
        <v>44300</v>
      </c>
      <c r="C9" s="29">
        <v>44.23</v>
      </c>
      <c r="D9" s="17">
        <f>SUM(C$3:C9)/A9</f>
        <v>44.252857142857145</v>
      </c>
    </row>
    <row r="10" spans="1:4" ht="12.75" customHeight="1">
      <c r="A10" s="17">
        <f t="shared" si="0"/>
        <v>8</v>
      </c>
      <c r="B10" s="28">
        <v>44301</v>
      </c>
      <c r="C10" s="29">
        <v>43.99</v>
      </c>
      <c r="D10" s="17">
        <f>SUM(C$3:C10)/A10</f>
        <v>44.220000000000006</v>
      </c>
    </row>
    <row r="11" spans="1:4" ht="12.75" customHeight="1">
      <c r="A11" s="17">
        <f t="shared" si="0"/>
        <v>9</v>
      </c>
      <c r="B11" s="28">
        <v>44302</v>
      </c>
      <c r="C11" s="29">
        <v>43.87</v>
      </c>
      <c r="D11" s="17">
        <f>SUM(C$3:C11)/A11</f>
        <v>44.181111111111115</v>
      </c>
    </row>
    <row r="12" spans="1:4" ht="12.75" customHeight="1">
      <c r="A12" s="17">
        <f t="shared" si="0"/>
        <v>10</v>
      </c>
      <c r="B12" s="28">
        <v>44305</v>
      </c>
      <c r="C12" s="29">
        <v>45.78</v>
      </c>
      <c r="D12" s="17">
        <f>SUM(C$3:C12)/A12</f>
        <v>44.341000000000008</v>
      </c>
    </row>
    <row r="13" spans="1:4" ht="12.75" customHeight="1">
      <c r="A13" s="17">
        <f t="shared" si="0"/>
        <v>11</v>
      </c>
      <c r="B13" s="28">
        <v>44306</v>
      </c>
      <c r="C13" s="29">
        <v>45.63</v>
      </c>
      <c r="D13" s="17">
        <f>SUM(C$3:C13)/A13</f>
        <v>44.458181818181828</v>
      </c>
    </row>
    <row r="14" spans="1:4" ht="12.75" customHeight="1">
      <c r="A14" s="17">
        <f t="shared" si="0"/>
        <v>12</v>
      </c>
      <c r="B14" s="28">
        <v>44307</v>
      </c>
      <c r="C14" s="29">
        <v>45.89</v>
      </c>
      <c r="D14" s="17">
        <f>SUM(C$3:C14)/A14</f>
        <v>44.577500000000008</v>
      </c>
    </row>
    <row r="15" spans="1:4" ht="12.75" customHeight="1">
      <c r="A15" s="17">
        <f t="shared" si="0"/>
        <v>13</v>
      </c>
      <c r="B15" s="28">
        <v>44308</v>
      </c>
      <c r="C15" s="29">
        <v>46.21</v>
      </c>
      <c r="D15" s="17">
        <f>SUM(C$3:C15)/A15</f>
        <v>44.703076923076928</v>
      </c>
    </row>
    <row r="16" spans="1:4" ht="12.75" customHeight="1">
      <c r="A16" s="17">
        <f t="shared" si="0"/>
        <v>14</v>
      </c>
      <c r="B16" s="28">
        <v>44309</v>
      </c>
      <c r="C16" s="29">
        <v>46.9</v>
      </c>
      <c r="D16" s="17">
        <f>SUM(C$3:C16)/A16</f>
        <v>44.860000000000007</v>
      </c>
    </row>
    <row r="17" spans="1:4" ht="12.75" customHeight="1">
      <c r="A17" s="17">
        <f t="shared" si="0"/>
        <v>15</v>
      </c>
      <c r="B17" s="28">
        <v>44312</v>
      </c>
      <c r="C17" s="29">
        <v>46.48</v>
      </c>
      <c r="D17" s="17">
        <f>SUM(C$3:C17)/A17</f>
        <v>44.968000000000004</v>
      </c>
    </row>
    <row r="18" spans="1:4" ht="12.75" customHeight="1">
      <c r="A18" s="17">
        <f t="shared" si="0"/>
        <v>16</v>
      </c>
      <c r="B18" s="28">
        <v>44313</v>
      </c>
      <c r="C18" s="29">
        <v>46.74</v>
      </c>
      <c r="D18" s="17">
        <f>SUM(C$3:C18)/A18</f>
        <v>45.078750000000007</v>
      </c>
    </row>
    <row r="19" spans="1:4" ht="12.75" customHeight="1">
      <c r="A19" s="17">
        <f t="shared" si="0"/>
        <v>17</v>
      </c>
      <c r="B19" s="28">
        <v>44314</v>
      </c>
      <c r="C19" s="29">
        <v>47.38</v>
      </c>
      <c r="D19" s="17">
        <f>SUM(C$3:C19)/A19</f>
        <v>45.214117647058828</v>
      </c>
    </row>
    <row r="20" spans="1:4" ht="12.75" customHeight="1">
      <c r="A20" s="17">
        <f t="shared" si="0"/>
        <v>18</v>
      </c>
      <c r="B20" s="28">
        <v>44315</v>
      </c>
      <c r="C20" s="29">
        <v>47.58</v>
      </c>
      <c r="D20" s="17">
        <f>SUM(C$3:C20)/A20</f>
        <v>45.345555555555563</v>
      </c>
    </row>
    <row r="21" spans="1:4" ht="12.75" customHeight="1">
      <c r="A21" s="17">
        <f t="shared" si="0"/>
        <v>19</v>
      </c>
      <c r="B21" s="28">
        <v>44316</v>
      </c>
      <c r="C21" s="29">
        <v>47.64</v>
      </c>
      <c r="D21" s="17">
        <f>SUM(C$3:C21)/A21</f>
        <v>45.46631578947369</v>
      </c>
    </row>
    <row r="22" spans="1:4" ht="12.75" customHeight="1">
      <c r="A22" s="17">
        <f t="shared" si="0"/>
        <v>20</v>
      </c>
      <c r="B22" s="28">
        <v>44322</v>
      </c>
      <c r="C22" s="29">
        <v>37.39</v>
      </c>
      <c r="D22" s="17">
        <f>SUM(C$3:C22)/A22</f>
        <v>45.062500000000007</v>
      </c>
    </row>
    <row r="23" spans="1:4" ht="12.75" customHeight="1">
      <c r="A23" s="17">
        <f t="shared" si="0"/>
        <v>21</v>
      </c>
      <c r="B23" s="28">
        <v>44323</v>
      </c>
      <c r="C23" s="29">
        <v>36.26</v>
      </c>
      <c r="D23" s="17">
        <f>SUM(C$3:C23)/A23</f>
        <v>44.643333333333338</v>
      </c>
    </row>
    <row r="24" spans="1:4" ht="12.75" customHeight="1">
      <c r="A24" s="17">
        <f t="shared" si="0"/>
        <v>22</v>
      </c>
      <c r="B24" s="28">
        <v>44326</v>
      </c>
      <c r="C24" s="29">
        <v>36.409999999999997</v>
      </c>
      <c r="D24" s="17">
        <f>SUM(C$3:C24)/A24</f>
        <v>44.269090909090913</v>
      </c>
    </row>
    <row r="25" spans="1:4" ht="12.75" customHeight="1">
      <c r="A25" s="17">
        <f t="shared" si="0"/>
        <v>23</v>
      </c>
      <c r="B25" s="28">
        <v>44327</v>
      </c>
      <c r="C25" s="29">
        <v>36.44</v>
      </c>
      <c r="D25" s="17">
        <f>SUM(C$3:C25)/A25</f>
        <v>43.928695652173921</v>
      </c>
    </row>
    <row r="26" spans="1:4" ht="12.75" customHeight="1">
      <c r="A26" s="17">
        <f t="shared" si="0"/>
        <v>24</v>
      </c>
      <c r="B26" s="28">
        <v>44328</v>
      </c>
      <c r="C26" s="29">
        <v>36.700000000000003</v>
      </c>
      <c r="D26" s="17">
        <f>SUM(C$3:C26)/A26</f>
        <v>43.627500000000005</v>
      </c>
    </row>
    <row r="27" spans="1:4" ht="12.75" customHeight="1">
      <c r="A27" s="17">
        <f t="shared" si="0"/>
        <v>25</v>
      </c>
      <c r="B27" s="28">
        <v>44329</v>
      </c>
      <c r="C27" s="29">
        <v>36.25</v>
      </c>
      <c r="D27" s="17">
        <f>SUM(C$3:C27)/A27</f>
        <v>43.332400000000007</v>
      </c>
    </row>
    <row r="28" spans="1:4" ht="12.75" customHeight="1">
      <c r="A28" s="17">
        <f t="shared" si="0"/>
        <v>26</v>
      </c>
      <c r="B28" s="28">
        <v>44330</v>
      </c>
      <c r="C28" s="29">
        <v>36.99</v>
      </c>
      <c r="D28" s="17">
        <f>SUM(C$3:C28)/A28</f>
        <v>43.088461538461544</v>
      </c>
    </row>
    <row r="29" spans="1:4" ht="12.75" customHeight="1">
      <c r="A29" s="17">
        <f t="shared" si="0"/>
        <v>27</v>
      </c>
      <c r="B29" s="28">
        <v>44333</v>
      </c>
      <c r="C29" s="29">
        <v>38.049999999999997</v>
      </c>
      <c r="D29" s="17">
        <f>SUM(C$3:C29)/A29</f>
        <v>42.901851851851859</v>
      </c>
    </row>
    <row r="30" spans="1:4" ht="12.75" customHeight="1">
      <c r="A30" s="17">
        <f t="shared" si="0"/>
        <v>28</v>
      </c>
      <c r="B30" s="28">
        <v>44334</v>
      </c>
      <c r="C30" s="29">
        <v>37.979999999999997</v>
      </c>
      <c r="D30" s="17">
        <f>SUM(C$3:C30)/A30</f>
        <v>42.726071428571437</v>
      </c>
    </row>
    <row r="31" spans="1:4" ht="12.75" customHeight="1">
      <c r="A31" s="17">
        <f t="shared" si="0"/>
        <v>29</v>
      </c>
      <c r="B31" s="28">
        <v>44335</v>
      </c>
      <c r="C31" s="29">
        <v>38.200000000000003</v>
      </c>
      <c r="D31" s="17">
        <f>SUM(C$3:C31)/A31</f>
        <v>42.570000000000007</v>
      </c>
    </row>
    <row r="32" spans="1:4" ht="12.75" customHeight="1">
      <c r="A32" s="17">
        <f t="shared" si="0"/>
        <v>30</v>
      </c>
      <c r="B32" s="28">
        <v>44336</v>
      </c>
      <c r="C32" s="29">
        <v>38.520000000000003</v>
      </c>
      <c r="D32" s="17">
        <f>SUM(C$3:C32)/A32</f>
        <v>42.435000000000009</v>
      </c>
    </row>
    <row r="33" spans="1:4" ht="12.75" customHeight="1">
      <c r="A33" s="17">
        <f t="shared" si="0"/>
        <v>31</v>
      </c>
      <c r="B33" s="28">
        <v>44337</v>
      </c>
      <c r="C33" s="29">
        <v>38.200000000000003</v>
      </c>
      <c r="D33" s="17">
        <f>SUM(C$3:C33)/A33</f>
        <v>42.298387096774199</v>
      </c>
    </row>
    <row r="34" spans="1:4" ht="12.75" customHeight="1">
      <c r="A34" s="17">
        <f t="shared" si="0"/>
        <v>32</v>
      </c>
      <c r="B34" s="28">
        <v>44340</v>
      </c>
      <c r="C34" s="29">
        <v>38.479999999999997</v>
      </c>
      <c r="D34" s="17">
        <f>SUM(C$3:C34)/A34</f>
        <v>42.179062500000008</v>
      </c>
    </row>
    <row r="35" spans="1:4" ht="12.75" customHeight="1">
      <c r="A35" s="17">
        <f t="shared" si="0"/>
        <v>33</v>
      </c>
      <c r="B35" s="28">
        <v>44341</v>
      </c>
      <c r="C35" s="29">
        <v>39.35</v>
      </c>
      <c r="D35" s="17">
        <f>SUM(C$3:C35)/A35</f>
        <v>42.093333333333341</v>
      </c>
    </row>
    <row r="36" spans="1:4" ht="12.75" customHeight="1">
      <c r="A36" s="17">
        <f t="shared" si="0"/>
        <v>34</v>
      </c>
      <c r="B36" s="28">
        <v>44342</v>
      </c>
      <c r="C36" s="29">
        <v>39.090000000000003</v>
      </c>
      <c r="D36" s="17">
        <f>SUM(C$3:C36)/A36</f>
        <v>42.005000000000003</v>
      </c>
    </row>
    <row r="37" spans="1:4" ht="12.75" customHeight="1">
      <c r="A37" s="17">
        <f t="shared" si="0"/>
        <v>35</v>
      </c>
      <c r="B37" s="28">
        <v>44343</v>
      </c>
      <c r="C37" s="29">
        <v>39.36</v>
      </c>
      <c r="D37" s="17">
        <f>SUM(C$3:C37)/A37</f>
        <v>41.929428571428573</v>
      </c>
    </row>
    <row r="38" spans="1:4" ht="12.75" customHeight="1">
      <c r="A38" s="17">
        <f t="shared" si="0"/>
        <v>36</v>
      </c>
      <c r="B38" s="28">
        <v>44344</v>
      </c>
      <c r="C38" s="29">
        <v>39.31</v>
      </c>
      <c r="D38" s="17">
        <f>SUM(C$3:C38)/A38</f>
        <v>41.856666666666662</v>
      </c>
    </row>
    <row r="39" spans="1:4" ht="12.75" customHeight="1">
      <c r="A39" s="17">
        <f t="shared" si="0"/>
        <v>37</v>
      </c>
      <c r="B39" s="28">
        <v>44347</v>
      </c>
      <c r="C39" s="29">
        <v>39.85</v>
      </c>
      <c r="D39" s="17">
        <f>SUM(C$3:C39)/A39</f>
        <v>41.802432432432425</v>
      </c>
    </row>
    <row r="40" spans="1:4" ht="12.75" customHeight="1">
      <c r="A40" s="17">
        <f t="shared" si="0"/>
        <v>38</v>
      </c>
      <c r="B40" s="28">
        <v>44348</v>
      </c>
      <c r="C40" s="29">
        <v>39.86</v>
      </c>
      <c r="D40" s="17">
        <f>SUM(C$3:C40)/A40</f>
        <v>41.751315789473679</v>
      </c>
    </row>
    <row r="41" spans="1:4" ht="12.75" customHeight="1">
      <c r="A41" s="17">
        <f t="shared" si="0"/>
        <v>39</v>
      </c>
      <c r="B41" s="28">
        <v>44349</v>
      </c>
      <c r="C41" s="29">
        <v>39.36</v>
      </c>
      <c r="D41" s="17">
        <f>SUM(C$3:C41)/A41</f>
        <v>41.689999999999991</v>
      </c>
    </row>
    <row r="42" spans="1:4" ht="12.75" customHeight="1">
      <c r="A42" s="17">
        <f t="shared" si="0"/>
        <v>40</v>
      </c>
      <c r="B42" s="28">
        <v>44350</v>
      </c>
      <c r="C42" s="29">
        <v>38.97</v>
      </c>
      <c r="D42" s="17">
        <f>SUM(C$3:C42)/A42</f>
        <v>41.621999999999993</v>
      </c>
    </row>
    <row r="43" spans="1:4" ht="12.75" customHeight="1">
      <c r="A43" s="17">
        <f t="shared" si="0"/>
        <v>41</v>
      </c>
      <c r="B43" s="28">
        <v>44351</v>
      </c>
      <c r="C43" s="29">
        <v>39.409999999999997</v>
      </c>
      <c r="D43" s="17">
        <f>SUM(C$3:C43)/A43</f>
        <v>41.5680487804878</v>
      </c>
    </row>
    <row r="44" spans="1:4" ht="12.75" customHeight="1">
      <c r="A44" s="17">
        <f t="shared" si="0"/>
        <v>42</v>
      </c>
      <c r="B44" s="28">
        <v>44354</v>
      </c>
      <c r="C44" s="29">
        <v>39.229999999999997</v>
      </c>
      <c r="D44" s="17">
        <f>SUM(C$3:C44)/A44</f>
        <v>41.512380952380944</v>
      </c>
    </row>
    <row r="45" spans="1:4" ht="12.75" customHeight="1">
      <c r="A45" s="17">
        <f t="shared" si="0"/>
        <v>43</v>
      </c>
      <c r="B45" s="28">
        <v>44355</v>
      </c>
      <c r="C45" s="29">
        <v>39.01</v>
      </c>
      <c r="D45" s="17">
        <f>SUM(C$3:C45)/A45</f>
        <v>41.454186046511623</v>
      </c>
    </row>
    <row r="46" spans="1:4" ht="12.75" customHeight="1">
      <c r="A46" s="17">
        <f t="shared" si="0"/>
        <v>44</v>
      </c>
      <c r="B46" s="28">
        <v>44356</v>
      </c>
      <c r="C46" s="29">
        <v>39.04</v>
      </c>
      <c r="D46" s="17">
        <f>SUM(C$3:C46)/A46</f>
        <v>41.399318181818174</v>
      </c>
    </row>
    <row r="47" spans="1:4" ht="12.75" customHeight="1">
      <c r="A47" s="17">
        <f t="shared" si="0"/>
        <v>45</v>
      </c>
      <c r="B47" s="28">
        <v>44357</v>
      </c>
      <c r="C47" s="29">
        <v>39.65</v>
      </c>
      <c r="D47" s="17">
        <f>SUM(C$3:C47)/A47</f>
        <v>41.36044444444444</v>
      </c>
    </row>
    <row r="48" spans="1:4" ht="12.75" customHeight="1">
      <c r="A48" s="17">
        <f t="shared" si="0"/>
        <v>46</v>
      </c>
      <c r="B48" s="28">
        <v>44358</v>
      </c>
      <c r="C48" s="29">
        <v>39.61</v>
      </c>
      <c r="D48" s="17">
        <f>SUM(C$3:C48)/A48</f>
        <v>41.322391304347818</v>
      </c>
    </row>
    <row r="49" spans="1:4" ht="12.75" customHeight="1">
      <c r="A49" s="17">
        <f t="shared" si="0"/>
        <v>47</v>
      </c>
      <c r="B49" s="28">
        <v>44362</v>
      </c>
      <c r="C49" s="29">
        <v>39.58</v>
      </c>
      <c r="D49" s="17">
        <f>SUM(C$3:C49)/A49</f>
        <v>41.285319148936161</v>
      </c>
    </row>
    <row r="50" spans="1:4" ht="12.75" customHeight="1">
      <c r="A50" s="17">
        <f t="shared" si="0"/>
        <v>48</v>
      </c>
      <c r="B50" s="28">
        <v>44363</v>
      </c>
      <c r="C50" s="29">
        <v>38.270000000000003</v>
      </c>
      <c r="D50" s="17">
        <f>SUM(C$3:C50)/A50</f>
        <v>41.222499999999989</v>
      </c>
    </row>
    <row r="51" spans="1:4" ht="12.75" customHeight="1">
      <c r="A51" s="17">
        <f t="shared" si="0"/>
        <v>49</v>
      </c>
      <c r="B51" s="28">
        <v>44364</v>
      </c>
      <c r="C51" s="29">
        <v>38.880000000000003</v>
      </c>
      <c r="D51" s="17">
        <f>SUM(C$3:C51)/A51</f>
        <v>41.174693877551015</v>
      </c>
    </row>
    <row r="52" spans="1:4" ht="12.75" customHeight="1">
      <c r="A52" s="17">
        <f t="shared" si="0"/>
        <v>50</v>
      </c>
      <c r="B52" s="28">
        <v>44365</v>
      </c>
      <c r="C52" s="29">
        <v>39.4</v>
      </c>
      <c r="D52" s="17">
        <f>SUM(C$3:C52)/A52</f>
        <v>41.139199999999988</v>
      </c>
    </row>
    <row r="53" spans="1:4" ht="12.75" customHeight="1">
      <c r="A53" s="17">
        <f t="shared" si="0"/>
        <v>51</v>
      </c>
      <c r="B53" s="28">
        <v>44368</v>
      </c>
      <c r="C53" s="29">
        <v>39.49</v>
      </c>
      <c r="D53" s="17">
        <f>SUM(C$3:C53)/A53</f>
        <v>41.106862745098027</v>
      </c>
    </row>
    <row r="54" spans="1:4" ht="12.75" customHeight="1">
      <c r="A54" s="17">
        <f t="shared" si="0"/>
        <v>52</v>
      </c>
      <c r="B54" s="28">
        <v>44369</v>
      </c>
      <c r="C54" s="29">
        <v>39.64</v>
      </c>
      <c r="D54" s="17">
        <f>SUM(C$3:C54)/A54</f>
        <v>41.078653846153834</v>
      </c>
    </row>
    <row r="55" spans="1:4" ht="12.75" customHeight="1">
      <c r="A55" s="17">
        <f t="shared" si="0"/>
        <v>53</v>
      </c>
      <c r="B55" s="28">
        <v>44370</v>
      </c>
      <c r="C55" s="29">
        <v>40.22</v>
      </c>
      <c r="D55" s="17">
        <f>SUM(C$3:C55)/A55</f>
        <v>41.062452830188661</v>
      </c>
    </row>
    <row r="56" spans="1:4" ht="12.75" customHeight="1">
      <c r="A56" s="17">
        <f t="shared" si="0"/>
        <v>54</v>
      </c>
      <c r="B56" s="28">
        <v>44371</v>
      </c>
      <c r="C56" s="29">
        <v>40.15</v>
      </c>
      <c r="D56" s="17">
        <f>SUM(C$3:C56)/A56</f>
        <v>41.045555555555538</v>
      </c>
    </row>
    <row r="57" spans="1:4" ht="12.75" customHeight="1">
      <c r="A57" s="17">
        <f t="shared" si="0"/>
        <v>55</v>
      </c>
      <c r="B57" s="28">
        <v>44372</v>
      </c>
      <c r="C57" s="29">
        <v>40.64</v>
      </c>
      <c r="D57" s="17">
        <f>SUM(C$3:C57)/A57</f>
        <v>41.038181818181798</v>
      </c>
    </row>
    <row r="58" spans="1:4" ht="12.75" customHeight="1">
      <c r="A58" s="17">
        <f t="shared" si="0"/>
        <v>56</v>
      </c>
      <c r="B58" s="28">
        <v>44375</v>
      </c>
      <c r="C58" s="29">
        <v>41.08</v>
      </c>
      <c r="D58" s="17">
        <f>SUM(C$3:C58)/A58</f>
        <v>41.038928571428549</v>
      </c>
    </row>
    <row r="59" spans="1:4" ht="12.75" customHeight="1">
      <c r="A59" s="17">
        <f t="shared" si="0"/>
        <v>57</v>
      </c>
      <c r="B59" s="28">
        <v>44376</v>
      </c>
      <c r="C59" s="29">
        <v>40.799999999999997</v>
      </c>
      <c r="D59" s="17">
        <f>SUM(C$3:C59)/A59</f>
        <v>41.034736842105247</v>
      </c>
    </row>
    <row r="60" spans="1:4" ht="12.75" customHeight="1">
      <c r="A60" s="17">
        <f t="shared" si="0"/>
        <v>58</v>
      </c>
      <c r="B60" s="28">
        <v>44377</v>
      </c>
      <c r="C60" s="29">
        <v>41.45</v>
      </c>
      <c r="D60" s="17">
        <f>SUM(C$3:C60)/A60</f>
        <v>41.041896551724122</v>
      </c>
    </row>
    <row r="61" spans="1:4" ht="12.75" customHeight="1">
      <c r="A61" s="17">
        <f t="shared" si="0"/>
        <v>59</v>
      </c>
      <c r="B61" s="28">
        <v>44378</v>
      </c>
      <c r="C61" s="29">
        <v>41.29</v>
      </c>
      <c r="D61" s="17">
        <f>SUM(C$3:C61)/A61</f>
        <v>41.046101694915237</v>
      </c>
    </row>
    <row r="62" spans="1:4" ht="12.75" customHeight="1">
      <c r="A62" s="17">
        <f t="shared" si="0"/>
        <v>60</v>
      </c>
      <c r="B62" s="28">
        <v>44379</v>
      </c>
      <c r="C62" s="29">
        <v>40.03</v>
      </c>
      <c r="D62" s="17">
        <f>SUM(C$3:C62)/A62</f>
        <v>41.029166666666654</v>
      </c>
    </row>
    <row r="63" spans="1:4" ht="12.75" customHeight="1">
      <c r="A63" s="17">
        <f t="shared" si="0"/>
        <v>61</v>
      </c>
      <c r="B63" s="28">
        <v>44382</v>
      </c>
      <c r="C63" s="29">
        <v>40.21</v>
      </c>
      <c r="D63" s="17">
        <f>SUM(C$3:C63)/A63</f>
        <v>41.015737704918017</v>
      </c>
    </row>
    <row r="64" spans="1:4" ht="12.75" customHeight="1">
      <c r="A64" s="17">
        <f t="shared" si="0"/>
        <v>62</v>
      </c>
      <c r="B64" s="28">
        <v>44383</v>
      </c>
      <c r="C64" s="29">
        <v>39.89</v>
      </c>
      <c r="D64" s="17">
        <f>SUM(C$3:C64)/A64</f>
        <v>40.997580645161271</v>
      </c>
    </row>
    <row r="65" spans="1:4" ht="12.75" customHeight="1">
      <c r="A65" s="17">
        <f t="shared" si="0"/>
        <v>63</v>
      </c>
      <c r="B65" s="28">
        <v>44384</v>
      </c>
      <c r="C65" s="29">
        <v>40.98</v>
      </c>
      <c r="D65" s="17">
        <f>SUM(C$3:C65)/A65</f>
        <v>40.997301587301571</v>
      </c>
    </row>
    <row r="66" spans="1:4" ht="12.75" customHeight="1">
      <c r="A66" s="17">
        <f t="shared" si="0"/>
        <v>64</v>
      </c>
      <c r="B66" s="28">
        <v>44385</v>
      </c>
      <c r="C66" s="29">
        <v>41.06</v>
      </c>
      <c r="D66" s="17">
        <f>SUM(C$3:C66)/A66</f>
        <v>40.998281249999984</v>
      </c>
    </row>
    <row r="67" spans="1:4" ht="12.75" customHeight="1">
      <c r="A67" s="17">
        <f t="shared" si="0"/>
        <v>65</v>
      </c>
      <c r="B67" s="28">
        <v>44386</v>
      </c>
      <c r="C67" s="29">
        <v>40.729999999999997</v>
      </c>
      <c r="D67" s="17">
        <f>SUM(C$3:C67)/A67</f>
        <v>40.994153846153829</v>
      </c>
    </row>
    <row r="68" spans="1:4" ht="12.75" customHeight="1">
      <c r="A68" s="17">
        <f t="shared" ref="A68:A131" si="1">A67+1</f>
        <v>66</v>
      </c>
      <c r="B68" s="28">
        <v>44389</v>
      </c>
      <c r="C68" s="29">
        <v>41.78</v>
      </c>
      <c r="D68" s="17">
        <f>SUM(C$3:C68)/A68</f>
        <v>41.006060606060593</v>
      </c>
    </row>
    <row r="69" spans="1:4" ht="12.75" customHeight="1">
      <c r="A69" s="17">
        <f t="shared" si="1"/>
        <v>67</v>
      </c>
      <c r="B69" s="28">
        <v>44390</v>
      </c>
      <c r="C69" s="29">
        <v>41.7</v>
      </c>
      <c r="D69" s="17">
        <f>SUM(C$3:C69)/A69</f>
        <v>41.01641791044775</v>
      </c>
    </row>
    <row r="70" spans="1:4" ht="12.75" customHeight="1">
      <c r="A70" s="17">
        <f t="shared" si="1"/>
        <v>68</v>
      </c>
      <c r="B70" s="28">
        <v>44391</v>
      </c>
      <c r="C70" s="29">
        <v>41.28</v>
      </c>
      <c r="D70" s="17">
        <f>SUM(C$3:C70)/A70</f>
        <v>41.020294117647047</v>
      </c>
    </row>
    <row r="71" spans="1:4" ht="12.75" customHeight="1">
      <c r="A71" s="17">
        <f t="shared" si="1"/>
        <v>69</v>
      </c>
      <c r="B71" s="28">
        <v>44392</v>
      </c>
      <c r="C71" s="29">
        <v>41.54</v>
      </c>
      <c r="D71" s="17">
        <f>SUM(C$3:C71)/A71</f>
        <v>41.027826086956509</v>
      </c>
    </row>
    <row r="72" spans="1:4" ht="12.75" customHeight="1">
      <c r="A72" s="17">
        <f t="shared" si="1"/>
        <v>70</v>
      </c>
      <c r="B72" s="28">
        <v>44393</v>
      </c>
      <c r="C72" s="29">
        <v>40.58</v>
      </c>
      <c r="D72" s="17">
        <f>SUM(C$3:C72)/A72</f>
        <v>41.021428571428558</v>
      </c>
    </row>
    <row r="73" spans="1:4" ht="12.75" customHeight="1">
      <c r="A73" s="17">
        <f t="shared" si="1"/>
        <v>71</v>
      </c>
      <c r="B73" s="28">
        <v>44396</v>
      </c>
      <c r="C73" s="29">
        <v>40.869999999999997</v>
      </c>
      <c r="D73" s="17">
        <f>SUM(C$3:C73)/A73</f>
        <v>41.019295774647873</v>
      </c>
    </row>
    <row r="74" spans="1:4" ht="12.75" customHeight="1">
      <c r="A74" s="17">
        <f t="shared" si="1"/>
        <v>72</v>
      </c>
      <c r="B74" s="28">
        <v>44397</v>
      </c>
      <c r="C74" s="29">
        <v>40.89</v>
      </c>
      <c r="D74" s="17">
        <f>SUM(C$3:C74)/A74</f>
        <v>41.017499999999984</v>
      </c>
    </row>
    <row r="75" spans="1:4" ht="12.75" customHeight="1">
      <c r="A75" s="17">
        <f t="shared" si="1"/>
        <v>73</v>
      </c>
      <c r="B75" s="28">
        <v>44398</v>
      </c>
      <c r="C75" s="29">
        <v>41.72</v>
      </c>
      <c r="D75" s="17">
        <f>SUM(C$3:C75)/A75</f>
        <v>41.027123287671216</v>
      </c>
    </row>
    <row r="76" spans="1:4" ht="12.75" customHeight="1">
      <c r="A76" s="17">
        <f t="shared" si="1"/>
        <v>74</v>
      </c>
      <c r="B76" s="28">
        <v>44399</v>
      </c>
      <c r="C76" s="29">
        <v>41.69</v>
      </c>
      <c r="D76" s="17">
        <f>SUM(C$3:C76)/A76</f>
        <v>41.036081081081065</v>
      </c>
    </row>
    <row r="77" spans="1:4" ht="12.75" customHeight="1">
      <c r="A77" s="17">
        <f t="shared" si="1"/>
        <v>75</v>
      </c>
      <c r="B77" s="28">
        <v>44400</v>
      </c>
      <c r="C77" s="29">
        <v>40.99</v>
      </c>
      <c r="D77" s="17">
        <f>SUM(C$3:C77)/A77</f>
        <v>41.035466666666643</v>
      </c>
    </row>
    <row r="78" spans="1:4" ht="12.75" customHeight="1">
      <c r="A78" s="17">
        <f t="shared" si="1"/>
        <v>76</v>
      </c>
      <c r="B78" s="28">
        <v>44403</v>
      </c>
      <c r="C78" s="29">
        <v>39.900001525878913</v>
      </c>
      <c r="D78" s="17">
        <f>SUM(C$3:C78)/A78</f>
        <v>41.020526335866805</v>
      </c>
    </row>
    <row r="79" spans="1:4" ht="12.75" customHeight="1">
      <c r="A79" s="17">
        <f t="shared" si="1"/>
        <v>77</v>
      </c>
      <c r="B79" s="28">
        <v>44404</v>
      </c>
      <c r="C79" s="29">
        <v>38.209999084472663</v>
      </c>
      <c r="D79" s="17">
        <f>SUM(C$3:C79)/A79</f>
        <v>40.984025981952598</v>
      </c>
    </row>
    <row r="80" spans="1:4" ht="12.75" customHeight="1">
      <c r="A80" s="17">
        <f t="shared" si="1"/>
        <v>78</v>
      </c>
      <c r="B80" s="28">
        <v>44405</v>
      </c>
      <c r="C80" s="29">
        <v>38.619998931884773</v>
      </c>
      <c r="D80" s="17">
        <f>SUM(C$3:C80)/A80</f>
        <v>40.953717942849167</v>
      </c>
    </row>
    <row r="81" spans="1:4" ht="12.75" customHeight="1">
      <c r="A81" s="17">
        <f t="shared" si="1"/>
        <v>79</v>
      </c>
      <c r="B81" s="28">
        <v>44406</v>
      </c>
      <c r="C81" s="29">
        <v>40.119998931884773</v>
      </c>
      <c r="D81" s="17">
        <f>SUM(C$3:C81)/A81</f>
        <v>40.943164537647085</v>
      </c>
    </row>
    <row r="82" spans="1:4" ht="12.75" customHeight="1">
      <c r="A82" s="17">
        <f t="shared" si="1"/>
        <v>80</v>
      </c>
      <c r="B82" s="28">
        <v>44407</v>
      </c>
      <c r="C82" s="29">
        <v>39.930000305175781</v>
      </c>
      <c r="D82" s="17">
        <f>SUM(C$3:C82)/A82</f>
        <v>40.930499984741189</v>
      </c>
    </row>
    <row r="83" spans="1:4" ht="12.75" customHeight="1">
      <c r="A83" s="17">
        <f t="shared" si="1"/>
        <v>81</v>
      </c>
      <c r="B83" s="28">
        <v>44410</v>
      </c>
      <c r="C83" s="29">
        <v>40.659999847412109</v>
      </c>
      <c r="D83" s="17">
        <f>SUM(C$3:C83)/A83</f>
        <v>40.927160476872935</v>
      </c>
    </row>
    <row r="84" spans="1:4" ht="12.75" customHeight="1">
      <c r="A84" s="17">
        <f t="shared" si="1"/>
        <v>82</v>
      </c>
      <c r="B84" s="28">
        <v>44411</v>
      </c>
      <c r="C84" s="29">
        <v>40.5</v>
      </c>
      <c r="D84" s="17">
        <f>SUM(C$3:C84)/A84</f>
        <v>40.921951202764724</v>
      </c>
    </row>
    <row r="85" spans="1:4" ht="12.75" customHeight="1">
      <c r="A85" s="17">
        <f t="shared" si="1"/>
        <v>83</v>
      </c>
      <c r="B85" s="28">
        <v>44412</v>
      </c>
      <c r="C85" s="29">
        <v>41.509998321533203</v>
      </c>
      <c r="D85" s="17">
        <f>SUM(C$3:C85)/A85</f>
        <v>40.929036107810127</v>
      </c>
    </row>
    <row r="86" spans="1:4" ht="12.75" customHeight="1">
      <c r="A86" s="17">
        <f t="shared" si="1"/>
        <v>84</v>
      </c>
      <c r="B86" s="28">
        <v>44413</v>
      </c>
      <c r="C86" s="29">
        <v>41.130001068115227</v>
      </c>
      <c r="D86" s="17">
        <f>SUM(C$3:C86)/A86</f>
        <v>40.931428547813759</v>
      </c>
    </row>
    <row r="87" spans="1:4" ht="12.75" customHeight="1">
      <c r="A87" s="17">
        <f t="shared" si="1"/>
        <v>85</v>
      </c>
      <c r="B87" s="28">
        <v>44414</v>
      </c>
      <c r="C87" s="29">
        <v>40.799999237060547</v>
      </c>
      <c r="D87" s="17">
        <f>SUM(C$3:C87)/A87</f>
        <v>40.92988232062843</v>
      </c>
    </row>
    <row r="88" spans="1:4" ht="12.75" customHeight="1">
      <c r="A88" s="17">
        <f t="shared" si="1"/>
        <v>86</v>
      </c>
      <c r="B88" s="28">
        <v>44417</v>
      </c>
      <c r="C88" s="29">
        <v>40.799999237060547</v>
      </c>
      <c r="D88" s="17">
        <f>SUM(C$3:C88)/A88</f>
        <v>40.928372052214847</v>
      </c>
    </row>
    <row r="89" spans="1:4" ht="12.75" customHeight="1">
      <c r="A89" s="17">
        <f t="shared" si="1"/>
        <v>87</v>
      </c>
      <c r="B89" s="28">
        <v>44418</v>
      </c>
      <c r="C89" s="29">
        <v>40.869998931884773</v>
      </c>
      <c r="D89" s="17">
        <f>SUM(C$3:C89)/A89</f>
        <v>40.927701096808754</v>
      </c>
    </row>
    <row r="90" spans="1:4" ht="12.75" customHeight="1">
      <c r="A90" s="17">
        <f t="shared" si="1"/>
        <v>88</v>
      </c>
      <c r="B90" s="28">
        <v>44419</v>
      </c>
      <c r="C90" s="29">
        <v>40.610000610351563</v>
      </c>
      <c r="D90" s="17">
        <f>SUM(C$3:C90)/A90</f>
        <v>40.924090864008107</v>
      </c>
    </row>
    <row r="91" spans="1:4" ht="12.75" customHeight="1">
      <c r="A91" s="17">
        <f t="shared" si="1"/>
        <v>89</v>
      </c>
      <c r="B91" s="28">
        <v>44420</v>
      </c>
      <c r="C91" s="29">
        <v>40.340000152587891</v>
      </c>
      <c r="D91" s="17">
        <f>SUM(C$3:C91)/A91</f>
        <v>40.917528047025854</v>
      </c>
    </row>
    <row r="92" spans="1:4" ht="12.75" customHeight="1">
      <c r="A92" s="17">
        <f t="shared" si="1"/>
        <v>90</v>
      </c>
      <c r="B92" s="28">
        <v>44421</v>
      </c>
      <c r="C92" s="29">
        <v>39.740001678466797</v>
      </c>
      <c r="D92" s="17">
        <f>SUM(C$3:C92)/A92</f>
        <v>40.904444420708536</v>
      </c>
    </row>
    <row r="93" spans="1:4" ht="12.75" customHeight="1">
      <c r="A93" s="17">
        <f t="shared" si="1"/>
        <v>91</v>
      </c>
      <c r="B93" s="28">
        <v>44424</v>
      </c>
      <c r="C93" s="29">
        <v>39.290000915527337</v>
      </c>
      <c r="D93" s="17">
        <f>SUM(C$3:C93)/A93</f>
        <v>40.886703283288959</v>
      </c>
    </row>
    <row r="94" spans="1:4" ht="12.75" customHeight="1">
      <c r="A94" s="17">
        <f t="shared" si="1"/>
        <v>92</v>
      </c>
      <c r="B94" s="28">
        <v>44425</v>
      </c>
      <c r="C94" s="29">
        <v>38.419998168945313</v>
      </c>
      <c r="D94" s="17">
        <f>SUM(C$3:C94)/A94</f>
        <v>40.859891271176529</v>
      </c>
    </row>
    <row r="95" spans="1:4" ht="12.75" customHeight="1">
      <c r="A95" s="17">
        <f t="shared" si="1"/>
        <v>93</v>
      </c>
      <c r="B95" s="28">
        <v>44426</v>
      </c>
      <c r="C95" s="29">
        <v>38.669998168945313</v>
      </c>
      <c r="D95" s="17">
        <f>SUM(C$3:C95)/A95</f>
        <v>40.836344033518131</v>
      </c>
    </row>
    <row r="96" spans="1:4" ht="12.75" customHeight="1">
      <c r="A96" s="17">
        <f t="shared" si="1"/>
        <v>94</v>
      </c>
      <c r="B96" s="28">
        <v>44427</v>
      </c>
      <c r="C96" s="29">
        <v>38.909999847412109</v>
      </c>
      <c r="D96" s="17">
        <f>SUM(C$3:C96)/A96</f>
        <v>40.815851010261682</v>
      </c>
    </row>
    <row r="97" spans="1:4" ht="12.75" customHeight="1">
      <c r="A97" s="17">
        <f t="shared" si="1"/>
        <v>95</v>
      </c>
      <c r="B97" s="28">
        <v>44428</v>
      </c>
      <c r="C97" s="29">
        <v>38.139999389648438</v>
      </c>
      <c r="D97" s="17">
        <f>SUM(C$3:C97)/A97</f>
        <v>40.787684151097331</v>
      </c>
    </row>
    <row r="98" spans="1:4" ht="12.75" customHeight="1">
      <c r="A98" s="17">
        <f t="shared" si="1"/>
        <v>96</v>
      </c>
      <c r="B98" s="28">
        <v>44431</v>
      </c>
      <c r="C98" s="29">
        <v>39.130001068115227</v>
      </c>
      <c r="D98" s="17">
        <f>SUM(C$3:C98)/A98</f>
        <v>40.770416618982935</v>
      </c>
    </row>
    <row r="99" spans="1:4" ht="12.75" customHeight="1">
      <c r="A99" s="17">
        <f t="shared" si="1"/>
        <v>97</v>
      </c>
      <c r="B99" s="28">
        <v>44432</v>
      </c>
      <c r="C99" s="29">
        <v>39.450000762939453</v>
      </c>
      <c r="D99" s="17">
        <f>SUM(C$3:C99)/A99</f>
        <v>40.756804084384548</v>
      </c>
    </row>
    <row r="100" spans="1:4" ht="12.75" customHeight="1">
      <c r="A100" s="17">
        <f t="shared" si="1"/>
        <v>98</v>
      </c>
      <c r="B100" s="28">
        <v>44433</v>
      </c>
      <c r="C100" s="29">
        <v>39.549999237060547</v>
      </c>
      <c r="D100" s="17">
        <f>SUM(C$3:C100)/A100</f>
        <v>40.744489749207773</v>
      </c>
    </row>
    <row r="101" spans="1:4" ht="12.75" customHeight="1">
      <c r="A101" s="17">
        <f t="shared" si="1"/>
        <v>99</v>
      </c>
      <c r="B101" s="28">
        <v>44434</v>
      </c>
      <c r="C101" s="29">
        <v>38.639999389648438</v>
      </c>
      <c r="D101" s="17">
        <f>SUM(C$3:C101)/A101</f>
        <v>40.723232270828383</v>
      </c>
    </row>
    <row r="102" spans="1:4" ht="12.75" customHeight="1">
      <c r="A102" s="17">
        <f t="shared" si="1"/>
        <v>100</v>
      </c>
      <c r="B102" s="28">
        <v>44435</v>
      </c>
      <c r="C102" s="29">
        <v>38.630001068115227</v>
      </c>
      <c r="D102" s="17">
        <f>SUM(C$3:C102)/A102</f>
        <v>40.702299958801255</v>
      </c>
    </row>
    <row r="103" spans="1:4" ht="12.75" customHeight="1">
      <c r="A103" s="17">
        <f t="shared" si="1"/>
        <v>101</v>
      </c>
      <c r="B103" s="28">
        <v>44438</v>
      </c>
      <c r="C103" s="29">
        <v>38.479999542236328</v>
      </c>
      <c r="D103" s="17">
        <f>SUM(C$3:C103)/A103</f>
        <v>40.680296984379815</v>
      </c>
    </row>
    <row r="104" spans="1:4" ht="12.75" customHeight="1">
      <c r="A104" s="17">
        <f t="shared" si="1"/>
        <v>102</v>
      </c>
      <c r="B104" s="28">
        <v>44439</v>
      </c>
      <c r="C104" s="29">
        <v>38.069999694824219</v>
      </c>
      <c r="D104" s="17">
        <f>SUM(C$3:C104)/A104</f>
        <v>40.654705834482208</v>
      </c>
    </row>
    <row r="105" spans="1:4" ht="12.75" customHeight="1">
      <c r="A105" s="17">
        <f t="shared" si="1"/>
        <v>103</v>
      </c>
      <c r="B105" s="28">
        <v>44440</v>
      </c>
      <c r="C105" s="29">
        <v>35.020000457763672</v>
      </c>
      <c r="D105" s="17">
        <f>SUM(C$3:C105)/A105</f>
        <v>40.599999957038342</v>
      </c>
    </row>
    <row r="106" spans="1:4" ht="12.75" customHeight="1">
      <c r="A106" s="17">
        <f t="shared" si="1"/>
        <v>104</v>
      </c>
      <c r="B106" s="28">
        <v>44441</v>
      </c>
      <c r="C106" s="29">
        <v>34.639999389648438</v>
      </c>
      <c r="D106" s="17">
        <f>SUM(C$3:C106)/A106</f>
        <v>40.542692259274979</v>
      </c>
    </row>
    <row r="107" spans="1:4" ht="12.75" customHeight="1">
      <c r="A107" s="17">
        <f t="shared" si="1"/>
        <v>105</v>
      </c>
      <c r="B107" s="28">
        <v>44442</v>
      </c>
      <c r="C107" s="29">
        <v>34.220001220703118</v>
      </c>
      <c r="D107" s="17">
        <f>SUM(C$3:C107)/A107</f>
        <v>40.482476154145722</v>
      </c>
    </row>
    <row r="108" spans="1:4" ht="12.75" customHeight="1">
      <c r="A108" s="17">
        <f t="shared" si="1"/>
        <v>106</v>
      </c>
      <c r="B108" s="28">
        <v>44445</v>
      </c>
      <c r="C108" s="29">
        <v>35.540000915527337</v>
      </c>
      <c r="D108" s="17">
        <f>SUM(C$3:C108)/A108</f>
        <v>40.435849029253099</v>
      </c>
    </row>
    <row r="109" spans="1:4" ht="12.75" customHeight="1">
      <c r="A109" s="17">
        <f t="shared" si="1"/>
        <v>107</v>
      </c>
      <c r="B109" s="28">
        <v>44446</v>
      </c>
      <c r="C109" s="29">
        <v>35.720001220703118</v>
      </c>
      <c r="D109" s="17">
        <f>SUM(C$3:C109)/A109</f>
        <v>40.391775685247957</v>
      </c>
    </row>
    <row r="110" spans="1:4" ht="12.75" customHeight="1">
      <c r="A110" s="17">
        <f t="shared" si="1"/>
        <v>108</v>
      </c>
      <c r="B110" s="28">
        <v>44447</v>
      </c>
      <c r="C110" s="29">
        <v>35.509998321533203</v>
      </c>
      <c r="D110" s="17">
        <f>SUM(C$3:C110)/A110</f>
        <v>40.346574042991335</v>
      </c>
    </row>
    <row r="111" spans="1:4" ht="12.75" customHeight="1">
      <c r="A111" s="17">
        <f t="shared" si="1"/>
        <v>109</v>
      </c>
      <c r="B111" s="28">
        <v>44448</v>
      </c>
      <c r="C111" s="29">
        <v>35.5</v>
      </c>
      <c r="D111" s="17">
        <f>SUM(C$3:C111)/A111</f>
        <v>40.302110060945544</v>
      </c>
    </row>
    <row r="112" spans="1:4" ht="12.75" customHeight="1">
      <c r="A112" s="17">
        <f t="shared" si="1"/>
        <v>110</v>
      </c>
      <c r="B112" s="28">
        <v>44449</v>
      </c>
      <c r="C112" s="29">
        <v>35.700000762939453</v>
      </c>
      <c r="D112" s="17">
        <f>SUM(C$3:C112)/A112</f>
        <v>40.260272703690944</v>
      </c>
    </row>
    <row r="113" spans="1:4" ht="12.75" customHeight="1">
      <c r="A113" s="17">
        <f t="shared" si="1"/>
        <v>111</v>
      </c>
      <c r="B113" s="28">
        <v>44452</v>
      </c>
      <c r="C113" s="29">
        <v>35.299999237060547</v>
      </c>
      <c r="D113" s="17">
        <f>SUM(C$3:C113)/A113</f>
        <v>40.215585555342926</v>
      </c>
    </row>
    <row r="114" spans="1:4" ht="12.75" customHeight="1">
      <c r="A114" s="17">
        <f t="shared" si="1"/>
        <v>112</v>
      </c>
      <c r="B114" s="28">
        <v>44453</v>
      </c>
      <c r="C114" s="29">
        <v>35.470001220703118</v>
      </c>
      <c r="D114" s="17">
        <f>SUM(C$3:C114)/A114</f>
        <v>40.173214266640784</v>
      </c>
    </row>
    <row r="115" spans="1:4" ht="12.75" customHeight="1">
      <c r="A115" s="17">
        <f t="shared" si="1"/>
        <v>113</v>
      </c>
      <c r="B115" s="28">
        <v>44454</v>
      </c>
      <c r="C115" s="29">
        <v>35.130001068115227</v>
      </c>
      <c r="D115" s="17">
        <f>SUM(C$3:C115)/A115</f>
        <v>40.128584061344093</v>
      </c>
    </row>
    <row r="116" spans="1:4" ht="12.75" customHeight="1">
      <c r="A116" s="17">
        <f t="shared" si="1"/>
        <v>114</v>
      </c>
      <c r="B116" s="28">
        <v>44455</v>
      </c>
      <c r="C116" s="29">
        <v>34.389999389648438</v>
      </c>
      <c r="D116" s="17">
        <f>SUM(C$3:C116)/A116</f>
        <v>40.078245599311678</v>
      </c>
    </row>
    <row r="117" spans="1:4" ht="12.75" customHeight="1">
      <c r="A117" s="17">
        <f t="shared" si="1"/>
        <v>115</v>
      </c>
      <c r="B117" s="28">
        <v>44456</v>
      </c>
      <c r="C117" s="29">
        <v>34.819999694824219</v>
      </c>
      <c r="D117" s="17">
        <f>SUM(C$3:C117)/A117</f>
        <v>40.032521721881352</v>
      </c>
    </row>
    <row r="118" spans="1:4" ht="12.75" customHeight="1">
      <c r="A118" s="17">
        <f t="shared" si="1"/>
        <v>116</v>
      </c>
      <c r="B118" s="28">
        <v>44461</v>
      </c>
      <c r="C118" s="29">
        <v>34.560001373291023</v>
      </c>
      <c r="D118" s="17">
        <f>SUM(C$3:C118)/A118</f>
        <v>39.985344822324535</v>
      </c>
    </row>
    <row r="119" spans="1:4" ht="12.75" customHeight="1">
      <c r="A119" s="17">
        <f t="shared" si="1"/>
        <v>117</v>
      </c>
      <c r="B119" s="28">
        <v>44462</v>
      </c>
      <c r="C119" s="29">
        <v>34.729999542236328</v>
      </c>
      <c r="D119" s="17">
        <f>SUM(C$3:C119)/A119</f>
        <v>39.940427341298147</v>
      </c>
    </row>
    <row r="120" spans="1:4" ht="12.75" customHeight="1">
      <c r="A120" s="17">
        <f t="shared" si="1"/>
        <v>118</v>
      </c>
      <c r="B120" s="28">
        <v>44463</v>
      </c>
      <c r="C120" s="29">
        <v>34.819999694824219</v>
      </c>
      <c r="D120" s="17">
        <f>SUM(C$3:C120)/A120</f>
        <v>39.89703388666701</v>
      </c>
    </row>
    <row r="121" spans="1:4" ht="12.75" customHeight="1">
      <c r="A121" s="17">
        <f t="shared" si="1"/>
        <v>119</v>
      </c>
      <c r="B121" s="28">
        <v>44466</v>
      </c>
      <c r="C121" s="29">
        <v>35.090000152587891</v>
      </c>
      <c r="D121" s="17">
        <f>SUM(C$3:C121)/A121</f>
        <v>39.856638645204157</v>
      </c>
    </row>
    <row r="122" spans="1:4" ht="12.75" customHeight="1">
      <c r="A122" s="17">
        <f t="shared" si="1"/>
        <v>120</v>
      </c>
      <c r="B122" s="28">
        <v>44467</v>
      </c>
      <c r="C122" s="29">
        <v>34.840000152587891</v>
      </c>
      <c r="D122" s="17">
        <f>SUM(C$3:C122)/A122</f>
        <v>39.814833324432357</v>
      </c>
    </row>
    <row r="123" spans="1:4" ht="12.75" customHeight="1">
      <c r="A123" s="17">
        <f t="shared" si="1"/>
        <v>121</v>
      </c>
      <c r="B123" s="28">
        <v>44468</v>
      </c>
      <c r="C123" s="29">
        <v>34.360000610351563</v>
      </c>
      <c r="D123" s="17">
        <f>SUM(C$3:C123)/A123</f>
        <v>39.769752062332515</v>
      </c>
    </row>
    <row r="124" spans="1:4" ht="12.75" customHeight="1">
      <c r="A124" s="17">
        <f t="shared" si="1"/>
        <v>122</v>
      </c>
      <c r="B124" s="28">
        <v>44469</v>
      </c>
      <c r="C124" s="29">
        <v>35.020000457763672</v>
      </c>
      <c r="D124" s="17">
        <f>SUM(C$3:C124)/A124</f>
        <v>39.730819672131133</v>
      </c>
    </row>
    <row r="125" spans="1:4" ht="12.75" customHeight="1">
      <c r="A125" s="17">
        <f t="shared" si="1"/>
        <v>123</v>
      </c>
      <c r="B125" s="28" t="s">
        <v>16</v>
      </c>
      <c r="C125" s="29">
        <v>35.27999878</v>
      </c>
      <c r="D125" s="17">
        <f>SUM(C$3:C125)/A125</f>
        <v>39.694634136422749</v>
      </c>
    </row>
    <row r="126" spans="1:4" ht="12.75" customHeight="1">
      <c r="A126" s="17">
        <f t="shared" si="1"/>
        <v>124</v>
      </c>
      <c r="B126" s="28" t="s">
        <v>17</v>
      </c>
      <c r="C126" s="29">
        <v>35.009998320000001</v>
      </c>
      <c r="D126" s="17">
        <f>SUM(C$3:C126)/A126</f>
        <v>39.656854815322561</v>
      </c>
    </row>
    <row r="127" spans="1:4" ht="12.75" customHeight="1">
      <c r="A127" s="17">
        <f t="shared" si="1"/>
        <v>125</v>
      </c>
      <c r="B127" s="28" t="s">
        <v>18</v>
      </c>
      <c r="C127" s="29">
        <v>34.52999878</v>
      </c>
      <c r="D127" s="17">
        <f>SUM(C$3:C127)/A127</f>
        <v>39.615839967039982</v>
      </c>
    </row>
    <row r="128" spans="1:4" ht="12.75" customHeight="1">
      <c r="A128" s="17">
        <f t="shared" si="1"/>
        <v>126</v>
      </c>
      <c r="B128" s="28" t="s">
        <v>19</v>
      </c>
      <c r="C128" s="29">
        <v>35.150001529999997</v>
      </c>
      <c r="D128" s="17">
        <f>SUM(C$3:C128)/A128</f>
        <v>39.58039680484125</v>
      </c>
    </row>
    <row r="129" spans="1:4" ht="12.75" customHeight="1">
      <c r="A129" s="17">
        <f t="shared" si="1"/>
        <v>127</v>
      </c>
      <c r="B129" s="28" t="s">
        <v>20</v>
      </c>
      <c r="C129" s="29">
        <v>35.13999939</v>
      </c>
      <c r="D129" s="17">
        <f>SUM(C$3:C129)/A129</f>
        <v>39.545433045669277</v>
      </c>
    </row>
    <row r="130" spans="1:4" ht="12.75" customHeight="1">
      <c r="A130" s="17">
        <f t="shared" si="1"/>
        <v>128</v>
      </c>
      <c r="B130" s="28" t="s">
        <v>21</v>
      </c>
      <c r="C130" s="29">
        <v>35.619998930000001</v>
      </c>
      <c r="D130" s="17">
        <f>SUM(C$3:C130)/A130</f>
        <v>39.514765591640611</v>
      </c>
    </row>
    <row r="131" spans="1:4" ht="12.75" customHeight="1">
      <c r="A131" s="17">
        <f t="shared" si="1"/>
        <v>129</v>
      </c>
      <c r="B131" s="28" t="s">
        <v>22</v>
      </c>
      <c r="C131" s="29">
        <v>35.540000919999997</v>
      </c>
      <c r="D131" s="17">
        <f>SUM(C$3:C131)/A131</f>
        <v>39.483953462403086</v>
      </c>
    </row>
    <row r="132" spans="1:4" ht="12.75" customHeight="1">
      <c r="A132" s="17">
        <f t="shared" ref="A132:A195" si="2">A131+1</f>
        <v>130</v>
      </c>
      <c r="B132" s="28" t="s">
        <v>23</v>
      </c>
      <c r="C132" s="29">
        <v>35.770000459999999</v>
      </c>
      <c r="D132" s="17">
        <f>SUM(C$3:C132)/A132</f>
        <v>39.455384593153838</v>
      </c>
    </row>
    <row r="133" spans="1:4" ht="12.75" customHeight="1">
      <c r="A133" s="17">
        <f t="shared" si="2"/>
        <v>131</v>
      </c>
      <c r="B133" s="28" t="s">
        <v>24</v>
      </c>
      <c r="C133" s="29">
        <v>35.52999878</v>
      </c>
      <c r="D133" s="17">
        <f>SUM(C$3:C133)/A133</f>
        <v>39.425419815954186</v>
      </c>
    </row>
    <row r="134" spans="1:4" ht="12.75" customHeight="1">
      <c r="A134" s="17">
        <f t="shared" si="2"/>
        <v>132</v>
      </c>
      <c r="B134" s="28" t="s">
        <v>25</v>
      </c>
      <c r="C134" s="29">
        <v>35.619998930000001</v>
      </c>
      <c r="D134" s="17">
        <f>SUM(C$3:C134)/A134</f>
        <v>39.396590869848474</v>
      </c>
    </row>
    <row r="135" spans="1:4" ht="12.75" customHeight="1">
      <c r="A135" s="17">
        <f t="shared" si="2"/>
        <v>133</v>
      </c>
      <c r="B135" s="28" t="s">
        <v>26</v>
      </c>
      <c r="C135" s="29">
        <v>36.009998320000001</v>
      </c>
      <c r="D135" s="17">
        <f>SUM(C$3:C135)/A135</f>
        <v>39.371127767969917</v>
      </c>
    </row>
    <row r="136" spans="1:4" ht="12.75" customHeight="1">
      <c r="A136" s="17">
        <f t="shared" si="2"/>
        <v>134</v>
      </c>
      <c r="B136" s="28" t="s">
        <v>27</v>
      </c>
      <c r="C136" s="29">
        <v>36.319999690000003</v>
      </c>
      <c r="D136" s="17">
        <f>SUM(C$3:C136)/A136</f>
        <v>39.348358155447755</v>
      </c>
    </row>
    <row r="137" spans="1:4" ht="12.75" customHeight="1">
      <c r="A137" s="17">
        <f t="shared" si="2"/>
        <v>135</v>
      </c>
      <c r="B137" s="28" t="s">
        <v>28</v>
      </c>
      <c r="C137" s="29">
        <v>36.299999239999998</v>
      </c>
      <c r="D137" s="17">
        <f>SUM(C$3:C137)/A137</f>
        <v>39.325777719037028</v>
      </c>
    </row>
    <row r="138" spans="1:4" ht="12.75" customHeight="1">
      <c r="A138" s="17">
        <f t="shared" si="2"/>
        <v>136</v>
      </c>
      <c r="B138" s="28" t="s">
        <v>29</v>
      </c>
      <c r="C138" s="29">
        <v>35.990001679999999</v>
      </c>
      <c r="D138" s="17">
        <f>SUM(C$3:C138)/A138</f>
        <v>39.30124995404411</v>
      </c>
    </row>
    <row r="139" spans="1:4" ht="12.75" customHeight="1">
      <c r="A139" s="17">
        <f t="shared" si="2"/>
        <v>137</v>
      </c>
      <c r="B139" s="28">
        <v>44497</v>
      </c>
      <c r="C139" s="29">
        <v>35.729999540000001</v>
      </c>
      <c r="D139" s="17">
        <f>SUM(C$3:C139)/A139</f>
        <v>39.275182432773718</v>
      </c>
    </row>
    <row r="140" spans="1:4" ht="12.75" customHeight="1">
      <c r="A140" s="17">
        <f t="shared" si="2"/>
        <v>138</v>
      </c>
      <c r="B140" s="28">
        <v>44498</v>
      </c>
      <c r="C140" s="29">
        <v>36.299999239999998</v>
      </c>
      <c r="D140" s="17">
        <f>SUM(C$3:C140)/A140</f>
        <v>39.253623134275358</v>
      </c>
    </row>
    <row r="141" spans="1:4" ht="12.75" customHeight="1">
      <c r="A141" s="17">
        <f t="shared" si="2"/>
        <v>139</v>
      </c>
      <c r="B141" s="28" t="s">
        <v>30</v>
      </c>
      <c r="C141" s="29">
        <v>34.930000309999997</v>
      </c>
      <c r="D141" s="17">
        <f>SUM(C$3:C141)/A141</f>
        <v>39.222517934100708</v>
      </c>
    </row>
    <row r="142" spans="1:4" ht="12.75" customHeight="1">
      <c r="A142" s="17">
        <f t="shared" si="2"/>
        <v>140</v>
      </c>
      <c r="B142" s="28" t="s">
        <v>31</v>
      </c>
      <c r="C142" s="29">
        <v>34.909999849999998</v>
      </c>
      <c r="D142" s="17">
        <f>SUM(C$3:C142)/A142</f>
        <v>39.191714233499987</v>
      </c>
    </row>
    <row r="143" spans="1:4" ht="12.75" customHeight="1">
      <c r="A143" s="17">
        <f t="shared" si="2"/>
        <v>141</v>
      </c>
      <c r="B143" s="28" t="s">
        <v>32</v>
      </c>
      <c r="C143" s="29">
        <v>34.630001069999999</v>
      </c>
      <c r="D143" s="17">
        <f>SUM(C$3:C143)/A143</f>
        <v>39.159361657872324</v>
      </c>
    </row>
    <row r="144" spans="1:4" ht="12.75" customHeight="1">
      <c r="A144" s="17">
        <f t="shared" si="2"/>
        <v>142</v>
      </c>
      <c r="B144" s="28" t="s">
        <v>33</v>
      </c>
      <c r="C144" s="29">
        <v>35.090000150000002</v>
      </c>
      <c r="D144" s="17">
        <f>SUM(C$3:C144)/A144</f>
        <v>39.130704182464775</v>
      </c>
    </row>
    <row r="145" spans="1:4" ht="12.75" customHeight="1">
      <c r="A145" s="17">
        <f t="shared" si="2"/>
        <v>143</v>
      </c>
      <c r="B145" s="28" t="s">
        <v>34</v>
      </c>
      <c r="C145" s="29">
        <v>34.900001529999997</v>
      </c>
      <c r="D145" s="17">
        <f>SUM(C$3:C145)/A145</f>
        <v>39.101118849230758</v>
      </c>
    </row>
    <row r="146" spans="1:4" ht="12.75" customHeight="1">
      <c r="A146" s="17">
        <f t="shared" si="2"/>
        <v>144</v>
      </c>
      <c r="B146" s="28" t="s">
        <v>35</v>
      </c>
      <c r="C146" s="29">
        <v>35.040000919999997</v>
      </c>
      <c r="D146" s="17">
        <f>SUM(C$3:C146)/A146</f>
        <v>39.072916641388879</v>
      </c>
    </row>
    <row r="147" spans="1:4" ht="12.75" customHeight="1">
      <c r="A147" s="17">
        <f t="shared" si="2"/>
        <v>145</v>
      </c>
      <c r="B147" s="28" t="s">
        <v>36</v>
      </c>
      <c r="C147" s="29">
        <v>35.22000122</v>
      </c>
      <c r="D147" s="17">
        <f>SUM(C$3:C147)/A147</f>
        <v>39.046344810896542</v>
      </c>
    </row>
    <row r="148" spans="1:4" ht="12.75" customHeight="1">
      <c r="A148" s="17">
        <f t="shared" si="2"/>
        <v>146</v>
      </c>
      <c r="B148" s="28" t="s">
        <v>37</v>
      </c>
      <c r="C148" s="29">
        <v>34.990001679999999</v>
      </c>
      <c r="D148" s="17">
        <f>SUM(C$3:C148)/A148</f>
        <v>39.018561638767117</v>
      </c>
    </row>
    <row r="149" spans="1:4" ht="12.75" customHeight="1">
      <c r="A149" s="17">
        <f t="shared" si="2"/>
        <v>147</v>
      </c>
      <c r="B149" s="28" t="s">
        <v>38</v>
      </c>
      <c r="C149" s="29">
        <v>35.409999849999998</v>
      </c>
      <c r="D149" s="17">
        <f>SUM(C$3:C149)/A149</f>
        <v>38.994013599387742</v>
      </c>
    </row>
    <row r="150" spans="1:4" ht="12.75" customHeight="1">
      <c r="A150" s="17">
        <f t="shared" si="2"/>
        <v>148</v>
      </c>
      <c r="B150" s="28" t="s">
        <v>39</v>
      </c>
      <c r="C150" s="29">
        <v>35.259998320000001</v>
      </c>
      <c r="D150" s="17">
        <f>SUM(C$3:C150)/A150</f>
        <v>38.968783766418909</v>
      </c>
    </row>
    <row r="151" spans="1:4" ht="12.75" customHeight="1">
      <c r="A151" s="17">
        <f t="shared" si="2"/>
        <v>149</v>
      </c>
      <c r="B151" s="28" t="s">
        <v>40</v>
      </c>
      <c r="C151" s="29">
        <v>34.950000760000002</v>
      </c>
      <c r="D151" s="17">
        <f>SUM(C$3:C151)/A151</f>
        <v>38.941812068389247</v>
      </c>
    </row>
    <row r="152" spans="1:4" ht="12.75" customHeight="1">
      <c r="A152" s="17">
        <f t="shared" si="2"/>
        <v>150</v>
      </c>
      <c r="B152" s="28" t="s">
        <v>41</v>
      </c>
      <c r="C152" s="29">
        <v>34.950000760000002</v>
      </c>
      <c r="D152" s="17">
        <f>SUM(C$3:C152)/A152</f>
        <v>38.915199992999987</v>
      </c>
    </row>
    <row r="153" spans="1:4" ht="12.75" customHeight="1">
      <c r="A153" s="17">
        <f t="shared" si="2"/>
        <v>151</v>
      </c>
      <c r="B153" s="28" t="s">
        <v>42</v>
      </c>
      <c r="C153" s="29">
        <v>35.229999540000001</v>
      </c>
      <c r="D153" s="17">
        <f>SUM(C$3:C153)/A153</f>
        <v>38.890794691986741</v>
      </c>
    </row>
    <row r="154" spans="1:4" ht="12.75" customHeight="1">
      <c r="A154" s="17">
        <f t="shared" si="2"/>
        <v>152</v>
      </c>
      <c r="B154" s="28" t="s">
        <v>43</v>
      </c>
      <c r="C154" s="29">
        <v>34.840000150000002</v>
      </c>
      <c r="D154" s="17">
        <f>SUM(C$3:C154)/A154</f>
        <v>38.864144727894725</v>
      </c>
    </row>
    <row r="155" spans="1:4" ht="12.75" customHeight="1">
      <c r="A155" s="17">
        <f t="shared" si="2"/>
        <v>153</v>
      </c>
      <c r="B155" s="28" t="s">
        <v>44</v>
      </c>
      <c r="C155" s="29">
        <v>35.270000459999999</v>
      </c>
      <c r="D155" s="17">
        <f>SUM(C$3:C155)/A155</f>
        <v>38.840653588888877</v>
      </c>
    </row>
    <row r="156" spans="1:4" ht="12.75" customHeight="1">
      <c r="A156" s="17">
        <f t="shared" si="2"/>
        <v>154</v>
      </c>
      <c r="B156" s="28" t="s">
        <v>45</v>
      </c>
      <c r="C156" s="29">
        <v>35.990001679999999</v>
      </c>
      <c r="D156" s="17">
        <f>SUM(C$3:C156)/A156</f>
        <v>38.822142862207784</v>
      </c>
    </row>
    <row r="157" spans="1:4" ht="12.75" customHeight="1">
      <c r="A157" s="17">
        <f t="shared" si="2"/>
        <v>155</v>
      </c>
      <c r="B157" s="28" t="s">
        <v>46</v>
      </c>
      <c r="C157" s="29">
        <v>35.680000309999997</v>
      </c>
      <c r="D157" s="17">
        <f>SUM(C$3:C157)/A157</f>
        <v>38.801870974774182</v>
      </c>
    </row>
    <row r="158" spans="1:4" ht="12.75" customHeight="1">
      <c r="A158" s="17">
        <f t="shared" si="2"/>
        <v>156</v>
      </c>
      <c r="B158" s="28" t="s">
        <v>47</v>
      </c>
      <c r="C158" s="29">
        <v>35.549999239999998</v>
      </c>
      <c r="D158" s="17">
        <f>SUM(C$3:C158)/A158</f>
        <v>38.781025643141014</v>
      </c>
    </row>
    <row r="159" spans="1:4" ht="12.75" customHeight="1">
      <c r="A159" s="17">
        <f t="shared" si="2"/>
        <v>157</v>
      </c>
      <c r="B159" s="28" t="s">
        <v>48</v>
      </c>
      <c r="C159" s="29">
        <v>35.38999939</v>
      </c>
      <c r="D159" s="17">
        <f>SUM(C$3:C159)/A159</f>
        <v>38.75942674980891</v>
      </c>
    </row>
    <row r="160" spans="1:4" ht="12.75" customHeight="1">
      <c r="A160" s="17">
        <f t="shared" si="2"/>
        <v>158</v>
      </c>
      <c r="B160" s="28" t="s">
        <v>49</v>
      </c>
      <c r="C160" s="29">
        <v>35.189998629999998</v>
      </c>
      <c r="D160" s="17">
        <f>SUM(C$3:C160)/A160</f>
        <v>38.73683543259493</v>
      </c>
    </row>
    <row r="161" spans="1:4" ht="12.75" customHeight="1">
      <c r="A161" s="17">
        <f t="shared" si="2"/>
        <v>159</v>
      </c>
      <c r="B161" s="28">
        <v>44529</v>
      </c>
      <c r="C161" s="29">
        <v>35.409999849999998</v>
      </c>
      <c r="D161" s="17">
        <f>SUM(C$3:C161)/A161</f>
        <v>38.715911938364776</v>
      </c>
    </row>
    <row r="162" spans="1:4" ht="12.75" customHeight="1">
      <c r="A162" s="17">
        <f t="shared" si="2"/>
        <v>160</v>
      </c>
      <c r="B162" s="28">
        <v>44530</v>
      </c>
      <c r="C162" s="29">
        <v>35.450000000000003</v>
      </c>
      <c r="D162" s="17">
        <f>SUM(C$3:C162)/A162</f>
        <v>38.695499988749994</v>
      </c>
    </row>
    <row r="163" spans="1:4" ht="12.75" customHeight="1">
      <c r="A163" s="17">
        <f t="shared" si="2"/>
        <v>161</v>
      </c>
      <c r="B163" s="28">
        <v>44531</v>
      </c>
      <c r="C163" s="29">
        <v>35.27999878</v>
      </c>
      <c r="D163" s="17">
        <f>SUM(C$3:C163)/A163</f>
        <v>38.674285695527942</v>
      </c>
    </row>
    <row r="164" spans="1:4" ht="12.75" customHeight="1">
      <c r="A164" s="17">
        <f t="shared" si="2"/>
        <v>162</v>
      </c>
      <c r="B164" s="28">
        <v>44532</v>
      </c>
      <c r="C164" s="29">
        <v>35.22000122</v>
      </c>
      <c r="D164" s="17">
        <f>SUM(C$3:C164)/A164</f>
        <v>38.652962951851848</v>
      </c>
    </row>
    <row r="165" spans="1:4" ht="12.75" customHeight="1">
      <c r="A165" s="17">
        <f t="shared" si="2"/>
        <v>163</v>
      </c>
      <c r="B165" s="28">
        <v>44533</v>
      </c>
      <c r="C165" s="29">
        <v>35.319999690000003</v>
      </c>
      <c r="D165" s="17">
        <f>SUM(C$3:C165)/A165</f>
        <v>38.632515324478518</v>
      </c>
    </row>
    <row r="166" spans="1:4" ht="12.75" customHeight="1">
      <c r="A166" s="17">
        <f t="shared" si="2"/>
        <v>164</v>
      </c>
      <c r="B166" s="28">
        <v>44536</v>
      </c>
      <c r="C166" s="29">
        <v>34.939998629999998</v>
      </c>
      <c r="D166" s="17">
        <f>SUM(C$3:C166)/A166</f>
        <v>38.609999978780486</v>
      </c>
    </row>
    <row r="167" spans="1:4" ht="12.75" customHeight="1">
      <c r="A167" s="17">
        <f t="shared" si="2"/>
        <v>165</v>
      </c>
      <c r="B167" s="28">
        <v>44537</v>
      </c>
      <c r="C167" s="29">
        <v>34.709999080000003</v>
      </c>
      <c r="D167" s="17">
        <f>SUM(C$3:C167)/A167</f>
        <v>38.586363609696967</v>
      </c>
    </row>
    <row r="168" spans="1:4" ht="12.75" customHeight="1">
      <c r="A168" s="17">
        <f t="shared" si="2"/>
        <v>166</v>
      </c>
      <c r="B168" s="28">
        <v>44538</v>
      </c>
      <c r="C168" s="29">
        <v>35.33000183</v>
      </c>
      <c r="D168" s="17">
        <f>SUM(C$3:C168)/A168</f>
        <v>38.566746972469872</v>
      </c>
    </row>
    <row r="169" spans="1:4" ht="12.75" customHeight="1">
      <c r="A169" s="17">
        <f t="shared" si="2"/>
        <v>167</v>
      </c>
      <c r="B169" s="28">
        <v>44539</v>
      </c>
      <c r="C169" s="29">
        <v>35.869998930000001</v>
      </c>
      <c r="D169" s="17">
        <f>SUM(C$3:C169)/A169</f>
        <v>38.550598780598797</v>
      </c>
    </row>
    <row r="170" spans="1:4" ht="12.75" customHeight="1">
      <c r="A170" s="17">
        <f t="shared" si="2"/>
        <v>168</v>
      </c>
      <c r="B170" s="28">
        <v>44540</v>
      </c>
      <c r="C170" s="29">
        <v>35.86000061</v>
      </c>
      <c r="D170" s="17">
        <f>SUM(C$3:C170)/A170</f>
        <v>38.53458331529761</v>
      </c>
    </row>
    <row r="171" spans="1:4" ht="12.75" customHeight="1">
      <c r="A171" s="17">
        <f t="shared" si="2"/>
        <v>169</v>
      </c>
      <c r="B171" s="28">
        <v>44543</v>
      </c>
      <c r="C171" s="29">
        <v>35.86000061</v>
      </c>
      <c r="D171" s="17">
        <f>SUM(C$3:C171)/A171</f>
        <v>38.518757382130168</v>
      </c>
    </row>
    <row r="172" spans="1:4" ht="12.75" customHeight="1">
      <c r="A172" s="17">
        <f t="shared" si="2"/>
        <v>170</v>
      </c>
      <c r="B172" s="28">
        <v>44544</v>
      </c>
      <c r="C172" s="29">
        <v>35.599998470000003</v>
      </c>
      <c r="D172" s="17">
        <f>SUM(C$3:C172)/A172</f>
        <v>38.501588212058813</v>
      </c>
    </row>
    <row r="173" spans="1:4" ht="12.75" customHeight="1">
      <c r="A173" s="17">
        <f t="shared" si="2"/>
        <v>171</v>
      </c>
      <c r="B173" s="28">
        <v>44545</v>
      </c>
      <c r="C173" s="29">
        <v>35.290000919999997</v>
      </c>
      <c r="D173" s="17">
        <f>SUM(C$3:C173)/A173</f>
        <v>38.482806999824554</v>
      </c>
    </row>
    <row r="174" spans="1:4" ht="12.75" customHeight="1">
      <c r="A174" s="17">
        <f t="shared" si="2"/>
        <v>172</v>
      </c>
      <c r="B174" s="28">
        <v>44546</v>
      </c>
      <c r="C174" s="29">
        <v>35.520000459999999</v>
      </c>
      <c r="D174" s="17">
        <f>SUM(C$3:C174)/A174</f>
        <v>38.465581380406974</v>
      </c>
    </row>
    <row r="175" spans="1:4" ht="12.75" customHeight="1">
      <c r="A175" s="17">
        <f t="shared" si="2"/>
        <v>173</v>
      </c>
      <c r="B175" s="28">
        <v>44547</v>
      </c>
      <c r="C175" s="29">
        <v>34.939998629999998</v>
      </c>
      <c r="D175" s="17">
        <f>SUM(C$3:C175)/A175</f>
        <v>38.445202289364161</v>
      </c>
    </row>
    <row r="176" spans="1:4" ht="12.75" customHeight="1">
      <c r="A176" s="17">
        <f t="shared" si="2"/>
        <v>174</v>
      </c>
      <c r="B176" s="28">
        <v>44550</v>
      </c>
      <c r="C176" s="29">
        <v>34.099998470000003</v>
      </c>
      <c r="D176" s="17">
        <f>SUM(C$3:C176)/A176</f>
        <v>38.42022985362069</v>
      </c>
    </row>
    <row r="177" spans="1:4" ht="12.75" customHeight="1">
      <c r="A177" s="17">
        <f t="shared" si="2"/>
        <v>175</v>
      </c>
      <c r="B177" s="28">
        <v>44551</v>
      </c>
      <c r="C177" s="29">
        <v>34.439998629999998</v>
      </c>
      <c r="D177" s="17">
        <f>SUM(C$3:C177)/A177</f>
        <v>38.397485675200002</v>
      </c>
    </row>
    <row r="178" spans="1:4" ht="12.75" customHeight="1">
      <c r="A178" s="17">
        <f t="shared" si="2"/>
        <v>176</v>
      </c>
      <c r="B178" s="28">
        <v>44552</v>
      </c>
      <c r="C178" s="29">
        <v>34.689998629999998</v>
      </c>
      <c r="D178" s="17">
        <f>SUM(C$3:C178)/A178</f>
        <v>38.376420407897733</v>
      </c>
    </row>
    <row r="179" spans="1:4" ht="12.75" customHeight="1">
      <c r="A179" s="17">
        <f t="shared" si="2"/>
        <v>177</v>
      </c>
      <c r="B179" s="28">
        <v>44553</v>
      </c>
      <c r="C179" s="29">
        <v>34.810001370000002</v>
      </c>
      <c r="D179" s="17">
        <f>SUM(C$3:C179)/A179</f>
        <v>38.356271147796612</v>
      </c>
    </row>
    <row r="180" spans="1:4" ht="12.75" customHeight="1">
      <c r="A180" s="17">
        <f t="shared" si="2"/>
        <v>178</v>
      </c>
      <c r="B180" s="28">
        <v>44554</v>
      </c>
      <c r="C180" s="29">
        <v>34.290000919999997</v>
      </c>
      <c r="D180" s="17">
        <f>SUM(C$3:C180)/A180</f>
        <v>38.333426933033707</v>
      </c>
    </row>
    <row r="181" spans="1:4" ht="12.75" customHeight="1">
      <c r="A181" s="17">
        <f t="shared" si="2"/>
        <v>179</v>
      </c>
      <c r="B181" s="28">
        <v>44557</v>
      </c>
      <c r="C181" s="29">
        <v>34.36000061</v>
      </c>
      <c r="D181" s="17">
        <f>SUM(C$3:C181)/A181</f>
        <v>38.311229020614526</v>
      </c>
    </row>
    <row r="182" spans="1:4" ht="12.75" customHeight="1">
      <c r="A182" s="17">
        <f t="shared" si="2"/>
        <v>180</v>
      </c>
      <c r="B182" s="28">
        <v>44558</v>
      </c>
      <c r="C182" s="29">
        <v>34.650001529999997</v>
      </c>
      <c r="D182" s="17">
        <f>SUM(C$3:C182)/A182</f>
        <v>38.290888867888889</v>
      </c>
    </row>
    <row r="183" spans="1:4" ht="12.75" customHeight="1">
      <c r="A183" s="17">
        <f t="shared" si="2"/>
        <v>181</v>
      </c>
      <c r="B183" s="28">
        <v>44559</v>
      </c>
      <c r="C183" s="29">
        <v>34.259998320000001</v>
      </c>
      <c r="D183" s="17">
        <f>SUM(C$3:C183)/A183</f>
        <v>38.268618754364638</v>
      </c>
    </row>
    <row r="184" spans="1:4" ht="12.75" customHeight="1">
      <c r="A184" s="17">
        <f t="shared" si="2"/>
        <v>182</v>
      </c>
      <c r="B184" s="28">
        <v>44560</v>
      </c>
      <c r="C184" s="29">
        <v>34.58</v>
      </c>
      <c r="D184" s="17">
        <f>SUM(C$3:C184)/A184</f>
        <v>38.248351618351641</v>
      </c>
    </row>
    <row r="185" spans="1:4" ht="12.75" customHeight="1">
      <c r="A185" s="17">
        <f t="shared" si="2"/>
        <v>183</v>
      </c>
      <c r="B185" s="28">
        <v>44561</v>
      </c>
      <c r="C185" s="29">
        <v>34.630000000000003</v>
      </c>
      <c r="D185" s="17">
        <f>SUM(C$3:C185)/A185</f>
        <v>38.228579205136612</v>
      </c>
    </row>
    <row r="186" spans="1:4" ht="12.75" customHeight="1">
      <c r="A186" s="17">
        <f t="shared" si="2"/>
        <v>184</v>
      </c>
      <c r="B186" s="28" t="s">
        <v>50</v>
      </c>
      <c r="C186" s="29">
        <v>34.229999540000001</v>
      </c>
      <c r="D186" s="17">
        <f>SUM(C$3:C186)/A186</f>
        <v>38.206847793913042</v>
      </c>
    </row>
    <row r="187" spans="1:4" ht="12.75" customHeight="1">
      <c r="A187" s="17">
        <f t="shared" si="2"/>
        <v>185</v>
      </c>
      <c r="B187" s="28" t="s">
        <v>51</v>
      </c>
      <c r="C187" s="29">
        <v>33.459999080000003</v>
      </c>
      <c r="D187" s="17">
        <f>SUM(C$3:C187)/A187</f>
        <v>38.181189152216213</v>
      </c>
    </row>
    <row r="188" spans="1:4" ht="12.75" customHeight="1">
      <c r="A188" s="17">
        <f t="shared" si="2"/>
        <v>186</v>
      </c>
      <c r="B188" s="28" t="s">
        <v>52</v>
      </c>
      <c r="C188" s="29">
        <v>33.099998470000003</v>
      </c>
      <c r="D188" s="17">
        <f>SUM(C$3:C188)/A188</f>
        <v>38.15387092274193</v>
      </c>
    </row>
    <row r="189" spans="1:4" ht="12.75" customHeight="1">
      <c r="A189" s="17">
        <f t="shared" si="2"/>
        <v>187</v>
      </c>
      <c r="B189" s="28" t="s">
        <v>53</v>
      </c>
      <c r="C189" s="29">
        <v>33.049999239999998</v>
      </c>
      <c r="D189" s="17">
        <f>SUM(C$3:C189)/A189</f>
        <v>38.12657749128342</v>
      </c>
    </row>
    <row r="190" spans="1:4" ht="12.75" customHeight="1">
      <c r="A190" s="17">
        <f t="shared" si="2"/>
        <v>188</v>
      </c>
      <c r="B190" s="28" t="s">
        <v>54</v>
      </c>
      <c r="C190" s="29">
        <v>33.13999939</v>
      </c>
      <c r="D190" s="17">
        <f>SUM(C$3:C190)/A190</f>
        <v>38.100053139680853</v>
      </c>
    </row>
    <row r="191" spans="1:4" ht="12.75" customHeight="1">
      <c r="A191" s="17">
        <f t="shared" si="2"/>
        <v>189</v>
      </c>
      <c r="B191" s="28" t="s">
        <v>55</v>
      </c>
      <c r="C191" s="29">
        <v>32.65</v>
      </c>
      <c r="D191" s="17">
        <f>SUM(C$3:C191)/A191</f>
        <v>38.071216879682538</v>
      </c>
    </row>
    <row r="192" spans="1:4" ht="12.75" customHeight="1">
      <c r="A192" s="17">
        <f t="shared" si="2"/>
        <v>190</v>
      </c>
      <c r="B192" s="28" t="s">
        <v>56</v>
      </c>
      <c r="C192" s="29">
        <v>33.209999080000003</v>
      </c>
      <c r="D192" s="17">
        <f>SUM(C$3:C192)/A192</f>
        <v>38.0456315228421</v>
      </c>
    </row>
    <row r="193" spans="1:4" ht="12.75" customHeight="1">
      <c r="A193" s="17">
        <f t="shared" si="2"/>
        <v>191</v>
      </c>
      <c r="B193" s="28" t="s">
        <v>57</v>
      </c>
      <c r="C193" s="29">
        <v>32.6</v>
      </c>
      <c r="D193" s="17">
        <f>SUM(C$3:C193)/A193</f>
        <v>38.017120363036646</v>
      </c>
    </row>
    <row r="194" spans="1:4" ht="12.75" customHeight="1">
      <c r="A194" s="17">
        <f t="shared" si="2"/>
        <v>192</v>
      </c>
      <c r="B194" s="28" t="s">
        <v>58</v>
      </c>
      <c r="C194" s="29">
        <v>32.770000459999999</v>
      </c>
      <c r="D194" s="17">
        <f>SUM(C$3:C194)/A194</f>
        <v>37.989791613541662</v>
      </c>
    </row>
    <row r="195" spans="1:4" ht="12.75" customHeight="1">
      <c r="A195" s="17">
        <f t="shared" si="2"/>
        <v>193</v>
      </c>
      <c r="B195" s="28" t="s">
        <v>59</v>
      </c>
      <c r="C195" s="29">
        <v>33.340000150000002</v>
      </c>
      <c r="D195" s="17">
        <f>SUM(C$3:C195)/A195</f>
        <v>37.965699429792743</v>
      </c>
    </row>
    <row r="196" spans="1:4" ht="12.75" customHeight="1">
      <c r="A196" s="17">
        <f t="shared" ref="A196:A259" si="3">A195+1</f>
        <v>194</v>
      </c>
      <c r="B196" s="28" t="s">
        <v>60</v>
      </c>
      <c r="C196" s="29">
        <v>33.340000150000002</v>
      </c>
      <c r="D196" s="17">
        <f>SUM(C$3:C196)/A196</f>
        <v>37.941855619072165</v>
      </c>
    </row>
    <row r="197" spans="1:4" ht="12.75" customHeight="1">
      <c r="A197" s="17">
        <f t="shared" si="3"/>
        <v>195</v>
      </c>
      <c r="B197" s="28" t="s">
        <v>61</v>
      </c>
      <c r="C197" s="29">
        <v>32.729999540000001</v>
      </c>
      <c r="D197" s="17">
        <f>SUM(C$3:C197)/A197</f>
        <v>37.915128152000001</v>
      </c>
    </row>
    <row r="198" spans="1:4" ht="12.75" customHeight="1">
      <c r="A198" s="17">
        <f t="shared" si="3"/>
        <v>196</v>
      </c>
      <c r="B198" s="28" t="s">
        <v>62</v>
      </c>
      <c r="C198" s="29">
        <v>32.819999690000003</v>
      </c>
      <c r="D198" s="17">
        <f>SUM(C$3:C198)/A198</f>
        <v>37.889132598622453</v>
      </c>
    </row>
    <row r="199" spans="1:4" ht="12.75" customHeight="1">
      <c r="A199" s="17">
        <f t="shared" si="3"/>
        <v>197</v>
      </c>
      <c r="B199" s="28" t="s">
        <v>63</v>
      </c>
      <c r="C199" s="29">
        <v>32.400001529999997</v>
      </c>
      <c r="D199" s="17">
        <f>SUM(C$3:C199)/A199</f>
        <v>37.861268989137059</v>
      </c>
    </row>
    <row r="200" spans="1:4" ht="12.75" customHeight="1">
      <c r="A200" s="17">
        <f t="shared" si="3"/>
        <v>198</v>
      </c>
      <c r="B200" s="28" t="s">
        <v>64</v>
      </c>
      <c r="C200" s="29">
        <v>32.590000150000002</v>
      </c>
      <c r="D200" s="17">
        <f>SUM(C$3:C200)/A200</f>
        <v>37.834646419242425</v>
      </c>
    </row>
    <row r="201" spans="1:4" ht="12.75" customHeight="1">
      <c r="A201" s="17">
        <f t="shared" si="3"/>
        <v>199</v>
      </c>
      <c r="B201" s="28" t="s">
        <v>65</v>
      </c>
      <c r="C201" s="29">
        <v>31.81999969</v>
      </c>
      <c r="D201" s="17">
        <f>SUM(C$3:C201)/A201</f>
        <v>37.804422063819104</v>
      </c>
    </row>
    <row r="202" spans="1:4" ht="12.75" customHeight="1">
      <c r="A202" s="17">
        <f t="shared" si="3"/>
        <v>200</v>
      </c>
      <c r="B202" s="28" t="s">
        <v>66</v>
      </c>
      <c r="C202" s="29">
        <v>32.119998930000001</v>
      </c>
      <c r="D202" s="17">
        <f>SUM(C$3:C202)/A202</f>
        <v>37.775999948150009</v>
      </c>
    </row>
    <row r="203" spans="1:4" ht="12.75" customHeight="1">
      <c r="A203" s="17">
        <f t="shared" si="3"/>
        <v>201</v>
      </c>
      <c r="B203" s="28">
        <v>44588</v>
      </c>
      <c r="C203" s="29">
        <v>31.159999849999998</v>
      </c>
      <c r="D203" s="17">
        <f>SUM(C$3:C203)/A203</f>
        <v>37.743084524776123</v>
      </c>
    </row>
    <row r="204" spans="1:4" ht="12.75" customHeight="1">
      <c r="A204" s="17">
        <f t="shared" si="3"/>
        <v>202</v>
      </c>
      <c r="B204" s="28">
        <v>44589</v>
      </c>
      <c r="C204" s="29">
        <v>31.159999849999998</v>
      </c>
      <c r="D204" s="17">
        <f>SUM(C$3:C204)/A204</f>
        <v>37.710494996683174</v>
      </c>
    </row>
    <row r="205" spans="1:4" ht="12.75" customHeight="1">
      <c r="A205" s="17">
        <f t="shared" si="3"/>
        <v>203</v>
      </c>
      <c r="B205" s="28" t="s">
        <v>67</v>
      </c>
      <c r="C205" s="29">
        <v>31.209999079999999</v>
      </c>
      <c r="D205" s="17">
        <f>SUM(C$3:C205)/A205</f>
        <v>37.678472849310346</v>
      </c>
    </row>
    <row r="206" spans="1:4" ht="12.75" customHeight="1">
      <c r="A206" s="17">
        <f t="shared" si="3"/>
        <v>204</v>
      </c>
      <c r="B206" s="28" t="s">
        <v>68</v>
      </c>
      <c r="C206" s="29">
        <v>30.620000839999999</v>
      </c>
      <c r="D206" s="17">
        <f>SUM(C$3:C206)/A206</f>
        <v>37.643872496323532</v>
      </c>
    </row>
    <row r="207" spans="1:4" ht="12.75" customHeight="1">
      <c r="A207" s="17">
        <f t="shared" si="3"/>
        <v>205</v>
      </c>
      <c r="B207" s="28" t="s">
        <v>69</v>
      </c>
      <c r="C207" s="29">
        <v>31.010000229999999</v>
      </c>
      <c r="D207" s="17">
        <f>SUM(C$3:C207)/A207</f>
        <v>37.61151214380488</v>
      </c>
    </row>
    <row r="208" spans="1:4" ht="12.75" customHeight="1">
      <c r="A208" s="17">
        <f t="shared" si="3"/>
        <v>206</v>
      </c>
      <c r="B208" s="28" t="s">
        <v>70</v>
      </c>
      <c r="C208" s="29">
        <v>30.559999470000001</v>
      </c>
      <c r="D208" s="17">
        <f>SUM(C$3:C208)/A208</f>
        <v>37.577281499757277</v>
      </c>
    </row>
    <row r="209" spans="1:4" ht="12.75" customHeight="1">
      <c r="A209" s="17">
        <f t="shared" si="3"/>
        <v>207</v>
      </c>
      <c r="B209" s="28" t="s">
        <v>71</v>
      </c>
      <c r="C209" s="29">
        <v>29.899999619999999</v>
      </c>
      <c r="D209" s="17">
        <f>SUM(C$3:C209)/A209</f>
        <v>37.540193181497585</v>
      </c>
    </row>
    <row r="210" spans="1:4" ht="12.75" customHeight="1">
      <c r="A210" s="17">
        <f t="shared" si="3"/>
        <v>208</v>
      </c>
      <c r="B210" s="28" t="s">
        <v>72</v>
      </c>
      <c r="C210" s="29">
        <v>29.850000380000001</v>
      </c>
      <c r="D210" s="17">
        <f>SUM(C$3:C210)/A210</f>
        <v>37.503221100721149</v>
      </c>
    </row>
    <row r="211" spans="1:4" ht="12.75" customHeight="1">
      <c r="A211" s="17">
        <f t="shared" si="3"/>
        <v>209</v>
      </c>
      <c r="B211" s="28" t="s">
        <v>73</v>
      </c>
      <c r="C211" s="29">
        <v>30.559999470000001</v>
      </c>
      <c r="D211" s="17">
        <f>SUM(C$3:C211)/A211</f>
        <v>37.469999944593297</v>
      </c>
    </row>
    <row r="212" spans="1:4" ht="12.75" customHeight="1">
      <c r="A212" s="17">
        <f t="shared" si="3"/>
        <v>210</v>
      </c>
      <c r="B212" s="28" t="s">
        <v>74</v>
      </c>
      <c r="C212" s="29">
        <v>30.620000839999999</v>
      </c>
      <c r="D212" s="17">
        <f>SUM(C$3:C212)/A212</f>
        <v>37.437380901238093</v>
      </c>
    </row>
    <row r="213" spans="1:4" ht="12.75" customHeight="1">
      <c r="A213" s="17">
        <f t="shared" si="3"/>
        <v>211</v>
      </c>
      <c r="B213" s="28" t="s">
        <v>75</v>
      </c>
      <c r="C213" s="29">
        <v>30.770000459999999</v>
      </c>
      <c r="D213" s="17">
        <f>SUM(C$3:C213)/A213</f>
        <v>37.405781941800946</v>
      </c>
    </row>
    <row r="214" spans="1:4" ht="12.75" customHeight="1">
      <c r="A214" s="17">
        <f t="shared" si="3"/>
        <v>212</v>
      </c>
      <c r="B214" s="28" t="s">
        <v>76</v>
      </c>
      <c r="C214" s="29">
        <v>30.719999309999999</v>
      </c>
      <c r="D214" s="17">
        <f>SUM(C$3:C214)/A214</f>
        <v>37.374245231273584</v>
      </c>
    </row>
    <row r="215" spans="1:4" ht="12.75" customHeight="1">
      <c r="A215" s="17">
        <f t="shared" si="3"/>
        <v>213</v>
      </c>
      <c r="B215" s="28" t="s">
        <v>77</v>
      </c>
      <c r="C215" s="29">
        <v>30.63999939</v>
      </c>
      <c r="D215" s="17">
        <f>SUM(C$3:C215)/A215</f>
        <v>37.342629053615028</v>
      </c>
    </row>
    <row r="216" spans="1:4" ht="12.75" customHeight="1">
      <c r="A216" s="17">
        <f t="shared" si="3"/>
        <v>214</v>
      </c>
      <c r="B216" s="28" t="s">
        <v>78</v>
      </c>
      <c r="C216" s="29">
        <v>30.190000529999999</v>
      </c>
      <c r="D216" s="17">
        <f>SUM(C$3:C216)/A216</f>
        <v>37.309205555841125</v>
      </c>
    </row>
    <row r="217" spans="1:4" ht="12.75" customHeight="1">
      <c r="A217" s="17">
        <f t="shared" si="3"/>
        <v>215</v>
      </c>
      <c r="B217" s="28" t="s">
        <v>79</v>
      </c>
      <c r="C217" s="29">
        <v>30.989999770000001</v>
      </c>
      <c r="D217" s="17">
        <f>SUM(C$3:C217)/A217</f>
        <v>37.27981390102326</v>
      </c>
    </row>
    <row r="218" spans="1:4" ht="12.75" customHeight="1">
      <c r="A218" s="17">
        <f t="shared" si="3"/>
        <v>216</v>
      </c>
      <c r="B218" s="28" t="s">
        <v>80</v>
      </c>
      <c r="C218" s="29">
        <v>30.340000150000002</v>
      </c>
      <c r="D218" s="17">
        <f>SUM(C$3:C218)/A218</f>
        <v>37.247685133657413</v>
      </c>
    </row>
    <row r="219" spans="1:4" ht="12.75" customHeight="1">
      <c r="A219" s="17">
        <f t="shared" si="3"/>
        <v>217</v>
      </c>
      <c r="B219" s="28">
        <v>44617</v>
      </c>
      <c r="C219" s="29">
        <v>30.899999619999999</v>
      </c>
      <c r="D219" s="17">
        <f>SUM(C$3:C219)/A219</f>
        <v>37.218433126682037</v>
      </c>
    </row>
    <row r="220" spans="1:4" ht="12.75" customHeight="1">
      <c r="A220" s="17">
        <f t="shared" si="3"/>
        <v>218</v>
      </c>
      <c r="B220" s="28">
        <v>44620</v>
      </c>
      <c r="C220" s="29">
        <v>30.969999309999999</v>
      </c>
      <c r="D220" s="17">
        <f>SUM(C$3:C220)/A220</f>
        <v>37.189770586238538</v>
      </c>
    </row>
    <row r="221" spans="1:4" ht="12.75" customHeight="1">
      <c r="A221" s="17">
        <f t="shared" si="3"/>
        <v>219</v>
      </c>
      <c r="B221" s="28" t="s">
        <v>81</v>
      </c>
      <c r="C221" s="29">
        <v>30.940000529999999</v>
      </c>
      <c r="D221" s="17">
        <f>SUM(C$3:C221)/A221</f>
        <v>37.161232823424669</v>
      </c>
    </row>
    <row r="222" spans="1:4" ht="12.75" customHeight="1">
      <c r="A222" s="17">
        <f t="shared" si="3"/>
        <v>220</v>
      </c>
      <c r="B222" s="28" t="s">
        <v>82</v>
      </c>
      <c r="C222" s="29">
        <v>30.459999079999999</v>
      </c>
      <c r="D222" s="17">
        <f>SUM(C$3:C222)/A222</f>
        <v>37.130772670045459</v>
      </c>
    </row>
    <row r="223" spans="1:4" ht="12.75" customHeight="1">
      <c r="A223" s="17">
        <f t="shared" si="3"/>
        <v>221</v>
      </c>
      <c r="B223" s="28" t="s">
        <v>83</v>
      </c>
      <c r="C223" s="29">
        <v>30.090000150000002</v>
      </c>
      <c r="D223" s="17">
        <f>SUM(C$3:C223)/A223</f>
        <v>37.098913970859734</v>
      </c>
    </row>
    <row r="224" spans="1:4" ht="12.75" customHeight="1">
      <c r="A224" s="17">
        <f t="shared" si="3"/>
        <v>222</v>
      </c>
      <c r="B224" s="28" t="s">
        <v>84</v>
      </c>
      <c r="C224" s="29">
        <v>29.61000061</v>
      </c>
      <c r="D224" s="17">
        <f>SUM(C$3:C224)/A224</f>
        <v>37.065180126891896</v>
      </c>
    </row>
    <row r="225" spans="1:4" ht="12.75" customHeight="1">
      <c r="A225" s="17">
        <f t="shared" si="3"/>
        <v>223</v>
      </c>
      <c r="B225" s="28" t="s">
        <v>85</v>
      </c>
      <c r="C225" s="29">
        <v>28.340000150000002</v>
      </c>
      <c r="D225" s="17">
        <f>SUM(C$3:C225)/A225</f>
        <v>37.026053759282519</v>
      </c>
    </row>
    <row r="226" spans="1:4" ht="12.75" customHeight="1">
      <c r="A226" s="17">
        <f t="shared" si="3"/>
        <v>224</v>
      </c>
      <c r="B226" s="28" t="s">
        <v>86</v>
      </c>
      <c r="C226" s="29">
        <v>27.709999079999999</v>
      </c>
      <c r="D226" s="17">
        <f>SUM(C$3:C226)/A226</f>
        <v>36.984464229464287</v>
      </c>
    </row>
    <row r="227" spans="1:4" ht="12.75" customHeight="1">
      <c r="A227" s="17">
        <f t="shared" si="3"/>
        <v>225</v>
      </c>
      <c r="B227" s="28" t="s">
        <v>87</v>
      </c>
      <c r="C227" s="29">
        <v>27.540000920000001</v>
      </c>
      <c r="D227" s="17">
        <f>SUM(C$3:C227)/A227</f>
        <v>36.94248883697778</v>
      </c>
    </row>
    <row r="228" spans="1:4" ht="12.75" customHeight="1">
      <c r="A228" s="17">
        <f t="shared" si="3"/>
        <v>226</v>
      </c>
      <c r="B228" s="28" t="s">
        <v>88</v>
      </c>
      <c r="C228" s="29">
        <v>28.209999079999999</v>
      </c>
      <c r="D228" s="17">
        <f>SUM(C$3:C228)/A228</f>
        <v>36.903849501769912</v>
      </c>
    </row>
    <row r="229" spans="1:4" ht="12.75" customHeight="1">
      <c r="A229" s="17">
        <f t="shared" si="3"/>
        <v>227</v>
      </c>
      <c r="B229" s="28" t="s">
        <v>89</v>
      </c>
      <c r="C229" s="29">
        <v>28.450000760000002</v>
      </c>
      <c r="D229" s="17">
        <f>SUM(C$3:C229)/A229</f>
        <v>36.866607877356834</v>
      </c>
    </row>
    <row r="230" spans="1:4" ht="12.75" customHeight="1">
      <c r="A230" s="17">
        <f t="shared" si="3"/>
        <v>228</v>
      </c>
      <c r="B230" s="28" t="s">
        <v>90</v>
      </c>
      <c r="C230" s="29">
        <v>27.479999540000001</v>
      </c>
      <c r="D230" s="17">
        <f>SUM(C$3:C230)/A230</f>
        <v>36.825438542543864</v>
      </c>
    </row>
    <row r="231" spans="1:4" ht="12.75" customHeight="1">
      <c r="A231" s="17">
        <f t="shared" si="3"/>
        <v>229</v>
      </c>
      <c r="B231" s="28" t="s">
        <v>91</v>
      </c>
      <c r="C231" s="29">
        <v>26.540000920000001</v>
      </c>
      <c r="D231" s="17">
        <f>SUM(C$3:C231)/A231</f>
        <v>36.780523967772936</v>
      </c>
    </row>
    <row r="232" spans="1:4" ht="12.75" customHeight="1">
      <c r="A232" s="17">
        <f t="shared" si="3"/>
        <v>230</v>
      </c>
      <c r="B232" s="28" t="s">
        <v>92</v>
      </c>
      <c r="C232" s="29">
        <v>27.68000031</v>
      </c>
      <c r="D232" s="17">
        <f>SUM(C$3:C232)/A232</f>
        <v>36.740956473608705</v>
      </c>
    </row>
    <row r="233" spans="1:4" ht="12.75" customHeight="1">
      <c r="A233" s="17">
        <f t="shared" si="3"/>
        <v>231</v>
      </c>
      <c r="B233" s="28" t="s">
        <v>93</v>
      </c>
      <c r="C233" s="29">
        <v>28.43000031</v>
      </c>
      <c r="D233" s="17">
        <f>SUM(C$3:C233)/A233</f>
        <v>36.704978308398275</v>
      </c>
    </row>
    <row r="234" spans="1:4" ht="12.75" customHeight="1">
      <c r="A234" s="17">
        <f t="shared" si="3"/>
        <v>232</v>
      </c>
      <c r="B234" s="28" t="s">
        <v>94</v>
      </c>
      <c r="C234" s="29">
        <v>28.340000150000002</v>
      </c>
      <c r="D234" s="17">
        <f>SUM(C$3:C234)/A234</f>
        <v>36.66892236806035</v>
      </c>
    </row>
    <row r="235" spans="1:4" ht="12.75" customHeight="1">
      <c r="A235" s="17">
        <f t="shared" si="3"/>
        <v>233</v>
      </c>
      <c r="B235" s="28" t="s">
        <v>95</v>
      </c>
      <c r="C235" s="29">
        <v>28.520000459999999</v>
      </c>
      <c r="D235" s="17">
        <f>SUM(C$3:C235)/A235</f>
        <v>36.633948454291847</v>
      </c>
    </row>
    <row r="236" spans="1:4" ht="12.75" customHeight="1">
      <c r="A236" s="17">
        <f t="shared" si="3"/>
        <v>234</v>
      </c>
      <c r="B236" s="28" t="s">
        <v>96</v>
      </c>
      <c r="C236" s="29">
        <v>28.25</v>
      </c>
      <c r="D236" s="17">
        <f>SUM(C$3:C236)/A236</f>
        <v>36.598119614743588</v>
      </c>
    </row>
    <row r="237" spans="1:4" ht="12.75" customHeight="1">
      <c r="A237" s="17">
        <f t="shared" si="3"/>
        <v>235</v>
      </c>
      <c r="B237" s="28" t="s">
        <v>97</v>
      </c>
      <c r="C237" s="29">
        <v>28.43000031</v>
      </c>
      <c r="D237" s="17">
        <f>SUM(C$3:C237)/A237</f>
        <v>36.563361660255318</v>
      </c>
    </row>
    <row r="238" spans="1:4" ht="12.75" customHeight="1">
      <c r="A238" s="17">
        <f t="shared" si="3"/>
        <v>236</v>
      </c>
      <c r="B238" s="28" t="s">
        <v>98</v>
      </c>
      <c r="C238" s="29">
        <v>28.280000690000001</v>
      </c>
      <c r="D238" s="17">
        <f>SUM(C$3:C238)/A238</f>
        <v>36.528262673093217</v>
      </c>
    </row>
    <row r="239" spans="1:4" ht="12.75" customHeight="1">
      <c r="A239" s="17">
        <f t="shared" si="3"/>
        <v>237</v>
      </c>
      <c r="B239" s="28" t="s">
        <v>99</v>
      </c>
      <c r="C239" s="29">
        <v>27.61000061</v>
      </c>
      <c r="D239" s="17">
        <f>SUM(C$3:C239)/A239</f>
        <v>36.490632875358649</v>
      </c>
    </row>
    <row r="240" spans="1:4" ht="12.75" customHeight="1">
      <c r="A240" s="17">
        <f t="shared" si="3"/>
        <v>238</v>
      </c>
      <c r="B240" s="28" t="s">
        <v>100</v>
      </c>
      <c r="C240" s="29">
        <v>27.18000031</v>
      </c>
      <c r="D240" s="17">
        <f>SUM(C$3:C240)/A240</f>
        <v>36.451512570462185</v>
      </c>
    </row>
    <row r="241" spans="1:4" ht="12.75" customHeight="1">
      <c r="A241" s="17">
        <f t="shared" si="3"/>
        <v>239</v>
      </c>
      <c r="B241" s="28" t="s">
        <v>101</v>
      </c>
      <c r="C241" s="29">
        <v>27.010000229999999</v>
      </c>
      <c r="D241" s="17">
        <f>SUM(C$3:C241)/A241</f>
        <v>36.412008334728036</v>
      </c>
    </row>
    <row r="242" spans="1:4" ht="12.75" customHeight="1">
      <c r="A242" s="17">
        <f t="shared" si="3"/>
        <v>240</v>
      </c>
      <c r="B242" s="28">
        <v>44650</v>
      </c>
      <c r="C242" s="29">
        <v>27.979999540000001</v>
      </c>
      <c r="D242" s="17">
        <f>SUM(C$3:C242)/A242</f>
        <v>36.376874964750002</v>
      </c>
    </row>
    <row r="243" spans="1:4" ht="12.75" customHeight="1">
      <c r="A243" s="17">
        <f t="shared" si="3"/>
        <v>241</v>
      </c>
      <c r="B243" s="28">
        <v>44651</v>
      </c>
      <c r="C243" s="29">
        <v>27.63999939</v>
      </c>
      <c r="D243" s="17">
        <f>SUM(C$3:C243)/A243</f>
        <v>36.340622369004151</v>
      </c>
    </row>
    <row r="244" spans="1:4" ht="12.75" customHeight="1">
      <c r="A244" s="17">
        <f t="shared" si="3"/>
        <v>242</v>
      </c>
      <c r="B244" s="28" t="s">
        <v>102</v>
      </c>
      <c r="C244" s="29">
        <v>27.840000150000002</v>
      </c>
      <c r="D244" s="17">
        <f>SUM(C$3:C244)/A244</f>
        <v>36.305495830909088</v>
      </c>
    </row>
    <row r="245" spans="1:4" ht="12.75" customHeight="1">
      <c r="A245" s="17">
        <f t="shared" si="3"/>
        <v>243</v>
      </c>
      <c r="B245" s="28" t="s">
        <v>103</v>
      </c>
      <c r="C245" s="29">
        <v>27.649999619999999</v>
      </c>
      <c r="D245" s="17">
        <f>SUM(C$3:C245)/A245</f>
        <v>36.269876504938274</v>
      </c>
    </row>
    <row r="246" spans="1:4" ht="12.75" customHeight="1">
      <c r="A246" s="17">
        <f t="shared" si="3"/>
        <v>244</v>
      </c>
      <c r="B246" s="28" t="s">
        <v>104</v>
      </c>
      <c r="C246" s="29">
        <v>27.200000760000002</v>
      </c>
      <c r="D246" s="17">
        <f>SUM(C$3:C246)/A246</f>
        <v>36.232704883032788</v>
      </c>
    </row>
    <row r="247" spans="1:4" ht="12.75" customHeight="1">
      <c r="A247" s="17">
        <f t="shared" si="3"/>
        <v>245</v>
      </c>
      <c r="B247" s="28" t="s">
        <v>105</v>
      </c>
      <c r="C247" s="29">
        <v>27.170000080000001</v>
      </c>
      <c r="D247" s="17">
        <f>SUM(C$3:C247)/A247</f>
        <v>36.195714251183674</v>
      </c>
    </row>
    <row r="248" spans="1:4" ht="12.75" customHeight="1">
      <c r="A248" s="17">
        <f t="shared" si="3"/>
        <v>246</v>
      </c>
      <c r="B248" s="28" t="s">
        <v>106</v>
      </c>
      <c r="C248" s="29">
        <v>26.11000061</v>
      </c>
      <c r="D248" s="17">
        <f>SUM(C$3:C248)/A248</f>
        <v>36.154715415243899</v>
      </c>
    </row>
    <row r="249" spans="1:4" ht="12.75" customHeight="1">
      <c r="A249" s="17">
        <f t="shared" si="3"/>
        <v>247</v>
      </c>
      <c r="B249" s="28" t="s">
        <v>107</v>
      </c>
      <c r="C249" s="29">
        <v>26.620000839999999</v>
      </c>
      <c r="D249" s="17">
        <f>SUM(C$3:C249)/A249</f>
        <v>36.116113331943318</v>
      </c>
    </row>
    <row r="250" spans="1:4" ht="12.75" customHeight="1">
      <c r="A250" s="17">
        <f t="shared" si="3"/>
        <v>248</v>
      </c>
      <c r="B250" s="28" t="s">
        <v>108</v>
      </c>
      <c r="C250" s="29">
        <v>26.18000031</v>
      </c>
      <c r="D250" s="17">
        <f>SUM(C$3:C250)/A250</f>
        <v>36.076048360080641</v>
      </c>
    </row>
    <row r="251" spans="1:4" ht="12.75" customHeight="1">
      <c r="A251" s="17">
        <f t="shared" si="3"/>
        <v>249</v>
      </c>
      <c r="B251" s="28" t="s">
        <v>109</v>
      </c>
      <c r="C251" s="29">
        <v>26.340000150000002</v>
      </c>
      <c r="D251" s="17">
        <f>SUM(C$3:C251)/A251</f>
        <v>36.036947764859427</v>
      </c>
    </row>
    <row r="252" spans="1:4" ht="12.75" customHeight="1">
      <c r="A252" s="17">
        <f t="shared" si="3"/>
        <v>250</v>
      </c>
      <c r="B252" s="28" t="s">
        <v>110</v>
      </c>
      <c r="C252" s="29">
        <v>26.209999079999999</v>
      </c>
      <c r="D252" s="17">
        <f>SUM(C$3:C252)/A252</f>
        <v>35.997639970119991</v>
      </c>
    </row>
    <row r="253" spans="1:4" ht="12.75" customHeight="1">
      <c r="A253" s="17">
        <f t="shared" si="3"/>
        <v>251</v>
      </c>
      <c r="B253" s="28" t="s">
        <v>111</v>
      </c>
      <c r="C253" s="29">
        <v>26.399999619999999</v>
      </c>
      <c r="D253" s="17">
        <f>SUM(C$3:C253)/A253</f>
        <v>35.959402359163342</v>
      </c>
    </row>
    <row r="254" spans="1:4" ht="12.75" customHeight="1">
      <c r="A254" s="17">
        <f t="shared" si="3"/>
        <v>252</v>
      </c>
      <c r="B254" s="28" t="s">
        <v>112</v>
      </c>
      <c r="C254" s="29">
        <v>26.120000839999999</v>
      </c>
      <c r="D254" s="17">
        <f>SUM(C$3:C254)/A254</f>
        <v>35.920357115039671</v>
      </c>
    </row>
    <row r="255" spans="1:4" ht="12.75" customHeight="1">
      <c r="A255" s="17">
        <f t="shared" si="3"/>
        <v>253</v>
      </c>
      <c r="B255" s="28" t="s">
        <v>113</v>
      </c>
      <c r="C255" s="29">
        <v>25.469999309999999</v>
      </c>
      <c r="D255" s="17">
        <f>SUM(C$3:C255)/A255</f>
        <v>35.879051352964417</v>
      </c>
    </row>
    <row r="256" spans="1:4" ht="12.75" customHeight="1">
      <c r="A256" s="17">
        <f t="shared" si="3"/>
        <v>254</v>
      </c>
      <c r="B256" s="28" t="s">
        <v>114</v>
      </c>
      <c r="C256" s="29">
        <v>24.88999939</v>
      </c>
      <c r="D256" s="17">
        <f>SUM(C$3:C256)/A256</f>
        <v>35.835787368858256</v>
      </c>
    </row>
    <row r="257" spans="1:4" ht="12.75" customHeight="1">
      <c r="A257" s="17">
        <f t="shared" si="3"/>
        <v>255</v>
      </c>
      <c r="B257" s="28" t="s">
        <v>115</v>
      </c>
      <c r="C257" s="29">
        <v>24.88999939</v>
      </c>
      <c r="D257" s="17">
        <f>SUM(C$3:C257)/A257</f>
        <v>35.792862710117632</v>
      </c>
    </row>
    <row r="258" spans="1:4" ht="12.75" customHeight="1">
      <c r="A258" s="17">
        <f t="shared" si="3"/>
        <v>256</v>
      </c>
      <c r="B258" s="28" t="s">
        <v>116</v>
      </c>
      <c r="C258" s="29">
        <v>23.450000760000002</v>
      </c>
      <c r="D258" s="17">
        <f>SUM(C$3:C258)/A258</f>
        <v>35.744648405624986</v>
      </c>
    </row>
    <row r="259" spans="1:4" ht="12.75" customHeight="1">
      <c r="A259" s="17">
        <f t="shared" si="3"/>
        <v>257</v>
      </c>
      <c r="B259" s="28" t="s">
        <v>117</v>
      </c>
      <c r="C259" s="29">
        <v>23.170000080000001</v>
      </c>
      <c r="D259" s="17">
        <f>SUM(C$3:C259)/A259</f>
        <v>35.69571981291827</v>
      </c>
    </row>
    <row r="260" spans="1:4" ht="12.75" customHeight="1">
      <c r="A260" s="17">
        <f t="shared" ref="A260:A323" si="4">A259+1</f>
        <v>258</v>
      </c>
      <c r="B260" s="28" t="s">
        <v>118</v>
      </c>
      <c r="C260" s="29">
        <v>24.280000690000001</v>
      </c>
      <c r="D260" s="17">
        <f>SUM(C$3:C260)/A260</f>
        <v>35.651472839573628</v>
      </c>
    </row>
    <row r="261" spans="1:4" ht="12.75" customHeight="1">
      <c r="A261" s="17">
        <f t="shared" si="4"/>
        <v>259</v>
      </c>
      <c r="B261" s="28">
        <v>44679</v>
      </c>
      <c r="C261" s="29">
        <v>24.120000839999999</v>
      </c>
      <c r="D261" s="17">
        <f>SUM(C$3:C261)/A261</f>
        <v>35.606949781660212</v>
      </c>
    </row>
    <row r="262" spans="1:4" ht="12.75" customHeight="1">
      <c r="A262" s="17">
        <f t="shared" si="4"/>
        <v>260</v>
      </c>
      <c r="B262" s="28">
        <v>44680</v>
      </c>
      <c r="C262" s="29">
        <v>25.129999160000001</v>
      </c>
      <c r="D262" s="17">
        <f>SUM(C$3:C262)/A262</f>
        <v>35.566653817730753</v>
      </c>
    </row>
    <row r="263" spans="1:4" ht="12.75" customHeight="1">
      <c r="A263" s="17">
        <f t="shared" si="4"/>
        <v>261</v>
      </c>
      <c r="B263" s="28" t="s">
        <v>119</v>
      </c>
      <c r="C263" s="29">
        <v>23.229999540000001</v>
      </c>
      <c r="D263" s="17">
        <f>SUM(C$3:C263)/A263</f>
        <v>35.519386943103434</v>
      </c>
    </row>
    <row r="264" spans="1:4" ht="12.75" customHeight="1">
      <c r="A264" s="17">
        <f t="shared" si="4"/>
        <v>262</v>
      </c>
      <c r="B264" s="28" t="s">
        <v>120</v>
      </c>
      <c r="C264" s="29">
        <v>22.719999309999999</v>
      </c>
      <c r="D264" s="17">
        <f>SUM(C$3:C264)/A264</f>
        <v>35.470534318549603</v>
      </c>
    </row>
    <row r="265" spans="1:4" ht="12.75" customHeight="1">
      <c r="A265" s="17">
        <f t="shared" si="4"/>
        <v>263</v>
      </c>
      <c r="B265" s="28" t="s">
        <v>121</v>
      </c>
      <c r="C265" s="29">
        <v>22.459999079999999</v>
      </c>
      <c r="D265" s="17">
        <f>SUM(C$3:C265)/A265</f>
        <v>35.421064602813672</v>
      </c>
    </row>
    <row r="266" spans="1:4" ht="12.75" customHeight="1">
      <c r="A266" s="17">
        <f t="shared" si="4"/>
        <v>264</v>
      </c>
      <c r="B266" s="28" t="s">
        <v>122</v>
      </c>
      <c r="C266" s="29">
        <v>22.780000690000001</v>
      </c>
      <c r="D266" s="17">
        <f>SUM(C$3:C266)/A266</f>
        <v>35.373181784962107</v>
      </c>
    </row>
    <row r="267" spans="1:4" ht="12.75" customHeight="1">
      <c r="A267" s="17">
        <f t="shared" si="4"/>
        <v>265</v>
      </c>
      <c r="B267" s="28" t="s">
        <v>123</v>
      </c>
      <c r="C267" s="29">
        <v>23.450000760000002</v>
      </c>
      <c r="D267" s="17">
        <f>SUM(C$3:C267)/A267</f>
        <v>35.328188649018855</v>
      </c>
    </row>
    <row r="268" spans="1:4" ht="12.75" customHeight="1">
      <c r="A268" s="17">
        <f t="shared" si="4"/>
        <v>266</v>
      </c>
      <c r="B268" s="28" t="s">
        <v>124</v>
      </c>
      <c r="C268" s="29">
        <v>23.370000839999999</v>
      </c>
      <c r="D268" s="17">
        <f>SUM(C$3:C268)/A268</f>
        <v>35.283233055751865</v>
      </c>
    </row>
    <row r="269" spans="1:4" ht="12.75" customHeight="1">
      <c r="A269" s="17">
        <f t="shared" si="4"/>
        <v>267</v>
      </c>
      <c r="B269" s="28" t="s">
        <v>125</v>
      </c>
      <c r="C269" s="29">
        <v>23.549999239999998</v>
      </c>
      <c r="D269" s="17">
        <f>SUM(C$3:C269)/A269</f>
        <v>35.239288359812718</v>
      </c>
    </row>
    <row r="270" spans="1:4" ht="12.75" customHeight="1">
      <c r="A270" s="17">
        <f t="shared" si="4"/>
        <v>268</v>
      </c>
      <c r="B270" s="28" t="s">
        <v>126</v>
      </c>
      <c r="C270" s="29">
        <v>23.290000920000001</v>
      </c>
      <c r="D270" s="17">
        <f>SUM(C$3:C270)/A270</f>
        <v>35.194701466380579</v>
      </c>
    </row>
    <row r="271" spans="1:4" ht="12.75" customHeight="1">
      <c r="A271" s="17">
        <f t="shared" si="4"/>
        <v>269</v>
      </c>
      <c r="B271" s="28" t="s">
        <v>127</v>
      </c>
      <c r="C271" s="29">
        <v>23.729999540000001</v>
      </c>
      <c r="D271" s="17">
        <f>SUM(C$3:C271)/A271</f>
        <v>35.152081756617086</v>
      </c>
    </row>
    <row r="272" spans="1:4" ht="12.75" customHeight="1">
      <c r="A272" s="17">
        <f t="shared" si="4"/>
        <v>270</v>
      </c>
      <c r="B272" s="28" t="s">
        <v>128</v>
      </c>
      <c r="C272" s="29">
        <v>23.709999079999999</v>
      </c>
      <c r="D272" s="17">
        <f>SUM(C$3:C272)/A272</f>
        <v>35.109703672629614</v>
      </c>
    </row>
    <row r="273" spans="1:4" ht="12.75" customHeight="1">
      <c r="A273" s="17">
        <f t="shared" si="4"/>
        <v>271</v>
      </c>
      <c r="B273" s="28" t="s">
        <v>129</v>
      </c>
      <c r="C273" s="29">
        <v>23.790000920000001</v>
      </c>
      <c r="D273" s="17">
        <f>SUM(C$3:C273)/A273</f>
        <v>35.067933551771205</v>
      </c>
    </row>
    <row r="274" spans="1:4" ht="12.75" customHeight="1">
      <c r="A274" s="17">
        <f t="shared" si="4"/>
        <v>272</v>
      </c>
      <c r="B274" s="28" t="s">
        <v>130</v>
      </c>
      <c r="C274" s="29">
        <v>24.17</v>
      </c>
      <c r="D274" s="17">
        <f>SUM(C$3:C274)/A274</f>
        <v>35.027867619595575</v>
      </c>
    </row>
    <row r="275" spans="1:4" ht="12.75" customHeight="1">
      <c r="A275" s="17">
        <f t="shared" si="4"/>
        <v>273</v>
      </c>
      <c r="B275" s="28" t="s">
        <v>131</v>
      </c>
      <c r="C275" s="29">
        <v>24.049999239999998</v>
      </c>
      <c r="D275" s="17">
        <f>SUM(C$3:C275)/A275</f>
        <v>34.987655647509143</v>
      </c>
    </row>
    <row r="276" spans="1:4" ht="12.75" customHeight="1">
      <c r="A276" s="17">
        <f t="shared" si="4"/>
        <v>274</v>
      </c>
      <c r="B276" s="28" t="s">
        <v>132</v>
      </c>
      <c r="C276" s="29">
        <v>23.209999079999999</v>
      </c>
      <c r="D276" s="17">
        <f>SUM(C$3:C276)/A276</f>
        <v>34.944671499452539</v>
      </c>
    </row>
    <row r="277" spans="1:4" ht="12.75" customHeight="1">
      <c r="A277" s="17">
        <f t="shared" si="4"/>
        <v>275</v>
      </c>
      <c r="B277" s="28" t="s">
        <v>133</v>
      </c>
      <c r="C277" s="29">
        <v>23.309999470000001</v>
      </c>
      <c r="D277" s="17">
        <f>SUM(C$3:C277)/A277</f>
        <v>34.902363601163621</v>
      </c>
    </row>
    <row r="278" spans="1:4" ht="12.75" customHeight="1">
      <c r="A278" s="17">
        <f t="shared" si="4"/>
        <v>276</v>
      </c>
      <c r="B278" s="28" t="s">
        <v>134</v>
      </c>
      <c r="C278" s="29">
        <v>23.329999919999999</v>
      </c>
      <c r="D278" s="17">
        <f>SUM(C$3:C278)/A278</f>
        <v>34.860434747246366</v>
      </c>
    </row>
    <row r="279" spans="1:4" ht="12.75" customHeight="1">
      <c r="A279" s="17">
        <f t="shared" si="4"/>
        <v>277</v>
      </c>
      <c r="B279" s="28" t="s">
        <v>135</v>
      </c>
      <c r="C279" s="29">
        <v>23.370000839999999</v>
      </c>
      <c r="D279" s="17">
        <f>SUM(C$3:C279)/A279</f>
        <v>34.818953036389878</v>
      </c>
    </row>
    <row r="280" spans="1:4" ht="12.75" customHeight="1">
      <c r="A280" s="17">
        <f t="shared" si="4"/>
        <v>278</v>
      </c>
      <c r="B280" s="28">
        <v>44711</v>
      </c>
      <c r="C280" s="29">
        <v>23.63999939</v>
      </c>
      <c r="D280" s="17">
        <f>SUM(C$3:C280)/A280</f>
        <v>34.778740972913653</v>
      </c>
    </row>
    <row r="281" spans="1:4" ht="12.75" customHeight="1">
      <c r="A281" s="17">
        <f t="shared" si="4"/>
        <v>279</v>
      </c>
      <c r="B281" s="28">
        <v>44712</v>
      </c>
      <c r="C281" s="29">
        <v>24.129999160000001</v>
      </c>
      <c r="D281" s="17">
        <f>SUM(C$3:C281)/A281</f>
        <v>34.740573439534039</v>
      </c>
    </row>
    <row r="282" spans="1:4" ht="12.75" customHeight="1">
      <c r="A282" s="17">
        <f t="shared" si="4"/>
        <v>280</v>
      </c>
      <c r="B282" s="28" t="s">
        <v>136</v>
      </c>
      <c r="C282" s="29">
        <v>24.309999470000001</v>
      </c>
      <c r="D282" s="17">
        <f>SUM(C$3:C282)/A282</f>
        <v>34.703321389642845</v>
      </c>
    </row>
    <row r="283" spans="1:4" ht="12.75" customHeight="1">
      <c r="A283" s="17">
        <f t="shared" si="4"/>
        <v>281</v>
      </c>
      <c r="B283" s="28" t="s">
        <v>137</v>
      </c>
      <c r="C283" s="29">
        <v>24.510000229999999</v>
      </c>
      <c r="D283" s="17">
        <f>SUM(C$3:C283)/A283</f>
        <v>34.66704622537366</v>
      </c>
    </row>
    <row r="284" spans="1:4" ht="12.75" customHeight="1">
      <c r="A284" s="17">
        <f t="shared" si="4"/>
        <v>282</v>
      </c>
      <c r="B284" s="28" t="s">
        <v>138</v>
      </c>
      <c r="C284" s="29">
        <v>25.329999919999999</v>
      </c>
      <c r="D284" s="17">
        <f>SUM(C$3:C284)/A284</f>
        <v>34.633936132092195</v>
      </c>
    </row>
    <row r="285" spans="1:4" ht="12.75" customHeight="1">
      <c r="A285" s="17">
        <f t="shared" si="4"/>
        <v>283</v>
      </c>
      <c r="B285" s="28" t="s">
        <v>139</v>
      </c>
      <c r="C285" s="29">
        <v>25.270000459999999</v>
      </c>
      <c r="D285" s="17">
        <f>SUM(C$3:C285)/A285</f>
        <v>34.60084802017667</v>
      </c>
    </row>
    <row r="286" spans="1:4" ht="12.75" customHeight="1">
      <c r="A286" s="17">
        <f t="shared" si="4"/>
        <v>284</v>
      </c>
      <c r="B286" s="28" t="s">
        <v>140</v>
      </c>
      <c r="C286" s="29">
        <v>25.459999079999999</v>
      </c>
      <c r="D286" s="17">
        <f>SUM(C$3:C286)/A286</f>
        <v>34.568661932359149</v>
      </c>
    </row>
    <row r="287" spans="1:4" ht="12.75" customHeight="1">
      <c r="A287" s="17">
        <f t="shared" si="4"/>
        <v>285</v>
      </c>
      <c r="B287" s="28" t="s">
        <v>141</v>
      </c>
      <c r="C287" s="29">
        <v>24.75</v>
      </c>
      <c r="D287" s="17">
        <f>SUM(C$3:C287)/A287</f>
        <v>34.534210486982445</v>
      </c>
    </row>
    <row r="288" spans="1:4" ht="12.75" customHeight="1">
      <c r="A288" s="17">
        <f t="shared" si="4"/>
        <v>286</v>
      </c>
      <c r="B288" s="28" t="s">
        <v>142</v>
      </c>
      <c r="C288" s="29">
        <v>25.379999160000001</v>
      </c>
      <c r="D288" s="17">
        <f>SUM(C$3:C288)/A288</f>
        <v>34.502202755069924</v>
      </c>
    </row>
    <row r="289" spans="1:4" ht="12.75" customHeight="1">
      <c r="A289" s="17">
        <f t="shared" si="4"/>
        <v>287</v>
      </c>
      <c r="B289" s="28" t="s">
        <v>143</v>
      </c>
      <c r="C289" s="29">
        <v>17.149999619999999</v>
      </c>
      <c r="D289" s="17">
        <f>SUM(C$3:C289)/A289</f>
        <v>34.441742116968634</v>
      </c>
    </row>
    <row r="290" spans="1:4" ht="12.75" customHeight="1">
      <c r="A290" s="17">
        <f t="shared" si="4"/>
        <v>288</v>
      </c>
      <c r="B290" s="28" t="s">
        <v>144</v>
      </c>
      <c r="C290" s="29">
        <v>25.61000061</v>
      </c>
      <c r="D290" s="17">
        <f>SUM(C$3:C290)/A290</f>
        <v>34.411076347847221</v>
      </c>
    </row>
    <row r="291" spans="1:4" ht="12.75" customHeight="1">
      <c r="A291" s="17">
        <f t="shared" si="4"/>
        <v>289</v>
      </c>
      <c r="B291" s="28" t="s">
        <v>145</v>
      </c>
      <c r="C291" s="29">
        <v>25.979999540000001</v>
      </c>
      <c r="D291" s="17">
        <f>SUM(C$3:C291)/A291</f>
        <v>34.381903071695504</v>
      </c>
    </row>
    <row r="292" spans="1:4" ht="12.75" customHeight="1">
      <c r="A292" s="17">
        <f t="shared" si="4"/>
        <v>290</v>
      </c>
      <c r="B292" s="28" t="s">
        <v>146</v>
      </c>
      <c r="C292" s="29">
        <v>26</v>
      </c>
      <c r="D292" s="17">
        <f>SUM(C$3:C292)/A292</f>
        <v>34.352999957655172</v>
      </c>
    </row>
    <row r="293" spans="1:4" ht="12.75" customHeight="1">
      <c r="A293" s="17">
        <f t="shared" si="4"/>
        <v>291</v>
      </c>
      <c r="B293" s="28" t="s">
        <v>147</v>
      </c>
      <c r="C293" s="29">
        <v>26.5</v>
      </c>
      <c r="D293" s="17">
        <f>SUM(C$3:C293)/A293</f>
        <v>34.326013703505154</v>
      </c>
    </row>
    <row r="294" spans="1:4" ht="12.75" customHeight="1">
      <c r="A294" s="17">
        <f t="shared" si="4"/>
        <v>292</v>
      </c>
      <c r="B294" s="28" t="s">
        <v>148</v>
      </c>
      <c r="C294" s="29">
        <v>27.010000229999999</v>
      </c>
      <c r="D294" s="17">
        <f>SUM(C$3:C294)/A294</f>
        <v>34.300958862842464</v>
      </c>
    </row>
    <row r="295" spans="1:4" ht="12.75" customHeight="1">
      <c r="A295" s="17">
        <f t="shared" si="4"/>
        <v>293</v>
      </c>
      <c r="B295" s="28" t="s">
        <v>149</v>
      </c>
      <c r="C295" s="29">
        <v>26.989999770000001</v>
      </c>
      <c r="D295" s="17">
        <f>SUM(C$3:C295)/A295</f>
        <v>34.276006784027302</v>
      </c>
    </row>
    <row r="296" spans="1:4" ht="12.75" customHeight="1">
      <c r="A296" s="17">
        <f t="shared" si="4"/>
        <v>294</v>
      </c>
      <c r="B296" s="28" t="s">
        <v>150</v>
      </c>
      <c r="C296" s="29">
        <v>26.600000380000001</v>
      </c>
      <c r="D296" s="17">
        <f>SUM(C$3:C296)/A296</f>
        <v>34.249897918707482</v>
      </c>
    </row>
    <row r="297" spans="1:4" ht="12.75" customHeight="1">
      <c r="A297" s="17">
        <f t="shared" si="4"/>
        <v>295</v>
      </c>
      <c r="B297" s="28" t="s">
        <v>151</v>
      </c>
      <c r="C297" s="29">
        <v>27.239999770000001</v>
      </c>
      <c r="D297" s="17">
        <f>SUM(C$3:C297)/A297</f>
        <v>34.226135552101695</v>
      </c>
    </row>
    <row r="298" spans="1:4" ht="12.75" customHeight="1">
      <c r="A298" s="17">
        <f t="shared" si="4"/>
        <v>296</v>
      </c>
      <c r="B298" s="28" t="s">
        <v>152</v>
      </c>
      <c r="C298" s="29">
        <v>27.739999770000001</v>
      </c>
      <c r="D298" s="17">
        <f>SUM(C$3:C298)/A298</f>
        <v>34.204222931216215</v>
      </c>
    </row>
    <row r="299" spans="1:4" ht="12.75" customHeight="1">
      <c r="A299" s="17">
        <f t="shared" si="4"/>
        <v>297</v>
      </c>
      <c r="B299" s="28" t="s">
        <v>153</v>
      </c>
      <c r="C299" s="29">
        <v>27.870000839999999</v>
      </c>
      <c r="D299" s="17">
        <f>SUM(C$3:C299)/A299</f>
        <v>34.18289558410774</v>
      </c>
    </row>
    <row r="300" spans="1:4" ht="12.75" customHeight="1">
      <c r="A300" s="17">
        <f t="shared" si="4"/>
        <v>298</v>
      </c>
      <c r="B300" s="28" t="s">
        <v>154</v>
      </c>
      <c r="C300" s="29">
        <v>28.170000080000001</v>
      </c>
      <c r="D300" s="17">
        <f>SUM(C$3:C300)/A300</f>
        <v>34.162718082416099</v>
      </c>
    </row>
    <row r="301" spans="1:4" ht="12.75" customHeight="1">
      <c r="A301" s="17">
        <f t="shared" si="4"/>
        <v>299</v>
      </c>
      <c r="B301" s="28">
        <v>44741</v>
      </c>
      <c r="C301" s="29">
        <v>27.510000229999999</v>
      </c>
      <c r="D301" s="17">
        <f>SUM(C$3:C301)/A301</f>
        <v>34.140468189933102</v>
      </c>
    </row>
    <row r="302" spans="1:4" ht="12.75" customHeight="1">
      <c r="A302" s="17">
        <f t="shared" si="4"/>
        <v>300</v>
      </c>
      <c r="B302" s="28">
        <v>44742</v>
      </c>
      <c r="C302" s="29">
        <v>27.809999470000001</v>
      </c>
      <c r="D302" s="17">
        <f>SUM(C$3:C302)/A302</f>
        <v>34.119366627533324</v>
      </c>
    </row>
    <row r="303" spans="1:4" ht="12.75" customHeight="1">
      <c r="A303" s="17">
        <f t="shared" si="4"/>
        <v>301</v>
      </c>
      <c r="B303" s="28" t="s">
        <v>155</v>
      </c>
      <c r="C303" s="29">
        <v>27.63999939</v>
      </c>
      <c r="D303" s="17">
        <f>SUM(C$3:C303)/A303</f>
        <v>34.097840490531553</v>
      </c>
    </row>
    <row r="304" spans="1:4" ht="12.75" customHeight="1">
      <c r="A304" s="17">
        <f t="shared" si="4"/>
        <v>302</v>
      </c>
      <c r="B304" s="28" t="s">
        <v>156</v>
      </c>
      <c r="C304" s="29">
        <v>28.079999919999999</v>
      </c>
      <c r="D304" s="17">
        <f>SUM(C$3:C304)/A304</f>
        <v>34.077913866125826</v>
      </c>
    </row>
    <row r="305" spans="1:4" ht="12.75" customHeight="1">
      <c r="A305" s="17">
        <f t="shared" si="4"/>
        <v>303</v>
      </c>
      <c r="B305" s="28" t="s">
        <v>157</v>
      </c>
      <c r="C305" s="29">
        <v>27.93000031</v>
      </c>
      <c r="D305" s="17">
        <f>SUM(C$3:C305)/A305</f>
        <v>34.057623722376235</v>
      </c>
    </row>
    <row r="306" spans="1:4" ht="12.75" customHeight="1">
      <c r="A306" s="17">
        <f t="shared" si="4"/>
        <v>304</v>
      </c>
      <c r="B306" s="28" t="s">
        <v>158</v>
      </c>
      <c r="C306" s="29">
        <v>27.709999079999999</v>
      </c>
      <c r="D306" s="17">
        <f>SUM(C$3:C306)/A306</f>
        <v>34.036743378157887</v>
      </c>
    </row>
    <row r="307" spans="1:4" ht="12.75" customHeight="1">
      <c r="A307" s="17">
        <f t="shared" si="4"/>
        <v>305</v>
      </c>
      <c r="B307" s="28" t="s">
        <v>159</v>
      </c>
      <c r="C307" s="29">
        <v>28.079999919999999</v>
      </c>
      <c r="D307" s="17">
        <f>SUM(C$3:C307)/A307</f>
        <v>34.0172130717377</v>
      </c>
    </row>
    <row r="308" spans="1:4" ht="12.75" customHeight="1">
      <c r="A308" s="17">
        <f t="shared" si="4"/>
        <v>306</v>
      </c>
      <c r="B308" s="28" t="s">
        <v>160</v>
      </c>
      <c r="C308" s="29">
        <v>27.86000061</v>
      </c>
      <c r="D308" s="17">
        <f>SUM(C$3:C308)/A308</f>
        <v>33.997091462385619</v>
      </c>
    </row>
    <row r="309" spans="1:4" ht="12.75" customHeight="1">
      <c r="A309" s="17">
        <f t="shared" si="4"/>
        <v>307</v>
      </c>
      <c r="B309" s="28" t="s">
        <v>161</v>
      </c>
      <c r="C309" s="29">
        <v>27.280000690000001</v>
      </c>
      <c r="D309" s="17">
        <f>SUM(C$3:C309)/A309</f>
        <v>33.975211687882734</v>
      </c>
    </row>
    <row r="310" spans="1:4" ht="12.75" customHeight="1">
      <c r="A310" s="17">
        <f t="shared" si="4"/>
        <v>308</v>
      </c>
      <c r="B310" s="28" t="s">
        <v>162</v>
      </c>
      <c r="C310" s="29">
        <v>26.770000459999999</v>
      </c>
      <c r="D310" s="17">
        <f>SUM(C$3:C310)/A310</f>
        <v>33.951818144935061</v>
      </c>
    </row>
    <row r="311" spans="1:4" ht="12.75" customHeight="1">
      <c r="A311" s="17">
        <f t="shared" si="4"/>
        <v>309</v>
      </c>
      <c r="B311" s="28" t="s">
        <v>163</v>
      </c>
      <c r="C311" s="29">
        <v>27.020000459999999</v>
      </c>
      <c r="D311" s="17">
        <f>SUM(C$3:C311)/A311</f>
        <v>33.929385077993516</v>
      </c>
    </row>
    <row r="312" spans="1:4" ht="12.75" customHeight="1">
      <c r="A312" s="17">
        <f t="shared" si="4"/>
        <v>310</v>
      </c>
      <c r="B312" s="28" t="s">
        <v>164</v>
      </c>
      <c r="C312" s="29">
        <v>27.459999079999999</v>
      </c>
      <c r="D312" s="17">
        <f>SUM(C$3:C312)/A312</f>
        <v>33.90851609090322</v>
      </c>
    </row>
    <row r="313" spans="1:4" ht="12.75" customHeight="1">
      <c r="A313" s="17">
        <f t="shared" si="4"/>
        <v>311</v>
      </c>
      <c r="B313" s="28" t="s">
        <v>165</v>
      </c>
      <c r="C313" s="29">
        <v>27.059999470000001</v>
      </c>
      <c r="D313" s="17">
        <f>SUM(C$3:C313)/A313</f>
        <v>33.886495137138255</v>
      </c>
    </row>
    <row r="314" spans="1:4" ht="12.75" customHeight="1">
      <c r="A314" s="17">
        <f t="shared" si="4"/>
        <v>312</v>
      </c>
      <c r="B314" s="28" t="s">
        <v>166</v>
      </c>
      <c r="C314" s="29">
        <v>27.329999919999999</v>
      </c>
      <c r="D314" s="17">
        <f>SUM(C$3:C314)/A314</f>
        <v>33.865480729391024</v>
      </c>
    </row>
    <row r="315" spans="1:4" ht="12.75" customHeight="1">
      <c r="A315" s="17">
        <f t="shared" si="4"/>
        <v>313</v>
      </c>
      <c r="B315" s="28" t="s">
        <v>167</v>
      </c>
      <c r="C315" s="29">
        <v>27.049999239999998</v>
      </c>
      <c r="D315" s="17">
        <f>SUM(C$3:C315)/A315</f>
        <v>33.843706028146961</v>
      </c>
    </row>
    <row r="316" spans="1:4" ht="12.75" customHeight="1">
      <c r="A316" s="17">
        <f t="shared" si="4"/>
        <v>314</v>
      </c>
      <c r="B316" s="28" t="s">
        <v>168</v>
      </c>
      <c r="C316" s="29">
        <v>27.120000839999999</v>
      </c>
      <c r="D316" s="17">
        <f>SUM(C$3:C316)/A316</f>
        <v>33.822292954299357</v>
      </c>
    </row>
    <row r="317" spans="1:4" ht="12.75" customHeight="1">
      <c r="A317" s="17">
        <f t="shared" si="4"/>
        <v>315</v>
      </c>
      <c r="B317" s="28" t="s">
        <v>169</v>
      </c>
      <c r="C317" s="29">
        <v>26.88999939</v>
      </c>
      <c r="D317" s="17">
        <f>SUM(C$3:C317)/A317</f>
        <v>33.800285673142845</v>
      </c>
    </row>
    <row r="318" spans="1:4" ht="12.75" customHeight="1">
      <c r="A318" s="17">
        <f t="shared" si="4"/>
        <v>316</v>
      </c>
      <c r="B318" s="28" t="s">
        <v>170</v>
      </c>
      <c r="C318" s="29">
        <v>26.799999239999998</v>
      </c>
      <c r="D318" s="17">
        <f>SUM(C$3:C318)/A318</f>
        <v>33.778132867974676</v>
      </c>
    </row>
    <row r="319" spans="1:4" ht="12.75" customHeight="1">
      <c r="A319" s="17">
        <f t="shared" si="4"/>
        <v>317</v>
      </c>
      <c r="B319" s="28" t="s">
        <v>171</v>
      </c>
      <c r="C319" s="29">
        <v>26.56999969</v>
      </c>
      <c r="D319" s="17">
        <f>SUM(C$3:C319)/A319</f>
        <v>33.755394277507875</v>
      </c>
    </row>
    <row r="320" spans="1:4" ht="12.75" customHeight="1">
      <c r="A320" s="17">
        <f t="shared" si="4"/>
        <v>318</v>
      </c>
      <c r="B320" s="28" t="s">
        <v>172</v>
      </c>
      <c r="C320" s="29">
        <v>26.709999079999999</v>
      </c>
      <c r="D320" s="17">
        <f>SUM(C$3:C320)/A320</f>
        <v>33.733238946698101</v>
      </c>
    </row>
    <row r="321" spans="1:4" ht="12.75" customHeight="1">
      <c r="A321" s="17">
        <f t="shared" si="4"/>
        <v>319</v>
      </c>
      <c r="B321" s="28" t="s">
        <v>173</v>
      </c>
      <c r="C321" s="29">
        <v>26.620000839999999</v>
      </c>
      <c r="D321" s="17">
        <f>SUM(C$3:C321)/A321</f>
        <v>33.710940394639486</v>
      </c>
    </row>
    <row r="322" spans="1:4" ht="12.75" customHeight="1">
      <c r="A322" s="17">
        <f t="shared" si="4"/>
        <v>320</v>
      </c>
      <c r="B322" s="28">
        <v>44770</v>
      </c>
      <c r="C322" s="29">
        <v>26.709999079999999</v>
      </c>
      <c r="D322" s="17">
        <f>SUM(C$3:C322)/A322</f>
        <v>33.689062453031241</v>
      </c>
    </row>
    <row r="323" spans="1:4" ht="12.75" customHeight="1">
      <c r="A323" s="17">
        <f t="shared" si="4"/>
        <v>321</v>
      </c>
      <c r="B323" s="28">
        <v>44771</v>
      </c>
      <c r="C323" s="29">
        <v>26.329999919999999</v>
      </c>
      <c r="D323" s="17">
        <f>SUM(C$3:C323)/A323</f>
        <v>33.666137024579427</v>
      </c>
    </row>
    <row r="324" spans="1:4" ht="12.75" customHeight="1">
      <c r="A324" s="17">
        <f t="shared" ref="A324:A346" si="5">A323+1</f>
        <v>322</v>
      </c>
      <c r="B324" s="28" t="s">
        <v>174</v>
      </c>
      <c r="C324" s="29">
        <v>26.870000839999999</v>
      </c>
      <c r="D324" s="17">
        <f>SUM(C$3:C324)/A324</f>
        <v>33.645031011583839</v>
      </c>
    </row>
    <row r="325" spans="1:4" ht="12.75" customHeight="1">
      <c r="A325" s="17">
        <f t="shared" si="5"/>
        <v>323</v>
      </c>
      <c r="B325" s="28" t="s">
        <v>175</v>
      </c>
      <c r="C325" s="29">
        <v>26.34</v>
      </c>
      <c r="D325" s="17">
        <f>SUM(C$3:C325)/A325</f>
        <v>33.622414816501539</v>
      </c>
    </row>
    <row r="326" spans="1:4" ht="12.75" customHeight="1">
      <c r="A326" s="17">
        <f t="shared" si="5"/>
        <v>324</v>
      </c>
      <c r="B326" s="28" t="s">
        <v>176</v>
      </c>
      <c r="C326" s="29">
        <v>25.96</v>
      </c>
      <c r="D326" s="17">
        <f>SUM(C$3:C326)/A326</f>
        <v>33.59876538805554</v>
      </c>
    </row>
    <row r="327" spans="1:4" ht="12.75" customHeight="1">
      <c r="A327" s="17">
        <f t="shared" si="5"/>
        <v>325</v>
      </c>
      <c r="B327" s="28" t="s">
        <v>177</v>
      </c>
      <c r="C327" s="29">
        <v>26.08</v>
      </c>
      <c r="D327" s="17">
        <f>SUM(C$3:C327)/A327</f>
        <v>33.575630725323066</v>
      </c>
    </row>
    <row r="328" spans="1:4" ht="12.75" customHeight="1">
      <c r="A328" s="17">
        <f t="shared" si="5"/>
        <v>326</v>
      </c>
      <c r="B328" s="28" t="s">
        <v>178</v>
      </c>
      <c r="C328" s="29">
        <v>26.459999079999999</v>
      </c>
      <c r="D328" s="17">
        <f>SUM(C$3:C328)/A328</f>
        <v>33.55380363438649</v>
      </c>
    </row>
    <row r="329" spans="1:4" ht="12.75" customHeight="1">
      <c r="A329" s="17">
        <f t="shared" si="5"/>
        <v>327</v>
      </c>
      <c r="B329" s="28" t="s">
        <v>179</v>
      </c>
      <c r="C329" s="29">
        <v>26.450000760000002</v>
      </c>
      <c r="D329" s="17">
        <f>SUM(C$3:C329)/A329</f>
        <v>33.532079466574906</v>
      </c>
    </row>
    <row r="330" spans="1:4" ht="12.75" customHeight="1">
      <c r="A330" s="17">
        <f t="shared" si="5"/>
        <v>328</v>
      </c>
      <c r="B330" s="28" t="s">
        <v>180</v>
      </c>
      <c r="C330" s="29">
        <v>26.559999470000001</v>
      </c>
      <c r="D330" s="17">
        <f>SUM(C$3:C330)/A330</f>
        <v>33.510823125121938</v>
      </c>
    </row>
    <row r="331" spans="1:4" ht="12.75" customHeight="1">
      <c r="A331" s="17">
        <f t="shared" si="5"/>
        <v>329</v>
      </c>
      <c r="B331" s="28" t="s">
        <v>181</v>
      </c>
      <c r="C331" s="29">
        <v>26.200000760000002</v>
      </c>
      <c r="D331" s="17">
        <f>SUM(C$3:C331)/A331</f>
        <v>33.4886017805471</v>
      </c>
    </row>
    <row r="332" spans="1:4" ht="12.75" customHeight="1">
      <c r="A332" s="17">
        <f t="shared" si="5"/>
        <v>330</v>
      </c>
      <c r="B332" s="28" t="s">
        <v>182</v>
      </c>
      <c r="C332" s="29">
        <v>26.81</v>
      </c>
      <c r="D332" s="17">
        <f>SUM(C$3:C332)/A332</f>
        <v>33.468363593333315</v>
      </c>
    </row>
    <row r="333" spans="1:4" ht="12.75" customHeight="1">
      <c r="A333" s="17">
        <f t="shared" si="5"/>
        <v>331</v>
      </c>
      <c r="B333" s="28" t="s">
        <v>183</v>
      </c>
      <c r="C333" s="29">
        <v>26.620000839999999</v>
      </c>
      <c r="D333" s="17">
        <f>SUM(C$3:C333)/A333</f>
        <v>33.447673675649533</v>
      </c>
    </row>
    <row r="334" spans="1:4" ht="12.75" customHeight="1">
      <c r="A334" s="17">
        <f t="shared" si="5"/>
        <v>332</v>
      </c>
      <c r="B334" s="28" t="s">
        <v>184</v>
      </c>
      <c r="C334" s="29">
        <v>26.709999079999999</v>
      </c>
      <c r="D334" s="17">
        <f>SUM(C$3:C334)/A334</f>
        <v>33.427379475060221</v>
      </c>
    </row>
    <row r="335" spans="1:4" ht="12.75" customHeight="1">
      <c r="A335" s="17">
        <f t="shared" si="5"/>
        <v>333</v>
      </c>
      <c r="B335" s="28" t="s">
        <v>185</v>
      </c>
      <c r="C335" s="29">
        <v>26.719999309999999</v>
      </c>
      <c r="D335" s="17">
        <f>SUM(C$3:C335)/A335</f>
        <v>33.407237192282267</v>
      </c>
    </row>
    <row r="336" spans="1:4" ht="12.75" customHeight="1">
      <c r="A336" s="17">
        <f t="shared" si="5"/>
        <v>334</v>
      </c>
      <c r="B336" s="28" t="s">
        <v>186</v>
      </c>
      <c r="C336" s="29">
        <v>27.159999849999998</v>
      </c>
      <c r="D336" s="17">
        <f>SUM(C$3:C336)/A336</f>
        <v>33.388532888862258</v>
      </c>
    </row>
    <row r="337" spans="1:4" ht="12.75" customHeight="1">
      <c r="A337" s="17">
        <f t="shared" si="5"/>
        <v>335</v>
      </c>
      <c r="B337" s="28" t="s">
        <v>187</v>
      </c>
      <c r="C337" s="29">
        <v>27.030000690000001</v>
      </c>
      <c r="D337" s="17">
        <f>SUM(C$3:C337)/A337</f>
        <v>33.36955219573133</v>
      </c>
    </row>
    <row r="338" spans="1:4" ht="12.75" customHeight="1">
      <c r="A338" s="17">
        <f t="shared" si="5"/>
        <v>336</v>
      </c>
      <c r="B338" s="28" t="s">
        <v>188</v>
      </c>
      <c r="C338" s="29">
        <v>26.559999470000001</v>
      </c>
      <c r="D338" s="17">
        <f>SUM(C$3:C338)/A338</f>
        <v>33.34928566976189</v>
      </c>
    </row>
    <row r="339" spans="1:4" ht="12.75" customHeight="1">
      <c r="A339" s="17">
        <f t="shared" si="5"/>
        <v>337</v>
      </c>
      <c r="B339" s="28" t="s">
        <v>189</v>
      </c>
      <c r="C339" s="29">
        <v>26.969999309999999</v>
      </c>
      <c r="D339" s="17">
        <f>SUM(C$3:C339)/A339</f>
        <v>33.330356036646869</v>
      </c>
    </row>
    <row r="340" spans="1:4" ht="12.75" customHeight="1">
      <c r="A340" s="17">
        <f t="shared" si="5"/>
        <v>338</v>
      </c>
      <c r="B340" s="28" t="s">
        <v>190</v>
      </c>
      <c r="C340" s="29">
        <v>26.86000061</v>
      </c>
      <c r="D340" s="17">
        <f>SUM(C$3:C340)/A340</f>
        <v>33.311212973254428</v>
      </c>
    </row>
    <row r="341" spans="1:4" ht="12.75" customHeight="1">
      <c r="A341" s="17">
        <f t="shared" si="5"/>
        <v>339</v>
      </c>
      <c r="B341" s="28" t="s">
        <v>191</v>
      </c>
      <c r="C341" s="29">
        <v>25.950000760000002</v>
      </c>
      <c r="D341" s="17">
        <f>SUM(C$3:C341)/A341</f>
        <v>33.289498482949838</v>
      </c>
    </row>
    <row r="342" spans="1:4" ht="12.75" customHeight="1">
      <c r="A342" s="17">
        <f t="shared" si="5"/>
        <v>340</v>
      </c>
      <c r="B342" s="28" t="s">
        <v>192</v>
      </c>
      <c r="C342" s="29">
        <v>25.899999619999999</v>
      </c>
      <c r="D342" s="17">
        <f>SUM(C$3:C342)/A342</f>
        <v>33.267764662764691</v>
      </c>
    </row>
    <row r="343" spans="1:4" ht="12.75" customHeight="1">
      <c r="A343" s="17">
        <f t="shared" si="5"/>
        <v>341</v>
      </c>
      <c r="B343" s="28" t="s">
        <v>193</v>
      </c>
      <c r="C343" s="29">
        <v>25.780000690000001</v>
      </c>
      <c r="D343" s="17">
        <f>SUM(C$3:C343)/A343</f>
        <v>33.245806410645152</v>
      </c>
    </row>
    <row r="344" spans="1:4" ht="12.75" customHeight="1">
      <c r="A344" s="17">
        <f t="shared" si="5"/>
        <v>342</v>
      </c>
      <c r="B344" s="28" t="s">
        <v>194</v>
      </c>
      <c r="C344" s="29">
        <v>25.620000839999999</v>
      </c>
      <c r="D344" s="17">
        <f>SUM(C$3:C344)/A344</f>
        <v>33.223508733537997</v>
      </c>
    </row>
    <row r="345" spans="1:4" ht="12.75" customHeight="1">
      <c r="A345" s="17">
        <f t="shared" si="5"/>
        <v>343</v>
      </c>
      <c r="B345" s="28">
        <v>44803</v>
      </c>
      <c r="C345" s="29">
        <v>25.479999540000001</v>
      </c>
      <c r="D345" s="17">
        <f>SUM(C$3:C345)/A345</f>
        <v>33.200932904985407</v>
      </c>
    </row>
    <row r="346" spans="1:4" ht="12.75" customHeight="1">
      <c r="A346" s="17">
        <f t="shared" si="5"/>
        <v>344</v>
      </c>
      <c r="B346" s="28">
        <v>44804</v>
      </c>
      <c r="C346" s="29">
        <v>25.18000031</v>
      </c>
      <c r="D346" s="17">
        <f>SUM(C$3:C346)/A346</f>
        <v>33.177616240465106</v>
      </c>
    </row>
    <row r="347" spans="1:4" ht="13.5" customHeight="1">
      <c r="A347">
        <v>345</v>
      </c>
      <c r="B347" t="s">
        <v>195</v>
      </c>
      <c r="C347">
        <v>24.680000305175781</v>
      </c>
      <c r="D347">
        <v>33.152985469638168</v>
      </c>
    </row>
    <row r="348" spans="1:4" ht="13.5" customHeight="1">
      <c r="A348">
        <v>346</v>
      </c>
      <c r="B348" t="s">
        <v>196</v>
      </c>
      <c r="C348">
        <v>24.629999160766602</v>
      </c>
      <c r="D348">
        <v>33.128352561231033</v>
      </c>
    </row>
    <row r="349" spans="1:4" ht="13.5" customHeight="1">
      <c r="A349">
        <v>347</v>
      </c>
      <c r="B349" t="s">
        <v>197</v>
      </c>
      <c r="C349">
        <v>24.469999313354489</v>
      </c>
      <c r="D349">
        <v>33.103400534580089</v>
      </c>
    </row>
    <row r="350" spans="1:4" ht="13.5" customHeight="1">
      <c r="A350">
        <v>348</v>
      </c>
      <c r="B350" t="s">
        <v>198</v>
      </c>
      <c r="C350">
        <v>24.54000091552734</v>
      </c>
      <c r="D350">
        <v>33.078793064410398</v>
      </c>
    </row>
    <row r="351" spans="1:4" ht="13.5" customHeight="1">
      <c r="A351">
        <v>349</v>
      </c>
      <c r="B351" t="s">
        <v>199</v>
      </c>
      <c r="C351">
        <v>24.780000686645511</v>
      </c>
      <c r="D351">
        <v>33.055014289689012</v>
      </c>
    </row>
    <row r="352" spans="1:4" ht="13.5" customHeight="1">
      <c r="A352">
        <v>350</v>
      </c>
      <c r="B352" t="s">
        <v>200</v>
      </c>
      <c r="C352">
        <v>24.440000534057621</v>
      </c>
      <c r="D352">
        <v>33.030399964672917</v>
      </c>
    </row>
    <row r="353" spans="1:4" ht="13.5" customHeight="1">
      <c r="A353">
        <v>351</v>
      </c>
      <c r="B353" t="s">
        <v>201</v>
      </c>
      <c r="C353">
        <v>24.770000457763668</v>
      </c>
      <c r="D353">
        <v>33.006866062943843</v>
      </c>
    </row>
    <row r="354" spans="1:4" ht="13.5" customHeight="1">
      <c r="A354">
        <v>352</v>
      </c>
      <c r="B354" t="s">
        <v>202</v>
      </c>
      <c r="C354">
        <v>24.93</v>
      </c>
      <c r="D354">
        <v>32.983920420719564</v>
      </c>
    </row>
    <row r="355" spans="1:4" ht="13.5" customHeight="1">
      <c r="A355">
        <v>353</v>
      </c>
      <c r="B355" t="s">
        <v>203</v>
      </c>
      <c r="C355">
        <v>24.52</v>
      </c>
      <c r="D355">
        <v>32.959943309046139</v>
      </c>
    </row>
    <row r="356" spans="1:4" ht="13.5" customHeight="1">
      <c r="A356">
        <v>354</v>
      </c>
      <c r="B356" t="s">
        <v>204</v>
      </c>
      <c r="C356">
        <v>23.94</v>
      </c>
      <c r="D356">
        <v>32.934463243201378</v>
      </c>
    </row>
    <row r="357" spans="1:4" ht="13.5" customHeight="1">
      <c r="A357">
        <v>355</v>
      </c>
      <c r="B357" t="s">
        <v>205</v>
      </c>
      <c r="C357">
        <v>23.5</v>
      </c>
      <c r="D357">
        <v>32.907887290403629</v>
      </c>
    </row>
    <row r="358" spans="1:4" ht="13.5" customHeight="1">
      <c r="A358">
        <v>356</v>
      </c>
      <c r="B358" t="s">
        <v>206</v>
      </c>
      <c r="C358">
        <v>23.5</v>
      </c>
      <c r="D358">
        <v>32.881460640711481</v>
      </c>
    </row>
    <row r="359" spans="1:4" ht="13.5" customHeight="1">
      <c r="A359">
        <v>357</v>
      </c>
      <c r="B359" t="s">
        <v>207</v>
      </c>
      <c r="C359">
        <v>23.5</v>
      </c>
      <c r="D359">
        <v>32.855182039476993</v>
      </c>
    </row>
    <row r="360" spans="1:4" ht="13.5" customHeight="1">
      <c r="A360">
        <v>358</v>
      </c>
      <c r="B360" t="s">
        <v>208</v>
      </c>
      <c r="C360">
        <v>23.33</v>
      </c>
      <c r="D360">
        <v>32.828575385735441</v>
      </c>
    </row>
    <row r="361" spans="1:4" ht="13.5" customHeight="1">
      <c r="A361">
        <v>359</v>
      </c>
      <c r="B361" t="s">
        <v>209</v>
      </c>
      <c r="C361">
        <v>23.05</v>
      </c>
      <c r="D361">
        <v>32.801337014187418</v>
      </c>
    </row>
    <row r="362" spans="1:4" ht="13.5" customHeight="1">
      <c r="A362">
        <v>360</v>
      </c>
      <c r="B362" t="s">
        <v>210</v>
      </c>
      <c r="C362">
        <v>22.91</v>
      </c>
      <c r="D362">
        <v>32.773861078036909</v>
      </c>
    </row>
    <row r="363" spans="1:4" ht="13.5" customHeight="1">
      <c r="A363">
        <v>361</v>
      </c>
      <c r="B363" t="s">
        <v>211</v>
      </c>
      <c r="C363">
        <v>23</v>
      </c>
      <c r="D363">
        <v>32.746786670618519</v>
      </c>
    </row>
    <row r="364" spans="1:4" ht="13.5" customHeight="1">
      <c r="A364">
        <v>362</v>
      </c>
      <c r="B364" t="s">
        <v>212</v>
      </c>
      <c r="C364">
        <v>23.46</v>
      </c>
      <c r="D364">
        <v>32.72113256379361</v>
      </c>
    </row>
    <row r="365" spans="1:4" ht="13.5" customHeight="1">
      <c r="A365">
        <v>363</v>
      </c>
      <c r="B365" t="s">
        <v>213</v>
      </c>
      <c r="C365">
        <v>22.93</v>
      </c>
      <c r="D365">
        <v>32.694159746813462</v>
      </c>
    </row>
    <row r="366" spans="1:4" ht="13.5" customHeight="1">
      <c r="A366">
        <v>364</v>
      </c>
      <c r="B366" t="s">
        <v>214</v>
      </c>
      <c r="C366">
        <v>23.03</v>
      </c>
      <c r="D366">
        <v>32.667609857399142</v>
      </c>
    </row>
    <row r="367" spans="1:4" ht="13.5" customHeight="1">
      <c r="A367">
        <v>365</v>
      </c>
      <c r="B367" t="s">
        <v>215</v>
      </c>
      <c r="C367">
        <v>22.61</v>
      </c>
      <c r="D367">
        <v>32.640054761899407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2022-10-29T01:15:13Z</dcterms:modified>
</cp:coreProperties>
</file>