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Q16" i="5"/>
  <c r="P16" i="5"/>
  <c r="O16" i="5"/>
  <c r="N16" i="5"/>
  <c r="M16" i="5" s="1"/>
  <c r="J152" i="5"/>
  <c r="I152" i="5"/>
  <c r="H152" i="5"/>
  <c r="G152" i="5"/>
  <c r="F152" i="5"/>
  <c r="E152" i="5"/>
  <c r="D152" i="5"/>
  <c r="C152" i="5"/>
  <c r="B152" i="5"/>
  <c r="J151" i="5" l="1"/>
  <c r="I151" i="5"/>
  <c r="H151" i="5"/>
  <c r="G151" i="5"/>
  <c r="F151" i="5"/>
  <c r="E151" i="5"/>
  <c r="D151" i="5"/>
  <c r="C151" i="5"/>
  <c r="B151" i="5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D427" i="6" l="1"/>
  <c r="A427" i="6"/>
  <c r="D426" i="6" l="1"/>
  <c r="A426" i="6"/>
  <c r="D425" i="6" l="1"/>
  <c r="A425" i="6"/>
  <c r="J150" i="5" l="1"/>
  <c r="I150" i="5"/>
  <c r="H150" i="5"/>
  <c r="G150" i="5"/>
  <c r="F150" i="5"/>
  <c r="E150" i="5"/>
  <c r="D150" i="5"/>
  <c r="C150" i="5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<sst xmlns="http://schemas.openxmlformats.org/spreadsheetml/2006/main" count="307" uniqueCount="302">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</sst>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472"/>
        <c:axId val="529668352"/>
      </c:lineChart>
      <c:dateAx>
        <c:axId val="8775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68352"/>
        <c:crosses val="autoZero"/>
        <c:auto val="1"/>
        <c:lblOffset val="100"/>
        <c:baseTimeUnit val="days"/>
      </c:dateAx>
      <c:valAx>
        <c:axId val="52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abSelected="1" topLeftCell="L1" workbookViewId="0">
      <pane ySplit="1" topLeftCell="A29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2" si="46">C128/B128</f>
        <v>610.15232452781834</v>
      </c>
      <c r="E128" s="16">
        <f>E127+D128</f>
        <v>158642.23792691118</v>
      </c>
      <c r="F128" s="16">
        <f t="shared" ref="F128:F152" si="47">E128*B128</f>
        <v>520008.63243348437</v>
      </c>
      <c r="G128" s="16">
        <f>G127+C128</f>
        <v>252000</v>
      </c>
      <c r="H128" s="16">
        <f t="shared" ref="H128:H152" si="48">F128</f>
        <v>520008.63243348437</v>
      </c>
      <c r="I128" s="16">
        <f t="shared" ref="I128:I152" si="49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2" si="50">C128</f>
        <v>2000</v>
      </c>
      <c r="D129" s="16">
        <f t="shared" si="46"/>
        <v>640.11675729653098</v>
      </c>
      <c r="E129" s="16">
        <f t="shared" ref="E129:E152" si="51">E128+D129</f>
        <v>159282.3546842077</v>
      </c>
      <c r="F129" s="16">
        <f t="shared" si="47"/>
        <v>497666.56744597905</v>
      </c>
      <c r="G129" s="16">
        <f t="shared" ref="G129:G152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  <row r="152" spans="1:10" ht="12.75">
      <c r="A152" s="13">
        <v>44985</v>
      </c>
      <c r="B152" s="14">
        <f>VLOOKUP(A152,[1]CNI_ESG_300!$A:$F,6)</f>
        <v>2.5919743652343752</v>
      </c>
      <c r="C152" s="15">
        <f t="shared" si="50"/>
        <v>2000</v>
      </c>
      <c r="D152" s="16">
        <f t="shared" si="46"/>
        <v>771.61256948586879</v>
      </c>
      <c r="E152" s="16">
        <f t="shared" si="51"/>
        <v>176028.16949118764</v>
      </c>
      <c r="F152" s="16">
        <f t="shared" si="47"/>
        <v>456260.50288029009</v>
      </c>
      <c r="G152" s="16">
        <f t="shared" si="52"/>
        <v>300000</v>
      </c>
      <c r="H152" s="16">
        <f t="shared" si="48"/>
        <v>456260.50288029009</v>
      </c>
      <c r="I152" s="16">
        <f t="shared" si="49"/>
        <v>156260.50288029009</v>
      </c>
      <c r="J152" s="31">
        <f>VLOOKUP(A152,myPEPB!B:C,2)</f>
        <v>11.27000046</v>
      </c>
    </row>
    <row r="153" spans="1:10">
      <c r="A153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2023-03-07T02:36:36Z</dcterms:modified>
</cp:coreProperties>
</file>