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2(1)" sheetId="7" r:id="rId1"/>
  </sheets>
  <definedNames>
    <definedName name="_xlnm._FilterDatabase" localSheetId="0" hidden="1">'model2(1)'!$P$1:$P$25</definedName>
    <definedName name="金额" localSheetId="0">OFFSET('model2(1)'!K1,0,0,COUNTA('model2(1)'!K:K)-1)</definedName>
    <definedName name="买卖" localSheetId="0">OFFSET('model2(1)'!E1,0,0,COUNTA('model2(1)'!E:E)-2)</definedName>
    <definedName name="时间" localSheetId="0">OFFSET('model2(1)'!A1,0,0,COUNTA('model2(1)'!A:A)-1)</definedName>
    <definedName name="指数" localSheetId="0">OFFSET('model2(1)'!B1,0,0,COUNTA('model2(1)'!B:B)-1)</definedName>
    <definedName name="资产" localSheetId="0">OFFSET('model2(1)'!J1,0,0,COUNTA('model2(1)'!J:J)-1)</definedName>
    <definedName name="资金" localSheetId="0">OFFSET('model2(1)'!I1,0,0,COUNTA('model2(1)'!I:I)-1)</definedName>
  </definedNames>
  <calcPr calcId="145621"/>
</workbook>
</file>

<file path=xl/calcChain.xml><?xml version="1.0" encoding="utf-8"?>
<calcChain xmlns="http://schemas.openxmlformats.org/spreadsheetml/2006/main">
  <c r="L3" i="7" l="1"/>
  <c r="J3" i="7" l="1"/>
  <c r="K3" i="7" s="1"/>
  <c r="L4" i="7" l="1"/>
  <c r="J4" i="7" l="1"/>
  <c r="K4" i="7" s="1"/>
  <c r="L5" i="7" l="1"/>
  <c r="J5" i="7" l="1"/>
  <c r="K5" i="7" s="1"/>
  <c r="L6" i="7" l="1"/>
  <c r="J6" i="7" l="1"/>
  <c r="K6" i="7" s="1"/>
  <c r="L7" i="7" l="1"/>
  <c r="J7" i="7" l="1"/>
  <c r="K7" i="7" s="1"/>
  <c r="L8" i="7" l="1"/>
  <c r="J8" i="7" l="1"/>
  <c r="K8" i="7" s="1"/>
  <c r="L9" i="7" l="1"/>
  <c r="J9" i="7" l="1"/>
  <c r="K9" i="7" s="1"/>
  <c r="L10" i="7" l="1"/>
  <c r="J10" i="7" l="1"/>
  <c r="K10" i="7" s="1"/>
  <c r="Z3" i="7" l="1"/>
  <c r="AA3" i="7" s="1"/>
  <c r="L11" i="7"/>
  <c r="J11" i="7" l="1"/>
  <c r="K11" i="7" l="1"/>
  <c r="L12" i="7" l="1"/>
  <c r="J12" i="7" l="1"/>
  <c r="K12" i="7" s="1"/>
  <c r="L13" i="7" l="1"/>
  <c r="J13" i="7" l="1"/>
  <c r="K13" i="7" s="1"/>
  <c r="L14" i="7" l="1"/>
  <c r="J14" i="7" l="1"/>
  <c r="K14" i="7" s="1"/>
  <c r="L15" i="7" l="1"/>
  <c r="J15" i="7" l="1"/>
  <c r="K15" i="7" s="1"/>
  <c r="L16" i="7" l="1"/>
  <c r="J16" i="7" l="1"/>
  <c r="K16" i="7" s="1"/>
  <c r="L17" i="7" l="1"/>
  <c r="J17" i="7" l="1"/>
  <c r="K17" i="7" s="1"/>
  <c r="L18" i="7" l="1"/>
  <c r="J18" i="7" l="1"/>
  <c r="K18" i="7" s="1"/>
  <c r="L19" i="7" l="1"/>
  <c r="J19" i="7" l="1"/>
  <c r="K19" i="7" s="1"/>
  <c r="L20" i="7" l="1"/>
  <c r="J20" i="7" l="1"/>
  <c r="K20" i="7" s="1"/>
  <c r="L21" i="7" l="1"/>
  <c r="J21" i="7" l="1"/>
  <c r="K21" i="7" s="1"/>
  <c r="L22" i="7" l="1"/>
  <c r="L23" i="7" s="1"/>
  <c r="Z4" i="7" l="1"/>
  <c r="AA4" i="7" s="1"/>
  <c r="L24" i="7"/>
  <c r="L25" i="7" s="1"/>
  <c r="L26" i="7" s="1"/>
  <c r="J23" i="7"/>
  <c r="J22" i="7"/>
  <c r="K22" i="7" s="1"/>
  <c r="J24" i="7" l="1"/>
  <c r="K24" i="7" s="1"/>
  <c r="K23" i="7"/>
  <c r="AA5" i="7" l="1"/>
  <c r="J25" i="7"/>
  <c r="K25" i="7" s="1"/>
  <c r="J26" i="7" l="1"/>
  <c r="K26" i="7" s="1"/>
  <c r="H2" i="7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<sst xmlns="http://schemas.openxmlformats.org/spreadsheetml/2006/main" count="21" uniqueCount="16">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</sst>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24"/>
                <c:pt idx="0">
                  <c:v>0</c:v>
                </c:pt>
                <c:pt idx="1">
                  <c:v>7712.1081081080747</c:v>
                </c:pt>
                <c:pt idx="2">
                  <c:v>9324.1167287978042</c:v>
                </c:pt>
                <c:pt idx="3">
                  <c:v>13276.090463081166</c:v>
                </c:pt>
                <c:pt idx="4">
                  <c:v>23485.67971473022</c:v>
                </c:pt>
                <c:pt idx="5">
                  <c:v>42093.415611481694</c:v>
                </c:pt>
                <c:pt idx="6">
                  <c:v>53760.229993869361</c:v>
                </c:pt>
                <c:pt idx="7">
                  <c:v>66579.95494943182</c:v>
                </c:pt>
                <c:pt idx="8">
                  <c:v>80794.34280972142</c:v>
                </c:pt>
                <c:pt idx="9">
                  <c:v>107219.06042579077</c:v>
                </c:pt>
                <c:pt idx="10">
                  <c:v>131784.6202724032</c:v>
                </c:pt>
                <c:pt idx="11">
                  <c:v>166149.786436119</c:v>
                </c:pt>
                <c:pt idx="12">
                  <c:v>207372.4454133574</c:v>
                </c:pt>
                <c:pt idx="13">
                  <c:v>249282.23174078748</c:v>
                </c:pt>
                <c:pt idx="14">
                  <c:v>274202.38868168578</c:v>
                </c:pt>
                <c:pt idx="15">
                  <c:v>303178.40750518732</c:v>
                </c:pt>
                <c:pt idx="16">
                  <c:v>334767.38287410734</c:v>
                </c:pt>
                <c:pt idx="17">
                  <c:v>374384.62958044704</c:v>
                </c:pt>
                <c:pt idx="18">
                  <c:v>413861.13978648768</c:v>
                </c:pt>
                <c:pt idx="19">
                  <c:v>449045.97951015388</c:v>
                </c:pt>
                <c:pt idx="20">
                  <c:v>482747.79115322325</c:v>
                </c:pt>
                <c:pt idx="21">
                  <c:v>506882.15109478153</c:v>
                </c:pt>
                <c:pt idx="22">
                  <c:v>533538.43397280865</c:v>
                </c:pt>
                <c:pt idx="23">
                  <c:v>558159.12892922503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24"/>
                <c:pt idx="0">
                  <c:v>0</c:v>
                </c:pt>
                <c:pt idx="1">
                  <c:v>7712.1081081080747</c:v>
                </c:pt>
                <c:pt idx="2">
                  <c:v>9526.6798394503476</c:v>
                </c:pt>
                <c:pt idx="3">
                  <c:v>13229.316937588863</c:v>
                </c:pt>
                <c:pt idx="4">
                  <c:v>22863.802849919593</c:v>
                </c:pt>
                <c:pt idx="5">
                  <c:v>41228.221489360491</c:v>
                </c:pt>
                <c:pt idx="6">
                  <c:v>54271.398767536579</c:v>
                </c:pt>
                <c:pt idx="7">
                  <c:v>68058.953384150693</c:v>
                </c:pt>
                <c:pt idx="8">
                  <c:v>81013.727792332196</c:v>
                </c:pt>
                <c:pt idx="9">
                  <c:v>98792.667403890053</c:v>
                </c:pt>
                <c:pt idx="10">
                  <c:v>123165.15199465382</c:v>
                </c:pt>
                <c:pt idx="11">
                  <c:v>144187.2438233509</c:v>
                </c:pt>
                <c:pt idx="12">
                  <c:v>171809.67129323675</c:v>
                </c:pt>
                <c:pt idx="13">
                  <c:v>220341.65594940397</c:v>
                </c:pt>
                <c:pt idx="14">
                  <c:v>273952.24679163739</c:v>
                </c:pt>
                <c:pt idx="15">
                  <c:v>287119.55006387713</c:v>
                </c:pt>
                <c:pt idx="16">
                  <c:v>306084.80523157853</c:v>
                </c:pt>
                <c:pt idx="17">
                  <c:v>316394.97942580283</c:v>
                </c:pt>
                <c:pt idx="18">
                  <c:v>351303.79923768999</c:v>
                </c:pt>
                <c:pt idx="19">
                  <c:v>405748.92693941563</c:v>
                </c:pt>
                <c:pt idx="20">
                  <c:v>438662.62417888164</c:v>
                </c:pt>
                <c:pt idx="21">
                  <c:v>505419.40017620381</c:v>
                </c:pt>
                <c:pt idx="22">
                  <c:v>514396.84385754645</c:v>
                </c:pt>
                <c:pt idx="23">
                  <c:v>544398.08812918328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202.5631106525434</c:v>
                </c:pt>
                <c:pt idx="3">
                  <c:v>-46.773525492302724</c:v>
                </c:pt>
                <c:pt idx="4">
                  <c:v>-621.87686481062701</c:v>
                </c:pt>
                <c:pt idx="5">
                  <c:v>-865.19412212120369</c:v>
                </c:pt>
                <c:pt idx="6">
                  <c:v>511.16877366721747</c:v>
                </c:pt>
                <c:pt idx="7">
                  <c:v>1478.9984347188729</c:v>
                </c:pt>
                <c:pt idx="8">
                  <c:v>219.38498261077621</c:v>
                </c:pt>
                <c:pt idx="9">
                  <c:v>-8426.3930219007161</c:v>
                </c:pt>
                <c:pt idx="10">
                  <c:v>-8619.4682777493872</c:v>
                </c:pt>
                <c:pt idx="11">
                  <c:v>-21962.542612768098</c:v>
                </c:pt>
                <c:pt idx="12">
                  <c:v>-35562.774120120652</c:v>
                </c:pt>
                <c:pt idx="13">
                  <c:v>-28940.575791383511</c:v>
                </c:pt>
                <c:pt idx="14">
                  <c:v>-250.14189004839864</c:v>
                </c:pt>
                <c:pt idx="15">
                  <c:v>-16058.857441310189</c:v>
                </c:pt>
                <c:pt idx="16">
                  <c:v>-28682.577642528806</c:v>
                </c:pt>
                <c:pt idx="17">
                  <c:v>-57989.650154644216</c:v>
                </c:pt>
                <c:pt idx="18">
                  <c:v>-62557.340548797685</c:v>
                </c:pt>
                <c:pt idx="19">
                  <c:v>-43297.052570738248</c:v>
                </c:pt>
                <c:pt idx="20">
                  <c:v>-44085.166974341613</c:v>
                </c:pt>
                <c:pt idx="21">
                  <c:v>-1462.7509185777162</c:v>
                </c:pt>
                <c:pt idx="22">
                  <c:v>-19141.590115262195</c:v>
                </c:pt>
                <c:pt idx="23">
                  <c:v>-13761.040800041752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406592"/>
        <c:axId val="483408128"/>
      </c:lineChart>
      <c:dateAx>
        <c:axId val="4834065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408128"/>
        <c:crosses val="autoZero"/>
        <c:auto val="1"/>
        <c:lblOffset val="100"/>
        <c:baseTimeUnit val="days"/>
      </c:dateAx>
      <c:valAx>
        <c:axId val="4834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4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24"/>
                <c:pt idx="0">
                  <c:v>0</c:v>
                </c:pt>
                <c:pt idx="1">
                  <c:v>7712.1081081080747</c:v>
                </c:pt>
                <c:pt idx="2">
                  <c:v>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11666.814382387671</c:v>
                </c:pt>
                <c:pt idx="7">
                  <c:v>12819.724955562464</c:v>
                </c:pt>
                <c:pt idx="8">
                  <c:v>14214.387860289606</c:v>
                </c:pt>
                <c:pt idx="9">
                  <c:v>26424.717616069345</c:v>
                </c:pt>
                <c:pt idx="10">
                  <c:v>24565.559846612443</c:v>
                </c:pt>
                <c:pt idx="11">
                  <c:v>34365.166163715803</c:v>
                </c:pt>
                <c:pt idx="12">
                  <c:v>41222.658977238403</c:v>
                </c:pt>
                <c:pt idx="13">
                  <c:v>41909.786327430069</c:v>
                </c:pt>
                <c:pt idx="14">
                  <c:v>24920.156940898323</c:v>
                </c:pt>
                <c:pt idx="15">
                  <c:v>28976.018823501534</c:v>
                </c:pt>
                <c:pt idx="16">
                  <c:v>31588.975368920033</c:v>
                </c:pt>
                <c:pt idx="17">
                  <c:v>39617.246706339683</c:v>
                </c:pt>
                <c:pt idx="18">
                  <c:v>39476.510206040606</c:v>
                </c:pt>
                <c:pt idx="19">
                  <c:v>35184.839723666191</c:v>
                </c:pt>
                <c:pt idx="20">
                  <c:v>33701.811643069363</c:v>
                </c:pt>
                <c:pt idx="21">
                  <c:v>24134.359941558272</c:v>
                </c:pt>
                <c:pt idx="22">
                  <c:v>26656.282878027137</c:v>
                </c:pt>
                <c:pt idx="23">
                  <c:v>24620.694956416326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7263104"/>
        <c:axId val="6135540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24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407936"/>
        <c:axId val="613552512"/>
      </c:lineChart>
      <c:dateAx>
        <c:axId val="6124079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552512"/>
        <c:crosses val="autoZero"/>
        <c:auto val="1"/>
        <c:lblOffset val="100"/>
        <c:baseTimeUnit val="days"/>
      </c:dateAx>
      <c:valAx>
        <c:axId val="6135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407936"/>
        <c:crosses val="autoZero"/>
        <c:crossBetween val="between"/>
      </c:valAx>
      <c:valAx>
        <c:axId val="6135540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263104"/>
        <c:crosses val="max"/>
        <c:crossBetween val="between"/>
      </c:valAx>
      <c:catAx>
        <c:axId val="617263104"/>
        <c:scaling>
          <c:orientation val="minMax"/>
        </c:scaling>
        <c:delete val="1"/>
        <c:axPos val="b"/>
        <c:majorTickMark val="out"/>
        <c:minorTickMark val="none"/>
        <c:tickLblPos val="nextTo"/>
        <c:crossAx val="613554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2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27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f t="shared" ref="J3:J26" si="0">H3+L3</f>
        <v>0</v>
      </c>
      <c r="K3" s="17">
        <f t="shared" ref="K3:K26" si="1">J3-I3</f>
        <v>0</v>
      </c>
      <c r="L3" s="16">
        <f>IF(E3&lt;0,L2-E3,L2)</f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28">
        <f>Q4</f>
        <v>80794.34280972142</v>
      </c>
      <c r="AA3" s="1">
        <f>-Z3</f>
        <v>-80794.34280972142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f t="shared" si="0"/>
        <v>7712.1081081080747</v>
      </c>
      <c r="K4" s="17">
        <f t="shared" si="1"/>
        <v>0</v>
      </c>
      <c r="L4" s="16">
        <f t="shared" ref="L4:L26" si="2">IF(E4&lt;0,L3-E4,L3)</f>
        <v>0</v>
      </c>
      <c r="M4" s="6"/>
      <c r="P4" s="19">
        <v>44561</v>
      </c>
      <c r="Q4" s="9">
        <v>80794.34280972142</v>
      </c>
      <c r="R4" s="4">
        <v>80794.34280972142</v>
      </c>
      <c r="S4" s="4">
        <v>81013.727792332196</v>
      </c>
      <c r="T4" s="4">
        <v>219.38498261077621</v>
      </c>
      <c r="U4" s="4">
        <v>0</v>
      </c>
      <c r="V4" s="8">
        <v>2.7153507904315688E-3</v>
      </c>
      <c r="W4" s="8">
        <v>2.7153507904315688E-3</v>
      </c>
      <c r="Y4" s="19">
        <v>44925</v>
      </c>
      <c r="Z4" s="28">
        <f>Q5</f>
        <v>401953.44834350183</v>
      </c>
      <c r="AA4" s="1">
        <f>-Z4</f>
        <v>-401953.44834350183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1612.0086206897299</v>
      </c>
      <c r="F5" s="17">
        <v>315.37022950099191</v>
      </c>
      <c r="G5" s="17">
        <v>1863.7811043866648</v>
      </c>
      <c r="H5" s="17">
        <v>9526.6798394503476</v>
      </c>
      <c r="I5" s="17">
        <v>9324.1167287978042</v>
      </c>
      <c r="J5" s="17">
        <f t="shared" si="0"/>
        <v>9526.6798394503476</v>
      </c>
      <c r="K5" s="17">
        <f t="shared" si="1"/>
        <v>202.5631106525434</v>
      </c>
      <c r="L5" s="16">
        <f t="shared" si="2"/>
        <v>0</v>
      </c>
      <c r="M5" s="6"/>
      <c r="P5" s="19">
        <v>44925</v>
      </c>
      <c r="Q5" s="9">
        <v>401953.44834350183</v>
      </c>
      <c r="R5" s="4">
        <v>482747.79115322325</v>
      </c>
      <c r="S5" s="4">
        <v>438662.62417888164</v>
      </c>
      <c r="T5" s="4">
        <v>-44085.166974341613</v>
      </c>
      <c r="U5" s="4">
        <v>0</v>
      </c>
      <c r="V5" s="8">
        <v>-9.1321323022582335E-2</v>
      </c>
      <c r="W5" s="8">
        <v>-7.9126325574762846E-2</v>
      </c>
      <c r="Y5" s="19">
        <v>44925</v>
      </c>
      <c r="AA5" s="1">
        <f>VLOOKUP(Y5,P:S,4)</f>
        <v>438662.62417888164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2657.7168044656896</v>
      </c>
      <c r="H6" s="17">
        <v>13229.316937588863</v>
      </c>
      <c r="I6" s="17">
        <v>13276.090463081166</v>
      </c>
      <c r="J6" s="17">
        <f t="shared" si="0"/>
        <v>13229.316937588863</v>
      </c>
      <c r="K6" s="17">
        <f t="shared" si="1"/>
        <v>-46.773525492302724</v>
      </c>
      <c r="L6" s="16">
        <f t="shared" si="2"/>
        <v>0</v>
      </c>
      <c r="M6" s="6"/>
      <c r="AA6" s="2">
        <v>-7.9126325574762846E-2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4801.9983680792866</v>
      </c>
      <c r="H7" s="17">
        <v>22863.802849919593</v>
      </c>
      <c r="I7" s="17">
        <v>23485.67971473022</v>
      </c>
      <c r="J7" s="17">
        <f t="shared" si="0"/>
        <v>22863.802849919593</v>
      </c>
      <c r="K7" s="17">
        <f t="shared" si="1"/>
        <v>-621.87686481062701</v>
      </c>
      <c r="L7" s="16">
        <f t="shared" si="2"/>
        <v>0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8752.1486442098067</v>
      </c>
      <c r="H8" s="17">
        <v>41228.221489360491</v>
      </c>
      <c r="I8" s="17">
        <v>42093.415611481694</v>
      </c>
      <c r="J8" s="17">
        <f t="shared" si="0"/>
        <v>41228.221489360491</v>
      </c>
      <c r="K8" s="17">
        <f t="shared" si="1"/>
        <v>-865.19412212120369</v>
      </c>
      <c r="L8" s="16">
        <f t="shared" si="2"/>
        <v>0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36.299999239999998</v>
      </c>
      <c r="D9" s="16">
        <v>39.253623134275358</v>
      </c>
      <c r="E9" s="16">
        <v>11666.814382387671</v>
      </c>
      <c r="F9" s="17">
        <v>2396.6832478867009</v>
      </c>
      <c r="G9" s="17">
        <v>11148.831892096507</v>
      </c>
      <c r="H9" s="17">
        <v>54271.398767536579</v>
      </c>
      <c r="I9" s="17">
        <v>53760.229993869361</v>
      </c>
      <c r="J9" s="17">
        <f t="shared" si="0"/>
        <v>54271.398767536579</v>
      </c>
      <c r="K9" s="17">
        <f t="shared" si="1"/>
        <v>511.16877366721747</v>
      </c>
      <c r="L9" s="16">
        <f t="shared" si="2"/>
        <v>0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35.450000000000003</v>
      </c>
      <c r="D10" s="16">
        <v>38.695499988749994</v>
      </c>
      <c r="E10" s="16">
        <v>12819.724955562464</v>
      </c>
      <c r="F10" s="17">
        <v>2587.3815130718158</v>
      </c>
      <c r="G10" s="17">
        <v>13736.213405168322</v>
      </c>
      <c r="H10" s="17">
        <v>68058.953384150693</v>
      </c>
      <c r="I10" s="17">
        <v>66579.95494943182</v>
      </c>
      <c r="J10" s="17">
        <f t="shared" si="0"/>
        <v>68058.953384150693</v>
      </c>
      <c r="K10" s="17">
        <f t="shared" si="1"/>
        <v>1478.9984347188729</v>
      </c>
      <c r="L10" s="16">
        <f t="shared" si="2"/>
        <v>0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34.630000000000003</v>
      </c>
      <c r="D11" s="16">
        <v>38.228579205136612</v>
      </c>
      <c r="E11" s="16">
        <v>14214.387860289606</v>
      </c>
      <c r="F11" s="17">
        <v>2922.9609943961846</v>
      </c>
      <c r="G11" s="17">
        <v>16659.174399564508</v>
      </c>
      <c r="H11" s="17">
        <v>81013.727792332196</v>
      </c>
      <c r="I11" s="17">
        <v>80794.34280972142</v>
      </c>
      <c r="J11" s="17">
        <f t="shared" si="0"/>
        <v>81013.727792332196</v>
      </c>
      <c r="K11" s="17">
        <f t="shared" si="1"/>
        <v>219.38498261077621</v>
      </c>
      <c r="L11" s="16">
        <f t="shared" si="2"/>
        <v>0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31.02</v>
      </c>
      <c r="D12" s="16">
        <v>37.709801928118821</v>
      </c>
      <c r="E12" s="16">
        <v>26424.717616069345</v>
      </c>
      <c r="F12" s="17">
        <v>6082.9964164527191</v>
      </c>
      <c r="G12" s="17">
        <v>22742.170816017227</v>
      </c>
      <c r="H12" s="17">
        <v>98792.667403890053</v>
      </c>
      <c r="I12" s="17">
        <v>107219.06042579077</v>
      </c>
      <c r="J12" s="17">
        <f t="shared" si="0"/>
        <v>98792.667403890053</v>
      </c>
      <c r="K12" s="17">
        <f t="shared" si="1"/>
        <v>-8426.3930219007161</v>
      </c>
      <c r="L12" s="16">
        <f t="shared" si="2"/>
        <v>0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30.969999309999999</v>
      </c>
      <c r="D13" s="16">
        <v>37.189128385091756</v>
      </c>
      <c r="E13" s="16">
        <v>24565.559846612443</v>
      </c>
      <c r="F13" s="17">
        <v>5666.0899507975491</v>
      </c>
      <c r="G13" s="17">
        <v>28408.260766814776</v>
      </c>
      <c r="H13" s="17">
        <v>123165.15199465382</v>
      </c>
      <c r="I13" s="17">
        <v>131784.6202724032</v>
      </c>
      <c r="J13" s="17">
        <f t="shared" si="0"/>
        <v>123165.15199465382</v>
      </c>
      <c r="K13" s="17">
        <f t="shared" si="1"/>
        <v>-8619.4682777493872</v>
      </c>
      <c r="L13" s="16">
        <f t="shared" si="2"/>
        <v>0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27.63999939</v>
      </c>
      <c r="D14" s="16">
        <v>36.340041456763494</v>
      </c>
      <c r="E14" s="16">
        <v>34365.166163715803</v>
      </c>
      <c r="F14" s="17">
        <v>8889.4202557285862</v>
      </c>
      <c r="G14" s="17">
        <v>37297.681022543358</v>
      </c>
      <c r="H14" s="17">
        <v>144187.2438233509</v>
      </c>
      <c r="I14" s="17">
        <v>166149.786436119</v>
      </c>
      <c r="J14" s="17">
        <f t="shared" si="0"/>
        <v>144187.2438233509</v>
      </c>
      <c r="K14" s="17">
        <f t="shared" si="1"/>
        <v>-21962.542612768098</v>
      </c>
      <c r="L14" s="16">
        <f t="shared" si="2"/>
        <v>0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25.129999160000001</v>
      </c>
      <c r="D15" s="16">
        <v>35.566115356769217</v>
      </c>
      <c r="E15" s="16">
        <v>41222.658977238403</v>
      </c>
      <c r="F15" s="17">
        <v>11773.832314300978</v>
      </c>
      <c r="G15" s="17">
        <v>49071.513336844335</v>
      </c>
      <c r="H15" s="17">
        <v>171809.67129323675</v>
      </c>
      <c r="I15" s="17">
        <v>207372.4454133574</v>
      </c>
      <c r="J15" s="17">
        <f t="shared" si="0"/>
        <v>171809.67129323675</v>
      </c>
      <c r="K15" s="17">
        <f t="shared" si="1"/>
        <v>-35562.774120120652</v>
      </c>
      <c r="L15" s="16">
        <f t="shared" si="2"/>
        <v>0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24.129999160000001</v>
      </c>
      <c r="D16" s="16">
        <v>34.740071647956981</v>
      </c>
      <c r="E16" s="16">
        <v>41909.786327430069</v>
      </c>
      <c r="F16" s="17">
        <v>11525.836965491915</v>
      </c>
      <c r="G16" s="17">
        <v>60597.35030233625</v>
      </c>
      <c r="H16" s="17">
        <v>220341.65594940397</v>
      </c>
      <c r="I16" s="17">
        <v>249282.23174078748</v>
      </c>
      <c r="J16" s="17">
        <f t="shared" si="0"/>
        <v>220341.65594940397</v>
      </c>
      <c r="K16" s="17">
        <f t="shared" si="1"/>
        <v>-28940.575791383511</v>
      </c>
      <c r="L16" s="16">
        <f t="shared" si="2"/>
        <v>0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27.809999470000001</v>
      </c>
      <c r="D17" s="16">
        <v>34.118899961366665</v>
      </c>
      <c r="E17" s="16">
        <v>24920.156940898323</v>
      </c>
      <c r="F17" s="17">
        <v>6063.8590016327171</v>
      </c>
      <c r="G17" s="17">
        <v>66661.209303968964</v>
      </c>
      <c r="H17" s="17">
        <v>273952.24679163739</v>
      </c>
      <c r="I17" s="17">
        <v>274202.38868168578</v>
      </c>
      <c r="J17" s="17">
        <f t="shared" si="0"/>
        <v>273952.24679163739</v>
      </c>
      <c r="K17" s="17">
        <f t="shared" si="1"/>
        <v>-250.14189004839864</v>
      </c>
      <c r="L17" s="16">
        <f t="shared" si="2"/>
        <v>0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26.329999919999999</v>
      </c>
      <c r="D18" s="16">
        <v>33.665700887975071</v>
      </c>
      <c r="E18" s="16">
        <v>28976.018823501534</v>
      </c>
      <c r="F18" s="17">
        <v>7482.5677262102445</v>
      </c>
      <c r="G18" s="17">
        <v>74143.777030179204</v>
      </c>
      <c r="H18" s="17">
        <v>287119.55006387713</v>
      </c>
      <c r="I18" s="17">
        <v>303178.40750518732</v>
      </c>
      <c r="J18" s="17">
        <f t="shared" si="0"/>
        <v>287119.55006387713</v>
      </c>
      <c r="K18" s="17">
        <f t="shared" si="1"/>
        <v>-16058.857441310189</v>
      </c>
      <c r="L18" s="16">
        <f t="shared" si="2"/>
        <v>0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25.18000031</v>
      </c>
      <c r="D19" s="16">
        <v>33.177209264156971</v>
      </c>
      <c r="E19" s="16">
        <v>31588.975368920033</v>
      </c>
      <c r="F19" s="17">
        <v>8532.4645825653952</v>
      </c>
      <c r="G19" s="17">
        <v>82676.241612744605</v>
      </c>
      <c r="H19" s="17">
        <v>306084.80523157853</v>
      </c>
      <c r="I19" s="17">
        <v>334767.38287410734</v>
      </c>
      <c r="J19" s="17">
        <f t="shared" si="0"/>
        <v>306084.80523157853</v>
      </c>
      <c r="K19" s="17">
        <f t="shared" si="1"/>
        <v>-28682.577642528806</v>
      </c>
      <c r="L19" s="16">
        <f t="shared" si="2"/>
        <v>0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</v>
      </c>
      <c r="D20" s="16">
        <v>32.639682710465742</v>
      </c>
      <c r="E20" s="16">
        <v>39617.246706339683</v>
      </c>
      <c r="F20" s="17">
        <v>11834.062764163693</v>
      </c>
      <c r="G20" s="17">
        <v>94510.304376908301</v>
      </c>
      <c r="H20" s="17">
        <v>316394.97942580283</v>
      </c>
      <c r="I20" s="17">
        <v>374384.62958044704</v>
      </c>
      <c r="J20" s="17">
        <f t="shared" si="0"/>
        <v>316394.97942580283</v>
      </c>
      <c r="K20" s="17">
        <f t="shared" si="1"/>
        <v>-57989.650154644216</v>
      </c>
      <c r="L20" s="16">
        <f t="shared" si="2"/>
        <v>0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22.239999770000001</v>
      </c>
      <c r="D21" s="16">
        <v>32.234052986719142</v>
      </c>
      <c r="E21" s="16">
        <v>39476.510206040606</v>
      </c>
      <c r="F21" s="17">
        <v>11964.754614315836</v>
      </c>
      <c r="G21" s="17">
        <v>106475.05899122414</v>
      </c>
      <c r="H21" s="17">
        <v>351303.79923768999</v>
      </c>
      <c r="I21" s="17">
        <v>413861.13978648768</v>
      </c>
      <c r="J21" s="17">
        <f t="shared" si="0"/>
        <v>351303.79923768999</v>
      </c>
      <c r="K21" s="17">
        <f t="shared" si="1"/>
        <v>-62557.340548797685</v>
      </c>
      <c r="L21" s="16">
        <f t="shared" si="2"/>
        <v>0</v>
      </c>
    </row>
    <row r="22" spans="1:16" ht="12.75" x14ac:dyDescent="0.2">
      <c r="A22" s="14">
        <v>44895</v>
      </c>
      <c r="B22" s="15">
        <v>3.4802900390625</v>
      </c>
      <c r="C22" s="15">
        <v>22.809999470000001</v>
      </c>
      <c r="D22" s="16">
        <v>31.717553830421821</v>
      </c>
      <c r="E22" s="16">
        <v>35184.839723666191</v>
      </c>
      <c r="F22" s="17">
        <v>10109.743535381918</v>
      </c>
      <c r="G22" s="17">
        <v>116584.80252660606</v>
      </c>
      <c r="H22" s="17">
        <v>405748.92693941563</v>
      </c>
      <c r="I22" s="17">
        <v>449045.97951015388</v>
      </c>
      <c r="J22" s="17">
        <f t="shared" si="0"/>
        <v>405748.92693941563</v>
      </c>
      <c r="K22" s="17">
        <f t="shared" si="1"/>
        <v>-43297.052570738248</v>
      </c>
      <c r="L22" s="16">
        <f t="shared" si="2"/>
        <v>0</v>
      </c>
    </row>
    <row r="23" spans="1:16" ht="12.75" x14ac:dyDescent="0.2">
      <c r="A23" s="14">
        <v>44925</v>
      </c>
      <c r="B23" s="15">
        <v>3.4735300292968749</v>
      </c>
      <c r="C23" s="15">
        <v>22.739999770000001</v>
      </c>
      <c r="D23" s="16">
        <v>31.272103983435283</v>
      </c>
      <c r="E23" s="16">
        <v>33701.811643069363</v>
      </c>
      <c r="F23" s="17">
        <v>9702.4673340427144</v>
      </c>
      <c r="G23" s="17">
        <v>126287.26986064877</v>
      </c>
      <c r="H23" s="17">
        <v>438662.62417888164</v>
      </c>
      <c r="I23" s="17">
        <v>482747.79115322325</v>
      </c>
      <c r="J23" s="17">
        <f t="shared" si="0"/>
        <v>438662.62417888164</v>
      </c>
      <c r="K23" s="17">
        <f t="shared" si="1"/>
        <v>-44085.166974341613</v>
      </c>
      <c r="L23" s="16">
        <f t="shared" si="2"/>
        <v>0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31.009964160696924</v>
      </c>
      <c r="E24" s="16">
        <v>24134.359941558272</v>
      </c>
      <c r="F24" s="17">
        <v>6332.7595334516254</v>
      </c>
      <c r="G24" s="17">
        <v>132620.02939410039</v>
      </c>
      <c r="H24" s="17">
        <v>505419.40017620381</v>
      </c>
      <c r="I24" s="17">
        <v>506882.15109478153</v>
      </c>
      <c r="J24" s="17">
        <f t="shared" si="0"/>
        <v>505419.40017620381</v>
      </c>
      <c r="K24" s="17">
        <f t="shared" si="1"/>
        <v>-1462.7509185777162</v>
      </c>
      <c r="L24" s="16">
        <f t="shared" si="2"/>
        <v>0</v>
      </c>
    </row>
    <row r="25" spans="1:16" ht="12.75" x14ac:dyDescent="0.2">
      <c r="A25" s="14">
        <v>44985</v>
      </c>
      <c r="B25" s="15">
        <v>3.6777292480468748</v>
      </c>
      <c r="C25" s="15">
        <v>23.979999540000001</v>
      </c>
      <c r="D25" s="16">
        <v>30.728425585070163</v>
      </c>
      <c r="E25" s="16">
        <v>26656.282878027137</v>
      </c>
      <c r="F25" s="17">
        <v>7248.0275409570841</v>
      </c>
      <c r="G25" s="17">
        <v>139868.05693505748</v>
      </c>
      <c r="H25" s="17">
        <v>514396.84385754645</v>
      </c>
      <c r="I25" s="17">
        <v>533538.43397280865</v>
      </c>
      <c r="J25" s="17">
        <f t="shared" si="0"/>
        <v>514396.84385754645</v>
      </c>
      <c r="K25" s="17">
        <f t="shared" si="1"/>
        <v>-19141.590115262195</v>
      </c>
      <c r="L25" s="16">
        <f t="shared" si="2"/>
        <v>0</v>
      </c>
    </row>
    <row r="26" spans="1:16" ht="12.75" x14ac:dyDescent="0.2">
      <c r="A26" s="14">
        <v>45016</v>
      </c>
      <c r="B26" s="15">
        <v>3.7161979980468751</v>
      </c>
      <c r="C26" s="15">
        <v>24.159999849999998</v>
      </c>
      <c r="D26" s="16">
        <v>30.393087180738309</v>
      </c>
      <c r="E26" s="16">
        <v>24620.694956416326</v>
      </c>
      <c r="F26" s="17">
        <v>6625.2376674645011</v>
      </c>
      <c r="G26" s="17">
        <v>146493.29460252199</v>
      </c>
      <c r="H26" s="17">
        <v>544398.08812918328</v>
      </c>
      <c r="I26" s="17">
        <v>558159.12892922503</v>
      </c>
      <c r="J26" s="17">
        <f t="shared" si="0"/>
        <v>544398.08812918328</v>
      </c>
      <c r="K26" s="17">
        <f t="shared" si="1"/>
        <v>-13761.040800041752</v>
      </c>
      <c r="L26" s="16">
        <f t="shared" si="2"/>
        <v>0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2023-05-01T01:17:50Z</dcterms:modified>
</cp:coreProperties>
</file>