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1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turnover&amp;CCI_per_day" sheetId="8" r:id="rId5"/>
  </sheets>
  <externalReferences>
    <externalReference r:id="rId6"/>
    <externalReference r:id="rId7"/>
  </externalReference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'model4(3)turnover&amp;CCI_per_day'!$R$1:$R$23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OFFSET('model4(3)turnover&amp;CCI_per_day'!M1,0,0,COUNTA('model4(3)turnover&amp;CCI_per_day'!M:M)-1)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OFFSET('model4(3)turnover&amp;CCI_per_day'!G1,0,0,COUNTA('model4(3)turnover&amp;CCI_per_day'!G:G)-1)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OFFSET('model4(3)turnover&amp;CCI_per_day'!A1,0,0,COUNTA('model4(3)turnover&amp;CCI_per_day'!A:A)-1)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OFFSET('model4(3)turnover&amp;CCI_per_day'!B1,0,0,COUNTA('model4(3)turnover&amp;CCI_per_day'!B:B)-1)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OFFSET('model4(3)turnover&amp;CCI_per_day'!L1,0,0,COUNTA('model4(3)turnover&amp;CCI_per_day'!L:L)-1)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OFFSET('model4(3)turnover&amp;CCI_per_day'!K1,0,0,COUNTA('model4(3)turnover&amp;CCI_per_day'!K:K)-1)</definedName>
  </definedNames>
  <calcPr calcId="145621"/>
</workbook>
</file>

<file path=xl/calcChain.xml><?xml version="1.0" encoding="utf-8"?>
<calcChain xmlns="http://schemas.openxmlformats.org/spreadsheetml/2006/main">
  <c r="O20" i="8" l="1"/>
  <c r="P20" i="8" s="1"/>
  <c r="G20" i="8" s="1"/>
  <c r="F20" i="8"/>
  <c r="E20" i="8"/>
  <c r="D20" i="8"/>
  <c r="C20" i="8"/>
  <c r="B20" i="8"/>
  <c r="N20" i="7"/>
  <c r="M20" i="7"/>
  <c r="E20" i="7"/>
  <c r="D20" i="7"/>
  <c r="C20" i="7"/>
  <c r="B20" i="7"/>
  <c r="N20" i="5"/>
  <c r="M20" i="5"/>
  <c r="E20" i="5"/>
  <c r="D20" i="5"/>
  <c r="C20" i="5"/>
  <c r="B20" i="5"/>
  <c r="N20" i="6"/>
  <c r="M20" i="6"/>
  <c r="D20" i="6"/>
  <c r="C20" i="6"/>
  <c r="B20" i="6"/>
  <c r="L20" i="9"/>
  <c r="I20" i="9"/>
  <c r="E20" i="9"/>
  <c r="D20" i="9"/>
  <c r="C20" i="9"/>
  <c r="B20" i="9"/>
  <c r="F20" i="9" s="1"/>
  <c r="H20" i="8" l="1"/>
  <c r="F20" i="7"/>
  <c r="F20" i="5"/>
  <c r="O20" i="6"/>
  <c r="O19" i="8"/>
  <c r="F19" i="8"/>
  <c r="E19" i="8"/>
  <c r="D19" i="8"/>
  <c r="C19" i="8"/>
  <c r="B19" i="8"/>
  <c r="M19" i="7"/>
  <c r="N19" i="7" s="1"/>
  <c r="E19" i="7" s="1"/>
  <c r="D19" i="7"/>
  <c r="C19" i="7"/>
  <c r="B19" i="7"/>
  <c r="M19" i="5"/>
  <c r="N19" i="5" s="1"/>
  <c r="E19" i="5" s="1"/>
  <c r="D19" i="5"/>
  <c r="C19" i="5"/>
  <c r="B19" i="5"/>
  <c r="N19" i="6"/>
  <c r="M19" i="6"/>
  <c r="D19" i="6"/>
  <c r="C19" i="6"/>
  <c r="B19" i="6"/>
  <c r="L19" i="9"/>
  <c r="I19" i="9"/>
  <c r="E19" i="9"/>
  <c r="D19" i="9"/>
  <c r="C19" i="9"/>
  <c r="B19" i="9"/>
  <c r="F19" i="9" s="1"/>
  <c r="P19" i="8" l="1"/>
  <c r="G19" i="8" s="1"/>
  <c r="H19" i="8" s="1"/>
  <c r="F19" i="7"/>
  <c r="F19" i="5"/>
  <c r="O19" i="6"/>
  <c r="O18" i="8"/>
  <c r="F18" i="8"/>
  <c r="E18" i="8"/>
  <c r="D18" i="8"/>
  <c r="C18" i="8"/>
  <c r="B18" i="8"/>
  <c r="M18" i="7"/>
  <c r="D18" i="7"/>
  <c r="C18" i="7"/>
  <c r="B18" i="7"/>
  <c r="M18" i="5"/>
  <c r="D18" i="5"/>
  <c r="C18" i="5"/>
  <c r="B18" i="5"/>
  <c r="N18" i="6"/>
  <c r="M18" i="6"/>
  <c r="D18" i="6"/>
  <c r="C18" i="6"/>
  <c r="B18" i="6"/>
  <c r="D18" i="9"/>
  <c r="C18" i="9"/>
  <c r="E18" i="9" s="1"/>
  <c r="B18" i="9"/>
  <c r="F18" i="9" l="1"/>
  <c r="N18" i="5"/>
  <c r="E18" i="5" s="1"/>
  <c r="F18" i="5" s="1"/>
  <c r="N18" i="7"/>
  <c r="E18" i="7" s="1"/>
  <c r="F18" i="7" s="1"/>
  <c r="P18" i="8"/>
  <c r="G18" i="8" s="1"/>
  <c r="H18" i="8" s="1"/>
  <c r="O18" i="6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F17" i="8"/>
  <c r="E17" i="8"/>
  <c r="B17" i="8"/>
  <c r="F16" i="8"/>
  <c r="E16" i="8"/>
  <c r="B16" i="8"/>
  <c r="F15" i="8"/>
  <c r="E15" i="8"/>
  <c r="B15" i="8"/>
  <c r="F14" i="8"/>
  <c r="E14" i="8"/>
  <c r="B14" i="8"/>
  <c r="F13" i="8"/>
  <c r="E13" i="8"/>
  <c r="B13" i="8"/>
  <c r="F12" i="8"/>
  <c r="E12" i="8"/>
  <c r="B12" i="8"/>
  <c r="F11" i="8"/>
  <c r="E11" i="8"/>
  <c r="B11" i="8"/>
  <c r="F10" i="8"/>
  <c r="E10" i="8"/>
  <c r="B10" i="8"/>
  <c r="F9" i="8"/>
  <c r="E9" i="8"/>
  <c r="B9" i="8"/>
  <c r="F8" i="8"/>
  <c r="E8" i="8"/>
  <c r="B8" i="8"/>
  <c r="F7" i="8"/>
  <c r="E7" i="8"/>
  <c r="B7" i="8"/>
  <c r="F6" i="8"/>
  <c r="E6" i="8"/>
  <c r="B6" i="8"/>
  <c r="F5" i="8"/>
  <c r="E5" i="8"/>
  <c r="B5" i="8"/>
  <c r="F4" i="8"/>
  <c r="E4" i="8"/>
  <c r="B4" i="8"/>
  <c r="F3" i="8"/>
  <c r="E3" i="8"/>
  <c r="B3" i="8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O17" i="6" l="1"/>
  <c r="E17" i="9" l="1"/>
  <c r="F17" i="9" s="1"/>
  <c r="N17" i="5"/>
  <c r="E17" i="5" s="1"/>
  <c r="F17" i="5" s="1"/>
  <c r="N17" i="7"/>
  <c r="E17" i="7" s="1"/>
  <c r="F17" i="7" s="1"/>
  <c r="P17" i="8"/>
  <c r="G17" i="8" s="1"/>
  <c r="H17" i="8" s="1"/>
  <c r="E16" i="9"/>
  <c r="N16" i="5" l="1"/>
  <c r="E16" i="5" s="1"/>
  <c r="F16" i="5" s="1"/>
  <c r="N16" i="7"/>
  <c r="E16" i="7" s="1"/>
  <c r="F16" i="7" s="1"/>
  <c r="P16" i="8"/>
  <c r="F16" i="9"/>
  <c r="G16" i="8"/>
  <c r="H16" i="8" s="1"/>
  <c r="N15" i="7"/>
  <c r="E15" i="7" s="1"/>
  <c r="E15" i="9" l="1"/>
  <c r="F15" i="9" s="1"/>
  <c r="P15" i="8"/>
  <c r="G15" i="8" s="1"/>
  <c r="H15" i="8" s="1"/>
  <c r="N15" i="5"/>
  <c r="E15" i="5" s="1"/>
  <c r="F15" i="5" s="1"/>
  <c r="F15" i="7"/>
  <c r="E14" i="9"/>
  <c r="N14" i="5" l="1"/>
  <c r="E14" i="5" s="1"/>
  <c r="F14" i="5" s="1"/>
  <c r="N14" i="7"/>
  <c r="E14" i="7" s="1"/>
  <c r="F14" i="7" s="1"/>
  <c r="F14" i="9"/>
  <c r="P14" i="8"/>
  <c r="G14" i="8" s="1"/>
  <c r="H14" i="8" s="1"/>
  <c r="E13" i="9" l="1"/>
  <c r="F13" i="9" s="1"/>
  <c r="N13" i="5"/>
  <c r="E13" i="5" s="1"/>
  <c r="F13" i="5" s="1"/>
  <c r="N13" i="7"/>
  <c r="E13" i="7" s="1"/>
  <c r="F13" i="7" s="1"/>
  <c r="P13" i="8"/>
  <c r="G13" i="8" s="1"/>
  <c r="H13" i="8" s="1"/>
  <c r="E12" i="9" l="1"/>
  <c r="F12" i="9" l="1"/>
  <c r="N12" i="5"/>
  <c r="E12" i="5" s="1"/>
  <c r="F12" i="5" s="1"/>
  <c r="N12" i="7"/>
  <c r="E12" i="7" s="1"/>
  <c r="F12" i="7" s="1"/>
  <c r="P12" i="8"/>
  <c r="G12" i="8" s="1"/>
  <c r="H12" i="8" s="1"/>
  <c r="E11" i="9" l="1"/>
  <c r="F11" i="9" s="1"/>
  <c r="N11" i="5"/>
  <c r="E11" i="5" s="1"/>
  <c r="F11" i="5" s="1"/>
  <c r="N11" i="7"/>
  <c r="E11" i="7" s="1"/>
  <c r="F11" i="7" s="1"/>
  <c r="P11" i="8"/>
  <c r="G11" i="8" s="1"/>
  <c r="H11" i="8" s="1"/>
  <c r="E10" i="9" l="1"/>
  <c r="N10" i="7"/>
  <c r="E10" i="7" s="1"/>
  <c r="F10" i="7" s="1"/>
  <c r="N10" i="5"/>
  <c r="E10" i="5" s="1"/>
  <c r="F10" i="5" s="1"/>
  <c r="P10" i="8"/>
  <c r="G10" i="8" s="1"/>
  <c r="H10" i="8" s="1"/>
  <c r="F10" i="9"/>
  <c r="E9" i="9"/>
  <c r="N9" i="5" l="1"/>
  <c r="E9" i="5" s="1"/>
  <c r="F9" i="5" s="1"/>
  <c r="N9" i="7"/>
  <c r="E9" i="7" s="1"/>
  <c r="F9" i="7" s="1"/>
  <c r="P9" i="8"/>
  <c r="G9" i="8" s="1"/>
  <c r="H9" i="8" s="1"/>
  <c r="F9" i="9"/>
  <c r="E8" i="9" l="1"/>
  <c r="N8" i="7"/>
  <c r="E8" i="7" s="1"/>
  <c r="F8" i="7" s="1"/>
  <c r="P8" i="8"/>
  <c r="G8" i="8" s="1"/>
  <c r="H8" i="8" s="1"/>
  <c r="N8" i="5"/>
  <c r="E8" i="5" s="1"/>
  <c r="F8" i="5" s="1"/>
  <c r="F8" i="9"/>
  <c r="N7" i="5" l="1"/>
  <c r="E7" i="5" s="1"/>
  <c r="F7" i="5" s="1"/>
  <c r="N7" i="7"/>
  <c r="E7" i="7" s="1"/>
  <c r="F7" i="7" s="1"/>
  <c r="E7" i="9"/>
  <c r="P7" i="8"/>
  <c r="G7" i="8" s="1"/>
  <c r="H7" i="8" s="1"/>
  <c r="F7" i="9"/>
  <c r="L3" i="9"/>
  <c r="I3" i="9"/>
  <c r="F3" i="9"/>
  <c r="G3" i="9" s="1"/>
  <c r="E4" i="9" l="1"/>
  <c r="E6" i="9"/>
  <c r="E5" i="9"/>
  <c r="F6" i="9"/>
  <c r="H3" i="9"/>
  <c r="J3" i="9" s="1"/>
  <c r="K3" i="9" s="1"/>
  <c r="I4" i="9"/>
  <c r="I5" i="9" s="1"/>
  <c r="I6" i="9" s="1"/>
  <c r="I7" i="9" s="1"/>
  <c r="I8" i="9" s="1"/>
  <c r="I9" i="9" s="1"/>
  <c r="L4" i="9"/>
  <c r="L5" i="9" s="1"/>
  <c r="F4" i="9"/>
  <c r="G4" i="9" s="1"/>
  <c r="F5" i="9"/>
  <c r="N4" i="5"/>
  <c r="E4" i="5" s="1"/>
  <c r="N5" i="5"/>
  <c r="E5" i="5" s="1"/>
  <c r="N6" i="5"/>
  <c r="E6" i="5" s="1"/>
  <c r="N4" i="7"/>
  <c r="E4" i="7" s="1"/>
  <c r="N5" i="7"/>
  <c r="E5" i="7" s="1"/>
  <c r="L6" i="9" l="1"/>
  <c r="L7" i="9" s="1"/>
  <c r="I10" i="9"/>
  <c r="I11" i="9" s="1"/>
  <c r="I12" i="9" s="1"/>
  <c r="I13" i="9" s="1"/>
  <c r="I14" i="9" s="1"/>
  <c r="I15" i="9" s="1"/>
  <c r="I16" i="9" s="1"/>
  <c r="I17" i="9" s="1"/>
  <c r="I18" i="9" s="1"/>
  <c r="R4" i="9"/>
  <c r="Q4" i="9" s="1"/>
  <c r="L8" i="9"/>
  <c r="G5" i="9"/>
  <c r="H4" i="9"/>
  <c r="J4" i="9" s="1"/>
  <c r="K4" i="9" s="1"/>
  <c r="N6" i="7"/>
  <c r="E6" i="7" s="1"/>
  <c r="N3" i="5"/>
  <c r="N3" i="7"/>
  <c r="P4" i="8"/>
  <c r="P5" i="8"/>
  <c r="L9" i="9" l="1"/>
  <c r="U4" i="9" s="1"/>
  <c r="P6" i="8"/>
  <c r="G6" i="8" s="1"/>
  <c r="G6" i="9"/>
  <c r="G7" i="9" s="1"/>
  <c r="H5" i="9"/>
  <c r="J5" i="9" s="1"/>
  <c r="K5" i="9" s="1"/>
  <c r="G5" i="8"/>
  <c r="G4" i="8"/>
  <c r="P3" i="8"/>
  <c r="G8" i="9" l="1"/>
  <c r="H7" i="9"/>
  <c r="J7" i="9" s="1"/>
  <c r="K7" i="9" s="1"/>
  <c r="L10" i="9"/>
  <c r="L11" i="9" s="1"/>
  <c r="L12" i="9" s="1"/>
  <c r="L13" i="9" s="1"/>
  <c r="L14" i="9" s="1"/>
  <c r="L15" i="9" s="1"/>
  <c r="L16" i="9" s="1"/>
  <c r="L17" i="9" s="1"/>
  <c r="L18" i="9" s="1"/>
  <c r="H6" i="9"/>
  <c r="J6" i="9" s="1"/>
  <c r="K6" i="9" s="1"/>
  <c r="G9" i="9" l="1"/>
  <c r="H8" i="9"/>
  <c r="J8" i="9" s="1"/>
  <c r="K8" i="9" s="1"/>
  <c r="H6" i="8"/>
  <c r="F6" i="7"/>
  <c r="F6" i="5"/>
  <c r="G10" i="9" l="1"/>
  <c r="H9" i="9"/>
  <c r="J9" i="9" s="1"/>
  <c r="F5" i="7"/>
  <c r="F5" i="5"/>
  <c r="H5" i="8"/>
  <c r="K9" i="9" l="1"/>
  <c r="T4" i="9" s="1"/>
  <c r="S4" i="9"/>
  <c r="H10" i="9"/>
  <c r="J10" i="9" s="1"/>
  <c r="K10" i="9" s="1"/>
  <c r="G11" i="9"/>
  <c r="G12" i="9" s="1"/>
  <c r="H4" i="8"/>
  <c r="F4" i="7"/>
  <c r="F4" i="5"/>
  <c r="H12" i="9" l="1"/>
  <c r="J12" i="9" s="1"/>
  <c r="K12" i="9" s="1"/>
  <c r="G13" i="9"/>
  <c r="H11" i="9"/>
  <c r="J11" i="9" s="1"/>
  <c r="K11" i="9" s="1"/>
  <c r="V4" i="9"/>
  <c r="W4" i="9" s="1"/>
  <c r="F3" i="5"/>
  <c r="G3" i="5" s="1"/>
  <c r="G14" i="9" l="1"/>
  <c r="G15" i="9" s="1"/>
  <c r="H13" i="9"/>
  <c r="J13" i="9" s="1"/>
  <c r="K13" i="9" s="1"/>
  <c r="L3" i="5"/>
  <c r="L4" i="5" s="1"/>
  <c r="L5" i="5" s="1"/>
  <c r="L6" i="5" s="1"/>
  <c r="L7" i="5" s="1"/>
  <c r="L8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F3" i="7"/>
  <c r="G3" i="7" s="1"/>
  <c r="I3" i="7"/>
  <c r="L3" i="7"/>
  <c r="H3" i="8"/>
  <c r="I3" i="8" s="1"/>
  <c r="N3" i="8"/>
  <c r="K3" i="8"/>
  <c r="G16" i="9" l="1"/>
  <c r="H15" i="9"/>
  <c r="J15" i="9" s="1"/>
  <c r="K15" i="9" s="1"/>
  <c r="H14" i="9"/>
  <c r="J14" i="9" s="1"/>
  <c r="K14" i="9" s="1"/>
  <c r="L9" i="5"/>
  <c r="G17" i="9" l="1"/>
  <c r="G18" i="9" s="1"/>
  <c r="H16" i="9"/>
  <c r="J16" i="9" s="1"/>
  <c r="K16" i="9" s="1"/>
  <c r="L10" i="5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H18" i="9" l="1"/>
  <c r="J18" i="9" s="1"/>
  <c r="K18" i="9" s="1"/>
  <c r="G19" i="9"/>
  <c r="H17" i="9"/>
  <c r="J17" i="9" s="1"/>
  <c r="K17" i="9" s="1"/>
  <c r="E9" i="6"/>
  <c r="F9" i="6" s="1"/>
  <c r="F3" i="6"/>
  <c r="G3" i="6" s="1"/>
  <c r="E7" i="6"/>
  <c r="F7" i="6" s="1"/>
  <c r="E11" i="6"/>
  <c r="F11" i="6" s="1"/>
  <c r="E15" i="6"/>
  <c r="E6" i="6"/>
  <c r="F6" i="6" s="1"/>
  <c r="E14" i="6"/>
  <c r="F14" i="6" s="1"/>
  <c r="O7" i="6"/>
  <c r="O11" i="6"/>
  <c r="O15" i="6"/>
  <c r="E8" i="6"/>
  <c r="O16" i="6"/>
  <c r="O12" i="6"/>
  <c r="O8" i="6"/>
  <c r="O4" i="6"/>
  <c r="O14" i="6"/>
  <c r="O10" i="6"/>
  <c r="O6" i="6"/>
  <c r="O13" i="6"/>
  <c r="O9" i="6"/>
  <c r="O5" i="6"/>
  <c r="O3" i="6"/>
  <c r="E5" i="6"/>
  <c r="F5" i="6" s="1"/>
  <c r="E10" i="6"/>
  <c r="F10" i="6" s="1"/>
  <c r="E12" i="6"/>
  <c r="F12" i="6" s="1"/>
  <c r="F15" i="6"/>
  <c r="E4" i="6"/>
  <c r="F4" i="6" s="1"/>
  <c r="E13" i="6"/>
  <c r="F13" i="6" s="1"/>
  <c r="I3" i="6"/>
  <c r="F8" i="6"/>
  <c r="H19" i="9" l="1"/>
  <c r="J19" i="9" s="1"/>
  <c r="K19" i="9" s="1"/>
  <c r="G20" i="9"/>
  <c r="R20" i="6"/>
  <c r="S20" i="6" s="1"/>
  <c r="P20" i="6"/>
  <c r="Q20" i="6" s="1"/>
  <c r="R19" i="6"/>
  <c r="S19" i="6" s="1"/>
  <c r="P19" i="6"/>
  <c r="Q19" i="6" s="1"/>
  <c r="P18" i="6"/>
  <c r="Q18" i="6" s="1"/>
  <c r="R18" i="6"/>
  <c r="S18" i="6" s="1"/>
  <c r="P17" i="6"/>
  <c r="Q17" i="6" s="1"/>
  <c r="R17" i="6"/>
  <c r="S17" i="6" s="1"/>
  <c r="L3" i="6"/>
  <c r="K4" i="8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L4" i="7"/>
  <c r="L5" i="7" s="1"/>
  <c r="L6" i="7" s="1"/>
  <c r="L7" i="7" s="1"/>
  <c r="L8" i="7" s="1"/>
  <c r="R16" i="6"/>
  <c r="S16" i="6" s="1"/>
  <c r="P16" i="6"/>
  <c r="Q16" i="6" s="1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X4" i="6" s="1"/>
  <c r="W4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G4" i="6"/>
  <c r="H3" i="6"/>
  <c r="J3" i="6" s="1"/>
  <c r="K3" i="6" s="1"/>
  <c r="H20" i="9" l="1"/>
  <c r="J20" i="9" s="1"/>
  <c r="K20" i="9" s="1"/>
  <c r="H2" i="9"/>
  <c r="T20" i="6"/>
  <c r="U20" i="6" s="1"/>
  <c r="E20" i="6" s="1"/>
  <c r="F20" i="6" s="1"/>
  <c r="T19" i="6"/>
  <c r="U19" i="6" s="1"/>
  <c r="E19" i="6" s="1"/>
  <c r="F19" i="6" s="1"/>
  <c r="T18" i="6"/>
  <c r="U18" i="6" s="1"/>
  <c r="E18" i="6" s="1"/>
  <c r="F18" i="6" s="1"/>
  <c r="T17" i="6"/>
  <c r="U17" i="6" s="1"/>
  <c r="E17" i="6" s="1"/>
  <c r="T4" i="8"/>
  <c r="R4" i="7"/>
  <c r="Q4" i="7" s="1"/>
  <c r="L9" i="7"/>
  <c r="I15" i="6"/>
  <c r="N4" i="8"/>
  <c r="N5" i="8" s="1"/>
  <c r="N6" i="8" s="1"/>
  <c r="N7" i="8" s="1"/>
  <c r="N8" i="8" s="1"/>
  <c r="N9" i="8" s="1"/>
  <c r="W4" i="8" s="1"/>
  <c r="T16" i="6"/>
  <c r="U16" i="6" s="1"/>
  <c r="E16" i="6" s="1"/>
  <c r="F16" i="6" s="1"/>
  <c r="R4" i="5"/>
  <c r="Q4" i="5" s="1"/>
  <c r="AA4" i="6"/>
  <c r="G5" i="6"/>
  <c r="H4" i="6"/>
  <c r="J4" i="6" s="1"/>
  <c r="K4" i="6" s="1"/>
  <c r="F17" i="6" l="1"/>
  <c r="L10" i="7"/>
  <c r="L11" i="7" s="1"/>
  <c r="L12" i="7" s="1"/>
  <c r="L13" i="7" s="1"/>
  <c r="L14" i="7" s="1"/>
  <c r="L15" i="7" s="1"/>
  <c r="L16" i="7" s="1"/>
  <c r="U4" i="7"/>
  <c r="N10" i="8"/>
  <c r="N11" i="8" s="1"/>
  <c r="N12" i="8" s="1"/>
  <c r="N13" i="8" s="1"/>
  <c r="L16" i="6"/>
  <c r="L17" i="6" s="1"/>
  <c r="L18" i="6" s="1"/>
  <c r="L19" i="6" s="1"/>
  <c r="L20" i="6" s="1"/>
  <c r="I16" i="6"/>
  <c r="I17" i="6" s="1"/>
  <c r="I18" i="6" s="1"/>
  <c r="I19" i="6" s="1"/>
  <c r="I20" i="6" s="1"/>
  <c r="U4" i="5"/>
  <c r="H5" i="6"/>
  <c r="J5" i="6" s="1"/>
  <c r="K5" i="6" s="1"/>
  <c r="G6" i="6"/>
  <c r="L17" i="7" l="1"/>
  <c r="L18" i="7" s="1"/>
  <c r="L19" i="7" s="1"/>
  <c r="L20" i="7" s="1"/>
  <c r="N14" i="8"/>
  <c r="N15" i="8" s="1"/>
  <c r="N16" i="8" s="1"/>
  <c r="G7" i="6"/>
  <c r="H6" i="6"/>
  <c r="J6" i="6" s="1"/>
  <c r="K6" i="6" s="1"/>
  <c r="N17" i="8" l="1"/>
  <c r="N18" i="8" s="1"/>
  <c r="N19" i="8" s="1"/>
  <c r="N20" i="8" s="1"/>
  <c r="G8" i="6"/>
  <c r="H7" i="6"/>
  <c r="J7" i="6" s="1"/>
  <c r="K7" i="6" s="1"/>
  <c r="H8" i="6" l="1"/>
  <c r="J8" i="6" s="1"/>
  <c r="K8" i="6" s="1"/>
  <c r="G9" i="6"/>
  <c r="H9" i="6" l="1"/>
  <c r="J9" i="6" s="1"/>
  <c r="K9" i="6" s="1"/>
  <c r="G10" i="6"/>
  <c r="G11" i="6" l="1"/>
  <c r="H10" i="6"/>
  <c r="J10" i="6" s="1"/>
  <c r="K10" i="6" s="1"/>
  <c r="G12" i="6" l="1"/>
  <c r="H11" i="6"/>
  <c r="J11" i="6" s="1"/>
  <c r="K11" i="6" s="1"/>
  <c r="S4" i="8" l="1"/>
  <c r="H12" i="6"/>
  <c r="J12" i="6" s="1"/>
  <c r="K12" i="6" s="1"/>
  <c r="G13" i="6"/>
  <c r="H13" i="6" l="1"/>
  <c r="J13" i="6" s="1"/>
  <c r="K13" i="6" s="1"/>
  <c r="G14" i="6"/>
  <c r="G15" i="6" l="1"/>
  <c r="H14" i="6"/>
  <c r="J14" i="6" s="1"/>
  <c r="Y4" i="8" l="1"/>
  <c r="Y4" i="6"/>
  <c r="K14" i="6"/>
  <c r="Z4" i="6" s="1"/>
  <c r="G16" i="6"/>
  <c r="G17" i="6" s="1"/>
  <c r="H15" i="6"/>
  <c r="J15" i="6" s="1"/>
  <c r="K15" i="6" s="1"/>
  <c r="H17" i="6" l="1"/>
  <c r="J17" i="6" s="1"/>
  <c r="K17" i="6" s="1"/>
  <c r="G18" i="6"/>
  <c r="W4" i="7"/>
  <c r="H16" i="6"/>
  <c r="J16" i="6" s="1"/>
  <c r="K16" i="6" s="1"/>
  <c r="AC4" i="6"/>
  <c r="AB4" i="6"/>
  <c r="H18" i="6" l="1"/>
  <c r="J18" i="6" s="1"/>
  <c r="K18" i="6" s="1"/>
  <c r="G19" i="6"/>
  <c r="J3" i="8"/>
  <c r="L3" i="8" s="1"/>
  <c r="M3" i="8" s="1"/>
  <c r="I4" i="8"/>
  <c r="H19" i="6" l="1"/>
  <c r="J19" i="6" s="1"/>
  <c r="K19" i="6" s="1"/>
  <c r="G20" i="6"/>
  <c r="H20" i="6" s="1"/>
  <c r="J20" i="6" s="1"/>
  <c r="K20" i="6" s="1"/>
  <c r="J4" i="8"/>
  <c r="L4" i="8" s="1"/>
  <c r="M4" i="8" s="1"/>
  <c r="I5" i="8"/>
  <c r="I6" i="8" s="1"/>
  <c r="H3" i="7"/>
  <c r="J3" i="7" s="1"/>
  <c r="K3" i="7" s="1"/>
  <c r="G4" i="7"/>
  <c r="J6" i="8" l="1"/>
  <c r="L6" i="8" s="1"/>
  <c r="M6" i="8" s="1"/>
  <c r="I7" i="8"/>
  <c r="H4" i="7"/>
  <c r="J4" i="7" s="1"/>
  <c r="K4" i="7" s="1"/>
  <c r="G5" i="7"/>
  <c r="G6" i="7" s="1"/>
  <c r="J5" i="8"/>
  <c r="L5" i="8" s="1"/>
  <c r="M5" i="8" s="1"/>
  <c r="H3" i="5"/>
  <c r="J3" i="5" s="1"/>
  <c r="K3" i="5" s="1"/>
  <c r="G4" i="5"/>
  <c r="H6" i="7" l="1"/>
  <c r="J6" i="7" s="1"/>
  <c r="K6" i="7" s="1"/>
  <c r="G7" i="7"/>
  <c r="J7" i="8"/>
  <c r="L7" i="8" s="1"/>
  <c r="M7" i="8" s="1"/>
  <c r="I8" i="8"/>
  <c r="H4" i="5"/>
  <c r="J4" i="5" s="1"/>
  <c r="K4" i="5" s="1"/>
  <c r="G5" i="5"/>
  <c r="G6" i="5" s="1"/>
  <c r="H5" i="7"/>
  <c r="J5" i="7" s="1"/>
  <c r="K5" i="7" s="1"/>
  <c r="H6" i="5" l="1"/>
  <c r="J6" i="5" s="1"/>
  <c r="K6" i="5" s="1"/>
  <c r="G7" i="5"/>
  <c r="J8" i="8"/>
  <c r="L8" i="8" s="1"/>
  <c r="M8" i="8" s="1"/>
  <c r="I9" i="8"/>
  <c r="H7" i="7"/>
  <c r="J7" i="7" s="1"/>
  <c r="K7" i="7" s="1"/>
  <c r="G8" i="7"/>
  <c r="H5" i="5"/>
  <c r="J5" i="5" s="1"/>
  <c r="K5" i="5" s="1"/>
  <c r="J9" i="8" l="1"/>
  <c r="L9" i="8" s="1"/>
  <c r="I10" i="8"/>
  <c r="I11" i="8" s="1"/>
  <c r="H7" i="5"/>
  <c r="J7" i="5" s="1"/>
  <c r="K7" i="5" s="1"/>
  <c r="G8" i="5"/>
  <c r="H8" i="7"/>
  <c r="J8" i="7" s="1"/>
  <c r="K8" i="7" s="1"/>
  <c r="G9" i="7"/>
  <c r="J11" i="8" l="1"/>
  <c r="L11" i="8" s="1"/>
  <c r="M11" i="8" s="1"/>
  <c r="I12" i="8"/>
  <c r="M9" i="8"/>
  <c r="V4" i="8" s="1"/>
  <c r="U4" i="8"/>
  <c r="X4" i="8" s="1"/>
  <c r="H9" i="7"/>
  <c r="J9" i="7" s="1"/>
  <c r="G10" i="7"/>
  <c r="G11" i="7" s="1"/>
  <c r="H8" i="5"/>
  <c r="J8" i="5" s="1"/>
  <c r="K8" i="5" s="1"/>
  <c r="G9" i="5"/>
  <c r="J10" i="8"/>
  <c r="L10" i="8" s="1"/>
  <c r="M10" i="8" s="1"/>
  <c r="H2" i="6"/>
  <c r="J12" i="8" l="1"/>
  <c r="L12" i="8" s="1"/>
  <c r="M12" i="8" s="1"/>
  <c r="I13" i="8"/>
  <c r="H11" i="7"/>
  <c r="J11" i="7" s="1"/>
  <c r="K11" i="7" s="1"/>
  <c r="G12" i="7"/>
  <c r="K9" i="7"/>
  <c r="T4" i="7" s="1"/>
  <c r="S4" i="7"/>
  <c r="V4" i="7" s="1"/>
  <c r="H9" i="5"/>
  <c r="J9" i="5" s="1"/>
  <c r="G10" i="5"/>
  <c r="G11" i="5" s="1"/>
  <c r="H10" i="7"/>
  <c r="J10" i="7" s="1"/>
  <c r="K10" i="7" s="1"/>
  <c r="H12" i="7" l="1"/>
  <c r="J12" i="7" s="1"/>
  <c r="K12" i="7" s="1"/>
  <c r="G13" i="7"/>
  <c r="J13" i="8"/>
  <c r="L13" i="8" s="1"/>
  <c r="M13" i="8" s="1"/>
  <c r="I14" i="8"/>
  <c r="H11" i="5"/>
  <c r="J11" i="5" s="1"/>
  <c r="K11" i="5" s="1"/>
  <c r="G12" i="5"/>
  <c r="K9" i="5"/>
  <c r="T4" i="5" s="1"/>
  <c r="S4" i="5"/>
  <c r="V4" i="5" s="1"/>
  <c r="W4" i="5" s="1"/>
  <c r="H10" i="5"/>
  <c r="J10" i="5" s="1"/>
  <c r="K10" i="5" s="1"/>
  <c r="J14" i="8" l="1"/>
  <c r="L14" i="8" s="1"/>
  <c r="M14" i="8" s="1"/>
  <c r="I15" i="8"/>
  <c r="H13" i="7"/>
  <c r="J13" i="7" s="1"/>
  <c r="K13" i="7" s="1"/>
  <c r="G14" i="7"/>
  <c r="H12" i="5"/>
  <c r="J12" i="5" s="1"/>
  <c r="K12" i="5" s="1"/>
  <c r="G13" i="5"/>
  <c r="H14" i="7" l="1"/>
  <c r="J14" i="7" s="1"/>
  <c r="K14" i="7" s="1"/>
  <c r="G15" i="7"/>
  <c r="J15" i="8"/>
  <c r="L15" i="8" s="1"/>
  <c r="M15" i="8" s="1"/>
  <c r="I16" i="8"/>
  <c r="H13" i="5"/>
  <c r="J13" i="5" s="1"/>
  <c r="K13" i="5" s="1"/>
  <c r="G14" i="5"/>
  <c r="H14" i="5" l="1"/>
  <c r="J14" i="5" s="1"/>
  <c r="K14" i="5" s="1"/>
  <c r="G15" i="5"/>
  <c r="J16" i="8"/>
  <c r="L16" i="8" s="1"/>
  <c r="M16" i="8" s="1"/>
  <c r="I17" i="8"/>
  <c r="H15" i="7"/>
  <c r="J15" i="7" s="1"/>
  <c r="K15" i="7" s="1"/>
  <c r="G16" i="7"/>
  <c r="J17" i="8" l="1"/>
  <c r="L17" i="8" s="1"/>
  <c r="M17" i="8" s="1"/>
  <c r="I18" i="8"/>
  <c r="H16" i="7"/>
  <c r="J16" i="7" s="1"/>
  <c r="K16" i="7" s="1"/>
  <c r="G17" i="7"/>
  <c r="H15" i="5"/>
  <c r="J15" i="5" s="1"/>
  <c r="K15" i="5" s="1"/>
  <c r="G16" i="5"/>
  <c r="J18" i="8" l="1"/>
  <c r="L18" i="8" s="1"/>
  <c r="M18" i="8" s="1"/>
  <c r="I19" i="8"/>
  <c r="H17" i="7"/>
  <c r="J17" i="7" s="1"/>
  <c r="K17" i="7" s="1"/>
  <c r="G18" i="7"/>
  <c r="H16" i="5"/>
  <c r="J16" i="5" s="1"/>
  <c r="K16" i="5" s="1"/>
  <c r="G17" i="5"/>
  <c r="J19" i="8" l="1"/>
  <c r="L19" i="8" s="1"/>
  <c r="M19" i="8" s="1"/>
  <c r="I20" i="8"/>
  <c r="J20" i="8" s="1"/>
  <c r="L20" i="8" s="1"/>
  <c r="M20" i="8" s="1"/>
  <c r="H18" i="7"/>
  <c r="J18" i="7" s="1"/>
  <c r="K18" i="7" s="1"/>
  <c r="G19" i="7"/>
  <c r="G20" i="7" s="1"/>
  <c r="H20" i="7" s="1"/>
  <c r="J20" i="7" s="1"/>
  <c r="K20" i="7" s="1"/>
  <c r="J2" i="8"/>
  <c r="H17" i="5"/>
  <c r="J17" i="5" s="1"/>
  <c r="K17" i="5" s="1"/>
  <c r="G18" i="5"/>
  <c r="H19" i="7" l="1"/>
  <c r="J19" i="7" s="1"/>
  <c r="K19" i="7" s="1"/>
  <c r="H2" i="7"/>
  <c r="H18" i="5"/>
  <c r="J18" i="5" s="1"/>
  <c r="K18" i="5" s="1"/>
  <c r="G19" i="5"/>
  <c r="G20" i="5" s="1"/>
  <c r="H20" i="5" s="1"/>
  <c r="J20" i="5" s="1"/>
  <c r="K20" i="5" s="1"/>
  <c r="H19" i="5" l="1"/>
  <c r="J19" i="5" s="1"/>
  <c r="K19" i="5" s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<sst xmlns="http://schemas.openxmlformats.org/spreadsheetml/2006/main" count="117" uniqueCount="29">
  <si>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</si>
  <si>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</si>
  <si>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</si>
  <si>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</si>
  <si>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</si>
  <si>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</si>
  <si>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</si>
  <si>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</si>
  <si>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</si>
  <si>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</si>
  <si>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</si>
  <si>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</si>
  <si>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</si>
  <si>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</si>
  <si>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</si>
  <si>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</si>
  <si>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</si>
  <si>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</si>
  <si>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</si>
  <si>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</si>
  <si>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</si>
  <si>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</si>
  <si>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</si>
  <si>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</si>
  <si>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</si>
  <si>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</si>
  <si>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</si>
  <si>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turnover</t>
    <phoneticPr fontId="3" type="noConversion"/>
  </si>
  <si>
    <t>turnover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</si>
</sst>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1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2702774.6770976437</c:v>
                </c:pt>
                <c:pt idx="16">
                  <c:v>3094416.5845493269</c:v>
                </c:pt>
                <c:pt idx="17">
                  <c:v>3405393.8463527663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1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2403405.8214305816</c:v>
                </c:pt>
                <c:pt idx="16">
                  <c:v>2763969.1929088128</c:v>
                </c:pt>
                <c:pt idx="17">
                  <c:v>3207713.7474722113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  <c:pt idx="16">
                  <c:v>-330447.39164051414</c:v>
                </c:pt>
                <c:pt idx="17">
                  <c:v>-197680.09888055502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41120"/>
        <c:axId val="88387968"/>
      </c:lineChart>
      <c:dateAx>
        <c:axId val="883411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87968"/>
        <c:crosses val="autoZero"/>
        <c:auto val="1"/>
        <c:lblOffset val="100"/>
        <c:baseTimeUnit val="months"/>
      </c:dateAx>
      <c:valAx>
        <c:axId val="883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'model4(3)turnover&amp;CCI_per_day'!买卖</c:f>
              <c:numCache>
                <c:formatCode>0.00_ </c:formatCode>
                <c:ptCount val="19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317811.73146736313</c:v>
                </c:pt>
                <c:pt idx="8">
                  <c:v>99080.299591503761</c:v>
                </c:pt>
                <c:pt idx="9">
                  <c:v>465392.73704574164</c:v>
                </c:pt>
                <c:pt idx="10">
                  <c:v>1616402.8756808292</c:v>
                </c:pt>
                <c:pt idx="11">
                  <c:v>790410.51240753022</c:v>
                </c:pt>
                <c:pt idx="12">
                  <c:v>422916.30686063902</c:v>
                </c:pt>
                <c:pt idx="13">
                  <c:v>665747.16982557636</c:v>
                </c:pt>
                <c:pt idx="14">
                  <c:v>300031.00550934568</c:v>
                </c:pt>
                <c:pt idx="15">
                  <c:v>1442324.1532089238</c:v>
                </c:pt>
                <c:pt idx="16">
                  <c:v>2922335.9299294855</c:v>
                </c:pt>
                <c:pt idx="17">
                  <c:v>1313323.0596551057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640192"/>
        <c:axId val="756386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'model4(3)turnover&amp;CCI_per_day'!指数</c:f>
              <c:numCache>
                <c:formatCode>General</c:formatCode>
                <c:ptCount val="1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35328"/>
        <c:axId val="75637120"/>
      </c:lineChart>
      <c:dateAx>
        <c:axId val="75635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37120"/>
        <c:crosses val="autoZero"/>
        <c:auto val="1"/>
        <c:lblOffset val="100"/>
        <c:baseTimeUnit val="months"/>
      </c:dateAx>
      <c:valAx>
        <c:axId val="756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35328"/>
        <c:crosses val="autoZero"/>
        <c:crossBetween val="between"/>
      </c:valAx>
      <c:valAx>
        <c:axId val="756386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40192"/>
        <c:crosses val="max"/>
        <c:crossBetween val="between"/>
      </c:valAx>
      <c:catAx>
        <c:axId val="75640192"/>
        <c:scaling>
          <c:orientation val="minMax"/>
        </c:scaling>
        <c:delete val="1"/>
        <c:axPos val="b"/>
        <c:majorTickMark val="out"/>
        <c:minorTickMark val="none"/>
        <c:tickLblPos val="nextTo"/>
        <c:crossAx val="7563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1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338807.23397602042</c:v>
                </c:pt>
                <c:pt idx="16">
                  <c:v>391641.90745168331</c:v>
                </c:pt>
                <c:pt idx="17">
                  <c:v>310977.26180343935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634752"/>
        <c:axId val="986332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1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12352"/>
        <c:axId val="91413888"/>
      </c:lineChart>
      <c:dateAx>
        <c:axId val="91412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13888"/>
        <c:crosses val="autoZero"/>
        <c:auto val="1"/>
        <c:lblOffset val="100"/>
        <c:baseTimeUnit val="months"/>
      </c:dateAx>
      <c:valAx>
        <c:axId val="914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12352"/>
        <c:crosses val="autoZero"/>
        <c:crossBetween val="between"/>
      </c:valAx>
      <c:valAx>
        <c:axId val="986332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34752"/>
        <c:crosses val="max"/>
        <c:crossBetween val="between"/>
      </c:valAx>
      <c:catAx>
        <c:axId val="98634752"/>
        <c:scaling>
          <c:orientation val="minMax"/>
        </c:scaling>
        <c:delete val="1"/>
        <c:axPos val="b"/>
        <c:majorTickMark val="out"/>
        <c:minorTickMark val="none"/>
        <c:tickLblPos val="nextTo"/>
        <c:crossAx val="9863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1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2770536.1238928479</c:v>
                </c:pt>
                <c:pt idx="16">
                  <c:v>3240506.4128348678</c:v>
                </c:pt>
                <c:pt idx="17">
                  <c:v>3551483.6746383072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1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2471167.2682257858</c:v>
                </c:pt>
                <c:pt idx="16">
                  <c:v>2909182.7952390611</c:v>
                </c:pt>
                <c:pt idx="17">
                  <c:v>3359902.686902009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  <c:pt idx="16">
                  <c:v>-331323.61759580672</c:v>
                </c:pt>
                <c:pt idx="17">
                  <c:v>-191580.98773629824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72640"/>
        <c:axId val="490881024"/>
      </c:lineChart>
      <c:dateAx>
        <c:axId val="484672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881024"/>
        <c:crosses val="autoZero"/>
        <c:auto val="1"/>
        <c:lblOffset val="100"/>
        <c:baseTimeUnit val="months"/>
      </c:dateAx>
      <c:valAx>
        <c:axId val="4908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1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406568.68077122449</c:v>
                </c:pt>
                <c:pt idx="16">
                  <c:v>469970.28894201998</c:v>
                </c:pt>
                <c:pt idx="17">
                  <c:v>310977.26180343935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305472"/>
        <c:axId val="5413039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1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60160"/>
        <c:axId val="536861696"/>
      </c:lineChart>
      <c:dateAx>
        <c:axId val="536860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861696"/>
        <c:crosses val="autoZero"/>
        <c:auto val="1"/>
        <c:lblOffset val="100"/>
        <c:baseTimeUnit val="months"/>
      </c:dateAx>
      <c:valAx>
        <c:axId val="5368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860160"/>
        <c:crosses val="autoZero"/>
        <c:crossBetween val="between"/>
      </c:valAx>
      <c:valAx>
        <c:axId val="5413039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305472"/>
        <c:crosses val="max"/>
        <c:crossBetween val="between"/>
      </c:valAx>
      <c:catAx>
        <c:axId val="541305472"/>
        <c:scaling>
          <c:orientation val="minMax"/>
        </c:scaling>
        <c:delete val="1"/>
        <c:axPos val="b"/>
        <c:majorTickMark val="out"/>
        <c:minorTickMark val="none"/>
        <c:tickLblPos val="nextTo"/>
        <c:crossAx val="541303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18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453884.17017662968</c:v>
                </c:pt>
                <c:pt idx="8">
                  <c:v>606692.11135508155</c:v>
                </c:pt>
                <c:pt idx="9">
                  <c:v>905710.43023504305</c:v>
                </c:pt>
                <c:pt idx="10">
                  <c:v>1335959.2839917385</c:v>
                </c:pt>
                <c:pt idx="11">
                  <c:v>1780667.2158307</c:v>
                </c:pt>
                <c:pt idx="12">
                  <c:v>1937909.2658485125</c:v>
                </c:pt>
                <c:pt idx="13">
                  <c:v>2193010.887953979</c:v>
                </c:pt>
                <c:pt idx="14">
                  <c:v>2496190.1070616054</c:v>
                </c:pt>
                <c:pt idx="15">
                  <c:v>2902758.7878328301</c:v>
                </c:pt>
                <c:pt idx="16">
                  <c:v>3372729.07677485</c:v>
                </c:pt>
                <c:pt idx="17">
                  <c:v>3683706.3385782894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18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430902.47698604997</c:v>
                </c:pt>
                <c:pt idx="8">
                  <c:v>579357.89497069945</c:v>
                </c:pt>
                <c:pt idx="9">
                  <c:v>819258.04132691398</c:v>
                </c:pt>
                <c:pt idx="10">
                  <c:v>1173994.4598943966</c:v>
                </c:pt>
                <c:pt idx="11">
                  <c:v>1664421.2267078152</c:v>
                </c:pt>
                <c:pt idx="12">
                  <c:v>2040021.1981970037</c:v>
                </c:pt>
                <c:pt idx="13">
                  <c:v>2188896.7966426979</c:v>
                </c:pt>
                <c:pt idx="14">
                  <c:v>2393698.5950288731</c:v>
                </c:pt>
                <c:pt idx="15">
                  <c:v>2584365.0276401606</c:v>
                </c:pt>
                <c:pt idx="16">
                  <c:v>3020916.7899380876</c:v>
                </c:pt>
                <c:pt idx="17">
                  <c:v>3477003.8253533985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-22981.69319057971</c:v>
                </c:pt>
                <c:pt idx="8">
                  <c:v>-27334.216384382104</c:v>
                </c:pt>
                <c:pt idx="9">
                  <c:v>-86452.388908129069</c:v>
                </c:pt>
                <c:pt idx="10">
                  <c:v>-161964.82409734186</c:v>
                </c:pt>
                <c:pt idx="11">
                  <c:v>-116245.98912288481</c:v>
                </c:pt>
                <c:pt idx="12">
                  <c:v>102111.93234849116</c:v>
                </c:pt>
                <c:pt idx="13">
                  <c:v>-4114.0913112810813</c:v>
                </c:pt>
                <c:pt idx="14">
                  <c:v>-102491.51203273237</c:v>
                </c:pt>
                <c:pt idx="15">
                  <c:v>-318393.76019266946</c:v>
                </c:pt>
                <c:pt idx="16">
                  <c:v>-351812.28683676245</c:v>
                </c:pt>
                <c:pt idx="17">
                  <c:v>-206702.51322489092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740800"/>
        <c:axId val="577742336"/>
      </c:lineChart>
      <c:dateAx>
        <c:axId val="5777408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742336"/>
        <c:crosses val="autoZero"/>
        <c:auto val="1"/>
        <c:lblOffset val="100"/>
        <c:baseTimeUnit val="months"/>
      </c:dateAx>
      <c:valAx>
        <c:axId val="5777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7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19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203388.59680025204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255101.62210546658</c:v>
                </c:pt>
                <c:pt idx="14">
                  <c:v>303179.21910762659</c:v>
                </c:pt>
                <c:pt idx="15">
                  <c:v>406568.68077122449</c:v>
                </c:pt>
                <c:pt idx="16">
                  <c:v>469970.28894201998</c:v>
                </c:pt>
                <c:pt idx="17">
                  <c:v>310977.26180343935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00352"/>
        <c:axId val="504985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1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95488"/>
        <c:axId val="50497024"/>
      </c:lineChart>
      <c:dateAx>
        <c:axId val="50495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97024"/>
        <c:crosses val="autoZero"/>
        <c:auto val="1"/>
        <c:lblOffset val="100"/>
        <c:baseTimeUnit val="months"/>
      </c:dateAx>
      <c:valAx>
        <c:axId val="504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95488"/>
        <c:crosses val="autoZero"/>
        <c:crossBetween val="between"/>
      </c:valAx>
      <c:valAx>
        <c:axId val="504985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00352"/>
        <c:crosses val="max"/>
        <c:crossBetween val="between"/>
      </c:valAx>
      <c:catAx>
        <c:axId val="50500352"/>
        <c:scaling>
          <c:orientation val="minMax"/>
        </c:scaling>
        <c:delete val="1"/>
        <c:axPos val="b"/>
        <c:majorTickMark val="out"/>
        <c:minorTickMark val="none"/>
        <c:tickLblPos val="nextTo"/>
        <c:crossAx val="5049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18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2251926.9034996843</c:v>
                </c:pt>
                <c:pt idx="8">
                  <c:v>3202357.3468225673</c:v>
                </c:pt>
                <c:pt idx="9">
                  <c:v>5804003.0032127518</c:v>
                </c:pt>
                <c:pt idx="10">
                  <c:v>10294361.706755884</c:v>
                </c:pt>
                <c:pt idx="11">
                  <c:v>15012968.250231147</c:v>
                </c:pt>
                <c:pt idx="12">
                  <c:v>16005066.076396745</c:v>
                </c:pt>
                <c:pt idx="13">
                  <c:v>17876526.551763058</c:v>
                </c:pt>
                <c:pt idx="14">
                  <c:v>20301237.504284184</c:v>
                </c:pt>
                <c:pt idx="15">
                  <c:v>24066642.634684995</c:v>
                </c:pt>
                <c:pt idx="16">
                  <c:v>28746325.621137921</c:v>
                </c:pt>
                <c:pt idx="17">
                  <c:v>31505596.929229394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18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2169817.3176074922</c:v>
                </c:pt>
                <c:pt idx="8">
                  <c:v>3098330.5506435884</c:v>
                </c:pt>
                <c:pt idx="9">
                  <c:v>5383819.9215691434</c:v>
                </c:pt>
                <c:pt idx="10">
                  <c:v>9377942.6013078354</c:v>
                </c:pt>
                <c:pt idx="11">
                  <c:v>14461754.113661477</c:v>
                </c:pt>
                <c:pt idx="12">
                  <c:v>17351111.190320637</c:v>
                </c:pt>
                <c:pt idx="13">
                  <c:v>18319081.275756035</c:v>
                </c:pt>
                <c:pt idx="14">
                  <c:v>19920462.426406339</c:v>
                </c:pt>
                <c:pt idx="15">
                  <c:v>21889119.782806464</c:v>
                </c:pt>
                <c:pt idx="16">
                  <c:v>26285753.693430729</c:v>
                </c:pt>
                <c:pt idx="17">
                  <c:v>30307661.490013275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-82109.585892192088</c:v>
                </c:pt>
                <c:pt idx="8">
                  <c:v>-104026.79617897887</c:v>
                </c:pt>
                <c:pt idx="9">
                  <c:v>-420183.0816436084</c:v>
                </c:pt>
                <c:pt idx="10">
                  <c:v>-916419.10544804856</c:v>
                </c:pt>
                <c:pt idx="11">
                  <c:v>-551214.13656966947</c:v>
                </c:pt>
                <c:pt idx="12">
                  <c:v>1346045.1139238924</c:v>
                </c:pt>
                <c:pt idx="13">
                  <c:v>442554.72399297729</c:v>
                </c:pt>
                <c:pt idx="14">
                  <c:v>-380775.07787784562</c:v>
                </c:pt>
                <c:pt idx="15">
                  <c:v>-2177522.8518785313</c:v>
                </c:pt>
                <c:pt idx="16">
                  <c:v>-2460571.9277071916</c:v>
                </c:pt>
                <c:pt idx="17">
                  <c:v>-1197935.4392161183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19008"/>
        <c:axId val="69420544"/>
      </c:lineChart>
      <c:dateAx>
        <c:axId val="69419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20544"/>
        <c:crosses val="autoZero"/>
        <c:auto val="1"/>
        <c:lblOffset val="100"/>
        <c:baseTimeUnit val="months"/>
      </c:dateAx>
      <c:valAx>
        <c:axId val="694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18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2435260.8123425301</c:v>
                </c:pt>
                <c:pt idx="8">
                  <c:v>3512846.3134526005</c:v>
                </c:pt>
                <c:pt idx="9">
                  <c:v>6797752.4630579948</c:v>
                </c:pt>
                <c:pt idx="10">
                  <c:v>13043035.935528781</c:v>
                </c:pt>
                <c:pt idx="11">
                  <c:v>19359778.47368915</c:v>
                </c:pt>
                <c:pt idx="12">
                  <c:v>20533858.701588433</c:v>
                </c:pt>
                <c:pt idx="13">
                  <c:v>22870263.792218249</c:v>
                </c:pt>
                <c:pt idx="14">
                  <c:v>26039820.652168576</c:v>
                </c:pt>
                <c:pt idx="15">
                  <c:v>31449885.650371231</c:v>
                </c:pt>
                <c:pt idx="16">
                  <c:v>38261651.510065518</c:v>
                </c:pt>
                <c:pt idx="17">
                  <c:v>42093972.619020917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43968"/>
        <c:axId val="694380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1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30656"/>
        <c:axId val="69436544"/>
      </c:lineChart>
      <c:dateAx>
        <c:axId val="69430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36544"/>
        <c:crosses val="autoZero"/>
        <c:auto val="1"/>
        <c:lblOffset val="100"/>
        <c:baseTimeUnit val="months"/>
      </c:dateAx>
      <c:valAx>
        <c:axId val="694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30656"/>
        <c:crosses val="autoZero"/>
        <c:crossBetween val="between"/>
      </c:valAx>
      <c:valAx>
        <c:axId val="694380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43968"/>
        <c:crosses val="max"/>
        <c:crossBetween val="between"/>
      </c:valAx>
      <c:catAx>
        <c:axId val="69443968"/>
        <c:scaling>
          <c:orientation val="minMax"/>
        </c:scaling>
        <c:delete val="1"/>
        <c:axPos val="b"/>
        <c:majorTickMark val="out"/>
        <c:minorTickMark val="none"/>
        <c:tickLblPos val="nextTo"/>
        <c:crossAx val="69438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'model4(3)turnover&amp;CCI_per_day'!资金</c:f>
              <c:numCache>
                <c:formatCode>0.00_ </c:formatCode>
                <c:ptCount val="18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499278.49483393121</c:v>
                </c:pt>
                <c:pt idx="8">
                  <c:v>598358.79442543502</c:v>
                </c:pt>
                <c:pt idx="9">
                  <c:v>1063751.5314711765</c:v>
                </c:pt>
                <c:pt idx="10">
                  <c:v>2680154.4071520055</c:v>
                </c:pt>
                <c:pt idx="11">
                  <c:v>3470564.9195595356</c:v>
                </c:pt>
                <c:pt idx="12">
                  <c:v>3893481.2264201744</c:v>
                </c:pt>
                <c:pt idx="13">
                  <c:v>4559228.3962457506</c:v>
                </c:pt>
                <c:pt idx="14">
                  <c:v>4859259.4017550964</c:v>
                </c:pt>
                <c:pt idx="15">
                  <c:v>6301583.5549640199</c:v>
                </c:pt>
                <c:pt idx="16">
                  <c:v>9223919.4848935045</c:v>
                </c:pt>
                <c:pt idx="17">
                  <c:v>10537242.54454861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'model4(3)turnover&amp;CCI_per_day'!资产</c:f>
              <c:numCache>
                <c:formatCode>0.00_ </c:formatCode>
                <c:ptCount val="18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482518.6726745746</c:v>
                </c:pt>
                <c:pt idx="8">
                  <c:v>576725.07660191669</c:v>
                </c:pt>
                <c:pt idx="9">
                  <c:v>983268.29615027865</c:v>
                </c:pt>
                <c:pt idx="10">
                  <c:v>2509041.6268755305</c:v>
                </c:pt>
                <c:pt idx="11">
                  <c:v>3397161.6805133354</c:v>
                </c:pt>
                <c:pt idx="12">
                  <c:v>4265756.7323671244</c:v>
                </c:pt>
                <c:pt idx="13">
                  <c:v>4709381.5164156565</c:v>
                </c:pt>
                <c:pt idx="14">
                  <c:v>4797754.8469314398</c:v>
                </c:pt>
                <c:pt idx="15">
                  <c:v>5807340.2836938016</c:v>
                </c:pt>
                <c:pt idx="16">
                  <c:v>8654581.2661501952</c:v>
                </c:pt>
                <c:pt idx="17">
                  <c:v>10383627.238935372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'model4(3)turnover&amp;CCI_per_day'!金额</c:f>
              <c:numCache>
                <c:formatCode>0.00_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-16759.822159356612</c:v>
                </c:pt>
                <c:pt idx="8">
                  <c:v>-21633.717823518324</c:v>
                </c:pt>
                <c:pt idx="9">
                  <c:v>-80483.235320897889</c:v>
                </c:pt>
                <c:pt idx="10">
                  <c:v>-171112.78027647501</c:v>
                </c:pt>
                <c:pt idx="11">
                  <c:v>-73403.239046200179</c:v>
                </c:pt>
                <c:pt idx="12">
                  <c:v>372275.50594695006</c:v>
                </c:pt>
                <c:pt idx="13">
                  <c:v>150153.12016990595</c:v>
                </c:pt>
                <c:pt idx="14">
                  <c:v>-61504.554823656566</c:v>
                </c:pt>
                <c:pt idx="15">
                  <c:v>-494243.27127021831</c:v>
                </c:pt>
                <c:pt idx="16">
                  <c:v>-569338.21874330938</c:v>
                </c:pt>
                <c:pt idx="17">
                  <c:v>-153615.30561323836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59328"/>
        <c:axId val="69461120"/>
      </c:lineChart>
      <c:dateAx>
        <c:axId val="694593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61120"/>
        <c:crosses val="autoZero"/>
        <c:auto val="1"/>
        <c:lblOffset val="100"/>
        <c:baseTimeUnit val="months"/>
      </c:dateAx>
      <c:valAx>
        <c:axId val="6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  <cell r="K1">
            <v>44377</v>
          </cell>
          <cell r="L1">
            <v>44375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  <cell r="K2">
            <v>44407</v>
          </cell>
          <cell r="L2">
            <v>44378</v>
          </cell>
          <cell r="P2" t="str">
            <v>TYP</v>
          </cell>
          <cell r="Q2" t="str">
            <v>MA（TYP,N)</v>
          </cell>
          <cell r="R2" t="str">
            <v>TYP-MA</v>
          </cell>
          <cell r="S2" t="str">
            <v>AVEDEV</v>
          </cell>
          <cell r="T2" t="str">
            <v>0.015倍</v>
          </cell>
          <cell r="U2" t="str">
            <v>CCI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  <cell r="K3">
            <v>44439</v>
          </cell>
          <cell r="L3">
            <v>44410</v>
          </cell>
          <cell r="N3">
            <v>1.0289999999999999</v>
          </cell>
          <cell r="O3">
            <v>1.012</v>
          </cell>
          <cell r="P3">
            <v>1.0213333333333334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  <cell r="K4">
            <v>44469</v>
          </cell>
          <cell r="L4">
            <v>44440</v>
          </cell>
          <cell r="N4">
            <v>1.032</v>
          </cell>
          <cell r="O4">
            <v>1.012</v>
          </cell>
          <cell r="P4">
            <v>1.0223333333333333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  <cell r="K5">
            <v>44498</v>
          </cell>
          <cell r="L5">
            <v>44477</v>
          </cell>
          <cell r="N5">
            <v>1.0369999999999999</v>
          </cell>
          <cell r="O5">
            <v>1.0209999999999999</v>
          </cell>
          <cell r="P5">
            <v>1.0259999999999998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  <cell r="K6">
            <v>44530</v>
          </cell>
          <cell r="L6">
            <v>44501</v>
          </cell>
          <cell r="N6">
            <v>1.0369999999999999</v>
          </cell>
          <cell r="O6">
            <v>1.0209999999999999</v>
          </cell>
          <cell r="P6">
            <v>1.0279999999999998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  <cell r="K7">
            <v>44561</v>
          </cell>
          <cell r="L7">
            <v>44531</v>
          </cell>
          <cell r="N7">
            <v>1.0369999999999999</v>
          </cell>
          <cell r="O7">
            <v>0.997</v>
          </cell>
          <cell r="P7">
            <v>1.0076666666666665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  <cell r="K8">
            <v>44589</v>
          </cell>
          <cell r="L8">
            <v>44565</v>
          </cell>
          <cell r="N8">
            <v>1.0369999999999999</v>
          </cell>
          <cell r="O8">
            <v>0.99399999999999999</v>
          </cell>
          <cell r="P8">
            <v>1.0016666666666667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  <cell r="K9">
            <v>44620</v>
          </cell>
          <cell r="L9">
            <v>44599</v>
          </cell>
          <cell r="N9">
            <v>1.0369999999999999</v>
          </cell>
          <cell r="O9">
            <v>0.98399999999999999</v>
          </cell>
          <cell r="P9">
            <v>0.99833333333333341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  <cell r="K10">
            <v>44651</v>
          </cell>
          <cell r="L10">
            <v>44621</v>
          </cell>
          <cell r="N10">
            <v>1.0369999999999999</v>
          </cell>
          <cell r="O10">
            <v>0.98399999999999999</v>
          </cell>
          <cell r="P10">
            <v>1.0116666666666667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  <cell r="K11">
            <v>44680</v>
          </cell>
          <cell r="L11">
            <v>44652</v>
          </cell>
          <cell r="N11">
            <v>1.0369999999999999</v>
          </cell>
          <cell r="O11">
            <v>0.98399999999999999</v>
          </cell>
          <cell r="P11">
            <v>1.0276666666666667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  <cell r="K12">
            <v>44712</v>
          </cell>
          <cell r="L12">
            <v>44686</v>
          </cell>
          <cell r="N12">
            <v>1.0369999999999999</v>
          </cell>
          <cell r="O12">
            <v>0.98399999999999999</v>
          </cell>
          <cell r="P12">
            <v>1.0156666666666667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  <cell r="K13">
            <v>44742</v>
          </cell>
          <cell r="L13">
            <v>44713</v>
          </cell>
          <cell r="N13">
            <v>1.0529999999999999</v>
          </cell>
          <cell r="O13">
            <v>0.98399999999999999</v>
          </cell>
          <cell r="P13">
            <v>1.0396666666666665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  <cell r="K14">
            <v>44771</v>
          </cell>
          <cell r="L14">
            <v>44743</v>
          </cell>
          <cell r="N14">
            <v>1.0529999999999999</v>
          </cell>
          <cell r="O14">
            <v>0.98399999999999999</v>
          </cell>
          <cell r="P14">
            <v>1.0456666666666667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  <cell r="K15">
            <v>44804</v>
          </cell>
          <cell r="L15">
            <v>44774</v>
          </cell>
          <cell r="N15">
            <v>1.0529999999999999</v>
          </cell>
          <cell r="O15">
            <v>0.98399999999999999</v>
          </cell>
          <cell r="P15">
            <v>1.038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  <cell r="K16">
            <v>44834</v>
          </cell>
          <cell r="L16">
            <v>44805</v>
          </cell>
          <cell r="N16">
            <v>1.0529999999999999</v>
          </cell>
          <cell r="O16">
            <v>0.98399999999999999</v>
          </cell>
          <cell r="P16">
            <v>1.034</v>
          </cell>
          <cell r="Q16">
            <v>1.0226904761904763</v>
          </cell>
          <cell r="R16">
            <v>1.1309523809523769E-2</v>
          </cell>
          <cell r="S16">
            <v>1.1452380952380921E-2</v>
          </cell>
          <cell r="T16">
            <v>1.7178571428571381E-4</v>
          </cell>
          <cell r="U16">
            <v>65.835065835065777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  <cell r="K17">
            <v>44865</v>
          </cell>
          <cell r="L17">
            <v>44844</v>
          </cell>
          <cell r="N17">
            <v>1.0529999999999999</v>
          </cell>
          <cell r="O17">
            <v>0.98399999999999999</v>
          </cell>
          <cell r="P17">
            <v>1.026</v>
          </cell>
          <cell r="Q17">
            <v>1.0230238095238096</v>
          </cell>
          <cell r="R17">
            <v>2.9761904761904656E-3</v>
          </cell>
          <cell r="S17">
            <v>1.1544217687074801E-2</v>
          </cell>
          <cell r="T17">
            <v>1.7316326530612201E-4</v>
          </cell>
          <cell r="U17">
            <v>17.187193085837734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  <cell r="K18">
            <v>44895</v>
          </cell>
          <cell r="L18">
            <v>44866</v>
          </cell>
          <cell r="N18">
            <v>1.0529999999999999</v>
          </cell>
          <cell r="O18">
            <v>0.98399999999999999</v>
          </cell>
          <cell r="P18">
            <v>1.0243333333333331</v>
          </cell>
          <cell r="Q18">
            <v>1.0231666666666668</v>
          </cell>
          <cell r="R18">
            <v>1.1666666666663161E-3</v>
          </cell>
          <cell r="S18">
            <v>1.1547619047618973E-2</v>
          </cell>
          <cell r="T18">
            <v>1.732142857142846E-4</v>
          </cell>
          <cell r="U18">
            <v>6.7353951890014558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  <cell r="K19">
            <v>44925</v>
          </cell>
          <cell r="L19">
            <v>44896</v>
          </cell>
          <cell r="N19">
            <v>1.0529999999999999</v>
          </cell>
          <cell r="O19">
            <v>0.98399999999999999</v>
          </cell>
          <cell r="P19">
            <v>1.0250000000000001</v>
          </cell>
          <cell r="Q19">
            <v>1.0230952380952381</v>
          </cell>
          <cell r="R19">
            <v>1.9047619047620756E-3</v>
          </cell>
          <cell r="S19">
            <v>1.1496598639455775E-2</v>
          </cell>
          <cell r="T19">
            <v>1.7244897959183662E-4</v>
          </cell>
          <cell r="U19">
            <v>11.045364891519736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  <cell r="N20">
            <v>1.0529999999999999</v>
          </cell>
          <cell r="O20">
            <v>0.98399999999999999</v>
          </cell>
          <cell r="P20">
            <v>1.0403333333333333</v>
          </cell>
          <cell r="Q20">
            <v>1.0239761904761904</v>
          </cell>
          <cell r="R20">
            <v>1.6357142857142959E-2</v>
          </cell>
          <cell r="S20">
            <v>1.212585034013608E-2</v>
          </cell>
          <cell r="T20">
            <v>1.8188775510204119E-4</v>
          </cell>
          <cell r="U20">
            <v>89.929873772791396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  <cell r="N21">
            <v>1.054</v>
          </cell>
          <cell r="O21">
            <v>0.98399999999999999</v>
          </cell>
          <cell r="P21">
            <v>1.0463333333333333</v>
          </cell>
          <cell r="Q21">
            <v>1.0267380952380951</v>
          </cell>
          <cell r="R21">
            <v>1.9595238095238221E-2</v>
          </cell>
          <cell r="S21">
            <v>1.2071428571428566E-2</v>
          </cell>
          <cell r="T21">
            <v>1.810714285714285E-4</v>
          </cell>
          <cell r="U21">
            <v>108.21827744904742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  <cell r="N22">
            <v>1.054</v>
          </cell>
          <cell r="O22">
            <v>0.98399999999999999</v>
          </cell>
          <cell r="P22">
            <v>1.0333333333333332</v>
          </cell>
          <cell r="Q22">
            <v>1.0289999999999999</v>
          </cell>
          <cell r="R22">
            <v>4.3333333333333002E-3</v>
          </cell>
          <cell r="S22">
            <v>1.0619047619047599E-2</v>
          </cell>
          <cell r="T22">
            <v>1.5928571428571399E-4</v>
          </cell>
          <cell r="U22">
            <v>27.204783258594759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  <cell r="N23">
            <v>1.054</v>
          </cell>
          <cell r="O23">
            <v>0.98299999999999998</v>
          </cell>
          <cell r="P23">
            <v>1.0046666666666666</v>
          </cell>
          <cell r="Q23">
            <v>1.029452380952381</v>
          </cell>
          <cell r="R23">
            <v>-2.4785714285714411E-2</v>
          </cell>
          <cell r="S23">
            <v>1.0166666666666657E-2</v>
          </cell>
          <cell r="T23">
            <v>1.5249999999999986E-4</v>
          </cell>
          <cell r="U23">
            <v>-162.52927400468482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  <cell r="N24">
            <v>1.054</v>
          </cell>
          <cell r="O24">
            <v>0.96399999999999997</v>
          </cell>
          <cell r="P24">
            <v>0.98099999999999987</v>
          </cell>
          <cell r="Q24">
            <v>1.0272619047619047</v>
          </cell>
          <cell r="R24">
            <v>-4.6261904761904837E-2</v>
          </cell>
          <cell r="S24">
            <v>1.2414965986394577E-2</v>
          </cell>
          <cell r="T24">
            <v>1.8622448979591864E-4</v>
          </cell>
          <cell r="U24">
            <v>-248.42009132420097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  <cell r="N25">
            <v>1.054</v>
          </cell>
          <cell r="O25">
            <v>0.94</v>
          </cell>
          <cell r="P25">
            <v>0.96433333333333326</v>
          </cell>
          <cell r="Q25">
            <v>1.0227380952380951</v>
          </cell>
          <cell r="R25">
            <v>-5.8404761904761848E-2</v>
          </cell>
          <cell r="S25">
            <v>1.7897959183673522E-2</v>
          </cell>
          <cell r="T25">
            <v>2.6846938775510284E-4</v>
          </cell>
          <cell r="U25">
            <v>-217.54719371594999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  <cell r="N26">
            <v>1.054</v>
          </cell>
          <cell r="O26">
            <v>0.94</v>
          </cell>
          <cell r="P26">
            <v>0.99799999999999989</v>
          </cell>
          <cell r="Q26">
            <v>1.0214761904761904</v>
          </cell>
          <cell r="R26">
            <v>-2.3476190476190539E-2</v>
          </cell>
          <cell r="S26">
            <v>1.9700680272108879E-2</v>
          </cell>
          <cell r="T26">
            <v>2.9551020408163318E-4</v>
          </cell>
          <cell r="U26">
            <v>-79.442909760589387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  <cell r="N27">
            <v>1.0369999999999999</v>
          </cell>
          <cell r="O27">
            <v>0.998</v>
          </cell>
          <cell r="P27">
            <v>1.0023333333333333</v>
          </cell>
          <cell r="Q27">
            <v>1.0188095238095236</v>
          </cell>
          <cell r="R27">
            <v>-1.6476190476190311E-2</v>
          </cell>
          <cell r="S27">
            <v>2.0530612244898043E-2</v>
          </cell>
          <cell r="T27">
            <v>3.0795918367347065E-4</v>
          </cell>
          <cell r="U27">
            <v>-53.501214932625707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  <cell r="N28">
            <v>1.0369999999999999</v>
          </cell>
          <cell r="O28">
            <v>0.998</v>
          </cell>
          <cell r="P28">
            <v>1.0156666666666665</v>
          </cell>
          <cell r="Q28">
            <v>1.0166666666666664</v>
          </cell>
          <cell r="R28">
            <v>-9.9999999999988987E-4</v>
          </cell>
          <cell r="S28">
            <v>1.9142857142857215E-2</v>
          </cell>
          <cell r="T28">
            <v>2.8714285714285821E-4</v>
          </cell>
          <cell r="U28">
            <v>-3.4825870646762205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  <cell r="N29">
            <v>1.0369999999999999</v>
          </cell>
          <cell r="O29">
            <v>0.998</v>
          </cell>
          <cell r="P29">
            <v>1.0193333333333332</v>
          </cell>
          <cell r="Q29">
            <v>1.0153333333333332</v>
          </cell>
          <cell r="R29">
            <v>4.0000000000000036E-3</v>
          </cell>
          <cell r="S29">
            <v>1.8047619047619083E-2</v>
          </cell>
          <cell r="T29">
            <v>2.7071428571428624E-4</v>
          </cell>
          <cell r="U29">
            <v>14.775725593667531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  <cell r="N30">
            <v>1.0469999999999999</v>
          </cell>
          <cell r="O30">
            <v>0.998</v>
          </cell>
          <cell r="P30">
            <v>1.0363333333333333</v>
          </cell>
          <cell r="Q30">
            <v>1.0154999999999998</v>
          </cell>
          <cell r="R30">
            <v>2.0833333333333481E-2</v>
          </cell>
          <cell r="S30">
            <v>1.8166666666666702E-2</v>
          </cell>
          <cell r="T30">
            <v>2.7250000000000055E-4</v>
          </cell>
          <cell r="U30">
            <v>76.452599388379596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  <cell r="N31">
            <v>1.0469999999999999</v>
          </cell>
          <cell r="O31">
            <v>0.998</v>
          </cell>
          <cell r="P31">
            <v>1.0376666666666667</v>
          </cell>
          <cell r="Q31">
            <v>1.0163333333333333</v>
          </cell>
          <cell r="R31">
            <v>2.1333333333333426E-2</v>
          </cell>
          <cell r="S31">
            <v>1.8857142857142881E-2</v>
          </cell>
          <cell r="T31">
            <v>2.8285714285714324E-4</v>
          </cell>
          <cell r="U31">
            <v>75.420875420875646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  <cell r="N32">
            <v>1.0469999999999999</v>
          </cell>
          <cell r="O32">
            <v>0.998</v>
          </cell>
          <cell r="P32">
            <v>1.0316666666666665</v>
          </cell>
          <cell r="Q32">
            <v>1.0168571428571427</v>
          </cell>
          <cell r="R32">
            <v>1.4809523809523828E-2</v>
          </cell>
          <cell r="S32">
            <v>1.9306122448979644E-2</v>
          </cell>
          <cell r="T32">
            <v>2.8959183673469462E-4</v>
          </cell>
          <cell r="U32">
            <v>51.139299976509214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  <cell r="N33">
            <v>1.0469999999999999</v>
          </cell>
          <cell r="O33">
            <v>0.998</v>
          </cell>
          <cell r="P33">
            <v>1.0246666666666666</v>
          </cell>
          <cell r="Q33">
            <v>1.0168333333333333</v>
          </cell>
          <cell r="R33">
            <v>7.8333333333333588E-3</v>
          </cell>
          <cell r="S33">
            <v>1.9285714285714312E-2</v>
          </cell>
          <cell r="T33">
            <v>2.8928571428571469E-4</v>
          </cell>
          <cell r="U33">
            <v>27.078189300411573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  <cell r="N34">
            <v>1.0469999999999999</v>
          </cell>
          <cell r="O34">
            <v>0.998</v>
          </cell>
          <cell r="P34">
            <v>1.0266666666666666</v>
          </cell>
          <cell r="Q34">
            <v>1.015857142857143</v>
          </cell>
          <cell r="R34">
            <v>1.0809523809523602E-2</v>
          </cell>
          <cell r="S34">
            <v>1.8448979591836723E-2</v>
          </cell>
          <cell r="T34">
            <v>2.7673469387755085E-4</v>
          </cell>
          <cell r="U34">
            <v>39.060963618485019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  <cell r="N35">
            <v>1.0469999999999999</v>
          </cell>
          <cell r="O35">
            <v>0.998</v>
          </cell>
          <cell r="P35">
            <v>1.0269999999999999</v>
          </cell>
          <cell r="Q35">
            <v>1.0144761904761903</v>
          </cell>
          <cell r="R35">
            <v>1.2523809523809604E-2</v>
          </cell>
          <cell r="S35">
            <v>1.7435374149659892E-2</v>
          </cell>
          <cell r="T35">
            <v>2.6153061224489839E-4</v>
          </cell>
          <cell r="U35">
            <v>47.886591234230949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  <cell r="N36">
            <v>1.0469999999999999</v>
          </cell>
          <cell r="O36">
            <v>0.998</v>
          </cell>
          <cell r="P36">
            <v>1.0189999999999999</v>
          </cell>
          <cell r="Q36">
            <v>1.0134523809523808</v>
          </cell>
          <cell r="R36">
            <v>5.5476190476191345E-3</v>
          </cell>
          <cell r="S36">
            <v>1.6704081632653096E-2</v>
          </cell>
          <cell r="T36">
            <v>2.5056122448979644E-4</v>
          </cell>
          <cell r="U36">
            <v>22.140772415665815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  <cell r="N37">
            <v>1.0469999999999999</v>
          </cell>
          <cell r="O37">
            <v>0.998</v>
          </cell>
          <cell r="P37">
            <v>1.0103333333333333</v>
          </cell>
          <cell r="Q37">
            <v>1.0138571428571428</v>
          </cell>
          <cell r="R37">
            <v>-3.5238095238094846E-3</v>
          </cell>
          <cell r="S37">
            <v>1.6183673469387753E-2</v>
          </cell>
          <cell r="T37">
            <v>2.427551020408163E-4</v>
          </cell>
          <cell r="U37">
            <v>-14.515903040493045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  <cell r="N38">
            <v>1.0469999999999999</v>
          </cell>
          <cell r="O38">
            <v>0.99</v>
          </cell>
          <cell r="P38">
            <v>0.996</v>
          </cell>
          <cell r="Q38">
            <v>1.0149285714285714</v>
          </cell>
          <cell r="R38">
            <v>-1.8928571428571406E-2</v>
          </cell>
          <cell r="S38">
            <v>1.4806122448979568E-2</v>
          </cell>
          <cell r="T38">
            <v>2.2209183673469352E-4</v>
          </cell>
          <cell r="U38">
            <v>-85.228577992189329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  <cell r="N39">
            <v>1.0469999999999999</v>
          </cell>
          <cell r="O39">
            <v>0.96899999999999997</v>
          </cell>
          <cell r="P39">
            <v>0.98066666666666669</v>
          </cell>
          <cell r="Q39">
            <v>1.0160952380952382</v>
          </cell>
          <cell r="R39">
            <v>-3.5428571428571476E-2</v>
          </cell>
          <cell r="S39">
            <v>1.3367346938775488E-2</v>
          </cell>
          <cell r="T39">
            <v>2.0051020408163231E-4</v>
          </cell>
          <cell r="U39">
            <v>-176.69211195928807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  <cell r="N40">
            <v>1.0469999999999999</v>
          </cell>
          <cell r="O40">
            <v>0.96899999999999997</v>
          </cell>
          <cell r="P40">
            <v>0.97733333333333328</v>
          </cell>
          <cell r="Q40">
            <v>1.0146190476190475</v>
          </cell>
          <cell r="R40">
            <v>-3.7285714285714255E-2</v>
          </cell>
          <cell r="S40">
            <v>1.5204081632653046E-2</v>
          </cell>
          <cell r="T40">
            <v>2.2806122448979567E-4</v>
          </cell>
          <cell r="U40">
            <v>-163.48993288590609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  <cell r="N41">
            <v>1.0469999999999999</v>
          </cell>
          <cell r="O41">
            <v>0.96899999999999997</v>
          </cell>
          <cell r="P41">
            <v>0.98299999999999998</v>
          </cell>
          <cell r="Q41">
            <v>1.0132380952380953</v>
          </cell>
          <cell r="R41">
            <v>-3.0238095238095286E-2</v>
          </cell>
          <cell r="S41">
            <v>1.6979591836734642E-2</v>
          </cell>
          <cell r="T41">
            <v>2.546938775510196E-4</v>
          </cell>
          <cell r="U41">
            <v>-118.72329059829116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  <cell r="N42">
            <v>1.0469999999999999</v>
          </cell>
          <cell r="O42">
            <v>0.95699999999999996</v>
          </cell>
          <cell r="P42">
            <v>0.97100000000000009</v>
          </cell>
          <cell r="Q42">
            <v>1.0100476190476191</v>
          </cell>
          <cell r="R42">
            <v>-3.9047619047618998E-2</v>
          </cell>
          <cell r="S42">
            <v>2.0319727891156412E-2</v>
          </cell>
          <cell r="T42">
            <v>3.0479591836734616E-4</v>
          </cell>
          <cell r="U42">
            <v>-128.11070193058828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  <cell r="N43">
            <v>1.0469999999999999</v>
          </cell>
          <cell r="O43">
            <v>0.95699999999999996</v>
          </cell>
          <cell r="P43">
            <v>0.98499999999999999</v>
          </cell>
          <cell r="Q43">
            <v>1.0075952380952382</v>
          </cell>
          <cell r="R43">
            <v>-2.2595238095238224E-2</v>
          </cell>
          <cell r="S43">
            <v>2.1795918367346893E-2</v>
          </cell>
          <cell r="T43">
            <v>3.269387755102034E-4</v>
          </cell>
          <cell r="U43">
            <v>-69.111527257595213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  <cell r="N44">
            <v>1.0469999999999999</v>
          </cell>
          <cell r="O44">
            <v>0.95699999999999996</v>
          </cell>
          <cell r="P44">
            <v>0.99733333333333329</v>
          </cell>
          <cell r="Q44">
            <v>1.0048095238095238</v>
          </cell>
          <cell r="R44">
            <v>-7.4761904761905251E-3</v>
          </cell>
          <cell r="S44">
            <v>2.047619047619045E-2</v>
          </cell>
          <cell r="T44">
            <v>3.0714285714285674E-4</v>
          </cell>
          <cell r="U44">
            <v>-24.341085271318022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  <cell r="N45">
            <v>1.0469999999999999</v>
          </cell>
          <cell r="O45">
            <v>0.95699999999999996</v>
          </cell>
          <cell r="P45">
            <v>0.99966666666666659</v>
          </cell>
          <cell r="Q45">
            <v>1.0020952380952381</v>
          </cell>
          <cell r="R45">
            <v>-2.4285714285715576E-3</v>
          </cell>
          <cell r="S45">
            <v>1.8108843537414949E-2</v>
          </cell>
          <cell r="T45">
            <v>2.7163265306122424E-4</v>
          </cell>
          <cell r="U45">
            <v>-8.9406461307292577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  <cell r="N46">
            <v>1.0469999999999999</v>
          </cell>
          <cell r="O46">
            <v>0.95699999999999996</v>
          </cell>
          <cell r="P46">
            <v>0.98966666666666681</v>
          </cell>
          <cell r="Q46">
            <v>0.99909523809523815</v>
          </cell>
          <cell r="R46">
            <v>-9.4285714285713418E-3</v>
          </cell>
          <cell r="S46">
            <v>1.6108843537414937E-2</v>
          </cell>
          <cell r="T46">
            <v>2.4163265306122403E-4</v>
          </cell>
          <cell r="U46">
            <v>-39.020270270269982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  <cell r="N47">
            <v>1.0469999999999999</v>
          </cell>
          <cell r="O47">
            <v>0.95699999999999996</v>
          </cell>
          <cell r="P47">
            <v>0.98499999999999999</v>
          </cell>
          <cell r="Q47">
            <v>0.99626190476190479</v>
          </cell>
          <cell r="R47">
            <v>-1.1261904761904806E-2</v>
          </cell>
          <cell r="S47">
            <v>1.4632653061224457E-2</v>
          </cell>
          <cell r="T47">
            <v>2.1948979591836684E-4</v>
          </cell>
          <cell r="U47">
            <v>-51.309468464280499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  <cell r="N48">
            <v>1.0469999999999999</v>
          </cell>
          <cell r="O48">
            <v>0.95699999999999996</v>
          </cell>
          <cell r="P48">
            <v>0.98099999999999998</v>
          </cell>
          <cell r="Q48">
            <v>0.99299999999999999</v>
          </cell>
          <cell r="R48">
            <v>-1.2000000000000011E-2</v>
          </cell>
          <cell r="S48">
            <v>1.3047619047619015E-2</v>
          </cell>
          <cell r="T48">
            <v>1.957142857142852E-4</v>
          </cell>
          <cell r="U48">
            <v>-61.313868613138901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  <cell r="N49">
            <v>0.97199999999999998</v>
          </cell>
          <cell r="O49">
            <v>0.94699999999999995</v>
          </cell>
          <cell r="P49">
            <v>0.96833333333333338</v>
          </cell>
          <cell r="Q49">
            <v>0.98880952380952369</v>
          </cell>
          <cell r="R49">
            <v>-2.0476190476190315E-2</v>
          </cell>
          <cell r="S49">
            <v>1.1306122448979565E-2</v>
          </cell>
          <cell r="T49">
            <v>1.6959183673469346E-4</v>
          </cell>
          <cell r="U49">
            <v>-120.73806658644138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  <cell r="N50">
            <v>0.97199999999999998</v>
          </cell>
          <cell r="O50">
            <v>0.94699999999999995</v>
          </cell>
          <cell r="P50">
            <v>0.96166666666666656</v>
          </cell>
          <cell r="Q50">
            <v>0.98471428571428565</v>
          </cell>
          <cell r="R50">
            <v>-2.3047619047619095E-2</v>
          </cell>
          <cell r="S50">
            <v>0.01</v>
          </cell>
          <cell r="T50">
            <v>1.4999999999999999E-4</v>
          </cell>
          <cell r="U50">
            <v>-153.65079365079399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  <cell r="N51">
            <v>0.97499999999999998</v>
          </cell>
          <cell r="O51">
            <v>0.94699999999999995</v>
          </cell>
          <cell r="P51">
            <v>0.96099999999999997</v>
          </cell>
          <cell r="Q51">
            <v>0.98119047619047617</v>
          </cell>
          <cell r="R51">
            <v>-2.0190476190476203E-2</v>
          </cell>
          <cell r="S51">
            <v>9.6190476190476226E-3</v>
          </cell>
          <cell r="T51">
            <v>1.4428571428571434E-4</v>
          </cell>
          <cell r="U51">
            <v>-139.93399339933998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  <cell r="N52">
            <v>0.97499999999999998</v>
          </cell>
          <cell r="O52">
            <v>0.93899999999999995</v>
          </cell>
          <cell r="P52">
            <v>0.94600000000000006</v>
          </cell>
          <cell r="Q52">
            <v>0.9776190476190475</v>
          </cell>
          <cell r="R52">
            <v>-3.1619047619047436E-2</v>
          </cell>
          <cell r="S52">
            <v>1.1482993197278928E-2</v>
          </cell>
          <cell r="T52">
            <v>1.7224489795918392E-4</v>
          </cell>
          <cell r="U52">
            <v>-183.57030015797656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  <cell r="N53">
            <v>0.97799999999999998</v>
          </cell>
          <cell r="O53">
            <v>0.93899999999999995</v>
          </cell>
          <cell r="P53">
            <v>0.96433333333333326</v>
          </cell>
          <cell r="Q53">
            <v>0.97645238095238085</v>
          </cell>
          <cell r="R53">
            <v>-1.2119047619047585E-2</v>
          </cell>
          <cell r="S53">
            <v>1.2340136054421778E-2</v>
          </cell>
          <cell r="T53">
            <v>1.8510204081632667E-4</v>
          </cell>
          <cell r="U53">
            <v>-65.472252848217337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  <cell r="N54">
            <v>0.98399999999999999</v>
          </cell>
          <cell r="O54">
            <v>0.93899999999999995</v>
          </cell>
          <cell r="P54">
            <v>0.97933333333333328</v>
          </cell>
          <cell r="Q54">
            <v>0.97659523809523796</v>
          </cell>
          <cell r="R54">
            <v>2.7380952380953172E-3</v>
          </cell>
          <cell r="S54">
            <v>1.246258503401362E-2</v>
          </cell>
          <cell r="T54">
            <v>1.869387755102043E-4</v>
          </cell>
          <cell r="U54">
            <v>14.647016011645238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  <cell r="N55">
            <v>0.98799999999999999</v>
          </cell>
          <cell r="O55">
            <v>0.93899999999999995</v>
          </cell>
          <cell r="P55">
            <v>0.97933333333333328</v>
          </cell>
          <cell r="Q55">
            <v>0.97633333333333339</v>
          </cell>
          <cell r="R55">
            <v>2.9999999999998916E-3</v>
          </cell>
          <cell r="S55">
            <v>1.2238095238095223E-2</v>
          </cell>
          <cell r="T55">
            <v>1.8357142857142834E-4</v>
          </cell>
          <cell r="U55">
            <v>16.342412451361298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  <cell r="N56">
            <v>0.98799999999999999</v>
          </cell>
          <cell r="O56">
            <v>0.93899999999999995</v>
          </cell>
          <cell r="P56">
            <v>0.97333333333333327</v>
          </cell>
          <cell r="Q56">
            <v>0.97649999999999992</v>
          </cell>
          <cell r="R56">
            <v>-3.166666666666651E-3</v>
          </cell>
          <cell r="S56">
            <v>1.204761904761906E-2</v>
          </cell>
          <cell r="T56">
            <v>1.8071428571428589E-4</v>
          </cell>
          <cell r="U56">
            <v>-17.523056653491331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  <cell r="N57">
            <v>0.98799999999999999</v>
          </cell>
          <cell r="O57">
            <v>0.93899999999999995</v>
          </cell>
          <cell r="P57">
            <v>0.97599999999999998</v>
          </cell>
          <cell r="Q57">
            <v>0.97585714285714276</v>
          </cell>
          <cell r="R57">
            <v>1.4285714285722229E-4</v>
          </cell>
          <cell r="S57">
            <v>1.1496598639455799E-2</v>
          </cell>
          <cell r="T57">
            <v>1.72448979591837E-4</v>
          </cell>
          <cell r="U57">
            <v>0.82840236686436464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  <cell r="N58">
            <v>0.98799999999999999</v>
          </cell>
          <cell r="O58">
            <v>0.93899999999999995</v>
          </cell>
          <cell r="P58">
            <v>0.97299999999999998</v>
          </cell>
          <cell r="Q58">
            <v>0.97411904761904755</v>
          </cell>
          <cell r="R58">
            <v>-1.1190476190475751E-3</v>
          </cell>
          <cell r="S58">
            <v>1.0166666666666673E-2</v>
          </cell>
          <cell r="T58">
            <v>1.5250000000000007E-4</v>
          </cell>
          <cell r="U58">
            <v>-7.3380171740824558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  <cell r="N59">
            <v>0.98799999999999999</v>
          </cell>
          <cell r="O59">
            <v>0.93899999999999995</v>
          </cell>
          <cell r="P59">
            <v>0.97533333333333339</v>
          </cell>
          <cell r="Q59">
            <v>0.97238095238095235</v>
          </cell>
          <cell r="R59">
            <v>2.9523809523810396E-3</v>
          </cell>
          <cell r="S59">
            <v>8.6530612244898088E-3</v>
          </cell>
          <cell r="T59">
            <v>1.2979591836734713E-4</v>
          </cell>
          <cell r="U59">
            <v>22.746331236897912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  <cell r="N60">
            <v>0.98799999999999999</v>
          </cell>
          <cell r="O60">
            <v>0.93899999999999995</v>
          </cell>
          <cell r="P60">
            <v>0.96533333333333327</v>
          </cell>
          <cell r="Q60">
            <v>0.97064285714285703</v>
          </cell>
          <cell r="R60">
            <v>-5.309523809523764E-3</v>
          </cell>
          <cell r="S60">
            <v>8.1700680272108993E-3</v>
          </cell>
          <cell r="T60">
            <v>1.2255102040816348E-4</v>
          </cell>
          <cell r="U60">
            <v>-43.32500693866178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  <cell r="N61">
            <v>0.98799999999999999</v>
          </cell>
          <cell r="O61">
            <v>0.93899999999999995</v>
          </cell>
          <cell r="P61">
            <v>0.95366666666666655</v>
          </cell>
          <cell r="Q61">
            <v>0.96840476190476188</v>
          </cell>
          <cell r="R61">
            <v>-1.4738095238095328E-2</v>
          </cell>
          <cell r="S61">
            <v>8.3571428571428651E-3</v>
          </cell>
          <cell r="T61">
            <v>1.2535714285714298E-4</v>
          </cell>
          <cell r="U61">
            <v>-117.56885090218483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  <cell r="N62">
            <v>0.98799999999999999</v>
          </cell>
          <cell r="O62">
            <v>0.93799999999999994</v>
          </cell>
          <cell r="P62">
            <v>0.94899999999999984</v>
          </cell>
          <cell r="Q62">
            <v>0.96611904761904766</v>
          </cell>
          <cell r="R62">
            <v>-1.7119047619047811E-2</v>
          </cell>
          <cell r="S62">
            <v>8.8333333333333597E-3</v>
          </cell>
          <cell r="T62">
            <v>1.325000000000004E-4</v>
          </cell>
          <cell r="U62">
            <v>-129.2003593890397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  <cell r="N63">
            <v>0.98799999999999999</v>
          </cell>
          <cell r="O63">
            <v>0.93700000000000006</v>
          </cell>
          <cell r="P63">
            <v>0.94399999999999995</v>
          </cell>
          <cell r="Q63">
            <v>0.96438095238095245</v>
          </cell>
          <cell r="R63">
            <v>-2.03809523809525E-2</v>
          </cell>
          <cell r="S63">
            <v>1.014285714285716E-2</v>
          </cell>
          <cell r="T63">
            <v>1.5214285714285739E-4</v>
          </cell>
          <cell r="U63">
            <v>-133.95931142410072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  <cell r="N64">
            <v>0.98799999999999999</v>
          </cell>
          <cell r="O64">
            <v>0.93700000000000006</v>
          </cell>
          <cell r="P64">
            <v>0.95066666666666666</v>
          </cell>
          <cell r="Q64">
            <v>0.96359523809523828</v>
          </cell>
          <cell r="R64">
            <v>-1.2928571428571622E-2</v>
          </cell>
          <cell r="S64">
            <v>1.103401360544215E-2</v>
          </cell>
          <cell r="T64">
            <v>1.6551020408163224E-4</v>
          </cell>
          <cell r="U64">
            <v>-78.113440197288668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  <cell r="N65">
            <v>0.98799999999999999</v>
          </cell>
          <cell r="O65">
            <v>0.93700000000000006</v>
          </cell>
          <cell r="P65">
            <v>0.95566666666666666</v>
          </cell>
          <cell r="Q65">
            <v>0.96321428571428569</v>
          </cell>
          <cell r="R65">
            <v>-7.5476190476190252E-3</v>
          </cell>
          <cell r="S65">
            <v>1.1469387755102043E-2</v>
          </cell>
          <cell r="T65">
            <v>1.7204081632653064E-4</v>
          </cell>
          <cell r="U65">
            <v>-43.871095294582702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  <cell r="N66">
            <v>0.98799999999999999</v>
          </cell>
          <cell r="O66">
            <v>0.93700000000000006</v>
          </cell>
          <cell r="P66">
            <v>0.96033333333333326</v>
          </cell>
          <cell r="Q66">
            <v>0.96423809523809501</v>
          </cell>
          <cell r="R66">
            <v>-3.9047619047617443E-3</v>
          </cell>
          <cell r="S66">
            <v>1.0299319727891196E-2</v>
          </cell>
          <cell r="T66">
            <v>1.5448979591836795E-4</v>
          </cell>
          <cell r="U66">
            <v>-25.275209158959672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  <cell r="N67">
            <v>0.98799999999999999</v>
          </cell>
          <cell r="O67">
            <v>0.93700000000000006</v>
          </cell>
          <cell r="P67">
            <v>0.95766666666666656</v>
          </cell>
          <cell r="Q67">
            <v>0.9637619047619046</v>
          </cell>
          <cell r="R67">
            <v>-6.0952380952380425E-3</v>
          </cell>
          <cell r="S67">
            <v>1.0761904761904782E-2</v>
          </cell>
          <cell r="T67">
            <v>1.6142857142857172E-4</v>
          </cell>
          <cell r="U67">
            <v>-37.758112094394882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  <cell r="N68">
            <v>0.98799999999999999</v>
          </cell>
          <cell r="O68">
            <v>0.93700000000000006</v>
          </cell>
          <cell r="P68">
            <v>0.94499999999999995</v>
          </cell>
          <cell r="Q68">
            <v>0.96130952380952372</v>
          </cell>
          <cell r="R68">
            <v>-1.6309523809523774E-2</v>
          </cell>
          <cell r="S68">
            <v>1.0639455782312941E-2</v>
          </cell>
          <cell r="T68">
            <v>1.5959183673469412E-4</v>
          </cell>
          <cell r="U68">
            <v>-102.19522591645317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  <cell r="N69">
            <v>0.97399997711181641</v>
          </cell>
          <cell r="O69">
            <v>0.96100002527236938</v>
          </cell>
          <cell r="P69">
            <v>0.95533333333333326</v>
          </cell>
          <cell r="Q69">
            <v>0.95959523809523806</v>
          </cell>
          <cell r="R69">
            <v>-4.2619047619048001E-3</v>
          </cell>
          <cell r="S69">
            <v>9.3945578231292726E-3</v>
          </cell>
          <cell r="T69">
            <v>1.4091836734693908E-4</v>
          </cell>
          <cell r="U69">
            <v>-30.243784697079619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  <cell r="N70">
            <v>0.97399997711181641</v>
          </cell>
          <cell r="O70">
            <v>0.96100002527236938</v>
          </cell>
          <cell r="P70">
            <v>0.96700000762939453</v>
          </cell>
          <cell r="Q70">
            <v>0.95914285768781393</v>
          </cell>
          <cell r="R70">
            <v>7.857149941580599E-3</v>
          </cell>
          <cell r="S70">
            <v>8.8775516432159172E-3</v>
          </cell>
          <cell r="T70">
            <v>1.3316327464823875E-4</v>
          </cell>
          <cell r="U70">
            <v>59.00388047932794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  <cell r="N71">
            <v>0.97399997711181641</v>
          </cell>
          <cell r="O71">
            <v>0.95999997854232788</v>
          </cell>
          <cell r="P71">
            <v>0.96433333555857337</v>
          </cell>
          <cell r="Q71">
            <v>0.95830952451342621</v>
          </cell>
          <cell r="R71">
            <v>6.0238110451471538E-3</v>
          </cell>
          <cell r="S71">
            <v>7.9251708724871993E-3</v>
          </cell>
          <cell r="T71">
            <v>1.1887756308730799E-4</v>
          </cell>
          <cell r="U71">
            <v>50.67239678124163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  <cell r="N72">
            <v>0.97399997711181641</v>
          </cell>
          <cell r="O72">
            <v>0.93900001049041748</v>
          </cell>
          <cell r="P72">
            <v>0.94900000095367432</v>
          </cell>
          <cell r="Q72">
            <v>0.95659523886726017</v>
          </cell>
          <cell r="R72">
            <v>-7.5952379135858505E-3</v>
          </cell>
          <cell r="S72">
            <v>7.204082378724822E-3</v>
          </cell>
          <cell r="T72">
            <v>1.0806123568087233E-4</v>
          </cell>
          <cell r="U72">
            <v>-70.286424782483465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  <cell r="N73">
            <v>0.97399997711181641</v>
          </cell>
          <cell r="O73">
            <v>0.93900001049041748</v>
          </cell>
          <cell r="P73">
            <v>0.95733334620793664</v>
          </cell>
          <cell r="Q73">
            <v>0.95530952550116044</v>
          </cell>
          <cell r="R73">
            <v>2.0238207067762026E-3</v>
          </cell>
          <cell r="S73">
            <v>5.7891169599935278E-3</v>
          </cell>
          <cell r="T73">
            <v>8.6836754399902919E-5</v>
          </cell>
          <cell r="U73">
            <v>23.306038102898803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  <cell r="N74">
            <v>0.97399997711181641</v>
          </cell>
          <cell r="O74">
            <v>0.93900001049041748</v>
          </cell>
          <cell r="P74">
            <v>0.96333332856496179</v>
          </cell>
          <cell r="Q74">
            <v>0.95516666801770533</v>
          </cell>
          <cell r="R74">
            <v>8.1666605472564546E-3</v>
          </cell>
          <cell r="S74">
            <v>5.6666676884605804E-3</v>
          </cell>
          <cell r="T74">
            <v>8.5000015326908707E-5</v>
          </cell>
          <cell r="U74">
            <v>96.078342054970321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  <cell r="N75">
            <v>0.9779999852180481</v>
          </cell>
          <cell r="O75">
            <v>0.93900001049041748</v>
          </cell>
          <cell r="P75">
            <v>0.97033331791559851</v>
          </cell>
          <cell r="Q75">
            <v>0.95635714310691455</v>
          </cell>
          <cell r="R75">
            <v>1.3976174808683961E-2</v>
          </cell>
          <cell r="S75">
            <v>6.5476191611517154E-3</v>
          </cell>
          <cell r="T75">
            <v>9.8214287417275722E-5</v>
          </cell>
          <cell r="U75">
            <v>142.30286831186208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  <cell r="N76">
            <v>0.9779999852180481</v>
          </cell>
          <cell r="O76">
            <v>0.93900001049041748</v>
          </cell>
          <cell r="P76">
            <v>0.97133332490921021</v>
          </cell>
          <cell r="Q76">
            <v>0.95795238060042975</v>
          </cell>
          <cell r="R76">
            <v>1.3380944308780451E-2</v>
          </cell>
          <cell r="S76">
            <v>6.9931949012133699E-3</v>
          </cell>
          <cell r="T76">
            <v>1.0489792351820055E-4</v>
          </cell>
          <cell r="U76">
            <v>127.56157471943438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  <cell r="N77">
            <v>0.98199999332427979</v>
          </cell>
          <cell r="O77">
            <v>0.93900001049041748</v>
          </cell>
          <cell r="P77">
            <v>0.97833333412806189</v>
          </cell>
          <cell r="Q77">
            <v>0.96040476160957688</v>
          </cell>
          <cell r="R77">
            <v>1.7928572518485009E-2</v>
          </cell>
          <cell r="S77">
            <v>7.4625827211911976E-3</v>
          </cell>
          <cell r="T77">
            <v>1.1193874081786796E-4</v>
          </cell>
          <cell r="U77">
            <v>160.16414324023916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  <cell r="N78">
            <v>0.98600000143051147</v>
          </cell>
          <cell r="O78">
            <v>0.93900001049041748</v>
          </cell>
          <cell r="P78">
            <v>0.97600001096725464</v>
          </cell>
          <cell r="Q78">
            <v>0.96221428620247607</v>
          </cell>
          <cell r="R78">
            <v>1.3785724764778573E-2</v>
          </cell>
          <cell r="S78">
            <v>7.8809508936745921E-3</v>
          </cell>
          <cell r="T78">
            <v>1.1821426340511887E-4</v>
          </cell>
          <cell r="U78">
            <v>116.61642485167005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  <cell r="N79">
            <v>0.98600000143051147</v>
          </cell>
          <cell r="O79">
            <v>0.93900001049041748</v>
          </cell>
          <cell r="P79">
            <v>0.97466667493184411</v>
          </cell>
          <cell r="Q79">
            <v>0.96357142964998876</v>
          </cell>
          <cell r="R79">
            <v>1.1095245281855348E-2</v>
          </cell>
          <cell r="S79">
            <v>8.1428569271451059E-3</v>
          </cell>
          <cell r="T79">
            <v>1.2214285390717657E-4</v>
          </cell>
          <cell r="U79">
            <v>90.838267871874578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  <cell r="N80">
            <v>0.99099999666213989</v>
          </cell>
          <cell r="O80">
            <v>0.93900001049041748</v>
          </cell>
          <cell r="P80">
            <v>0.98466666539510095</v>
          </cell>
          <cell r="Q80">
            <v>0.96530952479725785</v>
          </cell>
          <cell r="R80">
            <v>1.9357140597843103E-2</v>
          </cell>
          <cell r="S80">
            <v>9.3095231850942126E-3</v>
          </cell>
          <cell r="T80">
            <v>1.3964284777641319E-4</v>
          </cell>
          <cell r="U80">
            <v>138.61891894983742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  <cell r="N81">
            <v>0.99599999189376831</v>
          </cell>
          <cell r="O81">
            <v>0.93900001049041748</v>
          </cell>
          <cell r="P81">
            <v>0.99233333269755042</v>
          </cell>
          <cell r="Q81">
            <v>0.96778571522803525</v>
          </cell>
          <cell r="R81">
            <v>2.4547617469515171E-2</v>
          </cell>
          <cell r="S81">
            <v>1.0452379192624777E-2</v>
          </cell>
          <cell r="T81">
            <v>1.5678568788937166E-4</v>
          </cell>
          <cell r="U81">
            <v>156.56797377344816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  <cell r="N82">
            <v>1.0049999952316284</v>
          </cell>
          <cell r="O82">
            <v>0.93900001049041748</v>
          </cell>
          <cell r="P82">
            <v>0.99833333492279053</v>
          </cell>
          <cell r="Q82">
            <v>0.97159523915109181</v>
          </cell>
          <cell r="R82">
            <v>2.6738095771698722E-2</v>
          </cell>
          <cell r="S82">
            <v>1.0680274019435967E-2</v>
          </cell>
          <cell r="T82">
            <v>1.6020411029153949E-4</v>
          </cell>
          <cell r="U82">
            <v>166.9001857882468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  <cell r="N83">
            <v>1.0049999952316284</v>
          </cell>
          <cell r="O83">
            <v>0.93900001049041748</v>
          </cell>
          <cell r="P83">
            <v>0.98600000143051147</v>
          </cell>
          <cell r="Q83">
            <v>0.97378571544374748</v>
          </cell>
          <cell r="R83">
            <v>1.2214285986763995E-2</v>
          </cell>
          <cell r="S83">
            <v>1.0547620909554618E-2</v>
          </cell>
          <cell r="T83">
            <v>1.5821431364331927E-4</v>
          </cell>
          <cell r="U83">
            <v>77.200891028735015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  <cell r="N84">
            <v>1.0049999952316284</v>
          </cell>
          <cell r="O84">
            <v>0.93900001049041748</v>
          </cell>
          <cell r="P84">
            <v>0.98300000031789148</v>
          </cell>
          <cell r="Q84">
            <v>0.97492857206435435</v>
          </cell>
          <cell r="R84">
            <v>8.0714282535371273E-3</v>
          </cell>
          <cell r="S84">
            <v>1.0595239344097316E-2</v>
          </cell>
          <cell r="T84">
            <v>1.5892859016145973E-4</v>
          </cell>
          <cell r="U84">
            <v>50.786508867518116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  <cell r="N85">
            <v>1.003000020980835</v>
          </cell>
          <cell r="O85">
            <v>0.98600000143051147</v>
          </cell>
          <cell r="P85">
            <v>0.987333337465922</v>
          </cell>
          <cell r="Q85">
            <v>0.97657142934345065</v>
          </cell>
          <cell r="R85">
            <v>1.0761908122471353E-2</v>
          </cell>
          <cell r="S85">
            <v>1.0571428707667752E-2</v>
          </cell>
          <cell r="T85">
            <v>1.5857143061501626E-4</v>
          </cell>
          <cell r="U85">
            <v>67.867888185983432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  <cell r="N86">
            <v>1.003000020980835</v>
          </cell>
          <cell r="O86">
            <v>0.98600000143051147</v>
          </cell>
          <cell r="P86">
            <v>0.99466667572657264</v>
          </cell>
          <cell r="Q86">
            <v>0.97983333468437184</v>
          </cell>
          <cell r="R86">
            <v>1.4833341042200798E-2</v>
          </cell>
          <cell r="S86">
            <v>9.6428578808194065E-3</v>
          </cell>
          <cell r="T86">
            <v>1.446428682122911E-4</v>
          </cell>
          <cell r="U86">
            <v>102.55148577688622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  <cell r="N87">
            <v>1.0039999485015869</v>
          </cell>
          <cell r="O87">
            <v>0.98500001430511475</v>
          </cell>
          <cell r="P87">
            <v>0.99366664886474609</v>
          </cell>
          <cell r="Q87">
            <v>0.98242857058842969</v>
          </cell>
          <cell r="R87">
            <v>1.1238078276316399E-2</v>
          </cell>
          <cell r="S87">
            <v>8.6530617305210743E-3</v>
          </cell>
          <cell r="T87">
            <v>1.2979592595781611E-4</v>
          </cell>
          <cell r="U87">
            <v>86.582673480589776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  <cell r="N88">
            <v>1.0039999485015869</v>
          </cell>
          <cell r="O88">
            <v>0.98100000619888306</v>
          </cell>
          <cell r="P88">
            <v>0.98766666650772095</v>
          </cell>
          <cell r="Q88">
            <v>0.98416666615576964</v>
          </cell>
          <cell r="R88">
            <v>3.5000003519513045E-3</v>
          </cell>
          <cell r="S88">
            <v>7.3333333949653513E-3</v>
          </cell>
          <cell r="T88">
            <v>1.1000000092448026E-4</v>
          </cell>
          <cell r="U88">
            <v>31.818184750327461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  <cell r="N89">
            <v>1.0039999485015869</v>
          </cell>
          <cell r="O89">
            <v>0.98100000619888306</v>
          </cell>
          <cell r="P89">
            <v>0.99500000476837158</v>
          </cell>
          <cell r="Q89">
            <v>0.98592857235953912</v>
          </cell>
          <cell r="R89">
            <v>9.0714324088324583E-3</v>
          </cell>
          <cell r="S89">
            <v>6.7959176439817259E-3</v>
          </cell>
          <cell r="T89">
            <v>1.0193876465972589E-4</v>
          </cell>
          <cell r="U89">
            <v>88.989036105284612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  <cell r="N90">
            <v>1.0039999485015869</v>
          </cell>
          <cell r="O90">
            <v>0.98100000619888306</v>
          </cell>
          <cell r="P90">
            <v>0.99666666984558105</v>
          </cell>
          <cell r="Q90">
            <v>0.98773809699785142</v>
          </cell>
          <cell r="R90">
            <v>8.9285728477296322E-3</v>
          </cell>
          <cell r="S90">
            <v>6.3197264055005475E-3</v>
          </cell>
          <cell r="T90">
            <v>9.4795896082508206E-5</v>
          </cell>
          <cell r="U90">
            <v>94.187335282514809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  <cell r="N91">
            <v>1.0039999485015869</v>
          </cell>
          <cell r="O91">
            <v>0.98100000619888306</v>
          </cell>
          <cell r="P91">
            <v>0.99600001176198327</v>
          </cell>
          <cell r="Q91">
            <v>0.98900000254313158</v>
          </cell>
          <cell r="R91">
            <v>7.0000092188516883E-3</v>
          </cell>
          <cell r="S91">
            <v>6.2380943979535707E-3</v>
          </cell>
          <cell r="T91">
            <v>9.357141596930356E-5</v>
          </cell>
          <cell r="U91">
            <v>74.809268902675001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  <cell r="N92">
            <v>1.0039999485015869</v>
          </cell>
          <cell r="O92">
            <v>0.98100000619888306</v>
          </cell>
          <cell r="P92">
            <v>0.99933334191640222</v>
          </cell>
          <cell r="Q92">
            <v>0.99066666903949929</v>
          </cell>
          <cell r="R92">
            <v>8.6666728769029255E-3</v>
          </cell>
          <cell r="S92">
            <v>5.809524026857733E-3</v>
          </cell>
          <cell r="T92">
            <v>8.7142860402865993E-5</v>
          </cell>
          <cell r="U92">
            <v>99.453619457020849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  <cell r="N93">
            <v>1.0039999485015869</v>
          </cell>
          <cell r="O93">
            <v>0.98100000619888306</v>
          </cell>
          <cell r="P93">
            <v>0.99333333969116211</v>
          </cell>
          <cell r="Q93">
            <v>0.99200000223659346</v>
          </cell>
          <cell r="R93">
            <v>1.3333374545686505E-3</v>
          </cell>
          <cell r="S93">
            <v>4.4761914379742307E-3</v>
          </cell>
          <cell r="T93">
            <v>6.7142871569613453E-5</v>
          </cell>
          <cell r="U93">
            <v>19.858213141602853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  <cell r="N94">
            <v>1.0089999437332153</v>
          </cell>
          <cell r="O94">
            <v>0.98100000619888306</v>
          </cell>
          <cell r="P94">
            <v>1.0039999882380168</v>
          </cell>
          <cell r="Q94">
            <v>0.99338095386823022</v>
          </cell>
          <cell r="R94">
            <v>1.0619034369786617E-2</v>
          </cell>
          <cell r="S94">
            <v>4.3741492998032394E-3</v>
          </cell>
          <cell r="T94">
            <v>6.5612239497048585E-5</v>
          </cell>
          <cell r="U94">
            <v>161.84532720094535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  <cell r="N95">
            <v>1.0099999904632568</v>
          </cell>
          <cell r="O95">
            <v>0.98100000619888306</v>
          </cell>
          <cell r="P95">
            <v>1.0053333441416423</v>
          </cell>
          <cell r="Q95">
            <v>0.99430952611423684</v>
          </cell>
          <cell r="R95">
            <v>1.1023818027405485E-2</v>
          </cell>
          <cell r="S95">
            <v>4.9795946296380478E-3</v>
          </cell>
          <cell r="T95">
            <v>7.4693919444570716E-5</v>
          </cell>
          <cell r="U95">
            <v>147.5865520162736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  <cell r="N96">
            <v>1.0099999904632568</v>
          </cell>
          <cell r="O96">
            <v>0.98100000619888306</v>
          </cell>
          <cell r="P96">
            <v>0.99966667095820105</v>
          </cell>
          <cell r="Q96">
            <v>0.99440476440248027</v>
          </cell>
          <cell r="R96">
            <v>5.2619065557207856E-3</v>
          </cell>
          <cell r="S96">
            <v>5.0612274481325959E-3</v>
          </cell>
          <cell r="T96">
            <v>7.5918411721988941E-5</v>
          </cell>
          <cell r="U96">
            <v>69.310018958111741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  <cell r="N97">
            <v>1.0099999904632568</v>
          </cell>
          <cell r="O97">
            <v>0.98100000619888306</v>
          </cell>
          <cell r="P97">
            <v>0.99866664409637451</v>
          </cell>
          <cell r="Q97">
            <v>0.9953095245928989</v>
          </cell>
          <cell r="R97">
            <v>3.3571195034756141E-3</v>
          </cell>
          <cell r="S97">
            <v>4.6428569725581736E-3</v>
          </cell>
          <cell r="T97">
            <v>6.9642854588372597E-5</v>
          </cell>
          <cell r="U97">
            <v>48.204794638560244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  <cell r="N98">
            <v>1.0099999904632568</v>
          </cell>
          <cell r="O98">
            <v>0.98100000619888306</v>
          </cell>
          <cell r="P98">
            <v>1.0013333360354106</v>
          </cell>
          <cell r="Q98">
            <v>0.99661904857272177</v>
          </cell>
          <cell r="R98">
            <v>4.7142874626888709E-3</v>
          </cell>
          <cell r="S98">
            <v>4.095236460367857E-3</v>
          </cell>
          <cell r="T98">
            <v>6.1428546905517857E-5</v>
          </cell>
          <cell r="U98">
            <v>76.744245146150561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  <cell r="N99">
            <v>1.0099999904632568</v>
          </cell>
          <cell r="O99">
            <v>0.98100000619888306</v>
          </cell>
          <cell r="P99">
            <v>0.99699999888738</v>
          </cell>
          <cell r="Q99">
            <v>0.99730952438854015</v>
          </cell>
          <cell r="R99">
            <v>-3.095255011601461E-4</v>
          </cell>
          <cell r="S99">
            <v>3.496597007829299E-3</v>
          </cell>
          <cell r="T99">
            <v>5.2448955117439481E-5</v>
          </cell>
          <cell r="U99">
            <v>-5.9014617253495611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  <cell r="N100">
            <v>1.0099999904632568</v>
          </cell>
          <cell r="O100">
            <v>0.98100000619888306</v>
          </cell>
          <cell r="P100">
            <v>0.99966667095820105</v>
          </cell>
          <cell r="Q100">
            <v>0.99766666690508521</v>
          </cell>
          <cell r="R100">
            <v>2.0000040531158447E-3</v>
          </cell>
          <cell r="S100">
            <v>3.4761897155216842E-3</v>
          </cell>
          <cell r="T100">
            <v>5.214284573282526E-5</v>
          </cell>
          <cell r="U100">
            <v>38.356250507762198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  <cell r="N101">
            <v>1.0219999551773071</v>
          </cell>
          <cell r="O101">
            <v>0.98100000619888306</v>
          </cell>
          <cell r="P101">
            <v>1.0156666437784831</v>
          </cell>
          <cell r="Q101">
            <v>0.99923809511320927</v>
          </cell>
          <cell r="R101">
            <v>1.6428548665273879E-2</v>
          </cell>
          <cell r="S101">
            <v>4.3333328905559854E-3</v>
          </cell>
          <cell r="T101">
            <v>6.4999993358339777E-5</v>
          </cell>
          <cell r="U101">
            <v>252.74692836820154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  <cell r="N102">
            <v>1.0219999551773071</v>
          </cell>
          <cell r="O102">
            <v>0.98100000619888306</v>
          </cell>
          <cell r="P102">
            <v>1.0149999856948853</v>
          </cell>
          <cell r="Q102">
            <v>1.0011904750551497</v>
          </cell>
          <cell r="R102">
            <v>1.3809510639735567E-2</v>
          </cell>
          <cell r="S102">
            <v>5.0544175160985782E-3</v>
          </cell>
          <cell r="T102">
            <v>7.5816262741478673E-5</v>
          </cell>
          <cell r="U102">
            <v>182.14443894212761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  <cell r="N103">
            <v>1.0219999551773071</v>
          </cell>
          <cell r="O103">
            <v>0.98100000619888306</v>
          </cell>
          <cell r="P103">
            <v>1.0120000044504802</v>
          </cell>
          <cell r="Q103">
            <v>1.0024047607467288</v>
          </cell>
          <cell r="R103">
            <v>9.5952437037514215E-3</v>
          </cell>
          <cell r="S103">
            <v>5.710880367123361E-3</v>
          </cell>
          <cell r="T103">
            <v>8.5663205506850411E-5</v>
          </cell>
          <cell r="U103">
            <v>112.01126139254851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  <cell r="N104">
            <v>1.0219999551773071</v>
          </cell>
          <cell r="O104">
            <v>0.98100000619888306</v>
          </cell>
          <cell r="P104">
            <v>1.0083333651224773</v>
          </cell>
          <cell r="Q104">
            <v>1.0032380961236498</v>
          </cell>
          <cell r="R104">
            <v>5.0952689988275068E-3</v>
          </cell>
          <cell r="S104">
            <v>5.8435363834406983E-3</v>
          </cell>
          <cell r="T104">
            <v>8.7653045751610477E-5</v>
          </cell>
          <cell r="U104">
            <v>58.129970899886153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  <cell r="N105">
            <v>1.0219999551773071</v>
          </cell>
          <cell r="O105">
            <v>0.98100000619888306</v>
          </cell>
          <cell r="P105">
            <v>1.0070000092188518</v>
          </cell>
          <cell r="Q105">
            <v>1.0040238102277119</v>
          </cell>
          <cell r="R105">
            <v>2.9761989911398778E-3</v>
          </cell>
          <cell r="S105">
            <v>5.5986415772211039E-3</v>
          </cell>
          <cell r="T105">
            <v>8.3979623658316562E-5</v>
          </cell>
          <cell r="U105">
            <v>35.439537134019325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  <cell r="N106">
            <v>1.0219999551773071</v>
          </cell>
          <cell r="O106">
            <v>0.98100000619888306</v>
          </cell>
          <cell r="P106">
            <v>1.0053333242734273</v>
          </cell>
          <cell r="Q106">
            <v>1.004452380396071</v>
          </cell>
          <cell r="R106">
            <v>8.8094387735626611E-4</v>
          </cell>
          <cell r="S106">
            <v>5.3571448439643631E-3</v>
          </cell>
          <cell r="T106">
            <v>8.035717265946545E-5</v>
          </cell>
          <cell r="U106">
            <v>10.962853074603512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  <cell r="N107">
            <v>1.0110000371932983</v>
          </cell>
          <cell r="O107">
            <v>1.0019999742507935</v>
          </cell>
          <cell r="P107">
            <v>1.0103333393732707</v>
          </cell>
          <cell r="Q107">
            <v>1.0056666660876501</v>
          </cell>
          <cell r="R107">
            <v>4.6666732856206483E-3</v>
          </cell>
          <cell r="S107">
            <v>4.9047644446496407E-3</v>
          </cell>
          <cell r="T107">
            <v>7.3571466669744613E-5</v>
          </cell>
          <cell r="U107">
            <v>63.430477831424852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  <cell r="N108">
            <v>1.0110000371932983</v>
          </cell>
          <cell r="O108">
            <v>1.0019999742507935</v>
          </cell>
          <cell r="P108">
            <v>1.0066666603088379</v>
          </cell>
          <cell r="Q108">
            <v>1.0058571426641374</v>
          </cell>
          <cell r="R108">
            <v>8.0951764470049703E-4</v>
          </cell>
          <cell r="S108">
            <v>4.8571441854749643E-3</v>
          </cell>
          <cell r="T108">
            <v>7.2857162782124461E-5</v>
          </cell>
          <cell r="U108">
            <v>11.111023457244928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  <cell r="N109">
            <v>1.0110000371932983</v>
          </cell>
          <cell r="O109">
            <v>1.0010000467300415</v>
          </cell>
          <cell r="P109">
            <v>1.0043333371480305</v>
          </cell>
          <cell r="Q109">
            <v>1.0057857135931649</v>
          </cell>
          <cell r="R109">
            <v>-1.4523764451344068E-3</v>
          </cell>
          <cell r="S109">
            <v>4.9285732564472362E-3</v>
          </cell>
          <cell r="T109">
            <v>7.3928598846708537E-5</v>
          </cell>
          <cell r="U109">
            <v>-19.645664435571401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  <cell r="N110">
            <v>1.0110000371932983</v>
          </cell>
          <cell r="O110">
            <v>0.99800002574920654</v>
          </cell>
          <cell r="P110">
            <v>1.0036666790644329</v>
          </cell>
          <cell r="Q110">
            <v>1.0060714284578958</v>
          </cell>
          <cell r="R110">
            <v>-2.4047493934629127E-3</v>
          </cell>
          <cell r="S110">
            <v>4.6428583917163934E-3</v>
          </cell>
          <cell r="T110">
            <v>6.9642875875745896E-5</v>
          </cell>
          <cell r="U110">
            <v>-34.529725592512477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  <cell r="N111">
            <v>1.0110000371932983</v>
          </cell>
          <cell r="O111">
            <v>0.99500000476837158</v>
          </cell>
          <cell r="P111">
            <v>1</v>
          </cell>
          <cell r="Q111">
            <v>1.0061666681652979</v>
          </cell>
          <cell r="R111">
            <v>-6.1666681652978728E-3</v>
          </cell>
          <cell r="S111">
            <v>4.5476186843145727E-3</v>
          </cell>
          <cell r="T111">
            <v>6.8214280264718586E-5</v>
          </cell>
          <cell r="U111">
            <v>-90.401425352095416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  <cell r="N112">
            <v>1.0110000371932983</v>
          </cell>
          <cell r="O112">
            <v>0.98400002717971802</v>
          </cell>
          <cell r="P112">
            <v>0.99133336544036865</v>
          </cell>
          <cell r="Q112">
            <v>1.0054523845513663</v>
          </cell>
          <cell r="R112">
            <v>-1.4119019110997666E-2</v>
          </cell>
          <cell r="S112">
            <v>5.2619022982461428E-3</v>
          </cell>
          <cell r="T112">
            <v>7.8928534473692139E-5</v>
          </cell>
          <cell r="U112">
            <v>-178.88358380331653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  <cell r="N113">
            <v>1.0110000371932983</v>
          </cell>
          <cell r="O113">
            <v>0.98400002717971802</v>
          </cell>
          <cell r="P113">
            <v>1.0020000338554382</v>
          </cell>
          <cell r="Q113">
            <v>1.0058095299062275</v>
          </cell>
          <cell r="R113">
            <v>-3.809496050789285E-3</v>
          </cell>
          <cell r="S113">
            <v>4.9047569433848404E-3</v>
          </cell>
          <cell r="T113">
            <v>7.3571354150772609E-5</v>
          </cell>
          <cell r="U113">
            <v>-51.779610349190229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  <cell r="N114">
            <v>1.0219999551773071</v>
          </cell>
          <cell r="O114">
            <v>0.98400002717971802</v>
          </cell>
          <cell r="P114">
            <v>1.0153333346048992</v>
          </cell>
          <cell r="Q114">
            <v>1.0069285773095631</v>
          </cell>
          <cell r="R114">
            <v>8.4047572953360739E-3</v>
          </cell>
          <cell r="S114">
            <v>5.0238058680580145E-3</v>
          </cell>
          <cell r="T114">
            <v>7.5357088020870219E-5</v>
          </cell>
          <cell r="U114">
            <v>111.53240545877208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  <cell r="N115">
            <v>1.0219999551773071</v>
          </cell>
          <cell r="O115">
            <v>0.98400002717971802</v>
          </cell>
          <cell r="P115">
            <v>1.0163333415985107</v>
          </cell>
          <cell r="Q115">
            <v>1.0069761985824222</v>
          </cell>
          <cell r="R115">
            <v>9.3571430160885871E-3</v>
          </cell>
          <cell r="S115">
            <v>5.0714271409171285E-3</v>
          </cell>
          <cell r="T115">
            <v>7.6071407113756929E-5</v>
          </cell>
          <cell r="U115">
            <v>123.00473162138235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  <cell r="N116">
            <v>1.034000039100647</v>
          </cell>
          <cell r="O116">
            <v>0.98400002717971802</v>
          </cell>
          <cell r="P116">
            <v>1.0246666669845581</v>
          </cell>
          <cell r="Q116">
            <v>1.0076666758173987</v>
          </cell>
          <cell r="R116">
            <v>1.6999991167159445E-2</v>
          </cell>
          <cell r="S116">
            <v>5.8571424614004552E-3</v>
          </cell>
          <cell r="T116">
            <v>8.7857136921006823E-5</v>
          </cell>
          <cell r="U116">
            <v>193.49584749665013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  <cell r="N117">
            <v>1.034000039100647</v>
          </cell>
          <cell r="O117">
            <v>0.98400002717971802</v>
          </cell>
          <cell r="P117">
            <v>1.0209999879201253</v>
          </cell>
          <cell r="Q117">
            <v>1.0083095317795163</v>
          </cell>
          <cell r="R117">
            <v>1.269045614060893E-2</v>
          </cell>
          <cell r="S117">
            <v>6.5918349895347662E-3</v>
          </cell>
          <cell r="T117">
            <v>9.8877524843021483E-5</v>
          </cell>
          <cell r="U117">
            <v>128.34520444111411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  <cell r="N118">
            <v>1.034000039100647</v>
          </cell>
          <cell r="O118">
            <v>0.98400002717971802</v>
          </cell>
          <cell r="P118">
            <v>1.0136666297912598</v>
          </cell>
          <cell r="Q118">
            <v>1.008690479255858</v>
          </cell>
          <cell r="R118">
            <v>4.976150535401791E-3</v>
          </cell>
          <cell r="S118">
            <v>7.0272035339251793E-3</v>
          </cell>
          <cell r="T118">
            <v>1.0540805300887769E-4</v>
          </cell>
          <cell r="U118">
            <v>47.208447489137185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  <cell r="N119">
            <v>1.034000039100647</v>
          </cell>
          <cell r="O119">
            <v>0.98400002717971802</v>
          </cell>
          <cell r="P119">
            <v>1.0126666625340779</v>
          </cell>
          <cell r="Q119">
            <v>1.0090952402069455</v>
          </cell>
          <cell r="R119">
            <v>3.5714223271323675E-3</v>
          </cell>
          <cell r="S119">
            <v>7.1904687654404465E-3</v>
          </cell>
          <cell r="T119">
            <v>1.0785703148160669E-4</v>
          </cell>
          <cell r="U119">
            <v>33.112559080039368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  <cell r="N120">
            <v>1.034000039100647</v>
          </cell>
          <cell r="O120">
            <v>0.98400002717971802</v>
          </cell>
          <cell r="P120">
            <v>1.0030000011126201</v>
          </cell>
          <cell r="Q120">
            <v>1.0089285742668879</v>
          </cell>
          <cell r="R120">
            <v>-5.9285731542677578E-3</v>
          </cell>
          <cell r="S120">
            <v>7.3571347054980996E-3</v>
          </cell>
          <cell r="T120">
            <v>1.1035702058247149E-4</v>
          </cell>
          <cell r="U120">
            <v>-53.72175800847436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  <cell r="N121">
            <v>1.034000039100647</v>
          </cell>
          <cell r="O121">
            <v>0.97600001096725464</v>
          </cell>
          <cell r="P121">
            <v>0.984333336353302</v>
          </cell>
          <cell r="Q121">
            <v>1.007071431194033</v>
          </cell>
          <cell r="R121">
            <v>-2.2738094840730971E-2</v>
          </cell>
          <cell r="S121">
            <v>8.7482908956047576E-3</v>
          </cell>
          <cell r="T121">
            <v>1.3122436343407135E-4</v>
          </cell>
          <cell r="U121">
            <v>-173.27647279580714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  <cell r="N122">
            <v>1.034000039100647</v>
          </cell>
          <cell r="O122">
            <v>0.97600001096725464</v>
          </cell>
          <cell r="P122">
            <v>0.98233334223429358</v>
          </cell>
          <cell r="Q122">
            <v>1.0053333370458513</v>
          </cell>
          <cell r="R122">
            <v>-2.2999994811557678E-2</v>
          </cell>
          <cell r="S122">
            <v>1.0238085879760534E-2</v>
          </cell>
          <cell r="T122">
            <v>1.5357128819640801E-4</v>
          </cell>
          <cell r="U122">
            <v>-149.76754497326436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  <cell r="N123">
            <v>1.034000039100647</v>
          </cell>
          <cell r="O123">
            <v>0.97600001096725464</v>
          </cell>
          <cell r="P123">
            <v>0.9899999896685282</v>
          </cell>
          <cell r="Q123">
            <v>1.0043095265116011</v>
          </cell>
          <cell r="R123">
            <v>-1.4309536843072901E-2</v>
          </cell>
          <cell r="S123">
            <v>1.1115637766260678E-2</v>
          </cell>
          <cell r="T123">
            <v>1.6673456649391016E-4</v>
          </cell>
          <cell r="U123">
            <v>-85.822257159828609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  <cell r="N124">
            <v>1.034000039100647</v>
          </cell>
          <cell r="O124">
            <v>0.97600001096725464</v>
          </cell>
          <cell r="P124">
            <v>0.99500000476837158</v>
          </cell>
          <cell r="Q124">
            <v>1.0036904783475966</v>
          </cell>
          <cell r="R124">
            <v>-8.6904735792250332E-3</v>
          </cell>
          <cell r="S124">
            <v>1.1646250478264413E-2</v>
          </cell>
          <cell r="T124">
            <v>1.7469375717396617E-4</v>
          </cell>
          <cell r="U124">
            <v>-49.746904066930995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  <cell r="N125">
            <v>1.034000039100647</v>
          </cell>
          <cell r="O125">
            <v>0.97600001096725464</v>
          </cell>
          <cell r="P125">
            <v>0.98466666539510095</v>
          </cell>
          <cell r="Q125">
            <v>1.0025952401615323</v>
          </cell>
          <cell r="R125">
            <v>-1.7928574766431393E-2</v>
          </cell>
          <cell r="S125">
            <v>1.2642849059331987E-2</v>
          </cell>
          <cell r="T125">
            <v>1.896427358899798E-4</v>
          </cell>
          <cell r="U125">
            <v>-94.538684449440538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  <cell r="N126">
            <v>1.034000039100647</v>
          </cell>
          <cell r="O126">
            <v>0.97600001096725464</v>
          </cell>
          <cell r="P126">
            <v>0.98400000731150306</v>
          </cell>
          <cell r="Q126">
            <v>1.0020714288666135</v>
          </cell>
          <cell r="R126">
            <v>-1.8071421555110434E-2</v>
          </cell>
          <cell r="S126">
            <v>1.3166660354250959E-2</v>
          </cell>
          <cell r="T126">
            <v>1.9749990531376437E-4</v>
          </cell>
          <cell r="U126">
            <v>-91.500912501201995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  <cell r="N127">
            <v>1.034000039100647</v>
          </cell>
          <cell r="O127">
            <v>0.97600001096725464</v>
          </cell>
          <cell r="P127">
            <v>0.99066666762034095</v>
          </cell>
          <cell r="Q127">
            <v>1.0012619027069636</v>
          </cell>
          <cell r="R127">
            <v>-1.0595235086622634E-2</v>
          </cell>
          <cell r="S127">
            <v>1.3976186513900766E-2</v>
          </cell>
          <cell r="T127">
            <v>2.0964279770851148E-4</v>
          </cell>
          <cell r="U127">
            <v>-50.539466189314588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  <cell r="N128">
            <v>1.034000039100647</v>
          </cell>
          <cell r="O128">
            <v>0.97600001096725464</v>
          </cell>
          <cell r="P128">
            <v>0.9869999885559082</v>
          </cell>
          <cell r="Q128">
            <v>0.9992380922748928</v>
          </cell>
          <cell r="R128">
            <v>-1.2238103718984594E-2</v>
          </cell>
          <cell r="S128">
            <v>1.3700676613113496E-2</v>
          </cell>
          <cell r="T128">
            <v>2.0551014919670244E-4</v>
          </cell>
          <cell r="U128">
            <v>-59.549875112352666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  <cell r="N129">
            <v>1.034000039100647</v>
          </cell>
          <cell r="O129">
            <v>0.97600001096725464</v>
          </cell>
          <cell r="P129">
            <v>0.98900000254313147</v>
          </cell>
          <cell r="Q129">
            <v>0.99728571091379425</v>
          </cell>
          <cell r="R129">
            <v>-8.285708370662781E-3</v>
          </cell>
          <cell r="S129">
            <v>1.2653056253381296E-2</v>
          </cell>
          <cell r="T129">
            <v>1.8979584380071944E-4</v>
          </cell>
          <cell r="U129">
            <v>-43.655899964609098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  <cell r="N130">
            <v>0.99599999189376831</v>
          </cell>
          <cell r="O130">
            <v>0.97600001096725464</v>
          </cell>
          <cell r="P130">
            <v>0.99099999666213989</v>
          </cell>
          <cell r="Q130">
            <v>0.99488094874790733</v>
          </cell>
          <cell r="R130">
            <v>-3.8809520857674418E-3</v>
          </cell>
          <cell r="S130">
            <v>1.0132648912416831E-2</v>
          </cell>
          <cell r="T130">
            <v>1.5198973368625246E-4</v>
          </cell>
          <cell r="U130">
            <v>-25.534304137796351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  <cell r="N131">
            <v>0.99599999189376831</v>
          </cell>
          <cell r="O131">
            <v>0.97600001096725464</v>
          </cell>
          <cell r="P131">
            <v>0.98499999443689978</v>
          </cell>
          <cell r="Q131">
            <v>0.99230952064196265</v>
          </cell>
          <cell r="R131">
            <v>-7.3095262050628662E-3</v>
          </cell>
          <cell r="S131">
            <v>7.8707450912112262E-3</v>
          </cell>
          <cell r="T131">
            <v>1.1806117636816839E-4</v>
          </cell>
          <cell r="U131">
            <v>-61.913038900005894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  <cell r="N132">
            <v>0.99599999189376831</v>
          </cell>
          <cell r="O132">
            <v>0.95599997043609619</v>
          </cell>
          <cell r="P132">
            <v>0.96466666460037231</v>
          </cell>
          <cell r="Q132">
            <v>0.98880952312832782</v>
          </cell>
          <cell r="R132">
            <v>-2.4142858527955502E-2</v>
          </cell>
          <cell r="S132">
            <v>7.0952375729878715E-3</v>
          </cell>
          <cell r="T132">
            <v>1.0642856359481806E-4</v>
          </cell>
          <cell r="U132">
            <v>-226.84566729538199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  <cell r="N133">
            <v>0.99599999189376831</v>
          </cell>
          <cell r="O133">
            <v>0.94300001859664917</v>
          </cell>
          <cell r="P133">
            <v>0.95066668589909875</v>
          </cell>
          <cell r="Q133">
            <v>0.98438095336868658</v>
          </cell>
          <cell r="R133">
            <v>-3.3714267469587833E-2</v>
          </cell>
          <cell r="S133">
            <v>7.9863900635517935E-3</v>
          </cell>
          <cell r="T133">
            <v>1.1979585095327689E-4</v>
          </cell>
          <cell r="U133">
            <v>-281.43101118533031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  <cell r="N134">
            <v>0.99599999189376831</v>
          </cell>
          <cell r="O134">
            <v>0.94300001859664917</v>
          </cell>
          <cell r="P134">
            <v>0.95266666014989221</v>
          </cell>
          <cell r="Q134">
            <v>0.98078571472849163</v>
          </cell>
          <cell r="R134">
            <v>-2.8119054578599423E-2</v>
          </cell>
          <cell r="S134">
            <v>1.0622447648015954E-2</v>
          </cell>
          <cell r="T134">
            <v>1.5933671472023928E-4</v>
          </cell>
          <cell r="U134">
            <v>-176.47567685809503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  <cell r="N135">
            <v>0.99599999189376831</v>
          </cell>
          <cell r="O135">
            <v>0.93800002336502075</v>
          </cell>
          <cell r="P135">
            <v>0.94733333587646484</v>
          </cell>
          <cell r="Q135">
            <v>0.97814285755157482</v>
          </cell>
          <cell r="R135">
            <v>-3.0809521675109974E-2</v>
          </cell>
          <cell r="S135">
            <v>1.3891154811495761E-2</v>
          </cell>
          <cell r="T135">
            <v>2.083673221724364E-4</v>
          </cell>
          <cell r="U135">
            <v>-147.8615809518023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  <cell r="N136">
            <v>0.99599999189376831</v>
          </cell>
          <cell r="O136">
            <v>0.93800002336502075</v>
          </cell>
          <cell r="P136">
            <v>0.94300001859664917</v>
          </cell>
          <cell r="Q136">
            <v>0.97533333443460013</v>
          </cell>
          <cell r="R136">
            <v>-3.233331583795096E-2</v>
          </cell>
          <cell r="S136">
            <v>1.6904758150074733E-2</v>
          </cell>
          <cell r="T136">
            <v>2.53571372251121E-4</v>
          </cell>
          <cell r="U136">
            <v>-127.51169641472814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  <cell r="N137">
            <v>0.99599999189376831</v>
          </cell>
          <cell r="O137">
            <v>0.93800002336502075</v>
          </cell>
          <cell r="P137">
            <v>0.94900002082188928</v>
          </cell>
          <cell r="Q137">
            <v>0.97240476523126884</v>
          </cell>
          <cell r="R137">
            <v>-2.3404744409379563E-2</v>
          </cell>
          <cell r="S137">
            <v>1.8156457920463689E-2</v>
          </cell>
          <cell r="T137">
            <v>2.7234686880695533E-4</v>
          </cell>
          <cell r="U137">
            <v>-85.937262697039827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  <cell r="N138">
            <v>0.99599999189376831</v>
          </cell>
          <cell r="O138">
            <v>0.93500000238418579</v>
          </cell>
          <cell r="P138">
            <v>0.94133333365122474</v>
          </cell>
          <cell r="Q138">
            <v>0.96857143158004411</v>
          </cell>
          <cell r="R138">
            <v>-2.7238097928819371E-2</v>
          </cell>
          <cell r="S138">
            <v>1.8761900209245213E-2</v>
          </cell>
          <cell r="T138">
            <v>2.814285031386782E-4</v>
          </cell>
          <cell r="U138">
            <v>-96.785143029373188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  <cell r="N139">
            <v>0.99599999189376831</v>
          </cell>
          <cell r="O139">
            <v>0.93000000715255737</v>
          </cell>
          <cell r="P139">
            <v>0.93866668144861853</v>
          </cell>
          <cell r="Q139">
            <v>0.96528571844100952</v>
          </cell>
          <cell r="R139">
            <v>-2.6619036992390988E-2</v>
          </cell>
          <cell r="S139">
            <v>1.9278906640552325E-2</v>
          </cell>
          <cell r="T139">
            <v>2.8918359960828488E-4</v>
          </cell>
          <cell r="U139">
            <v>-92.048916426961767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  <cell r="N140">
            <v>0.99599999189376831</v>
          </cell>
          <cell r="O140">
            <v>0.93000000715255737</v>
          </cell>
          <cell r="P140">
            <v>0.94866667191187537</v>
          </cell>
          <cell r="Q140">
            <v>0.96276190876960743</v>
          </cell>
          <cell r="R140">
            <v>-1.4095236857732063E-2</v>
          </cell>
          <cell r="S140">
            <v>1.8680265971592471E-2</v>
          </cell>
          <cell r="T140">
            <v>2.8020398957388705E-4</v>
          </cell>
          <cell r="U140">
            <v>-50.303483826790007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  <cell r="N141">
            <v>0.99599999189376831</v>
          </cell>
          <cell r="O141">
            <v>0.93000000715255737</v>
          </cell>
          <cell r="P141">
            <v>0.95333333810170495</v>
          </cell>
          <cell r="Q141">
            <v>0.96009524237541921</v>
          </cell>
          <cell r="R141">
            <v>-6.7619042737142587E-3</v>
          </cell>
          <cell r="S141">
            <v>1.6598633560193619E-2</v>
          </cell>
          <cell r="T141">
            <v>2.489795034029043E-4</v>
          </cell>
          <cell r="U141">
            <v>-27.158477630875467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  <cell r="N142">
            <v>0.99599999189376831</v>
          </cell>
          <cell r="O142">
            <v>0.93000000715255737</v>
          </cell>
          <cell r="P142">
            <v>0.94333334763844812</v>
          </cell>
          <cell r="Q142">
            <v>0.95697619659560051</v>
          </cell>
          <cell r="R142">
            <v>-1.3642848957152398E-2</v>
          </cell>
          <cell r="S142">
            <v>1.4537410265734328E-2</v>
          </cell>
          <cell r="T142">
            <v>2.1806115398601491E-4</v>
          </cell>
          <cell r="U142">
            <v>-62.564325226066472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  <cell r="N143">
            <v>0.99599999189376831</v>
          </cell>
          <cell r="O143">
            <v>0.93000000715255737</v>
          </cell>
          <cell r="P143">
            <v>0.93933333953221643</v>
          </cell>
          <cell r="Q143">
            <v>0.95342857780910673</v>
          </cell>
          <cell r="R143">
            <v>-1.4095238276890298E-2</v>
          </cell>
          <cell r="S143">
            <v>1.14829888960131E-2</v>
          </cell>
          <cell r="T143">
            <v>1.722448334401965E-4</v>
          </cell>
          <cell r="U143">
            <v>-81.832575151138997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  <cell r="N144">
            <v>0.99599999189376831</v>
          </cell>
          <cell r="O144">
            <v>0.92500001192092896</v>
          </cell>
          <cell r="P144">
            <v>0.93300000826517737</v>
          </cell>
          <cell r="Q144">
            <v>0.94928572149503798</v>
          </cell>
          <cell r="R144">
            <v>-1.628571322986061E-2</v>
          </cell>
          <cell r="S144">
            <v>8.5578193875397203E-3</v>
          </cell>
          <cell r="T144">
            <v>1.283672908130958E-4</v>
          </cell>
          <cell r="U144">
            <v>-126.86809176001688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  <cell r="N145">
            <v>0.99599999189376831</v>
          </cell>
          <cell r="O145">
            <v>0.92299997806549072</v>
          </cell>
          <cell r="P145">
            <v>0.93066666523615516</v>
          </cell>
          <cell r="Q145">
            <v>0.94540476940927054</v>
          </cell>
          <cell r="R145">
            <v>-1.4738104173115385E-2</v>
          </cell>
          <cell r="S145">
            <v>6.9285702137720151E-3</v>
          </cell>
          <cell r="T145">
            <v>1.0392855320658022E-4</v>
          </cell>
          <cell r="U145">
            <v>-141.80996192471045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  <cell r="N146">
            <v>0.99599999189376831</v>
          </cell>
          <cell r="O146">
            <v>0.91399997472763062</v>
          </cell>
          <cell r="P146">
            <v>0.9209999839464823</v>
          </cell>
          <cell r="Q146">
            <v>0.94228572079113548</v>
          </cell>
          <cell r="R146">
            <v>-2.128573684465318E-2</v>
          </cell>
          <cell r="S146">
            <v>7.1020446667055138E-3</v>
          </cell>
          <cell r="T146">
            <v>1.0653067000058271E-4</v>
          </cell>
          <cell r="U146">
            <v>-199.80853255251986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  <cell r="N147">
            <v>0.99599999189376831</v>
          </cell>
          <cell r="O147">
            <v>0.90799999237060547</v>
          </cell>
          <cell r="P147">
            <v>0.91766667366027832</v>
          </cell>
          <cell r="Q147">
            <v>0.93992857705979116</v>
          </cell>
          <cell r="R147">
            <v>-2.2261903399512839E-2</v>
          </cell>
          <cell r="S147">
            <v>8.462587181402732E-3</v>
          </cell>
          <cell r="T147">
            <v>1.2693880772104098E-4</v>
          </cell>
          <cell r="U147">
            <v>-175.37507874215504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  <cell r="N148">
            <v>0.99599999189376831</v>
          </cell>
          <cell r="O148">
            <v>0.89300000667572021</v>
          </cell>
          <cell r="P148">
            <v>0.90166668097178138</v>
          </cell>
          <cell r="Q148">
            <v>0.93628572140421173</v>
          </cell>
          <cell r="R148">
            <v>-3.4619040432430359E-2</v>
          </cell>
          <cell r="S148">
            <v>1.1061227848740711E-2</v>
          </cell>
          <cell r="T148">
            <v>1.6591841773111067E-4</v>
          </cell>
          <cell r="U148">
            <v>-208.65097983597204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  <cell r="N149">
            <v>0.91100001335144043</v>
          </cell>
          <cell r="O149">
            <v>0.89200001955032349</v>
          </cell>
          <cell r="P149">
            <v>0.89366664489110315</v>
          </cell>
          <cell r="Q149">
            <v>0.93245238633382865</v>
          </cell>
          <cell r="R149">
            <v>-3.8785741442725508E-2</v>
          </cell>
          <cell r="S149">
            <v>1.3942183280477789E-2</v>
          </cell>
          <cell r="T149">
            <v>2.0913274920716682E-4</v>
          </cell>
          <cell r="U149">
            <v>-185.45991285326798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  <cell r="N150">
            <v>0.91100001335144043</v>
          </cell>
          <cell r="O150">
            <v>0.89200001955032349</v>
          </cell>
          <cell r="P150">
            <v>0.89866667985916138</v>
          </cell>
          <cell r="Q150">
            <v>0.92928571928115111</v>
          </cell>
          <cell r="R150">
            <v>-3.0619039421989735E-2</v>
          </cell>
          <cell r="S150">
            <v>1.6251704725278499E-2</v>
          </cell>
          <cell r="T150">
            <v>2.4377557087917748E-4</v>
          </cell>
          <cell r="U150">
            <v>-125.60339541637441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  <cell r="N151">
            <v>0.91100001335144043</v>
          </cell>
          <cell r="O151">
            <v>0.86100000143051147</v>
          </cell>
          <cell r="P151">
            <v>0.87599998712539673</v>
          </cell>
          <cell r="Q151">
            <v>0.92407143115997314</v>
          </cell>
          <cell r="R151">
            <v>-4.8071444034576416E-2</v>
          </cell>
          <cell r="S151">
            <v>1.9394562357947936E-2</v>
          </cell>
          <cell r="T151">
            <v>2.9091843536921901E-4</v>
          </cell>
          <cell r="U151">
            <v>-165.24028108966888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  <cell r="N152">
            <v>0.91100001335144043</v>
          </cell>
          <cell r="O152">
            <v>0.86100000143051147</v>
          </cell>
          <cell r="P152">
            <v>0.88233333826065063</v>
          </cell>
          <cell r="Q152">
            <v>0.91985714577493216</v>
          </cell>
          <cell r="R152">
            <v>-3.7523807514281526E-2</v>
          </cell>
          <cell r="S152">
            <v>2.1306124268745879E-2</v>
          </cell>
          <cell r="T152">
            <v>3.1959186403118816E-4</v>
          </cell>
          <cell r="U152">
            <v>-117.41164822212018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  <cell r="N153">
            <v>0.91100001335144043</v>
          </cell>
          <cell r="O153">
            <v>0.86100000143051147</v>
          </cell>
          <cell r="P153">
            <v>0.88266666730244958</v>
          </cell>
          <cell r="Q153">
            <v>0.91585714476449165</v>
          </cell>
          <cell r="R153">
            <v>-3.3190477462042067E-2</v>
          </cell>
          <cell r="S153">
            <v>2.2877552882343704E-2</v>
          </cell>
          <cell r="T153">
            <v>3.4316329323515557E-4</v>
          </cell>
          <cell r="U153">
            <v>-96.719194961501927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  <cell r="N154">
            <v>0.91100001335144043</v>
          </cell>
          <cell r="O154">
            <v>0.85900002717971802</v>
          </cell>
          <cell r="P154">
            <v>0.86566668748855591</v>
          </cell>
          <cell r="Q154">
            <v>0.90992857444854014</v>
          </cell>
          <cell r="R154">
            <v>-4.4261886959984231E-2</v>
          </cell>
          <cell r="S154">
            <v>2.4119047891525993E-2</v>
          </cell>
          <cell r="T154">
            <v>3.6178571837288987E-4</v>
          </cell>
          <cell r="U154">
            <v>-122.34282535819679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  <cell r="N155">
            <v>0.91100001335144043</v>
          </cell>
          <cell r="O155">
            <v>0.85000002384185791</v>
          </cell>
          <cell r="P155">
            <v>0.85700001319249475</v>
          </cell>
          <cell r="Q155">
            <v>0.90304762266931093</v>
          </cell>
          <cell r="R155">
            <v>-4.6047609476816187E-2</v>
          </cell>
          <cell r="S155">
            <v>2.3816326037556148E-2</v>
          </cell>
          <cell r="T155">
            <v>3.572448905633422E-4</v>
          </cell>
          <cell r="U155">
            <v>-128.89648163813723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  <cell r="N156">
            <v>0.91100001335144043</v>
          </cell>
          <cell r="O156">
            <v>0.85000002384185791</v>
          </cell>
          <cell r="P156">
            <v>0.87000000476837158</v>
          </cell>
          <cell r="Q156">
            <v>0.89780952675001957</v>
          </cell>
          <cell r="R156">
            <v>-2.7809521981647989E-2</v>
          </cell>
          <cell r="S156">
            <v>2.2476192031587856E-2</v>
          </cell>
          <cell r="T156">
            <v>3.3714288047381784E-4</v>
          </cell>
          <cell r="U156">
            <v>-82.485864576362147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  <cell r="N157">
            <v>0.91100001335144043</v>
          </cell>
          <cell r="O157">
            <v>0.85000002384185791</v>
          </cell>
          <cell r="P157">
            <v>0.87800000111262</v>
          </cell>
          <cell r="Q157">
            <v>0.89342857400576281</v>
          </cell>
          <cell r="R157">
            <v>-1.5428572893142811E-2</v>
          </cell>
          <cell r="S157">
            <v>2.0333331255685705E-2</v>
          </cell>
          <cell r="T157">
            <v>3.0499996883528557E-4</v>
          </cell>
          <cell r="U157">
            <v>-50.585490064344796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  <cell r="N158">
            <v>0.91100001335144043</v>
          </cell>
          <cell r="O158">
            <v>0.85000002384185791</v>
          </cell>
          <cell r="P158">
            <v>0.88066667318344116</v>
          </cell>
          <cell r="Q158">
            <v>0.8896904786427815</v>
          </cell>
          <cell r="R158">
            <v>-9.0238054593403394E-3</v>
          </cell>
          <cell r="S158">
            <v>1.7884350958324597E-2</v>
          </cell>
          <cell r="T158">
            <v>2.6826526437486896E-4</v>
          </cell>
          <cell r="U158">
            <v>-33.637621629353546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  <cell r="N159">
            <v>0.91100001335144043</v>
          </cell>
          <cell r="O159">
            <v>0.85000002384185791</v>
          </cell>
          <cell r="P159">
            <v>0.87700001398722327</v>
          </cell>
          <cell r="Q159">
            <v>0.885857146410715</v>
          </cell>
          <cell r="R159">
            <v>-8.8571324234917315E-3</v>
          </cell>
          <cell r="S159">
            <v>1.4768704467890208E-2</v>
          </cell>
          <cell r="T159">
            <v>2.2153056701835312E-4</v>
          </cell>
          <cell r="U159">
            <v>-39.981536375329846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  <cell r="N160">
            <v>0.91100001335144043</v>
          </cell>
          <cell r="O160">
            <v>0.85000002384185791</v>
          </cell>
          <cell r="P160">
            <v>0.87666666507720947</v>
          </cell>
          <cell r="Q160">
            <v>0.88269048077719536</v>
          </cell>
          <cell r="R160">
            <v>-6.0238156999858905E-3</v>
          </cell>
          <cell r="S160">
            <v>1.1557822324791665E-2</v>
          </cell>
          <cell r="T160">
            <v>1.7336733487187498E-4</v>
          </cell>
          <cell r="U160">
            <v>-34.745967021052252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  <cell r="N161">
            <v>0.91100001335144043</v>
          </cell>
          <cell r="O161">
            <v>0.85000002384185791</v>
          </cell>
          <cell r="P161">
            <v>0.86733333269755042</v>
          </cell>
          <cell r="Q161">
            <v>0.87909524213700052</v>
          </cell>
          <cell r="R161">
            <v>-1.1761909439450102E-2</v>
          </cell>
          <cell r="S161">
            <v>9.2993188066547283E-3</v>
          </cell>
          <cell r="T161">
            <v>1.3948978209982091E-4</v>
          </cell>
          <cell r="U161">
            <v>-84.320939228603208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  <cell r="N162">
            <v>0.91100001335144043</v>
          </cell>
          <cell r="O162">
            <v>0.85000002384185791</v>
          </cell>
          <cell r="P162">
            <v>0.88133335113525391</v>
          </cell>
          <cell r="Q162">
            <v>0.87764286143439152</v>
          </cell>
          <cell r="R162">
            <v>3.6904897008623871E-3</v>
          </cell>
          <cell r="S162">
            <v>7.6904751005626914E-3</v>
          </cell>
          <cell r="T162">
            <v>1.1535712650844036E-4</v>
          </cell>
          <cell r="U162">
            <v>31.99186571791353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  <cell r="N163">
            <v>0.91100001335144043</v>
          </cell>
          <cell r="O163">
            <v>0.85000002384185791</v>
          </cell>
          <cell r="P163">
            <v>0.87166666984558105</v>
          </cell>
          <cell r="Q163">
            <v>0.8760714346454257</v>
          </cell>
          <cell r="R163">
            <v>-4.4047647998446404E-3</v>
          </cell>
          <cell r="S163">
            <v>6.9659875363719693E-3</v>
          </cell>
          <cell r="T163">
            <v>1.0448981304557953E-4</v>
          </cell>
          <cell r="U163">
            <v>-42.154968713775347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  <cell r="N164">
            <v>0.91100001335144043</v>
          </cell>
          <cell r="O164">
            <v>0.85000002384185791</v>
          </cell>
          <cell r="P164">
            <v>0.87966666618982947</v>
          </cell>
          <cell r="Q164">
            <v>0.87471429081190188</v>
          </cell>
          <cell r="R164">
            <v>4.952375377927587E-3</v>
          </cell>
          <cell r="S164">
            <v>5.986392295279498E-3</v>
          </cell>
          <cell r="T164">
            <v>8.979588442919247E-5</v>
          </cell>
          <cell r="U164">
            <v>55.151473916744223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  <cell r="N165">
            <v>0.88599997758865356</v>
          </cell>
          <cell r="O165">
            <v>0.87800002098083496</v>
          </cell>
          <cell r="P165">
            <v>0.88000001509984338</v>
          </cell>
          <cell r="Q165">
            <v>0.87500000709579118</v>
          </cell>
          <cell r="R165">
            <v>5.0000080040522032E-3</v>
          </cell>
          <cell r="S165">
            <v>6.1904753552001757E-3</v>
          </cell>
          <cell r="T165">
            <v>9.2857130328002631E-5</v>
          </cell>
          <cell r="U165">
            <v>53.846247309070314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  <cell r="N166">
            <v>0.88599997758865356</v>
          </cell>
          <cell r="O166">
            <v>0.87800002098083496</v>
          </cell>
          <cell r="P166">
            <v>0.88233333826065063</v>
          </cell>
          <cell r="Q166">
            <v>0.87500000709579118</v>
          </cell>
          <cell r="R166">
            <v>7.3333311648594579E-3</v>
          </cell>
          <cell r="S166">
            <v>6.1904753552001757E-3</v>
          </cell>
          <cell r="T166">
            <v>9.2857130328002631E-5</v>
          </cell>
          <cell r="U166">
            <v>78.974346277508943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  <cell r="N167">
            <v>0.88599997758865356</v>
          </cell>
          <cell r="O167">
            <v>0.86500000953674316</v>
          </cell>
          <cell r="P167">
            <v>0.87066666285196936</v>
          </cell>
          <cell r="Q167">
            <v>0.8741428639207568</v>
          </cell>
          <cell r="R167">
            <v>-3.4762010687874323E-3</v>
          </cell>
          <cell r="S167">
            <v>6.0748303828596162E-3</v>
          </cell>
          <cell r="T167">
            <v>9.1122455742894242E-5</v>
          </cell>
          <cell r="U167">
            <v>-38.148676310872006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  <cell r="N168">
            <v>0.88599997758865356</v>
          </cell>
          <cell r="O168">
            <v>0.86100000143051147</v>
          </cell>
          <cell r="P168">
            <v>0.86566666762034095</v>
          </cell>
          <cell r="Q168">
            <v>0.87414286250159845</v>
          </cell>
          <cell r="R168">
            <v>-8.4761948812575039E-3</v>
          </cell>
          <cell r="S168">
            <v>6.0748320047547344E-3</v>
          </cell>
          <cell r="T168">
            <v>9.1122480071321007E-5</v>
          </cell>
          <cell r="U168">
            <v>-93.019800104466412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  <cell r="N169">
            <v>0.88599997758865356</v>
          </cell>
          <cell r="O169">
            <v>0.84700000286102295</v>
          </cell>
          <cell r="P169">
            <v>0.85266667604446411</v>
          </cell>
          <cell r="Q169">
            <v>0.87383333841959632</v>
          </cell>
          <cell r="R169">
            <v>-2.1166662375132206E-2</v>
          </cell>
          <cell r="S169">
            <v>6.4285738127572278E-3</v>
          </cell>
          <cell r="T169">
            <v>9.642860719135841E-5</v>
          </cell>
          <cell r="U169">
            <v>-219.50604692576215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  <cell r="N170">
            <v>0.88599997758865356</v>
          </cell>
          <cell r="O170">
            <v>0.81199997663497925</v>
          </cell>
          <cell r="P170">
            <v>0.82599999507268274</v>
          </cell>
          <cell r="Q170">
            <v>0.87069048058418996</v>
          </cell>
          <cell r="R170">
            <v>-4.4690485511507227E-2</v>
          </cell>
          <cell r="S170">
            <v>1.0159866947706066E-2</v>
          </cell>
          <cell r="T170">
            <v>1.52398004215591E-4</v>
          </cell>
          <cell r="U170">
            <v>-293.2484958811238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  <cell r="N171">
            <v>0.88599997758865356</v>
          </cell>
          <cell r="O171">
            <v>0.79100000858306885</v>
          </cell>
          <cell r="P171">
            <v>0.80233333508173621</v>
          </cell>
          <cell r="Q171">
            <v>0.86528571872484117</v>
          </cell>
          <cell r="R171">
            <v>-6.2952383643104959E-2</v>
          </cell>
          <cell r="S171">
            <v>1.6408164282234333E-2</v>
          </cell>
          <cell r="T171">
            <v>2.4612246423351501E-4</v>
          </cell>
          <cell r="U171">
            <v>-255.776667274781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  <cell r="N172">
            <v>0.88599997758865356</v>
          </cell>
          <cell r="O172">
            <v>0.75900000333786011</v>
          </cell>
          <cell r="P172">
            <v>0.78366667032241821</v>
          </cell>
          <cell r="Q172">
            <v>0.85835714709191091</v>
          </cell>
          <cell r="R172">
            <v>-7.4690476769492697E-2</v>
          </cell>
          <cell r="S172">
            <v>2.4108844549477513E-2</v>
          </cell>
          <cell r="T172">
            <v>3.6163266824216269E-4</v>
          </cell>
          <cell r="U172">
            <v>-206.53686275786671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  <cell r="N173">
            <v>0.88599997758865356</v>
          </cell>
          <cell r="O173">
            <v>0.75900000333786011</v>
          </cell>
          <cell r="P173">
            <v>0.80800000826517737</v>
          </cell>
          <cell r="Q173">
            <v>0.8534285752546219</v>
          </cell>
          <cell r="R173">
            <v>-4.542856698944453E-2</v>
          </cell>
          <cell r="S173">
            <v>2.7782313069518744E-2</v>
          </cell>
          <cell r="T173">
            <v>4.1673469604278118E-4</v>
          </cell>
          <cell r="U173">
            <v>-109.01076253267119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  <cell r="N174">
            <v>0.88599997758865356</v>
          </cell>
          <cell r="O174">
            <v>0.75900000333786011</v>
          </cell>
          <cell r="P174">
            <v>0.80466665824254358</v>
          </cell>
          <cell r="Q174">
            <v>0.84828571762357441</v>
          </cell>
          <cell r="R174">
            <v>-4.3619059381030834E-2</v>
          </cell>
          <cell r="S174">
            <v>3.0965988733330539E-2</v>
          </cell>
          <cell r="T174">
            <v>4.6448983099995809E-4</v>
          </cell>
          <cell r="U174">
            <v>-93.907458182943017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  <cell r="N175">
            <v>0.88599997758865356</v>
          </cell>
          <cell r="O175">
            <v>0.75900000333786011</v>
          </cell>
          <cell r="P175">
            <v>0.79699999094009399</v>
          </cell>
          <cell r="Q175">
            <v>0.84326190749804186</v>
          </cell>
          <cell r="R175">
            <v>-4.6261916557947869E-2</v>
          </cell>
          <cell r="S175">
            <v>3.3986398151942647E-2</v>
          </cell>
          <cell r="T175">
            <v>5.0979597227913964E-4</v>
          </cell>
          <cell r="U175">
            <v>-90.745943619611566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  <cell r="N176">
            <v>0.88599997758865356</v>
          </cell>
          <cell r="O176">
            <v>0.75900000333786011</v>
          </cell>
          <cell r="P176">
            <v>0.77366667985916138</v>
          </cell>
          <cell r="Q176">
            <v>0.83557143097832098</v>
          </cell>
          <cell r="R176">
            <v>-6.1904751119159607E-2</v>
          </cell>
          <cell r="S176">
            <v>3.6238097009204676E-2</v>
          </cell>
          <cell r="T176">
            <v>5.435714551380701E-4</v>
          </cell>
          <cell r="U176">
            <v>-113.88521331282097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  <cell r="N177">
            <v>0.88599997758865356</v>
          </cell>
          <cell r="O177">
            <v>0.75</v>
          </cell>
          <cell r="P177">
            <v>0.7776666680971781</v>
          </cell>
          <cell r="Q177">
            <v>0.82885714513914921</v>
          </cell>
          <cell r="R177">
            <v>-5.1190477041971105E-2</v>
          </cell>
          <cell r="S177">
            <v>3.6836736461743194E-2</v>
          </cell>
          <cell r="T177">
            <v>5.5255104692614784E-4</v>
          </cell>
          <cell r="U177">
            <v>-92.643887522690832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  <cell r="N178">
            <v>0.88599997758865356</v>
          </cell>
          <cell r="O178">
            <v>0.75</v>
          </cell>
          <cell r="P178">
            <v>0.81099998950958252</v>
          </cell>
          <cell r="Q178">
            <v>0.8239523825191315</v>
          </cell>
          <cell r="R178">
            <v>-1.2952393009548979E-2</v>
          </cell>
          <cell r="S178">
            <v>3.3374151405023054E-2</v>
          </cell>
          <cell r="T178">
            <v>5.0061227107534576E-4</v>
          </cell>
          <cell r="U178">
            <v>-25.873103313521355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  <cell r="N179">
            <v>0.88599997758865356</v>
          </cell>
          <cell r="O179">
            <v>0.75</v>
          </cell>
          <cell r="P179">
            <v>0.8089999953905741</v>
          </cell>
          <cell r="Q179">
            <v>0.8188809525398979</v>
          </cell>
          <cell r="R179">
            <v>-9.8809571493237991E-3</v>
          </cell>
          <cell r="S179">
            <v>2.8989796735802424E-2</v>
          </cell>
          <cell r="T179">
            <v>4.3484695103703636E-4</v>
          </cell>
          <cell r="U179">
            <v>-22.722838749954182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  <cell r="N180">
            <v>0.88599997758865356</v>
          </cell>
          <cell r="O180">
            <v>0.75</v>
          </cell>
          <cell r="P180">
            <v>0.81366666158040368</v>
          </cell>
          <cell r="Q180">
            <v>0.8139761899198803</v>
          </cell>
          <cell r="R180">
            <v>-3.0952833947661684E-4</v>
          </cell>
          <cell r="S180">
            <v>2.2727891701419273E-2</v>
          </cell>
          <cell r="T180">
            <v>3.4091837552128909E-4</v>
          </cell>
          <cell r="U180">
            <v>-0.90792506858372013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  <cell r="N181">
            <v>0.88599997758865356</v>
          </cell>
          <cell r="O181">
            <v>0.75</v>
          </cell>
          <cell r="P181">
            <v>0.80799998839696252</v>
          </cell>
          <cell r="Q181">
            <v>0.80949999888737989</v>
          </cell>
          <cell r="R181">
            <v>-1.5000104904173694E-3</v>
          </cell>
          <cell r="S181">
            <v>1.7357142198653436E-2</v>
          </cell>
          <cell r="T181">
            <v>2.6035713297980156E-4</v>
          </cell>
          <cell r="U181">
            <v>-5.7613573834128058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  <cell r="N182">
            <v>0.88599997758865356</v>
          </cell>
          <cell r="O182">
            <v>0.75</v>
          </cell>
          <cell r="P182">
            <v>0.81133333841959632</v>
          </cell>
          <cell r="Q182">
            <v>0.80561904680161256</v>
          </cell>
          <cell r="R182">
            <v>5.7142916179837577E-3</v>
          </cell>
          <cell r="S182">
            <v>1.3530611180934769E-2</v>
          </cell>
          <cell r="T182">
            <v>2.0295916771402152E-4</v>
          </cell>
          <cell r="U182">
            <v>28.154882986293323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  <cell r="N183">
            <v>0.88599997758865356</v>
          </cell>
          <cell r="O183">
            <v>0.75</v>
          </cell>
          <cell r="P183">
            <v>0.80733335018157959</v>
          </cell>
          <cell r="Q183">
            <v>0.80238095209712079</v>
          </cell>
          <cell r="R183">
            <v>4.9523980844587978E-3</v>
          </cell>
          <cell r="S183">
            <v>1.1081630883573668E-2</v>
          </cell>
          <cell r="T183">
            <v>1.6622446325360502E-4</v>
          </cell>
          <cell r="U183">
            <v>29.793437064092259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  <cell r="N184">
            <v>0.88599997758865356</v>
          </cell>
          <cell r="O184">
            <v>0.75</v>
          </cell>
          <cell r="P184">
            <v>0.79700001080830896</v>
          </cell>
          <cell r="Q184">
            <v>0.80030952464966543</v>
          </cell>
          <cell r="R184">
            <v>-3.3095138413564706E-3</v>
          </cell>
          <cell r="S184">
            <v>1.0363943317309538E-2</v>
          </cell>
          <cell r="T184">
            <v>1.5545914975964307E-4</v>
          </cell>
          <cell r="U184">
            <v>-21.288639790410166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  <cell r="N185">
            <v>0.88599997758865356</v>
          </cell>
          <cell r="O185">
            <v>0.75</v>
          </cell>
          <cell r="P185">
            <v>0.7809999783833822</v>
          </cell>
          <cell r="Q185">
            <v>0.79878571345692595</v>
          </cell>
          <cell r="R185">
            <v>-1.7785735073543751E-2</v>
          </cell>
          <cell r="S185">
            <v>1.1816326047287495E-2</v>
          </cell>
          <cell r="T185">
            <v>1.7724489070931242E-4</v>
          </cell>
          <cell r="U185">
            <v>-100.34554453088838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  <cell r="N186">
            <v>0.88599997758865356</v>
          </cell>
          <cell r="O186">
            <v>0.75</v>
          </cell>
          <cell r="P186">
            <v>0.778333326180776</v>
          </cell>
          <cell r="Q186">
            <v>0.79840476030395158</v>
          </cell>
          <cell r="R186">
            <v>-2.007143412317558E-2</v>
          </cell>
          <cell r="S186">
            <v>1.2251701079258279E-2</v>
          </cell>
          <cell r="T186">
            <v>1.8377551618887418E-4</v>
          </cell>
          <cell r="U186">
            <v>-109.2171282628709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  <cell r="N187">
            <v>0.88599997758865356</v>
          </cell>
          <cell r="O187">
            <v>0.75</v>
          </cell>
          <cell r="P187">
            <v>0.79366668065389001</v>
          </cell>
          <cell r="Q187">
            <v>0.79738095118885965</v>
          </cell>
          <cell r="R187">
            <v>-3.7142705349696437E-3</v>
          </cell>
          <cell r="S187">
            <v>1.1904760485603691E-2</v>
          </cell>
          <cell r="T187">
            <v>1.7857140728405537E-4</v>
          </cell>
          <cell r="U187">
            <v>-20.799917475373398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  <cell r="N188">
            <v>0.80199998617172241</v>
          </cell>
          <cell r="O188">
            <v>0.79400002956390381</v>
          </cell>
          <cell r="P188">
            <v>0.79433333873748779</v>
          </cell>
          <cell r="Q188">
            <v>0.79664285693849846</v>
          </cell>
          <cell r="R188">
            <v>-2.309518201010663E-3</v>
          </cell>
          <cell r="S188">
            <v>1.1598638531302092E-2</v>
          </cell>
          <cell r="T188">
            <v>1.7397957796953139E-4</v>
          </cell>
          <cell r="U188">
            <v>-13.27465112839349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  <cell r="N189">
            <v>0.80199998617172241</v>
          </cell>
          <cell r="O189">
            <v>0.79400002956390381</v>
          </cell>
          <cell r="P189">
            <v>0.79799999793370568</v>
          </cell>
          <cell r="Q189">
            <v>0.7967142860094707</v>
          </cell>
          <cell r="R189">
            <v>1.285711924234989E-3</v>
          </cell>
          <cell r="S189">
            <v>1.1659863449278321E-2</v>
          </cell>
          <cell r="T189">
            <v>1.748979517391748E-4</v>
          </cell>
          <cell r="U189">
            <v>7.351212015063334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  <cell r="N190">
            <v>0.80199998617172241</v>
          </cell>
          <cell r="O190">
            <v>0.78799998760223389</v>
          </cell>
          <cell r="P190">
            <v>0.79166666666666663</v>
          </cell>
          <cell r="Q190">
            <v>0.79799999935286381</v>
          </cell>
          <cell r="R190">
            <v>-6.3333326861971795E-3</v>
          </cell>
          <cell r="S190">
            <v>1.0333332480216497E-2</v>
          </cell>
          <cell r="T190">
            <v>1.5499998720324746E-4</v>
          </cell>
          <cell r="U190">
            <v>-40.86021425209826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  <cell r="N191">
            <v>0.80199998617172241</v>
          </cell>
          <cell r="O191">
            <v>0.77899998426437378</v>
          </cell>
          <cell r="P191">
            <v>0.78299999237060547</v>
          </cell>
          <cell r="Q191">
            <v>0.79838095108668006</v>
          </cell>
          <cell r="R191">
            <v>-1.5380958716074589E-2</v>
          </cell>
          <cell r="S191">
            <v>1.0006802422659722E-2</v>
          </cell>
          <cell r="T191">
            <v>1.5010203633989582E-4</v>
          </cell>
          <cell r="U191">
            <v>-102.4700203350037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  <cell r="N192">
            <v>0.80199998617172241</v>
          </cell>
          <cell r="O192">
            <v>0.76999998092651367</v>
          </cell>
          <cell r="P192">
            <v>0.77733331918716431</v>
          </cell>
          <cell r="Q192">
            <v>0.79597618892079303</v>
          </cell>
          <cell r="R192">
            <v>-1.864286973362872E-2</v>
          </cell>
          <cell r="S192">
            <v>1.0357145752225603E-2</v>
          </cell>
          <cell r="T192">
            <v>1.5535718628338405E-4</v>
          </cell>
          <cell r="U192">
            <v>-120.00004750100598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  <cell r="N193">
            <v>0.80199998617172241</v>
          </cell>
          <cell r="O193">
            <v>0.74599999189376831</v>
          </cell>
          <cell r="P193">
            <v>0.75833332538604736</v>
          </cell>
          <cell r="Q193">
            <v>0.79235714106332689</v>
          </cell>
          <cell r="R193">
            <v>-3.4023815677279523E-2</v>
          </cell>
          <cell r="S193">
            <v>1.2068034029331345E-2</v>
          </cell>
          <cell r="T193">
            <v>1.8102051043997016E-4</v>
          </cell>
          <cell r="U193">
            <v>-187.95558356666146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  <cell r="N194">
            <v>0.80199998617172241</v>
          </cell>
          <cell r="O194">
            <v>0.74199998378753662</v>
          </cell>
          <cell r="P194">
            <v>0.75466664632161462</v>
          </cell>
          <cell r="Q194">
            <v>0.78814285425912767</v>
          </cell>
          <cell r="R194">
            <v>-3.3476207937513047E-2</v>
          </cell>
          <cell r="S194">
            <v>1.3741505389310873E-2</v>
          </cell>
          <cell r="T194">
            <v>2.0612258083966309E-4</v>
          </cell>
          <cell r="U194">
            <v>-162.40922174147062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  <cell r="N195">
            <v>0.80199998617172241</v>
          </cell>
          <cell r="O195">
            <v>0.74199998378753662</v>
          </cell>
          <cell r="P195">
            <v>0.75333333015441895</v>
          </cell>
          <cell r="Q195">
            <v>0.78423809295608893</v>
          </cell>
          <cell r="R195">
            <v>-3.0904762801669983E-2</v>
          </cell>
          <cell r="S195">
            <v>1.4809533244087578E-2</v>
          </cell>
          <cell r="T195">
            <v>2.2214299866131365E-4</v>
          </cell>
          <cell r="U195">
            <v>-139.1210300928204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  <cell r="N196">
            <v>0.80199998617172241</v>
          </cell>
          <cell r="O196">
            <v>0.74199998378753662</v>
          </cell>
          <cell r="P196">
            <v>0.75233334302902222</v>
          </cell>
          <cell r="Q196">
            <v>0.78002380757104794</v>
          </cell>
          <cell r="R196">
            <v>-2.7690464542025728E-2</v>
          </cell>
          <cell r="S196">
            <v>1.5115650738177642E-2</v>
          </cell>
          <cell r="T196">
            <v>2.2673476107266461E-4</v>
          </cell>
          <cell r="U196">
            <v>-122.12712515286267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  <cell r="N197">
            <v>0.80199998617172241</v>
          </cell>
          <cell r="O197">
            <v>0.73799997568130493</v>
          </cell>
          <cell r="P197">
            <v>0.74633334080378211</v>
          </cell>
          <cell r="Q197">
            <v>0.77566666404406237</v>
          </cell>
          <cell r="R197">
            <v>-2.9333323240280262E-2</v>
          </cell>
          <cell r="S197">
            <v>1.6190476360775165E-2</v>
          </cell>
          <cell r="T197">
            <v>2.4285714541162748E-4</v>
          </cell>
          <cell r="U197">
            <v>-120.78427089539464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  <cell r="N198">
            <v>0.80199998617172241</v>
          </cell>
          <cell r="O198">
            <v>0.73600000143051147</v>
          </cell>
          <cell r="P198">
            <v>0.74800000588099158</v>
          </cell>
          <cell r="Q198">
            <v>0.77216666369211084</v>
          </cell>
          <cell r="R198">
            <v>-2.4166657811119263E-2</v>
          </cell>
          <cell r="S198">
            <v>1.7142855796684255E-2</v>
          </cell>
          <cell r="T198">
            <v>2.5714283695026384E-4</v>
          </cell>
          <cell r="U198">
            <v>-93.981454423299922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  <cell r="N199">
            <v>0.80199998617172241</v>
          </cell>
          <cell r="O199">
            <v>0.73600000143051147</v>
          </cell>
          <cell r="P199">
            <v>0.74933334191640222</v>
          </cell>
          <cell r="Q199">
            <v>0.76990476108732675</v>
          </cell>
          <cell r="R199">
            <v>-2.0571419170924532E-2</v>
          </cell>
          <cell r="S199">
            <v>1.8142856302715487E-2</v>
          </cell>
          <cell r="T199">
            <v>2.7214284454073228E-4</v>
          </cell>
          <cell r="U199">
            <v>-75.590520138939596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  <cell r="N200">
            <v>0.80199998617172241</v>
          </cell>
          <cell r="O200">
            <v>0.7279999852180481</v>
          </cell>
          <cell r="P200">
            <v>0.73900000254313147</v>
          </cell>
          <cell r="Q200">
            <v>0.76709523797035217</v>
          </cell>
          <cell r="R200">
            <v>-2.8095235427220699E-2</v>
          </cell>
          <cell r="S200">
            <v>1.9346938246772409E-2</v>
          </cell>
          <cell r="T200">
            <v>2.9020407370158614E-4</v>
          </cell>
          <cell r="U200">
            <v>-96.811995327504405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  <cell r="N201">
            <v>0.80199998617172241</v>
          </cell>
          <cell r="O201">
            <v>0.70800000429153442</v>
          </cell>
          <cell r="P201">
            <v>0.71833332379659021</v>
          </cell>
          <cell r="Q201">
            <v>0.76171428390911644</v>
          </cell>
          <cell r="R201">
            <v>-4.3380960112526235E-2</v>
          </cell>
          <cell r="S201">
            <v>1.9394556478578209E-2</v>
          </cell>
          <cell r="T201">
            <v>2.9091834717867311E-4</v>
          </cell>
          <cell r="U201">
            <v>-149.1173057087492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  <cell r="N202">
            <v>0.80199998617172241</v>
          </cell>
          <cell r="O202">
            <v>0.70200002193450928</v>
          </cell>
          <cell r="P202">
            <v>0.70900001128514611</v>
          </cell>
          <cell r="Q202">
            <v>0.75561904623394927</v>
          </cell>
          <cell r="R202">
            <v>-4.6619034948803151E-2</v>
          </cell>
          <cell r="S202">
            <v>1.8605438624920503E-2</v>
          </cell>
          <cell r="T202">
            <v>2.7908157937380754E-4</v>
          </cell>
          <cell r="U202">
            <v>-167.04447156062804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  <cell r="N203">
            <v>0.80199998617172241</v>
          </cell>
          <cell r="O203">
            <v>0.67100000381469727</v>
          </cell>
          <cell r="P203">
            <v>0.68566666046778357</v>
          </cell>
          <cell r="Q203">
            <v>0.74759523641495484</v>
          </cell>
          <cell r="R203">
            <v>-6.1928575947171272E-2</v>
          </cell>
          <cell r="S203">
            <v>1.994897759690575E-2</v>
          </cell>
          <cell r="T203">
            <v>2.9923466395358623E-4</v>
          </cell>
          <cell r="U203">
            <v>-206.95655753565003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  <cell r="N204">
            <v>0.80199998617172241</v>
          </cell>
          <cell r="O204">
            <v>0.66100001335144043</v>
          </cell>
          <cell r="P204">
            <v>0.66733334461847937</v>
          </cell>
          <cell r="Q204">
            <v>0.73871428484008439</v>
          </cell>
          <cell r="R204">
            <v>-7.1380940221605016E-2</v>
          </cell>
          <cell r="S204">
            <v>2.493197131319105E-2</v>
          </cell>
          <cell r="T204">
            <v>3.7397956969786574E-4</v>
          </cell>
          <cell r="U204">
            <v>-190.86855541139039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  <cell r="N205">
            <v>0.80199998617172241</v>
          </cell>
          <cell r="O205">
            <v>0.65399998426437378</v>
          </cell>
          <cell r="P205">
            <v>0.68000000715255737</v>
          </cell>
          <cell r="Q205">
            <v>0.73135714303879507</v>
          </cell>
          <cell r="R205">
            <v>-5.1357135886237693E-2</v>
          </cell>
          <cell r="S205">
            <v>2.8064623981916996E-2</v>
          </cell>
          <cell r="T205">
            <v>4.2096935972875491E-4</v>
          </cell>
          <cell r="U205">
            <v>-121.99732521941471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  <cell r="N206">
            <v>0.80199998617172241</v>
          </cell>
          <cell r="O206">
            <v>0.65399998426437378</v>
          </cell>
          <cell r="P206">
            <v>0.68933335940043128</v>
          </cell>
          <cell r="Q206">
            <v>0.72507143162545695</v>
          </cell>
          <cell r="R206">
            <v>-3.5738072225025674E-2</v>
          </cell>
          <cell r="S206">
            <v>2.8680269004536334E-2</v>
          </cell>
          <cell r="T206">
            <v>4.3020403506804499E-4</v>
          </cell>
          <cell r="U206">
            <v>-83.072378015638591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  <cell r="N207">
            <v>0.72500002384185791</v>
          </cell>
          <cell r="O207">
            <v>0.69099998474121094</v>
          </cell>
          <cell r="P207">
            <v>0.7093333204587301</v>
          </cell>
          <cell r="Q207">
            <v>0.72157143127350576</v>
          </cell>
          <cell r="R207">
            <v>-1.223811081477566E-2</v>
          </cell>
          <cell r="S207">
            <v>2.7428570247831796E-2</v>
          </cell>
          <cell r="T207">
            <v>4.114285537174769E-4</v>
          </cell>
          <cell r="U207">
            <v>-29.745409510831923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  <cell r="N208">
            <v>0.72500002384185791</v>
          </cell>
          <cell r="O208">
            <v>0.69099998474121094</v>
          </cell>
          <cell r="P208">
            <v>0.71133333444595337</v>
          </cell>
          <cell r="Q208">
            <v>0.71847619471095858</v>
          </cell>
          <cell r="R208">
            <v>-7.1428602650052131E-3</v>
          </cell>
          <cell r="S208">
            <v>2.5353742294571022E-2</v>
          </cell>
          <cell r="T208">
            <v>3.8030613441856532E-4</v>
          </cell>
          <cell r="U208">
            <v>-18.78186970590323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  <cell r="N209">
            <v>0.72500002384185791</v>
          </cell>
          <cell r="O209">
            <v>0.69099998474121094</v>
          </cell>
          <cell r="P209">
            <v>0.70366666714350379</v>
          </cell>
          <cell r="Q209">
            <v>0.71492857592446468</v>
          </cell>
          <cell r="R209">
            <v>-1.1261908780960894E-2</v>
          </cell>
          <cell r="S209">
            <v>2.339455748901887E-2</v>
          </cell>
          <cell r="T209">
            <v>3.5091836233528306E-4</v>
          </cell>
          <cell r="U209">
            <v>-32.092674507014721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  <cell r="N210">
            <v>0.72500002384185791</v>
          </cell>
          <cell r="O210">
            <v>0.69099998474121094</v>
          </cell>
          <cell r="P210">
            <v>0.6966666579246521</v>
          </cell>
          <cell r="Q210">
            <v>0.71095238413129536</v>
          </cell>
          <cell r="R210">
            <v>-1.4285726206643257E-2</v>
          </cell>
          <cell r="S210">
            <v>2.0945577799868425E-2</v>
          </cell>
          <cell r="T210">
            <v>3.1418366699802636E-4</v>
          </cell>
          <cell r="U210">
            <v>-45.469347096050654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  <cell r="N211">
            <v>0.72500002384185791</v>
          </cell>
          <cell r="O211">
            <v>0.68199998140335083</v>
          </cell>
          <cell r="P211">
            <v>0.69733331600824988</v>
          </cell>
          <cell r="Q211">
            <v>0.70745238236018593</v>
          </cell>
          <cell r="R211">
            <v>-1.0119066351936046E-2</v>
          </cell>
          <cell r="S211">
            <v>1.8880951972234834E-2</v>
          </cell>
          <cell r="T211">
            <v>2.8321427958352251E-4</v>
          </cell>
          <cell r="U211">
            <v>-35.729364941684871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  <cell r="N212">
            <v>0.7369999885559082</v>
          </cell>
          <cell r="O212">
            <v>0.68199998140335083</v>
          </cell>
          <cell r="P212">
            <v>0.72366664807001746</v>
          </cell>
          <cell r="Q212">
            <v>0.70571428537368774</v>
          </cell>
          <cell r="R212">
            <v>1.7952362696329716E-2</v>
          </cell>
          <cell r="S212">
            <v>1.7142854985736682E-2</v>
          </cell>
          <cell r="T212">
            <v>2.5714282478605025E-4</v>
          </cell>
          <cell r="U212">
            <v>69.81475260399182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  <cell r="N213">
            <v>0.7369999885559082</v>
          </cell>
          <cell r="O213">
            <v>0.68199998140335083</v>
          </cell>
          <cell r="P213">
            <v>0.72200000286102295</v>
          </cell>
          <cell r="Q213">
            <v>0.7037619040125892</v>
          </cell>
          <cell r="R213">
            <v>1.8238098848433748E-2</v>
          </cell>
          <cell r="S213">
            <v>1.5190473624638165E-2</v>
          </cell>
          <cell r="T213">
            <v>2.2785710436957248E-4</v>
          </cell>
          <cell r="U213">
            <v>80.041826647864752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  <cell r="N214">
            <v>0.7369999885559082</v>
          </cell>
          <cell r="O214">
            <v>0.68199998140335083</v>
          </cell>
          <cell r="P214">
            <v>0.72600001096725464</v>
          </cell>
          <cell r="Q214">
            <v>0.70283333318574093</v>
          </cell>
          <cell r="R214">
            <v>2.3166677781513711E-2</v>
          </cell>
          <cell r="S214">
            <v>1.4380950506041656E-2</v>
          </cell>
          <cell r="T214">
            <v>2.1571425759062484E-4</v>
          </cell>
          <cell r="U214">
            <v>107.39520901524573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  <cell r="N215">
            <v>0.7369999885559082</v>
          </cell>
          <cell r="O215">
            <v>0.68199998140335083</v>
          </cell>
          <cell r="P215">
            <v>0.72600001096725464</v>
          </cell>
          <cell r="Q215">
            <v>0.7033809536979313</v>
          </cell>
          <cell r="R215">
            <v>2.2619057269323339E-2</v>
          </cell>
          <cell r="S215">
            <v>1.4850339516490492E-2</v>
          </cell>
          <cell r="T215">
            <v>2.2275509274735737E-4</v>
          </cell>
          <cell r="U215">
            <v>101.54226774503982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  <cell r="N216">
            <v>0.7369999885559082</v>
          </cell>
          <cell r="O216">
            <v>0.68199998140335083</v>
          </cell>
          <cell r="P216">
            <v>0.72766665617624915</v>
          </cell>
          <cell r="Q216">
            <v>0.70471428547586712</v>
          </cell>
          <cell r="R216">
            <v>2.295237070038203E-2</v>
          </cell>
          <cell r="S216">
            <v>1.6142855087916068E-2</v>
          </cell>
          <cell r="T216">
            <v>2.4214282631874101E-4</v>
          </cell>
          <cell r="U216">
            <v>94.788563631321566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  <cell r="N217">
            <v>0.73799997568130493</v>
          </cell>
          <cell r="O217">
            <v>0.68199998140335083</v>
          </cell>
          <cell r="P217">
            <v>0.73366665840148926</v>
          </cell>
          <cell r="Q217">
            <v>0.70814285675684618</v>
          </cell>
          <cell r="R217">
            <v>2.5523801644643074E-2</v>
          </cell>
          <cell r="S217">
            <v>1.6360541184743244E-2</v>
          </cell>
          <cell r="T217">
            <v>2.4540811777114865E-4</v>
          </cell>
          <cell r="U217">
            <v>104.00553117988086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  <cell r="N218">
            <v>0.73799997568130493</v>
          </cell>
          <cell r="O218">
            <v>0.68199998140335083</v>
          </cell>
          <cell r="P218">
            <v>0.73033334811528527</v>
          </cell>
          <cell r="Q218">
            <v>0.712642857006618</v>
          </cell>
          <cell r="R218">
            <v>1.7690491108667272E-2</v>
          </cell>
          <cell r="S218">
            <v>1.4404762358892534E-2</v>
          </cell>
          <cell r="T218">
            <v>2.16071435383388E-4</v>
          </cell>
          <cell r="U218">
            <v>81.873344698608648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  <cell r="N219">
            <v>0.74800002574920654</v>
          </cell>
          <cell r="O219">
            <v>0.68199998140335083</v>
          </cell>
          <cell r="P219">
            <v>0.74366666873296106</v>
          </cell>
          <cell r="Q219">
            <v>0.71719047569093264</v>
          </cell>
          <cell r="R219">
            <v>2.6476193042028418E-2</v>
          </cell>
          <cell r="S219">
            <v>1.3639456966296331E-2</v>
          </cell>
          <cell r="T219">
            <v>2.0459185449444496E-4</v>
          </cell>
          <cell r="U219">
            <v>129.40981011904017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  <cell r="N220">
            <v>0.74800002574920654</v>
          </cell>
          <cell r="O220">
            <v>0.68199998140335083</v>
          </cell>
          <cell r="P220">
            <v>0.74099999666213989</v>
          </cell>
          <cell r="Q220">
            <v>0.72088094978105466</v>
          </cell>
          <cell r="R220">
            <v>2.0119046881085234E-2</v>
          </cell>
          <cell r="S220">
            <v>1.2295921846311888E-2</v>
          </cell>
          <cell r="T220">
            <v>1.8443882769467832E-4</v>
          </cell>
          <cell r="U220">
            <v>109.08249164536268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  <cell r="N221">
            <v>0.74800002574920654</v>
          </cell>
          <cell r="O221">
            <v>0.68199998140335083</v>
          </cell>
          <cell r="P221">
            <v>0.72633332014083862</v>
          </cell>
          <cell r="Q221">
            <v>0.72209523547263377</v>
          </cell>
          <cell r="R221">
            <v>4.2380846682048556E-3</v>
          </cell>
          <cell r="S221">
            <v>1.135374271139806E-2</v>
          </cell>
          <cell r="T221">
            <v>1.7030614067097089E-4</v>
          </cell>
          <cell r="U221">
            <v>24.88509604825569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  <cell r="N222">
            <v>0.74800002574920654</v>
          </cell>
          <cell r="O222">
            <v>0.68199998140335083</v>
          </cell>
          <cell r="P222">
            <v>0.71933333079020179</v>
          </cell>
          <cell r="Q222">
            <v>0.72266666378293709</v>
          </cell>
          <cell r="R222">
            <v>-3.333332992735305E-3</v>
          </cell>
          <cell r="S222">
            <v>1.0619049169579366E-2</v>
          </cell>
          <cell r="T222">
            <v>1.5928573754369049E-4</v>
          </cell>
          <cell r="U222">
            <v>-20.926751158878901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  <cell r="N223">
            <v>0.74800002574920654</v>
          </cell>
          <cell r="O223">
            <v>0.68199998140335083</v>
          </cell>
          <cell r="P223">
            <v>0.72200000286102295</v>
          </cell>
          <cell r="Q223">
            <v>0.72397618776275985</v>
          </cell>
          <cell r="R223">
            <v>-1.9761849017368993E-3</v>
          </cell>
          <cell r="S223">
            <v>8.9795954373418363E-3</v>
          </cell>
          <cell r="T223">
            <v>1.3469393156012753E-4</v>
          </cell>
          <cell r="U223">
            <v>-14.671669902624588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  <cell r="N224">
            <v>0.74800002574920654</v>
          </cell>
          <cell r="O224">
            <v>0.68199998140335083</v>
          </cell>
          <cell r="P224">
            <v>0.7279999852180481</v>
          </cell>
          <cell r="Q224">
            <v>0.72621428256943099</v>
          </cell>
          <cell r="R224">
            <v>1.7857026486171046E-3</v>
          </cell>
          <cell r="S224">
            <v>6.7380936372847889E-3</v>
          </cell>
          <cell r="T224">
            <v>1.0107140455927183E-4</v>
          </cell>
          <cell r="U224">
            <v>17.667733583042331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  <cell r="N225">
            <v>0.74800002574920654</v>
          </cell>
          <cell r="O225">
            <v>0.68199998140335083</v>
          </cell>
          <cell r="P225">
            <v>0.731333335240682</v>
          </cell>
          <cell r="Q225">
            <v>0.72864285537174767</v>
          </cell>
          <cell r="R225">
            <v>2.6904798689343368E-3</v>
          </cell>
          <cell r="S225">
            <v>5.255104327688419E-3</v>
          </cell>
          <cell r="T225">
            <v>7.8826564915326276E-5</v>
          </cell>
          <cell r="U225">
            <v>34.131639147594342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  <cell r="N226">
            <v>0.75599998235702515</v>
          </cell>
          <cell r="O226">
            <v>0.74400001764297485</v>
          </cell>
          <cell r="P226">
            <v>0.74066666762034095</v>
          </cell>
          <cell r="Q226">
            <v>0.72985714248248512</v>
          </cell>
          <cell r="R226">
            <v>1.0809525137855824E-2</v>
          </cell>
          <cell r="S226">
            <v>5.9319742682839892E-3</v>
          </cell>
          <cell r="T226">
            <v>8.8979614024259839E-5</v>
          </cell>
          <cell r="U226">
            <v>121.48316506417596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  <cell r="N227">
            <v>0.75599998235702515</v>
          </cell>
          <cell r="O227">
            <v>0.74400001764297485</v>
          </cell>
          <cell r="P227">
            <v>0.75100000699361169</v>
          </cell>
          <cell r="Q227">
            <v>0.73192857134909861</v>
          </cell>
          <cell r="R227">
            <v>1.9071435644513079E-2</v>
          </cell>
          <cell r="S227">
            <v>7.1938773807214374E-3</v>
          </cell>
          <cell r="T227">
            <v>1.0790816071082156E-4</v>
          </cell>
          <cell r="U227">
            <v>176.73765838361197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  <cell r="N228">
            <v>0.76200002431869507</v>
          </cell>
          <cell r="O228">
            <v>0.74400001764297485</v>
          </cell>
          <cell r="P228">
            <v>0.7573333581288656</v>
          </cell>
          <cell r="Q228">
            <v>0.73416666757492799</v>
          </cell>
          <cell r="R228">
            <v>2.3166690553937608E-2</v>
          </cell>
          <cell r="S228">
            <v>8.9761943233256682E-3</v>
          </cell>
          <cell r="T228">
            <v>1.3464291484988501E-4</v>
          </cell>
          <cell r="U228">
            <v>172.06022745249112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  <cell r="N229">
            <v>0.7850000262260437</v>
          </cell>
          <cell r="O229">
            <v>0.74400001764297485</v>
          </cell>
          <cell r="P229">
            <v>0.77866667509078979</v>
          </cell>
          <cell r="Q229">
            <v>0.73792857215518048</v>
          </cell>
          <cell r="R229">
            <v>4.0738102935609311E-2</v>
          </cell>
          <cell r="S229">
            <v>1.210884861394663E-2</v>
          </cell>
          <cell r="T229">
            <v>1.8163272920919944E-4</v>
          </cell>
          <cell r="U229">
            <v>224.28833786166544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  <cell r="N230">
            <v>0.78799998760223389</v>
          </cell>
          <cell r="O230">
            <v>0.74400001764297485</v>
          </cell>
          <cell r="P230">
            <v>0.78200000524520874</v>
          </cell>
          <cell r="Q230">
            <v>0.74180952566010627</v>
          </cell>
          <cell r="R230">
            <v>4.0190479585102468E-2</v>
          </cell>
          <cell r="S230">
            <v>1.4802726555843795E-2</v>
          </cell>
          <cell r="T230">
            <v>2.2204089833765693E-4</v>
          </cell>
          <cell r="U230">
            <v>181.00485039465534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  <cell r="N231">
            <v>0.78899997472763062</v>
          </cell>
          <cell r="O231">
            <v>0.74400001764297485</v>
          </cell>
          <cell r="P231">
            <v>0.78333332141240442</v>
          </cell>
          <cell r="Q231">
            <v>0.74535714444660006</v>
          </cell>
          <cell r="R231">
            <v>3.7976176965804354E-2</v>
          </cell>
          <cell r="S231">
            <v>1.7935377805411417E-2</v>
          </cell>
          <cell r="T231">
            <v>2.6903066708117124E-4</v>
          </cell>
          <cell r="U231">
            <v>141.15928632904249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  <cell r="N232">
            <v>0.79400002956390381</v>
          </cell>
          <cell r="O232">
            <v>0.74400001764297485</v>
          </cell>
          <cell r="P232">
            <v>0.77666668097178138</v>
          </cell>
          <cell r="Q232">
            <v>0.74866666822206407</v>
          </cell>
          <cell r="R232">
            <v>2.8000012749717307E-2</v>
          </cell>
          <cell r="S232">
            <v>1.9571434072896743E-2</v>
          </cell>
          <cell r="T232">
            <v>2.9357151109345116E-4</v>
          </cell>
          <cell r="U232">
            <v>95.377145573243993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  <cell r="N233">
            <v>0.79400002956390381</v>
          </cell>
          <cell r="O233">
            <v>0.74400001764297485</v>
          </cell>
          <cell r="P233">
            <v>0.7776666680971781</v>
          </cell>
          <cell r="Q233">
            <v>0.75109523960522229</v>
          </cell>
          <cell r="R233">
            <v>2.6571428491955817E-2</v>
          </cell>
          <cell r="S233">
            <v>2.1299324473556185E-2</v>
          </cell>
          <cell r="T233">
            <v>3.1948986710334274E-4</v>
          </cell>
          <cell r="U233">
            <v>83.168298052347865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  <cell r="N234">
            <v>0.79400002956390381</v>
          </cell>
          <cell r="O234">
            <v>0.74400001764297485</v>
          </cell>
          <cell r="P234">
            <v>0.78200000524520874</v>
          </cell>
          <cell r="Q234">
            <v>0.75402381164687005</v>
          </cell>
          <cell r="R234">
            <v>2.7976193598338694E-2</v>
          </cell>
          <cell r="S234">
            <v>2.2785718951906477E-2</v>
          </cell>
          <cell r="T234">
            <v>3.4178578427859714E-4</v>
          </cell>
          <cell r="U234">
            <v>81.853005259969152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  <cell r="N235">
            <v>0.79400002956390381</v>
          </cell>
          <cell r="O235">
            <v>0.74400001764297485</v>
          </cell>
          <cell r="P235">
            <v>0.77466666698455811</v>
          </cell>
          <cell r="Q235">
            <v>0.75747619356427864</v>
          </cell>
          <cell r="R235">
            <v>1.7190473420279462E-2</v>
          </cell>
          <cell r="S235">
            <v>2.1809524013882586E-2</v>
          </cell>
          <cell r="T235">
            <v>3.2714286020823878E-4</v>
          </cell>
          <cell r="U235">
            <v>52.547298172232999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  <cell r="N236">
            <v>0.80500000715255737</v>
          </cell>
          <cell r="O236">
            <v>0.74400001764297485</v>
          </cell>
          <cell r="P236">
            <v>0.79366666078567505</v>
          </cell>
          <cell r="Q236">
            <v>0.76278571713538401</v>
          </cell>
          <cell r="R236">
            <v>3.0880943650291037E-2</v>
          </cell>
          <cell r="S236">
            <v>2.091156382139036E-2</v>
          </cell>
          <cell r="T236">
            <v>3.1367345732085538E-4</v>
          </cell>
          <cell r="U236">
            <v>98.449336179258026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  <cell r="N237">
            <v>0.80500000715255737</v>
          </cell>
          <cell r="O237">
            <v>0.74400001764297485</v>
          </cell>
          <cell r="P237">
            <v>0.79500001668930054</v>
          </cell>
          <cell r="Q237">
            <v>0.76800000383740386</v>
          </cell>
          <cell r="R237">
            <v>2.7000012851896682E-2</v>
          </cell>
          <cell r="S237">
            <v>1.8809523712210081E-2</v>
          </cell>
          <cell r="T237">
            <v>2.8214285568315122E-4</v>
          </cell>
          <cell r="U237">
            <v>95.69624857776985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  <cell r="N238">
            <v>0.81000000238418579</v>
          </cell>
          <cell r="O238">
            <v>0.74400001764297485</v>
          </cell>
          <cell r="P238">
            <v>0.80200000603993737</v>
          </cell>
          <cell r="Q238">
            <v>0.77328571961039594</v>
          </cell>
          <cell r="R238">
            <v>2.8714286429541436E-2</v>
          </cell>
          <cell r="S238">
            <v>1.6115644351154739E-2</v>
          </cell>
          <cell r="T238">
            <v>2.4173466526732109E-4</v>
          </cell>
          <cell r="U238">
            <v>118.78431418922844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  <cell r="N239">
            <v>0.82999998331069946</v>
          </cell>
          <cell r="O239">
            <v>0.74400001764297485</v>
          </cell>
          <cell r="P239">
            <v>0.82266666491826379</v>
          </cell>
          <cell r="Q239">
            <v>0.77980952887308042</v>
          </cell>
          <cell r="R239">
            <v>4.2857136045183375E-2</v>
          </cell>
          <cell r="S239">
            <v>1.4571425460633789E-2</v>
          </cell>
          <cell r="T239">
            <v>2.1857138190950682E-4</v>
          </cell>
          <cell r="U239">
            <v>196.07844206670723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  <cell r="N240">
            <v>0.82999998331069946</v>
          </cell>
          <cell r="O240">
            <v>0.74400001764297485</v>
          </cell>
          <cell r="P240">
            <v>0.82266666491826379</v>
          </cell>
          <cell r="Q240">
            <v>0.78566667153721781</v>
          </cell>
          <cell r="R240">
            <v>3.6999993381045981E-2</v>
          </cell>
          <cell r="S240">
            <v>1.5380950809336087E-2</v>
          </cell>
          <cell r="T240">
            <v>2.3071426214004128E-4</v>
          </cell>
          <cell r="U240">
            <v>160.37150472556112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  <cell r="N241">
            <v>0.82999998331069946</v>
          </cell>
          <cell r="O241">
            <v>0.74400001764297485</v>
          </cell>
          <cell r="P241">
            <v>0.81566665569941199</v>
          </cell>
          <cell r="Q241">
            <v>0.79028571787334634</v>
          </cell>
          <cell r="R241">
            <v>2.5380937826065653E-2</v>
          </cell>
          <cell r="S241">
            <v>1.5707480258682165E-2</v>
          </cell>
          <cell r="T241">
            <v>2.3561220388023247E-4</v>
          </cell>
          <cell r="U241">
            <v>107.72335816258233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  <cell r="N242">
            <v>0.82999998331069946</v>
          </cell>
          <cell r="O242">
            <v>0.74400001764297485</v>
          </cell>
          <cell r="P242">
            <v>0.8216666579246521</v>
          </cell>
          <cell r="Q242">
            <v>0.79488095357304522</v>
          </cell>
          <cell r="R242">
            <v>2.6785704351606876E-2</v>
          </cell>
          <cell r="S242">
            <v>1.5768706393079694E-2</v>
          </cell>
          <cell r="T242">
            <v>2.3653059589619541E-4</v>
          </cell>
          <cell r="U242">
            <v>113.24414184185346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  <cell r="N243">
            <v>0.84299999475479126</v>
          </cell>
          <cell r="O243">
            <v>0.74400001764297485</v>
          </cell>
          <cell r="P243">
            <v>0.83933333555857337</v>
          </cell>
          <cell r="Q243">
            <v>0.79921428646360115</v>
          </cell>
          <cell r="R243">
            <v>4.0119049094972214E-2</v>
          </cell>
          <cell r="S243">
            <v>1.8387752325356405E-2</v>
          </cell>
          <cell r="T243">
            <v>2.7581628488034606E-4</v>
          </cell>
          <cell r="U243">
            <v>145.45569385932583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  <cell r="N244">
            <v>0.85500001907348633</v>
          </cell>
          <cell r="O244">
            <v>0.74400001764297485</v>
          </cell>
          <cell r="P244">
            <v>0.84933334589004517</v>
          </cell>
          <cell r="Q244">
            <v>0.8040238107953751</v>
          </cell>
          <cell r="R244">
            <v>4.5309535094670061E-2</v>
          </cell>
          <cell r="S244">
            <v>2.1027208590994051E-2</v>
          </cell>
          <cell r="T244">
            <v>3.1540812886491075E-4</v>
          </cell>
          <cell r="U244">
            <v>143.65366947811333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  <cell r="N245">
            <v>0.86000001430511475</v>
          </cell>
          <cell r="O245">
            <v>0.74400001764297485</v>
          </cell>
          <cell r="P245">
            <v>0.85133334000905359</v>
          </cell>
          <cell r="Q245">
            <v>0.80888095498085022</v>
          </cell>
          <cell r="R245">
            <v>4.2452385028203365E-2</v>
          </cell>
          <cell r="S245">
            <v>2.2928568578901749E-2</v>
          </cell>
          <cell r="T245">
            <v>3.4392852868352623E-4</v>
          </cell>
          <cell r="U245">
            <v>123.43374127962181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  <cell r="N246">
            <v>0.86000001430511475</v>
          </cell>
          <cell r="O246">
            <v>0.74400001764297485</v>
          </cell>
          <cell r="P246">
            <v>0.84333334366480506</v>
          </cell>
          <cell r="Q246">
            <v>0.81364285945892323</v>
          </cell>
          <cell r="R246">
            <v>2.9690484205881829E-2</v>
          </cell>
          <cell r="S246">
            <v>2.2408161844526035E-2</v>
          </cell>
          <cell r="T246">
            <v>3.3612242766789053E-4</v>
          </cell>
          <cell r="U246">
            <v>88.332350839789356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  <cell r="N247">
            <v>0.84799998998641968</v>
          </cell>
          <cell r="O247">
            <v>0.83700001239776611</v>
          </cell>
          <cell r="P247">
            <v>0.84433335065841675</v>
          </cell>
          <cell r="Q247">
            <v>0.8184047653561547</v>
          </cell>
          <cell r="R247">
            <v>2.5928585302262053E-2</v>
          </cell>
          <cell r="S247">
            <v>2.1061225813262315E-2</v>
          </cell>
          <cell r="T247">
            <v>3.1591838719893469E-4</v>
          </cell>
          <cell r="U247">
            <v>82.073682168853153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  <cell r="N248">
            <v>0.84799998998641968</v>
          </cell>
          <cell r="O248">
            <v>0.83700001239776611</v>
          </cell>
          <cell r="P248">
            <v>0.84133332967758179</v>
          </cell>
          <cell r="Q248">
            <v>0.82264285995846709</v>
          </cell>
          <cell r="R248">
            <v>1.86904697191147E-2</v>
          </cell>
          <cell r="S248">
            <v>1.9027213661038139E-2</v>
          </cell>
          <cell r="T248">
            <v>2.8540820491557205E-4</v>
          </cell>
          <cell r="U248">
            <v>65.486798897892982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  <cell r="N249">
            <v>0.85000002384185791</v>
          </cell>
          <cell r="O249">
            <v>0.83499997854232788</v>
          </cell>
          <cell r="P249">
            <v>0.84500000874201453</v>
          </cell>
          <cell r="Q249">
            <v>0.82766667008399963</v>
          </cell>
          <cell r="R249">
            <v>1.7333338658014896E-2</v>
          </cell>
          <cell r="S249">
            <v>1.7190480516070399E-2</v>
          </cell>
          <cell r="T249">
            <v>2.5785720774105597E-4</v>
          </cell>
          <cell r="U249">
            <v>67.220687022335596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  <cell r="N250">
            <v>0.85799998044967651</v>
          </cell>
          <cell r="O250">
            <v>0.83300000429153442</v>
          </cell>
          <cell r="P250">
            <v>0.84366665283838904</v>
          </cell>
          <cell r="Q250">
            <v>0.83123809808776483</v>
          </cell>
          <cell r="R250">
            <v>1.242855475062421E-2</v>
          </cell>
          <cell r="S250">
            <v>1.539456033382286E-2</v>
          </cell>
          <cell r="T250">
            <v>2.3091840500734289E-4</v>
          </cell>
          <cell r="U250">
            <v>53.822278697226402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  <cell r="N251">
            <v>0.85799998044967651</v>
          </cell>
          <cell r="O251">
            <v>0.83300000429153442</v>
          </cell>
          <cell r="P251">
            <v>0.84066667159398401</v>
          </cell>
          <cell r="Q251">
            <v>0.8345000020095279</v>
          </cell>
          <cell r="R251">
            <v>6.1666695844561081E-3</v>
          </cell>
          <cell r="S251">
            <v>1.2547622935301619E-2</v>
          </cell>
          <cell r="T251">
            <v>1.8821434402952427E-4</v>
          </cell>
          <cell r="U251">
            <v>32.764078722335704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  <cell r="N252">
            <v>0.85799998044967651</v>
          </cell>
          <cell r="O252">
            <v>0.83300000429153442</v>
          </cell>
          <cell r="P252">
            <v>0.84633334477742517</v>
          </cell>
          <cell r="Q252">
            <v>0.83766666906220577</v>
          </cell>
          <cell r="R252">
            <v>8.6666757152193963E-3</v>
          </cell>
          <cell r="S252">
            <v>9.7142903983187257E-3</v>
          </cell>
          <cell r="T252">
            <v>1.4571435597478087E-4</v>
          </cell>
          <cell r="U252">
            <v>59.477157602229383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  <cell r="N253">
            <v>0.85799998044967651</v>
          </cell>
          <cell r="O253">
            <v>0.83300000429153442</v>
          </cell>
          <cell r="P253">
            <v>0.84766666094462073</v>
          </cell>
          <cell r="Q253">
            <v>0.83945238306408831</v>
          </cell>
          <cell r="R253">
            <v>8.2142778805324168E-3</v>
          </cell>
          <cell r="S253">
            <v>8.3537454507789065E-3</v>
          </cell>
          <cell r="T253">
            <v>1.2530618176168358E-4</v>
          </cell>
          <cell r="U253">
            <v>65.553652382090206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  <cell r="N254">
            <v>0.85799998044967651</v>
          </cell>
          <cell r="O254">
            <v>0.82099997997283936</v>
          </cell>
          <cell r="P254">
            <v>0.83000000317891443</v>
          </cell>
          <cell r="Q254">
            <v>0.83997619293984915</v>
          </cell>
          <cell r="R254">
            <v>-9.9761897609347283E-3</v>
          </cell>
          <cell r="S254">
            <v>7.6054456282635009E-3</v>
          </cell>
          <cell r="T254">
            <v>1.1408168442395251E-4</v>
          </cell>
          <cell r="U254">
            <v>-87.447777540354537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  <cell r="N255">
            <v>0.85799998044967651</v>
          </cell>
          <cell r="O255">
            <v>0.80900001525878906</v>
          </cell>
          <cell r="P255">
            <v>0.81700001160303748</v>
          </cell>
          <cell r="Q255">
            <v>0.84007143264725104</v>
          </cell>
          <cell r="R255">
            <v>-2.3071421044213558E-2</v>
          </cell>
          <cell r="S255">
            <v>7.4693889034037298E-3</v>
          </cell>
          <cell r="T255">
            <v>1.1204083355105594E-4</v>
          </cell>
          <cell r="U255">
            <v>-205.9197554407709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  <cell r="N256">
            <v>0.85799998044967651</v>
          </cell>
          <cell r="O256">
            <v>0.80400002002716064</v>
          </cell>
          <cell r="P256">
            <v>0.81400001049041748</v>
          </cell>
          <cell r="Q256">
            <v>0.83952381497337691</v>
          </cell>
          <cell r="R256">
            <v>-2.5523804482959433E-2</v>
          </cell>
          <cell r="S256">
            <v>8.2516998660808281E-3</v>
          </cell>
          <cell r="T256">
            <v>1.2377549799121241E-4</v>
          </cell>
          <cell r="U256">
            <v>-206.21047701033308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  <cell r="N257">
            <v>0.85799998044967651</v>
          </cell>
          <cell r="O257">
            <v>0.80400002002716064</v>
          </cell>
          <cell r="P257">
            <v>0.82833331823348999</v>
          </cell>
          <cell r="Q257">
            <v>0.83873809945015676</v>
          </cell>
          <cell r="R257">
            <v>-1.040478121666677E-2</v>
          </cell>
          <cell r="S257">
            <v>9.374150613538277E-3</v>
          </cell>
          <cell r="T257">
            <v>1.4061225920307415E-4</v>
          </cell>
          <cell r="U257">
            <v>-73.996259470093875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  <cell r="N258">
            <v>0.85799998044967651</v>
          </cell>
          <cell r="O258">
            <v>0.80400002002716064</v>
          </cell>
          <cell r="P258">
            <v>0.82666665315628052</v>
          </cell>
          <cell r="Q258">
            <v>0.83711904996917352</v>
          </cell>
          <cell r="R258">
            <v>-1.0452396812893006E-2</v>
          </cell>
          <cell r="S258">
            <v>9.9421790262469046E-3</v>
          </cell>
          <cell r="T258">
            <v>1.4913268539370355E-4</v>
          </cell>
          <cell r="U258">
            <v>-70.087900484720365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  <cell r="N259">
            <v>0.85799998044967651</v>
          </cell>
          <cell r="O259">
            <v>0.80400002002716064</v>
          </cell>
          <cell r="P259">
            <v>0.82233333587646484</v>
          </cell>
          <cell r="Q259">
            <v>0.83504762110256003</v>
          </cell>
          <cell r="R259">
            <v>-1.271428522609519E-2</v>
          </cell>
          <cell r="S259">
            <v>1.027891343953659E-2</v>
          </cell>
          <cell r="T259">
            <v>1.5418370159304883E-4</v>
          </cell>
          <cell r="U259">
            <v>-82.461927523657252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  <cell r="N260">
            <v>0.85799998044967651</v>
          </cell>
          <cell r="O260">
            <v>0.80400002002716064</v>
          </cell>
          <cell r="P260">
            <v>0.8213333090146383</v>
          </cell>
          <cell r="Q260">
            <v>0.83347619005611961</v>
          </cell>
          <cell r="R260">
            <v>-1.2142881041481313E-2</v>
          </cell>
          <cell r="S260">
            <v>1.0666669834227784E-2</v>
          </cell>
          <cell r="T260">
            <v>1.6000004751341677E-4</v>
          </cell>
          <cell r="U260">
            <v>-75.8929839721646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  <cell r="N261">
            <v>0.85799998044967651</v>
          </cell>
          <cell r="O261">
            <v>0.80400002002716064</v>
          </cell>
          <cell r="P261">
            <v>0.82366667191187537</v>
          </cell>
          <cell r="Q261">
            <v>0.83199999871708108</v>
          </cell>
          <cell r="R261">
            <v>-8.3333268052057097E-3</v>
          </cell>
          <cell r="S261">
            <v>1.0380953753075644E-2</v>
          </cell>
          <cell r="T261">
            <v>1.5571430629613464E-4</v>
          </cell>
          <cell r="U261">
            <v>-53.516770574423269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  <cell r="N262">
            <v>0.85799998044967651</v>
          </cell>
          <cell r="O262">
            <v>0.80400002002716064</v>
          </cell>
          <cell r="P262">
            <v>0.81999997297922766</v>
          </cell>
          <cell r="Q262">
            <v>0.83047618752434149</v>
          </cell>
          <cell r="R262">
            <v>-1.0476214545113827E-2</v>
          </cell>
          <cell r="S262">
            <v>1.0136057324960954E-2</v>
          </cell>
          <cell r="T262">
            <v>1.5204085987441431E-4</v>
          </cell>
          <cell r="U262">
            <v>-68.903941702034416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  <cell r="N263">
            <v>0.85799998044967651</v>
          </cell>
          <cell r="O263">
            <v>0.80400002002716064</v>
          </cell>
          <cell r="P263">
            <v>0.81466666857401526</v>
          </cell>
          <cell r="Q263">
            <v>0.82830952036948424</v>
          </cell>
          <cell r="R263">
            <v>-1.364285179546898E-2</v>
          </cell>
          <cell r="S263">
            <v>9.5442184785596382E-3</v>
          </cell>
          <cell r="T263">
            <v>1.4316327717839457E-4</v>
          </cell>
          <cell r="U263">
            <v>-95.29574947120507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  <cell r="N264">
            <v>0.85799998044967651</v>
          </cell>
          <cell r="O264">
            <v>0.80400002002716064</v>
          </cell>
          <cell r="P264">
            <v>0.80833335717519128</v>
          </cell>
          <cell r="Q264">
            <v>0.82578571353639874</v>
          </cell>
          <cell r="R264">
            <v>-1.7452356361207455E-2</v>
          </cell>
          <cell r="S264">
            <v>9.2789100951889015E-3</v>
          </cell>
          <cell r="T264">
            <v>1.3918365142783352E-4</v>
          </cell>
          <cell r="U264">
            <v>-125.39085001844826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  <cell r="N265">
            <v>0.85799998044967651</v>
          </cell>
          <cell r="O265">
            <v>0.80299997329711914</v>
          </cell>
          <cell r="P265">
            <v>0.8089999953905741</v>
          </cell>
          <cell r="Q265">
            <v>0.82352380809329795</v>
          </cell>
          <cell r="R265">
            <v>-1.4523812702723848E-2</v>
          </cell>
          <cell r="S265">
            <v>8.7891148061168354E-3</v>
          </cell>
          <cell r="T265">
            <v>1.3183672209175252E-4</v>
          </cell>
          <cell r="U265">
            <v>-110.16515332212157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  <cell r="N266">
            <v>0.85799998044967651</v>
          </cell>
          <cell r="O266">
            <v>0.80299997329711914</v>
          </cell>
          <cell r="P266">
            <v>0.80733335018157959</v>
          </cell>
          <cell r="Q266">
            <v>0.82073809419359467</v>
          </cell>
          <cell r="R266">
            <v>-1.340474401201508E-2</v>
          </cell>
          <cell r="S266">
            <v>7.8333275658743796E-3</v>
          </cell>
          <cell r="T266">
            <v>1.1749991348811568E-4</v>
          </cell>
          <cell r="U266">
            <v>-114.08301175788421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  <cell r="N267">
            <v>0.85799998044967651</v>
          </cell>
          <cell r="O267">
            <v>0.80299997329711914</v>
          </cell>
          <cell r="P267">
            <v>0.81300000349680579</v>
          </cell>
          <cell r="Q267">
            <v>0.81826190437589374</v>
          </cell>
          <cell r="R267">
            <v>-5.2619008790879551E-3</v>
          </cell>
          <cell r="S267">
            <v>6.3571333885192949E-3</v>
          </cell>
          <cell r="T267">
            <v>9.5357000827789418E-5</v>
          </cell>
          <cell r="U267">
            <v>-55.181065190910509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  <cell r="N268">
            <v>0.81499999761581421</v>
          </cell>
          <cell r="O268">
            <v>0.7929999828338623</v>
          </cell>
          <cell r="P268">
            <v>0.80433334906895959</v>
          </cell>
          <cell r="Q268">
            <v>0.81642857193946838</v>
          </cell>
          <cell r="R268">
            <v>-1.2095222870508793E-2</v>
          </cell>
          <cell r="S268">
            <v>6.3333241712479338E-3</v>
          </cell>
          <cell r="T268">
            <v>9.499986256871901E-5</v>
          </cell>
          <cell r="U268">
            <v>-127.3183196634585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  <cell r="N269">
            <v>0.81499999761581421</v>
          </cell>
          <cell r="O269">
            <v>0.7929999828338623</v>
          </cell>
          <cell r="P269">
            <v>0.80766665935516357</v>
          </cell>
          <cell r="Q269">
            <v>0.81576190392176318</v>
          </cell>
          <cell r="R269">
            <v>-8.095244566599602E-3</v>
          </cell>
          <cell r="S269">
            <v>6.8231196630568836E-3</v>
          </cell>
          <cell r="T269">
            <v>1.0234679494585326E-4</v>
          </cell>
          <cell r="U269">
            <v>-79.096219582473537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  <cell r="N270">
            <v>0.81499999761581421</v>
          </cell>
          <cell r="O270">
            <v>0.79199999570846558</v>
          </cell>
          <cell r="P270">
            <v>0.80066667000452674</v>
          </cell>
          <cell r="Q270">
            <v>0.81480952245848515</v>
          </cell>
          <cell r="R270">
            <v>-1.414285245395841E-2</v>
          </cell>
          <cell r="S270">
            <v>7.6394466315807897E-3</v>
          </cell>
          <cell r="T270">
            <v>1.1459169947371184E-4</v>
          </cell>
          <cell r="U270">
            <v>-123.41951920525345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  <cell r="N271">
            <v>0.82700002193450928</v>
          </cell>
          <cell r="O271">
            <v>0.7850000262260437</v>
          </cell>
          <cell r="P271">
            <v>0.79966668287913001</v>
          </cell>
          <cell r="Q271">
            <v>0.81276190564745943</v>
          </cell>
          <cell r="R271">
            <v>-1.3095222768329418E-2</v>
          </cell>
          <cell r="S271">
            <v>7.4761822110130617E-3</v>
          </cell>
          <cell r="T271">
            <v>1.1214273316519592E-4</v>
          </cell>
          <cell r="U271">
            <v>-116.77281620235726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  <cell r="N272">
            <v>0.82700002193450928</v>
          </cell>
          <cell r="O272">
            <v>0.7839999794960022</v>
          </cell>
          <cell r="P272">
            <v>0.78866666555404663</v>
          </cell>
          <cell r="Q272">
            <v>0.8100476208187285</v>
          </cell>
          <cell r="R272">
            <v>-2.1380955264681867E-2</v>
          </cell>
          <cell r="S272">
            <v>7.8163195629509085E-3</v>
          </cell>
          <cell r="T272">
            <v>1.1724479344426362E-4</v>
          </cell>
          <cell r="U272">
            <v>-182.36166090263143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  <cell r="N273">
            <v>0.82700002193450928</v>
          </cell>
          <cell r="O273">
            <v>0.7839999794960022</v>
          </cell>
          <cell r="P273">
            <v>0.80066667000452674</v>
          </cell>
          <cell r="Q273">
            <v>0.80850000182787551</v>
          </cell>
          <cell r="R273">
            <v>-7.833331823348777E-3</v>
          </cell>
          <cell r="S273">
            <v>7.2380871999830976E-3</v>
          </cell>
          <cell r="T273">
            <v>1.0857130799974646E-4</v>
          </cell>
          <cell r="U273">
            <v>-72.149189023006613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  <cell r="N274">
            <v>0.82700002193450928</v>
          </cell>
          <cell r="O274">
            <v>0.7839999794960022</v>
          </cell>
          <cell r="P274">
            <v>0.80266666412353516</v>
          </cell>
          <cell r="Q274">
            <v>0.80716667004993969</v>
          </cell>
          <cell r="R274">
            <v>-4.5000059264045378E-3</v>
          </cell>
          <cell r="S274">
            <v>6.6190455235591705E-3</v>
          </cell>
          <cell r="T274">
            <v>9.9285682853387559E-5</v>
          </cell>
          <cell r="U274">
            <v>-45.323815046420869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  <cell r="N275">
            <v>0.82700002193450928</v>
          </cell>
          <cell r="O275">
            <v>0.7839999794960022</v>
          </cell>
          <cell r="P275">
            <v>0.8063333431879679</v>
          </cell>
          <cell r="Q275">
            <v>0.80592857514108918</v>
          </cell>
          <cell r="R275">
            <v>4.0476804687872292E-4</v>
          </cell>
          <cell r="S275">
            <v>5.5578213159729961E-3</v>
          </cell>
          <cell r="T275">
            <v>8.3367319739594938E-5</v>
          </cell>
          <cell r="U275">
            <v>4.8552364180958563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  <cell r="N276">
            <v>0.82700002193450928</v>
          </cell>
          <cell r="O276">
            <v>0.7839999794960022</v>
          </cell>
          <cell r="P276">
            <v>0.79900000492731726</v>
          </cell>
          <cell r="Q276">
            <v>0.80442857742309559</v>
          </cell>
          <cell r="R276">
            <v>-5.4285724957783277E-3</v>
          </cell>
          <cell r="S276">
            <v>5.0476193428039551E-3</v>
          </cell>
          <cell r="T276">
            <v>7.5714290142059318E-5</v>
          </cell>
          <cell r="U276">
            <v>-71.698123109824337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  <cell r="N277">
            <v>0.82700002193450928</v>
          </cell>
          <cell r="O277">
            <v>0.7839999794960022</v>
          </cell>
          <cell r="P277">
            <v>0.80999998251597083</v>
          </cell>
          <cell r="Q277">
            <v>0.80409524270466382</v>
          </cell>
          <cell r="R277">
            <v>5.9047398113070138E-3</v>
          </cell>
          <cell r="S277">
            <v>4.7482998192716064E-3</v>
          </cell>
          <cell r="T277">
            <v>7.122449728907409E-5</v>
          </cell>
          <cell r="U277">
            <v>82.903214989947102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  <cell r="N278">
            <v>0.82700002193450928</v>
          </cell>
          <cell r="O278">
            <v>0.7839999794960022</v>
          </cell>
          <cell r="P278">
            <v>0.81233332554499305</v>
          </cell>
          <cell r="Q278">
            <v>0.80438095473107829</v>
          </cell>
          <cell r="R278">
            <v>7.9523708139147553E-3</v>
          </cell>
          <cell r="S278">
            <v>4.9999966507866212E-3</v>
          </cell>
          <cell r="T278">
            <v>7.4999949761799323E-5</v>
          </cell>
          <cell r="U278">
            <v>106.03168187674224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  <cell r="N279">
            <v>0.82700002193450928</v>
          </cell>
          <cell r="O279">
            <v>0.7839999794960022</v>
          </cell>
          <cell r="P279">
            <v>0.8160000046094259</v>
          </cell>
          <cell r="Q279">
            <v>0.80488095538956783</v>
          </cell>
          <cell r="R279">
            <v>1.1119049219858068E-2</v>
          </cell>
          <cell r="S279">
            <v>5.4999973092760357E-3</v>
          </cell>
          <cell r="T279">
            <v>8.2499959639140529E-5</v>
          </cell>
          <cell r="U279">
            <v>134.77642011576026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  <cell r="N280">
            <v>0.82700002193450928</v>
          </cell>
          <cell r="O280">
            <v>0.7839999794960022</v>
          </cell>
          <cell r="P280">
            <v>0.81499999761581421</v>
          </cell>
          <cell r="Q280">
            <v>0.80542857306344173</v>
          </cell>
          <cell r="R280">
            <v>9.5714245523724761E-3</v>
          </cell>
          <cell r="S280">
            <v>6.0476149831499371E-3</v>
          </cell>
          <cell r="T280">
            <v>9.0714224747249049E-5</v>
          </cell>
          <cell r="U280">
            <v>105.51183763120606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  <cell r="N281">
            <v>0.82700002193450928</v>
          </cell>
          <cell r="O281">
            <v>0.7839999794960022</v>
          </cell>
          <cell r="P281">
            <v>0.82066667079925537</v>
          </cell>
          <cell r="Q281">
            <v>0.80597619215647387</v>
          </cell>
          <cell r="R281">
            <v>1.4690478642781502E-2</v>
          </cell>
          <cell r="S281">
            <v>6.5952340761820504E-3</v>
          </cell>
          <cell r="T281">
            <v>9.8928511142730747E-5</v>
          </cell>
          <cell r="U281">
            <v>148.49590348718147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  <cell r="N282">
            <v>0.82700002193450928</v>
          </cell>
          <cell r="O282">
            <v>0.7839999794960022</v>
          </cell>
          <cell r="P282">
            <v>0.82366669178009033</v>
          </cell>
          <cell r="Q282">
            <v>0.80735714520726898</v>
          </cell>
          <cell r="R282">
            <v>1.6309546572821354E-2</v>
          </cell>
          <cell r="S282">
            <v>7.6904736814044873E-3</v>
          </cell>
          <cell r="T282">
            <v>1.1535710522106731E-4</v>
          </cell>
          <cell r="U282">
            <v>141.38311239317397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  <cell r="N283">
            <v>0.82700002193450928</v>
          </cell>
          <cell r="O283">
            <v>0.7839999794960022</v>
          </cell>
          <cell r="P283">
            <v>0.8133333524068197</v>
          </cell>
          <cell r="Q283">
            <v>0.80776190899667288</v>
          </cell>
          <cell r="R283">
            <v>5.5714434101468147E-3</v>
          </cell>
          <cell r="S283">
            <v>8.0952374708084963E-3</v>
          </cell>
          <cell r="T283">
            <v>1.2142856206212743E-4</v>
          </cell>
          <cell r="U283">
            <v>45.882478681549848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  <cell r="N284">
            <v>0.82700002193450928</v>
          </cell>
          <cell r="O284">
            <v>0.7839999794960022</v>
          </cell>
          <cell r="P284">
            <v>0.81533332665761316</v>
          </cell>
          <cell r="Q284">
            <v>0.80880952732903622</v>
          </cell>
          <cell r="R284">
            <v>6.5237993285769402E-3</v>
          </cell>
          <cell r="S284">
            <v>7.9795904710990295E-3</v>
          </cell>
          <cell r="T284">
            <v>1.1969385706648544E-4</v>
          </cell>
          <cell r="U284">
            <v>54.504044639093003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  <cell r="N285">
            <v>0.82700002193450928</v>
          </cell>
          <cell r="O285">
            <v>0.7839999794960022</v>
          </cell>
          <cell r="P285">
            <v>0.81733334064483643</v>
          </cell>
          <cell r="Q285">
            <v>0.81007143145515814</v>
          </cell>
          <cell r="R285">
            <v>7.2619091896782839E-3</v>
          </cell>
          <cell r="S285">
            <v>7.5850369167976672E-3</v>
          </cell>
          <cell r="T285">
            <v>1.1377555375196501E-4</v>
          </cell>
          <cell r="U285">
            <v>63.826621362876594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  <cell r="N286">
            <v>0.82700002193450928</v>
          </cell>
          <cell r="O286">
            <v>0.7839999794960022</v>
          </cell>
          <cell r="P286">
            <v>0.79766664902369178</v>
          </cell>
          <cell r="Q286">
            <v>0.81071428741727558</v>
          </cell>
          <cell r="R286">
            <v>-1.3047638393583805E-2</v>
          </cell>
          <cell r="S286">
            <v>6.8503443886633797E-3</v>
          </cell>
          <cell r="T286">
            <v>1.027551658299507E-4</v>
          </cell>
          <cell r="U286">
            <v>-126.97793135944438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  <cell r="N287">
            <v>0.82700002193450928</v>
          </cell>
          <cell r="O287">
            <v>0.77999997138977051</v>
          </cell>
          <cell r="P287">
            <v>0.7869999806086222</v>
          </cell>
          <cell r="Q287">
            <v>0.80973809531756802</v>
          </cell>
          <cell r="R287">
            <v>-2.2738114708945822E-2</v>
          </cell>
          <cell r="S287">
            <v>8.0034049595294719E-3</v>
          </cell>
          <cell r="T287">
            <v>1.2005107439294208E-4</v>
          </cell>
          <cell r="U287">
            <v>-189.40367526009095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  <cell r="N288">
            <v>0.82700002193450928</v>
          </cell>
          <cell r="O288">
            <v>0.77999997138977051</v>
          </cell>
          <cell r="P288">
            <v>0.78833335638046265</v>
          </cell>
          <cell r="Q288">
            <v>0.80871428762163422</v>
          </cell>
          <cell r="R288">
            <v>-2.0380931241171574E-2</v>
          </cell>
          <cell r="S288">
            <v>9.3197291400157357E-3</v>
          </cell>
          <cell r="T288">
            <v>1.3979593710023602E-4</v>
          </cell>
          <cell r="U288">
            <v>-145.7905835028532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  <cell r="N289">
            <v>0.82700002193450928</v>
          </cell>
          <cell r="O289">
            <v>0.77499997615814209</v>
          </cell>
          <cell r="P289">
            <v>0.77966664234797156</v>
          </cell>
          <cell r="Q289">
            <v>0.80680952327592015</v>
          </cell>
          <cell r="R289">
            <v>-2.7142880927948587E-2</v>
          </cell>
          <cell r="S289">
            <v>1.1768711870219495E-2</v>
          </cell>
          <cell r="T289">
            <v>1.7653067805329241E-4</v>
          </cell>
          <cell r="U289">
            <v>-153.75730285109137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  <cell r="N290">
            <v>0.82700002193450928</v>
          </cell>
          <cell r="O290">
            <v>0.77399998903274536</v>
          </cell>
          <cell r="P290">
            <v>0.778333326180776</v>
          </cell>
          <cell r="Q290">
            <v>0.8053333319368815</v>
          </cell>
          <cell r="R290">
            <v>-2.7000005756105505E-2</v>
          </cell>
          <cell r="S290">
            <v>1.3666672163269198E-2</v>
          </cell>
          <cell r="T290">
            <v>2.0500008244903796E-4</v>
          </cell>
          <cell r="U290">
            <v>-131.70729218032182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  <cell r="N291">
            <v>0.77399998903274536</v>
          </cell>
          <cell r="O291">
            <v>0.76099997758865356</v>
          </cell>
          <cell r="P291">
            <v>0.76766665776570642</v>
          </cell>
          <cell r="Q291">
            <v>0.80230952302614855</v>
          </cell>
          <cell r="R291">
            <v>-3.4642865260442135E-2</v>
          </cell>
          <cell r="S291">
            <v>1.6455789407094319E-2</v>
          </cell>
          <cell r="T291">
            <v>2.4683684110641478E-4</v>
          </cell>
          <cell r="U291">
            <v>-140.34722331220857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  <cell r="N292">
            <v>0.77399998903274536</v>
          </cell>
          <cell r="O292">
            <v>0.76099997758865356</v>
          </cell>
          <cell r="P292">
            <v>0.7653333147366842</v>
          </cell>
          <cell r="Q292">
            <v>0.79895237939698371</v>
          </cell>
          <cell r="R292">
            <v>-3.3619064660299514E-2</v>
          </cell>
          <cell r="S292">
            <v>1.8380961247852878E-2</v>
          </cell>
          <cell r="T292">
            <v>2.7571441871779317E-4</v>
          </cell>
          <cell r="U292">
            <v>-121.93437258974195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  <cell r="N293">
            <v>0.77399998903274536</v>
          </cell>
          <cell r="O293">
            <v>0.75700002908706665</v>
          </cell>
          <cell r="P293">
            <v>0.7600000103314718</v>
          </cell>
          <cell r="Q293">
            <v>0.79495237980570133</v>
          </cell>
          <cell r="R293">
            <v>-3.4952369474229528E-2</v>
          </cell>
          <cell r="S293">
            <v>1.9761910041173298E-2</v>
          </cell>
          <cell r="T293">
            <v>2.9642865061759946E-4</v>
          </cell>
          <cell r="U293">
            <v>-117.91157636553486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  <cell r="N294">
            <v>0.77399998903274536</v>
          </cell>
          <cell r="O294">
            <v>0.75199997425079346</v>
          </cell>
          <cell r="P294">
            <v>0.75499999523162842</v>
          </cell>
          <cell r="Q294">
            <v>0.7906666653496881</v>
          </cell>
          <cell r="R294">
            <v>-3.5666670118059685E-2</v>
          </cell>
          <cell r="S294">
            <v>2.0571434173454268E-2</v>
          </cell>
          <cell r="T294">
            <v>3.0857151260181402E-4</v>
          </cell>
          <cell r="U294">
            <v>-115.58639946158792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  <cell r="N295">
            <v>0.77399998903274536</v>
          </cell>
          <cell r="O295">
            <v>0.74900001287460327</v>
          </cell>
          <cell r="P295">
            <v>0.75600000222524011</v>
          </cell>
          <cell r="Q295">
            <v>0.78604761759440123</v>
          </cell>
          <cell r="R295">
            <v>-3.0047615369161118E-2</v>
          </cell>
          <cell r="S295">
            <v>2.0047624905904123E-2</v>
          </cell>
          <cell r="T295">
            <v>3.0071437358856183E-4</v>
          </cell>
          <cell r="U295">
            <v>-99.920782005160618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  <cell r="N296">
            <v>0.77399998903274536</v>
          </cell>
          <cell r="O296">
            <v>0.74900001287460327</v>
          </cell>
          <cell r="P296">
            <v>0.76466665665308631</v>
          </cell>
          <cell r="Q296">
            <v>0.78183332937104366</v>
          </cell>
          <cell r="R296">
            <v>-1.7166672717957354E-2</v>
          </cell>
          <cell r="S296">
            <v>1.8285718499397745E-2</v>
          </cell>
          <cell r="T296">
            <v>2.7428577749096617E-4</v>
          </cell>
          <cell r="U296">
            <v>-62.586813195309595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  <cell r="N297">
            <v>0.77399998903274536</v>
          </cell>
          <cell r="O297">
            <v>0.74900001287460327</v>
          </cell>
          <cell r="P297">
            <v>0.76066664854685462</v>
          </cell>
          <cell r="Q297">
            <v>0.77807142195247447</v>
          </cell>
          <cell r="R297">
            <v>-1.7404773405619856E-2</v>
          </cell>
          <cell r="S297">
            <v>1.6738095453807278E-2</v>
          </cell>
          <cell r="T297">
            <v>2.5107143180710918E-4</v>
          </cell>
          <cell r="U297">
            <v>-69.321998446208852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  <cell r="N298">
            <v>0.77399998903274536</v>
          </cell>
          <cell r="O298">
            <v>0.74900001287460327</v>
          </cell>
          <cell r="P298">
            <v>0.76299999157587683</v>
          </cell>
          <cell r="Q298">
            <v>0.77433332658949339</v>
          </cell>
          <cell r="R298">
            <v>-1.1333335013616552E-2</v>
          </cell>
          <cell r="S298">
            <v>1.461904794991419E-2</v>
          </cell>
          <cell r="T298">
            <v>2.1928571924871286E-4</v>
          </cell>
          <cell r="U298">
            <v>-51.682959804429103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  <cell r="N299">
            <v>0.77399998903274536</v>
          </cell>
          <cell r="O299">
            <v>0.74900001287460327</v>
          </cell>
          <cell r="P299">
            <v>0.76966667175292969</v>
          </cell>
          <cell r="Q299">
            <v>0.77092856452578573</v>
          </cell>
          <cell r="R299">
            <v>-1.2618927728560436E-3</v>
          </cell>
          <cell r="S299">
            <v>1.0908161701799193E-2</v>
          </cell>
          <cell r="T299">
            <v>1.636224255269879E-4</v>
          </cell>
          <cell r="U299">
            <v>-7.7122238519065771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  <cell r="N300">
            <v>0.77399998903274536</v>
          </cell>
          <cell r="O300">
            <v>0.74900001287460327</v>
          </cell>
          <cell r="P300">
            <v>0.76066666841506958</v>
          </cell>
          <cell r="Q300">
            <v>0.76828570876802704</v>
          </cell>
          <cell r="R300">
            <v>-7.6190403529574624E-3</v>
          </cell>
          <cell r="S300">
            <v>8.7959190615179983E-3</v>
          </cell>
          <cell r="T300">
            <v>1.3193878592276996E-4</v>
          </cell>
          <cell r="U300">
            <v>-57.74678234054123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  <cell r="N301">
            <v>0.77399998903274536</v>
          </cell>
          <cell r="O301">
            <v>0.73500001430511475</v>
          </cell>
          <cell r="P301">
            <v>0.74299999078114831</v>
          </cell>
          <cell r="Q301">
            <v>0.76514285235177915</v>
          </cell>
          <cell r="R301">
            <v>-2.2142861570630834E-2</v>
          </cell>
          <cell r="S301">
            <v>8.3061221505509163E-3</v>
          </cell>
          <cell r="T301">
            <v>1.2459183225826373E-4</v>
          </cell>
          <cell r="U301">
            <v>-177.72321964678528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  <cell r="N302">
            <v>0.77399998903274536</v>
          </cell>
          <cell r="O302">
            <v>0.72899997234344482</v>
          </cell>
          <cell r="P302">
            <v>0.73266665140787757</v>
          </cell>
          <cell r="Q302">
            <v>0.76116665913945158</v>
          </cell>
          <cell r="R302">
            <v>-2.8500007731574017E-2</v>
          </cell>
          <cell r="S302">
            <v>8.5952352909814712E-3</v>
          </cell>
          <cell r="T302">
            <v>1.2892852936472206E-4</v>
          </cell>
          <cell r="U302">
            <v>-221.05276366684677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  <cell r="N303">
            <v>0.77399998903274536</v>
          </cell>
          <cell r="O303">
            <v>0.72399997711181641</v>
          </cell>
          <cell r="P303">
            <v>0.72866666316986084</v>
          </cell>
          <cell r="Q303">
            <v>0.75752380348387227</v>
          </cell>
          <cell r="R303">
            <v>-2.8857140314011431E-2</v>
          </cell>
          <cell r="S303">
            <v>1.0326530657657937E-2</v>
          </cell>
          <cell r="T303">
            <v>1.5489795986486904E-4</v>
          </cell>
          <cell r="U303">
            <v>-186.29774297341311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  <cell r="N304">
            <v>0.77399998903274536</v>
          </cell>
          <cell r="O304">
            <v>0.72399997711181641</v>
          </cell>
          <cell r="P304">
            <v>0.73033334811528527</v>
          </cell>
          <cell r="Q304">
            <v>0.75409523362205155</v>
          </cell>
          <cell r="R304">
            <v>-2.3761885506766278E-2</v>
          </cell>
          <cell r="S304">
            <v>1.1673468716290476E-2</v>
          </cell>
          <cell r="T304">
            <v>1.7510203074435712E-4</v>
          </cell>
          <cell r="U304">
            <v>-135.70308354366151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  <cell r="N305">
            <v>0.77399998903274536</v>
          </cell>
          <cell r="O305">
            <v>0.71899998188018799</v>
          </cell>
          <cell r="P305">
            <v>0.72200000286102295</v>
          </cell>
          <cell r="Q305">
            <v>0.75083332970028838</v>
          </cell>
          <cell r="R305">
            <v>-2.8833326839265427E-2</v>
          </cell>
          <cell r="S305">
            <v>1.3928570309463793E-2</v>
          </cell>
          <cell r="T305">
            <v>2.0892855464195689E-4</v>
          </cell>
          <cell r="U305">
            <v>-138.00567801121014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  <cell r="N306">
            <v>0.77399998903274536</v>
          </cell>
          <cell r="O306">
            <v>0.71299999952316284</v>
          </cell>
          <cell r="P306">
            <v>0.71666665871938073</v>
          </cell>
          <cell r="Q306">
            <v>0.74735713998476683</v>
          </cell>
          <cell r="R306">
            <v>-3.0690481265386094E-2</v>
          </cell>
          <cell r="S306">
            <v>1.582993212200343E-2</v>
          </cell>
          <cell r="T306">
            <v>2.3744898183005145E-4</v>
          </cell>
          <cell r="U306">
            <v>-129.25084381853483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  <cell r="N307">
            <v>0.77399998903274536</v>
          </cell>
          <cell r="O307">
            <v>0.70099997520446777</v>
          </cell>
          <cell r="P307">
            <v>0.70899999141693115</v>
          </cell>
          <cell r="Q307">
            <v>0.74371428149087093</v>
          </cell>
          <cell r="R307">
            <v>-3.471429007393978E-2</v>
          </cell>
          <cell r="S307">
            <v>1.7666666280655625E-2</v>
          </cell>
          <cell r="T307">
            <v>2.6499999420983433E-4</v>
          </cell>
          <cell r="U307">
            <v>-130.99732389598486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  <cell r="N308">
            <v>0.77399998903274536</v>
          </cell>
          <cell r="O308">
            <v>0.70099997520446777</v>
          </cell>
          <cell r="P308">
            <v>0.71166664361953735</v>
          </cell>
          <cell r="Q308">
            <v>0.74061904209000728</v>
          </cell>
          <cell r="R308">
            <v>-2.8952398470469931E-2</v>
          </cell>
          <cell r="S308">
            <v>1.9047619331450685E-2</v>
          </cell>
          <cell r="T308">
            <v>2.8571428997176026E-4</v>
          </cell>
          <cell r="U308">
            <v>-101.33339313665957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  <cell r="N309">
            <v>0.77399998903274536</v>
          </cell>
          <cell r="O309">
            <v>0.70099997520446777</v>
          </cell>
          <cell r="P309">
            <v>0.71766666571299231</v>
          </cell>
          <cell r="Q309">
            <v>0.7378809466248466</v>
          </cell>
          <cell r="R309">
            <v>-2.0214280911854288E-2</v>
          </cell>
          <cell r="S309">
            <v>1.919727828226931E-2</v>
          </cell>
          <cell r="T309">
            <v>2.8795917423403964E-4</v>
          </cell>
          <cell r="U309">
            <v>-70.198426445774814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  <cell r="N310">
            <v>0.77399998903274536</v>
          </cell>
          <cell r="O310">
            <v>0.70099997520446777</v>
          </cell>
          <cell r="P310">
            <v>0.71066665649414063</v>
          </cell>
          <cell r="Q310">
            <v>0.73402380375635057</v>
          </cell>
          <cell r="R310">
            <v>-2.3357147262209943E-2</v>
          </cell>
          <cell r="S310">
            <v>1.8125850327160891E-2</v>
          </cell>
          <cell r="T310">
            <v>2.7188775490741334E-4</v>
          </cell>
          <cell r="U310">
            <v>-85.907315944271986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  <cell r="N311">
            <v>0.77399998903274536</v>
          </cell>
          <cell r="O311">
            <v>0.70099997520446777</v>
          </cell>
          <cell r="P311">
            <v>0.70966664950052893</v>
          </cell>
          <cell r="Q311">
            <v>0.7303809466816128</v>
          </cell>
          <cell r="R311">
            <v>-2.0714297181083863E-2</v>
          </cell>
          <cell r="S311">
            <v>1.672789150354807E-2</v>
          </cell>
          <cell r="T311">
            <v>2.5091837255322106E-4</v>
          </cell>
          <cell r="U311">
            <v>-82.55392767897159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  <cell r="N312">
            <v>0.69499999284744263</v>
          </cell>
          <cell r="O312">
            <v>0.67799997329711914</v>
          </cell>
          <cell r="P312">
            <v>0.6993333101272583</v>
          </cell>
          <cell r="Q312">
            <v>0.72583332657814015</v>
          </cell>
          <cell r="R312">
            <v>-2.6500016450881847E-2</v>
          </cell>
          <cell r="S312">
            <v>1.5714290596189943E-2</v>
          </cell>
          <cell r="T312">
            <v>2.3571435894284914E-4</v>
          </cell>
          <cell r="U312">
            <v>-112.42427728939072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  <cell r="F313">
            <v>2245002</v>
          </cell>
          <cell r="G313">
            <v>1540.2440185546875</v>
          </cell>
          <cell r="H313">
            <v>311</v>
          </cell>
          <cell r="I313">
            <v>5545341.4049437298</v>
          </cell>
          <cell r="N313">
            <v>0.69499999284744263</v>
          </cell>
          <cell r="O313">
            <v>0.67799997329711914</v>
          </cell>
          <cell r="P313">
            <v>0.6839999953905741</v>
          </cell>
          <cell r="Q313">
            <v>0.71971427826654344</v>
          </cell>
          <cell r="R313">
            <v>-3.5714282875969339E-2</v>
          </cell>
          <cell r="S313">
            <v>1.4149665021571991E-2</v>
          </cell>
          <cell r="T313">
            <v>2.1224497532357987E-4</v>
          </cell>
          <cell r="U313">
            <v>-168.26915606139005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  <cell r="F314">
            <v>1981100</v>
          </cell>
          <cell r="G314">
            <v>1354.720947265625</v>
          </cell>
          <cell r="H314">
            <v>312</v>
          </cell>
          <cell r="I314">
            <v>5533917.554286859</v>
          </cell>
          <cell r="N314">
            <v>0.69499999284744263</v>
          </cell>
          <cell r="O314">
            <v>0.67799997329711914</v>
          </cell>
          <cell r="P314">
            <v>0.68333333730697632</v>
          </cell>
          <cell r="Q314">
            <v>0.71419046890167959</v>
          </cell>
          <cell r="R314">
            <v>-3.0857131594703269E-2</v>
          </cell>
          <cell r="S314">
            <v>1.3095242636544371E-2</v>
          </cell>
          <cell r="T314">
            <v>1.9642863954816555E-4</v>
          </cell>
          <cell r="U314">
            <v>-157.09079727723159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  <cell r="F315">
            <v>3683321</v>
          </cell>
          <cell r="G315">
            <v>2556.885009765625</v>
          </cell>
          <cell r="H315">
            <v>313</v>
          </cell>
          <cell r="I315">
            <v>5528005.1052316297</v>
          </cell>
          <cell r="N315">
            <v>0.70200002193450928</v>
          </cell>
          <cell r="O315">
            <v>0.67799997329711914</v>
          </cell>
          <cell r="P315">
            <v>0.6940000057220459</v>
          </cell>
          <cell r="Q315">
            <v>0.71069046996888663</v>
          </cell>
          <cell r="R315">
            <v>-1.669046424684073E-2</v>
          </cell>
          <cell r="S315">
            <v>1.2119049117678693E-2</v>
          </cell>
          <cell r="T315">
            <v>1.8178573676518039E-4</v>
          </cell>
          <cell r="U315">
            <v>-91.813937351974118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  <cell r="F316">
            <v>2085700</v>
          </cell>
          <cell r="G316">
            <v>1470.1500244140625</v>
          </cell>
          <cell r="H316">
            <v>314</v>
          </cell>
          <cell r="I316">
            <v>5517042.3501194268</v>
          </cell>
          <cell r="N316">
            <v>0.72200000286102295</v>
          </cell>
          <cell r="O316">
            <v>0.67799997329711914</v>
          </cell>
          <cell r="P316">
            <v>0.70866668224334717</v>
          </cell>
          <cell r="Q316">
            <v>0.70897618645713456</v>
          </cell>
          <cell r="R316">
            <v>-3.0950421378739268E-4</v>
          </cell>
          <cell r="S316">
            <v>1.0792514499352868E-2</v>
          </cell>
          <cell r="T316">
            <v>1.61887717490293E-4</v>
          </cell>
          <cell r="U316">
            <v>-1.9118449415778005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  <cell r="F317">
            <v>2803100</v>
          </cell>
          <cell r="G317">
            <v>2006.97998046875</v>
          </cell>
          <cell r="H317">
            <v>315</v>
          </cell>
          <cell r="I317">
            <v>5508426.6601190474</v>
          </cell>
          <cell r="N317">
            <v>0.7279999852180481</v>
          </cell>
          <cell r="O317">
            <v>0.67799997329711914</v>
          </cell>
          <cell r="P317">
            <v>0.71799999475479126</v>
          </cell>
          <cell r="Q317">
            <v>0.70821428157034383</v>
          </cell>
          <cell r="R317">
            <v>9.785713184447431E-3</v>
          </cell>
          <cell r="S317">
            <v>1.0312925390645726E-2</v>
          </cell>
          <cell r="T317">
            <v>1.5469388085968588E-4</v>
          </cell>
          <cell r="U317">
            <v>63.258566725877806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  <cell r="F318">
            <v>3419204</v>
          </cell>
          <cell r="G318">
            <v>2482.27392578125</v>
          </cell>
          <cell r="H318">
            <v>316</v>
          </cell>
          <cell r="I318">
            <v>5501815.1960047465</v>
          </cell>
          <cell r="N318">
            <v>0.72899997234344482</v>
          </cell>
          <cell r="O318">
            <v>0.67799997329711914</v>
          </cell>
          <cell r="P318">
            <v>0.72566666205724084</v>
          </cell>
          <cell r="Q318">
            <v>0.70788094685191205</v>
          </cell>
          <cell r="R318">
            <v>1.7785715205328789E-2</v>
          </cell>
          <cell r="S318">
            <v>1.0122448408684743E-2</v>
          </cell>
          <cell r="T318">
            <v>1.5183672613027115E-4</v>
          </cell>
          <cell r="U318">
            <v>117.13710943733865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  <cell r="F319">
            <v>2292600</v>
          </cell>
          <cell r="G319">
            <v>1672.51904296875</v>
          </cell>
          <cell r="H319">
            <v>317</v>
          </cell>
          <cell r="I319">
            <v>5491691.4887618292</v>
          </cell>
          <cell r="N319">
            <v>0.74199998378753662</v>
          </cell>
          <cell r="O319">
            <v>0.67799997329711914</v>
          </cell>
          <cell r="P319">
            <v>0.73366665840148926</v>
          </cell>
          <cell r="Q319">
            <v>0.70871427939051679</v>
          </cell>
          <cell r="R319">
            <v>2.495237901097247E-2</v>
          </cell>
          <cell r="S319">
            <v>1.0605438023197395E-2</v>
          </cell>
          <cell r="T319">
            <v>1.5908157034796093E-4</v>
          </cell>
          <cell r="U319">
            <v>156.85273257231398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  <cell r="F320">
            <v>4453704</v>
          </cell>
          <cell r="G320">
            <v>3243.928955078125</v>
          </cell>
          <cell r="H320">
            <v>318</v>
          </cell>
          <cell r="I320">
            <v>5488427.3771619499</v>
          </cell>
          <cell r="N320">
            <v>0.74199998378753662</v>
          </cell>
          <cell r="O320">
            <v>0.67799997329711914</v>
          </cell>
          <cell r="P320">
            <v>0.72733332713445031</v>
          </cell>
          <cell r="Q320">
            <v>0.70947618427730752</v>
          </cell>
          <cell r="R320">
            <v>1.7857142857142794E-2</v>
          </cell>
          <cell r="S320">
            <v>1.121768335095878E-2</v>
          </cell>
          <cell r="T320">
            <v>1.6826525026438169E-4</v>
          </cell>
          <cell r="U320">
            <v>106.12495942617562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  <cell r="F321">
            <v>5247100</v>
          </cell>
          <cell r="G321">
            <v>3749.001953125</v>
          </cell>
          <cell r="H321">
            <v>319</v>
          </cell>
          <cell r="I321">
            <v>5487670.8650078373</v>
          </cell>
          <cell r="N321">
            <v>0.74199998378753662</v>
          </cell>
          <cell r="O321">
            <v>0.67799997329711914</v>
          </cell>
          <cell r="P321">
            <v>0.71666665871938073</v>
          </cell>
          <cell r="Q321">
            <v>0.71002380337033955</v>
          </cell>
          <cell r="R321">
            <v>6.6428553490411879E-3</v>
          </cell>
          <cell r="S321">
            <v>1.1591834275900921E-2</v>
          </cell>
          <cell r="T321">
            <v>1.7387751413851382E-4</v>
          </cell>
          <cell r="U321">
            <v>38.204223139223025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  <cell r="F322">
            <v>3382502</v>
          </cell>
          <cell r="G322">
            <v>2419.902099609375</v>
          </cell>
          <cell r="H322">
            <v>320</v>
          </cell>
          <cell r="I322">
            <v>5481092.2123046871</v>
          </cell>
          <cell r="N322">
            <v>0.74199998378753662</v>
          </cell>
          <cell r="O322">
            <v>0.67799997329711914</v>
          </cell>
          <cell r="P322">
            <v>0.71466666460037231</v>
          </cell>
          <cell r="Q322">
            <v>0.71023809058325627</v>
          </cell>
          <cell r="R322">
            <v>4.4285740171160493E-3</v>
          </cell>
          <cell r="S322">
            <v>1.1775509029829601E-2</v>
          </cell>
          <cell r="T322">
            <v>1.7663263544744401E-4</v>
          </cell>
          <cell r="U322">
            <v>25.072229749036072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  <cell r="F323">
            <v>2591900</v>
          </cell>
          <cell r="G323">
            <v>1839.9659423828125</v>
          </cell>
          <cell r="H323">
            <v>321</v>
          </cell>
          <cell r="I323">
            <v>5472091.6135124611</v>
          </cell>
          <cell r="N323">
            <v>0.74199998378753662</v>
          </cell>
          <cell r="O323">
            <v>0.67799997329711914</v>
          </cell>
          <cell r="P323">
            <v>0.7066666682561239</v>
          </cell>
          <cell r="Q323">
            <v>0.70945237647919424</v>
          </cell>
          <cell r="R323">
            <v>-2.7857082230703378E-3</v>
          </cell>
          <cell r="S323">
            <v>1.1530608546977152E-2</v>
          </cell>
          <cell r="T323">
            <v>1.7295912820465727E-4</v>
          </cell>
          <cell r="U323">
            <v>-16.106164803132529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  <cell r="F324">
            <v>5515601</v>
          </cell>
          <cell r="G324">
            <v>3848.76708984375</v>
          </cell>
          <cell r="H324">
            <v>322</v>
          </cell>
          <cell r="I324">
            <v>5472226.7358307457</v>
          </cell>
          <cell r="N324">
            <v>0.74199998378753662</v>
          </cell>
          <cell r="O324">
            <v>0.67799997329711914</v>
          </cell>
          <cell r="P324">
            <v>0.69866667191187537</v>
          </cell>
          <cell r="Q324">
            <v>0.70859523472331809</v>
          </cell>
          <cell r="R324">
            <v>-9.9285628114427205E-3</v>
          </cell>
          <cell r="S324">
            <v>1.2224488517865053E-2</v>
          </cell>
          <cell r="T324">
            <v>1.833673277679758E-4</v>
          </cell>
          <cell r="U324">
            <v>-54.145757220205809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  <cell r="F325">
            <v>2935600</v>
          </cell>
          <cell r="G325">
            <v>2079.35595703125</v>
          </cell>
          <cell r="H325">
            <v>323</v>
          </cell>
          <cell r="I325">
            <v>5464373.402283282</v>
          </cell>
          <cell r="N325">
            <v>0.74199998378753662</v>
          </cell>
          <cell r="O325">
            <v>0.67799997329711914</v>
          </cell>
          <cell r="P325">
            <v>0.71100000540415442</v>
          </cell>
          <cell r="Q325">
            <v>0.70869047443071975</v>
          </cell>
          <cell r="R325">
            <v>2.3095309734346703E-3</v>
          </cell>
          <cell r="S325">
            <v>1.2309521436691293E-2</v>
          </cell>
          <cell r="T325">
            <v>1.846428215503694E-4</v>
          </cell>
          <cell r="U325">
            <v>12.508100526424444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  <cell r="F326">
            <v>3527200</v>
          </cell>
          <cell r="G326">
            <v>2511.2080078125</v>
          </cell>
          <cell r="H326">
            <v>324</v>
          </cell>
          <cell r="I326">
            <v>5458394.4720293209</v>
          </cell>
          <cell r="N326">
            <v>0.74199998378753662</v>
          </cell>
          <cell r="O326">
            <v>0.67799997329711914</v>
          </cell>
          <cell r="P326">
            <v>0.7096666693687439</v>
          </cell>
          <cell r="Q326">
            <v>0.70942857151939742</v>
          </cell>
          <cell r="R326">
            <v>2.3809784934647471E-4</v>
          </cell>
          <cell r="S326">
            <v>1.1605438326491817E-2</v>
          </cell>
          <cell r="T326">
            <v>1.7408157489737724E-4</v>
          </cell>
          <cell r="U326">
            <v>1.3677372202476665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  <cell r="F327">
            <v>3020700</v>
          </cell>
          <cell r="G327">
            <v>2104.006103515625</v>
          </cell>
          <cell r="H327">
            <v>325</v>
          </cell>
          <cell r="I327">
            <v>5450893.8736538459</v>
          </cell>
          <cell r="N327">
            <v>0.74199998378753662</v>
          </cell>
          <cell r="O327">
            <v>0.67799997329711914</v>
          </cell>
          <cell r="P327">
            <v>0.68866668144861853</v>
          </cell>
          <cell r="Q327">
            <v>0.7097619062378292</v>
          </cell>
          <cell r="R327">
            <v>-2.1095224789210665E-2</v>
          </cell>
          <cell r="S327">
            <v>1.1238089629582004E-2</v>
          </cell>
          <cell r="T327">
            <v>1.6857134444373006E-4</v>
          </cell>
          <cell r="U327">
            <v>-125.14122645710022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  <cell r="F328">
            <v>3400007.75</v>
          </cell>
          <cell r="G328">
            <v>2326.47412109375</v>
          </cell>
          <cell r="H328">
            <v>326</v>
          </cell>
          <cell r="I328">
            <v>5444602.8119248468</v>
          </cell>
          <cell r="N328">
            <v>0.70499998331069946</v>
          </cell>
          <cell r="O328">
            <v>0.68400001525878906</v>
          </cell>
          <cell r="P328">
            <v>0.68566664059956872</v>
          </cell>
          <cell r="Q328">
            <v>0.70992857075872884</v>
          </cell>
          <cell r="R328">
            <v>-2.4261930159160117E-2</v>
          </cell>
          <cell r="S328">
            <v>1.1071425108682547E-2</v>
          </cell>
          <cell r="T328">
            <v>1.660713766302382E-4</v>
          </cell>
          <cell r="U328">
            <v>-146.0933885866429</v>
          </cell>
        </row>
        <row r="329">
          <cell r="A329">
            <v>44866</v>
          </cell>
          <cell r="B329">
            <v>0.68900001049041748</v>
          </cell>
          <cell r="C329">
            <v>0.70499998331069946</v>
          </cell>
          <cell r="D329">
            <v>0.68400001525878906</v>
          </cell>
          <cell r="E329">
            <v>0.70499998331069946</v>
          </cell>
          <cell r="F329">
            <v>4066501.25</v>
          </cell>
          <cell r="G329">
            <v>2806.73095703125</v>
          </cell>
          <cell r="H329">
            <v>327</v>
          </cell>
          <cell r="I329">
            <v>5440388.4340596329</v>
          </cell>
          <cell r="N329">
            <v>0.70499998331069946</v>
          </cell>
          <cell r="O329">
            <v>0.68400001525878906</v>
          </cell>
          <cell r="P329">
            <v>0.69799999396006263</v>
          </cell>
          <cell r="Q329">
            <v>0.71021428420430144</v>
          </cell>
          <cell r="R329">
            <v>-1.2214290244238812E-2</v>
          </cell>
          <cell r="S329">
            <v>1.0785711663109923E-2</v>
          </cell>
          <cell r="T329">
            <v>1.6178567494664885E-4</v>
          </cell>
          <cell r="U329">
            <v>-75.496735098868612</v>
          </cell>
        </row>
        <row r="330">
          <cell r="A330">
            <v>44867</v>
          </cell>
          <cell r="B330">
            <v>0.70499998331069946</v>
          </cell>
          <cell r="C330">
            <v>0.72200000286102295</v>
          </cell>
          <cell r="D330">
            <v>0.70499998331069946</v>
          </cell>
          <cell r="E330">
            <v>0.71700000762939453</v>
          </cell>
          <cell r="F330">
            <v>3588100</v>
          </cell>
          <cell r="G330">
            <v>2554.7890625</v>
          </cell>
          <cell r="H330">
            <v>328</v>
          </cell>
          <cell r="I330">
            <v>5434741.213224085</v>
          </cell>
          <cell r="N330">
            <v>0.72200000286102295</v>
          </cell>
          <cell r="O330">
            <v>0.68400001525878906</v>
          </cell>
          <cell r="P330">
            <v>0.71466666460037231</v>
          </cell>
          <cell r="Q330">
            <v>0.71064285437266039</v>
          </cell>
          <cell r="R330">
            <v>4.0238102277119214E-3</v>
          </cell>
          <cell r="S330">
            <v>1.0931971527281259E-2</v>
          </cell>
          <cell r="T330">
            <v>1.6397957290921887E-4</v>
          </cell>
          <cell r="U330">
            <v>24.538484619297996</v>
          </cell>
        </row>
        <row r="331">
          <cell r="A331">
            <v>44868</v>
          </cell>
          <cell r="B331">
            <v>0.71100002527236938</v>
          </cell>
          <cell r="C331">
            <v>0.7149999737739563</v>
          </cell>
          <cell r="D331">
            <v>0.70999997854232788</v>
          </cell>
          <cell r="E331">
            <v>0.71299999952316284</v>
          </cell>
          <cell r="F331">
            <v>2969101</v>
          </cell>
          <cell r="G331">
            <v>2118.14306640625</v>
          </cell>
          <cell r="H331">
            <v>329</v>
          </cell>
          <cell r="I331">
            <v>5427246.8660714282</v>
          </cell>
          <cell r="N331">
            <v>0.72200000286102295</v>
          </cell>
          <cell r="O331">
            <v>0.68400001525878906</v>
          </cell>
          <cell r="P331">
            <v>0.71266665061314904</v>
          </cell>
          <cell r="Q331">
            <v>0.71026190121968591</v>
          </cell>
          <cell r="R331">
            <v>2.4047493934631348E-3</v>
          </cell>
          <cell r="S331">
            <v>1.0605440253303169E-2</v>
          </cell>
          <cell r="T331">
            <v>1.5908160379954754E-4</v>
          </cell>
          <cell r="U331">
            <v>15.116451783408374</v>
          </cell>
        </row>
        <row r="332">
          <cell r="A332">
            <v>44869</v>
          </cell>
          <cell r="B332">
            <v>0.7160000205039978</v>
          </cell>
          <cell r="C332">
            <v>0.73799997568130493</v>
          </cell>
          <cell r="D332">
            <v>0.7160000205039978</v>
          </cell>
          <cell r="E332">
            <v>0.73600000143051147</v>
          </cell>
          <cell r="F332">
            <v>3661902</v>
          </cell>
          <cell r="G332">
            <v>2657.242919921875</v>
          </cell>
          <cell r="H332">
            <v>330</v>
          </cell>
          <cell r="I332">
            <v>5421897.3361742422</v>
          </cell>
          <cell r="N332">
            <v>0.73799997568130493</v>
          </cell>
          <cell r="O332">
            <v>0.68400001525878906</v>
          </cell>
          <cell r="P332">
            <v>0.72999999920527137</v>
          </cell>
          <cell r="Q332">
            <v>0.71057142530168804</v>
          </cell>
          <cell r="R332">
            <v>1.9428573903583324E-2</v>
          </cell>
          <cell r="S332">
            <v>1.0870746609305046E-2</v>
          </cell>
          <cell r="T332">
            <v>1.630611991395757E-4</v>
          </cell>
          <cell r="U332">
            <v>119.14896987206026</v>
          </cell>
        </row>
        <row r="333">
          <cell r="A333">
            <v>44872</v>
          </cell>
          <cell r="B333">
            <v>0.73500001430511475</v>
          </cell>
          <cell r="C333">
            <v>0.73900002241134644</v>
          </cell>
          <cell r="D333">
            <v>0.73100000619888306</v>
          </cell>
          <cell r="E333">
            <v>0.73400002717971802</v>
          </cell>
          <cell r="F333">
            <v>2424500</v>
          </cell>
          <cell r="G333">
            <v>1782.22900390625</v>
          </cell>
          <cell r="H333">
            <v>331</v>
          </cell>
          <cell r="I333">
            <v>5412841.7550981874</v>
          </cell>
          <cell r="N333">
            <v>0.73900002241134644</v>
          </cell>
          <cell r="O333">
            <v>0.68400001525878906</v>
          </cell>
          <cell r="P333">
            <v>0.7346666852633158</v>
          </cell>
          <cell r="Q333">
            <v>0.71064285579181852</v>
          </cell>
          <cell r="R333">
            <v>2.4023829471497282E-2</v>
          </cell>
          <cell r="S333">
            <v>1.0931972743702587E-2</v>
          </cell>
          <cell r="T333">
            <v>1.639795911555388E-4</v>
          </cell>
          <cell r="U333">
            <v>146.50499676334766</v>
          </cell>
        </row>
        <row r="334">
          <cell r="A334">
            <v>44873</v>
          </cell>
          <cell r="B334">
            <v>0.73600000143051147</v>
          </cell>
          <cell r="C334">
            <v>0.73600000143051147</v>
          </cell>
          <cell r="D334">
            <v>0.72399997711181641</v>
          </cell>
          <cell r="E334">
            <v>0.72699999809265137</v>
          </cell>
          <cell r="F334">
            <v>2755801</v>
          </cell>
          <cell r="G334">
            <v>2007.2960205078125</v>
          </cell>
          <cell r="H334">
            <v>332</v>
          </cell>
          <cell r="I334">
            <v>5404838.620293675</v>
          </cell>
          <cell r="N334">
            <v>0.73900002241134644</v>
          </cell>
          <cell r="O334">
            <v>0.68400001525878906</v>
          </cell>
          <cell r="P334">
            <v>0.72899999221165979</v>
          </cell>
          <cell r="Q334">
            <v>0.71076190329733346</v>
          </cell>
          <cell r="R334">
            <v>1.8238088914326323E-2</v>
          </cell>
          <cell r="S334">
            <v>1.1034013462715415E-2</v>
          </cell>
          <cell r="T334">
            <v>1.6551020194073123E-4</v>
          </cell>
          <cell r="U334">
            <v>110.19314036519232</v>
          </cell>
        </row>
        <row r="335">
          <cell r="A335">
            <v>44874</v>
          </cell>
          <cell r="B335">
            <v>0.73000001907348633</v>
          </cell>
          <cell r="C335">
            <v>0.73000001907348633</v>
          </cell>
          <cell r="D335">
            <v>0.72100001573562622</v>
          </cell>
          <cell r="E335">
            <v>0.72200000286102295</v>
          </cell>
          <cell r="F335">
            <v>2908406</v>
          </cell>
          <cell r="G335">
            <v>2104.299072265625</v>
          </cell>
          <cell r="H335">
            <v>333</v>
          </cell>
          <cell r="I335">
            <v>5397341.8256381378</v>
          </cell>
          <cell r="N335">
            <v>0.73900002241134644</v>
          </cell>
          <cell r="O335">
            <v>0.68400001525878906</v>
          </cell>
          <cell r="P335">
            <v>0.72433334589004517</v>
          </cell>
          <cell r="Q335">
            <v>0.71130952380952384</v>
          </cell>
          <cell r="R335">
            <v>1.302382208052133E-2</v>
          </cell>
          <cell r="S335">
            <v>1.1547619388217023E-2</v>
          </cell>
          <cell r="T335">
            <v>1.7321429082325533E-4</v>
          </cell>
          <cell r="U335">
            <v>75.189073711075025</v>
          </cell>
        </row>
        <row r="336">
          <cell r="A336">
            <v>44875</v>
          </cell>
          <cell r="B336">
            <v>0.72000002861022949</v>
          </cell>
          <cell r="C336">
            <v>0.72000002861022949</v>
          </cell>
          <cell r="D336">
            <v>0.70499998331069946</v>
          </cell>
          <cell r="E336">
            <v>0.70899999141693115</v>
          </cell>
          <cell r="F336">
            <v>3683300</v>
          </cell>
          <cell r="G336">
            <v>2612.735107421875</v>
          </cell>
          <cell r="H336">
            <v>334</v>
          </cell>
          <cell r="I336">
            <v>5392209.9638847308</v>
          </cell>
          <cell r="N336">
            <v>0.73900002241134644</v>
          </cell>
          <cell r="O336">
            <v>0.68400001525878906</v>
          </cell>
          <cell r="P336">
            <v>0.71133333444595337</v>
          </cell>
          <cell r="Q336">
            <v>0.71107142879849394</v>
          </cell>
          <cell r="R336">
            <v>2.6190564745942613E-4</v>
          </cell>
          <cell r="S336">
            <v>1.1309524377187099E-2</v>
          </cell>
          <cell r="T336">
            <v>1.6964286565780646E-4</v>
          </cell>
          <cell r="U336">
            <v>1.5438647917427113</v>
          </cell>
        </row>
        <row r="337">
          <cell r="A337">
            <v>44876</v>
          </cell>
          <cell r="B337">
            <v>0.72000002861022949</v>
          </cell>
          <cell r="C337">
            <v>0.73400002717971802</v>
          </cell>
          <cell r="D337">
            <v>0.72000002861022949</v>
          </cell>
          <cell r="E337">
            <v>0.72600001096725464</v>
          </cell>
          <cell r="F337">
            <v>3560304</v>
          </cell>
          <cell r="G337">
            <v>2588.037109375</v>
          </cell>
          <cell r="H337">
            <v>335</v>
          </cell>
          <cell r="I337">
            <v>5386741.5878731348</v>
          </cell>
          <cell r="N337">
            <v>0.73900002241134644</v>
          </cell>
          <cell r="O337">
            <v>0.68400001525878906</v>
          </cell>
          <cell r="P337">
            <v>0.72666668891906738</v>
          </cell>
          <cell r="Q337">
            <v>0.71250000170298988</v>
          </cell>
          <cell r="R337">
            <v>1.41666872160775E-2</v>
          </cell>
          <cell r="S337">
            <v>1.2071430683135995E-2</v>
          </cell>
          <cell r="T337">
            <v>1.8107146024703993E-4</v>
          </cell>
          <cell r="U337">
            <v>78.238101116264076</v>
          </cell>
        </row>
        <row r="338">
          <cell r="A338">
            <v>44879</v>
          </cell>
          <cell r="B338">
            <v>0.73400002717971802</v>
          </cell>
          <cell r="C338">
            <v>0.73400002717971802</v>
          </cell>
          <cell r="D338">
            <v>0.72100001573562622</v>
          </cell>
          <cell r="E338">
            <v>0.72399997711181641</v>
          </cell>
          <cell r="F338">
            <v>3003903</v>
          </cell>
          <cell r="G338">
            <v>2189.81298828125</v>
          </cell>
          <cell r="H338">
            <v>336</v>
          </cell>
          <cell r="I338">
            <v>5379649.8063616073</v>
          </cell>
          <cell r="N338">
            <v>0.73900002241134644</v>
          </cell>
          <cell r="O338">
            <v>0.68400001525878906</v>
          </cell>
          <cell r="P338">
            <v>0.72633334000905359</v>
          </cell>
          <cell r="Q338">
            <v>0.71447619228135972</v>
          </cell>
          <cell r="R338">
            <v>1.1857147727693862E-2</v>
          </cell>
          <cell r="S338">
            <v>1.2047624304181057E-2</v>
          </cell>
          <cell r="T338">
            <v>1.8071436456271585E-4</v>
          </cell>
          <cell r="U338">
            <v>65.612646545199837</v>
          </cell>
        </row>
        <row r="339">
          <cell r="A339">
            <v>44880</v>
          </cell>
          <cell r="B339">
            <v>0.72500002384185791</v>
          </cell>
          <cell r="C339">
            <v>0.74299997091293335</v>
          </cell>
          <cell r="D339">
            <v>0.72200000286102295</v>
          </cell>
          <cell r="E339">
            <v>0.74299997091293335</v>
          </cell>
          <cell r="F339">
            <v>5722604</v>
          </cell>
          <cell r="G339">
            <v>4205.744140625</v>
          </cell>
          <cell r="H339">
            <v>337</v>
          </cell>
          <cell r="I339">
            <v>5380667.4745919881</v>
          </cell>
          <cell r="N339">
            <v>0.74299997091293335</v>
          </cell>
          <cell r="O339">
            <v>0.68400001525878906</v>
          </cell>
          <cell r="P339">
            <v>0.73599998156229651</v>
          </cell>
          <cell r="Q339">
            <v>0.71626190486408425</v>
          </cell>
          <cell r="R339">
            <v>1.9738076698212259E-2</v>
          </cell>
          <cell r="S339">
            <v>1.3309528430302935E-2</v>
          </cell>
          <cell r="T339">
            <v>1.9964292645454401E-4</v>
          </cell>
          <cell r="U339">
            <v>98.866897258723327</v>
          </cell>
        </row>
        <row r="340">
          <cell r="A340">
            <v>44881</v>
          </cell>
          <cell r="B340">
            <v>0.74299997091293335</v>
          </cell>
          <cell r="C340">
            <v>0.74500000476837158</v>
          </cell>
          <cell r="D340">
            <v>0.73400002717971802</v>
          </cell>
          <cell r="E340">
            <v>0.73400002717971802</v>
          </cell>
          <cell r="F340">
            <v>1012900</v>
          </cell>
          <cell r="G340">
            <v>748.44000244140625</v>
          </cell>
          <cell r="H340">
            <v>338</v>
          </cell>
          <cell r="I340">
            <v>5367745.0856139055</v>
          </cell>
          <cell r="N340">
            <v>0.74500000476837158</v>
          </cell>
          <cell r="O340">
            <v>0.68400001525878906</v>
          </cell>
          <cell r="P340">
            <v>0.73766668637593591</v>
          </cell>
          <cell r="Q340">
            <v>0.71826190607888363</v>
          </cell>
          <cell r="R340">
            <v>1.9404780297052282E-2</v>
          </cell>
          <cell r="S340">
            <v>1.4081638686510975E-2</v>
          </cell>
          <cell r="T340">
            <v>2.1122458029766461E-4</v>
          </cell>
          <cell r="U340">
            <v>91.868002624062171</v>
          </cell>
        </row>
        <row r="341">
          <cell r="A341">
            <v>44882</v>
          </cell>
          <cell r="B341">
            <v>0.73100000619888306</v>
          </cell>
          <cell r="C341">
            <v>0.73100000619888306</v>
          </cell>
          <cell r="D341">
            <v>0.72100001573562622</v>
          </cell>
          <cell r="E341">
            <v>0.73000001907348633</v>
          </cell>
          <cell r="F341">
            <v>3281900</v>
          </cell>
          <cell r="G341">
            <v>2381.821044921875</v>
          </cell>
          <cell r="H341">
            <v>339</v>
          </cell>
          <cell r="I341">
            <v>5361592.1502581118</v>
          </cell>
          <cell r="N341">
            <v>0.74500000476837158</v>
          </cell>
          <cell r="O341">
            <v>0.68400001525878906</v>
          </cell>
          <cell r="P341">
            <v>0.72733334700266516</v>
          </cell>
          <cell r="Q341">
            <v>0.7210238107613155</v>
          </cell>
          <cell r="R341">
            <v>6.309536241349667E-3</v>
          </cell>
          <cell r="S341">
            <v>1.1826538512495901E-2</v>
          </cell>
          <cell r="T341">
            <v>1.7739807768743851E-4</v>
          </cell>
          <cell r="U341">
            <v>35.567106045346073</v>
          </cell>
        </row>
        <row r="342">
          <cell r="A342">
            <v>44883</v>
          </cell>
          <cell r="B342">
            <v>0.73100000619888306</v>
          </cell>
          <cell r="C342">
            <v>0.73900002241134644</v>
          </cell>
          <cell r="D342">
            <v>0.73100000619888306</v>
          </cell>
          <cell r="E342">
            <v>0.73100000619888306</v>
          </cell>
          <cell r="F342">
            <v>2393401</v>
          </cell>
          <cell r="G342">
            <v>1758.56494140625</v>
          </cell>
          <cell r="H342">
            <v>340</v>
          </cell>
          <cell r="I342">
            <v>5352862.1762867644</v>
          </cell>
          <cell r="N342">
            <v>0.74500000476837158</v>
          </cell>
          <cell r="O342">
            <v>0.68400001525878906</v>
          </cell>
          <cell r="P342">
            <v>0.73366667826970422</v>
          </cell>
          <cell r="Q342">
            <v>0.72445238488061092</v>
          </cell>
          <cell r="R342">
            <v>9.2142933890932976E-3</v>
          </cell>
          <cell r="S342">
            <v>8.7517049847816806E-3</v>
          </cell>
          <cell r="T342">
            <v>1.312755747717252E-4</v>
          </cell>
          <cell r="U342">
            <v>70.190463116356653</v>
          </cell>
        </row>
        <row r="343">
          <cell r="A343">
            <v>44886</v>
          </cell>
          <cell r="B343">
            <v>0.72899997234344482</v>
          </cell>
          <cell r="C343">
            <v>0.72899997234344482</v>
          </cell>
          <cell r="D343">
            <v>0.72100001573562622</v>
          </cell>
          <cell r="E343">
            <v>0.72899997234344482</v>
          </cell>
          <cell r="F343">
            <v>3153102</v>
          </cell>
          <cell r="G343">
            <v>2289.886962890625</v>
          </cell>
          <cell r="H343">
            <v>341</v>
          </cell>
          <cell r="I343">
            <v>5346411.2666788856</v>
          </cell>
          <cell r="N343">
            <v>0.74500000476837158</v>
          </cell>
          <cell r="O343">
            <v>0.68400001525878906</v>
          </cell>
          <cell r="P343">
            <v>0.72633332014083862</v>
          </cell>
          <cell r="Q343">
            <v>0.72647619389352347</v>
          </cell>
          <cell r="R343">
            <v>-1.428737526848467E-4</v>
          </cell>
          <cell r="S343">
            <v>6.1700725231040787E-3</v>
          </cell>
          <cell r="T343">
            <v>9.2551087846561177E-5</v>
          </cell>
          <cell r="U343">
            <v>-1.5437285072403966</v>
          </cell>
        </row>
        <row r="344">
          <cell r="A344">
            <v>44887</v>
          </cell>
          <cell r="B344">
            <v>0.72299998998641968</v>
          </cell>
          <cell r="C344">
            <v>0.72399997711181641</v>
          </cell>
          <cell r="D344">
            <v>0.7160000205039978</v>
          </cell>
          <cell r="E344">
            <v>0.7160000205039978</v>
          </cell>
          <cell r="F344">
            <v>3219613</v>
          </cell>
          <cell r="G344">
            <v>2322.748046875</v>
          </cell>
          <cell r="H344">
            <v>342</v>
          </cell>
          <cell r="I344">
            <v>5340192.5582967838</v>
          </cell>
          <cell r="N344">
            <v>0.74500000476837158</v>
          </cell>
          <cell r="O344">
            <v>0.68400001525878906</v>
          </cell>
          <cell r="P344">
            <v>0.718666672706604</v>
          </cell>
          <cell r="Q344">
            <v>0.7267619087582543</v>
          </cell>
          <cell r="R344">
            <v>-8.0952360516503008E-3</v>
          </cell>
          <cell r="S344">
            <v>5.8571440832955414E-3</v>
          </cell>
          <cell r="T344">
            <v>8.7857161249433113E-5</v>
          </cell>
          <cell r="U344">
            <v>-92.140878859804204</v>
          </cell>
        </row>
        <row r="345">
          <cell r="A345">
            <v>44888</v>
          </cell>
          <cell r="B345">
            <v>0.7160000205039978</v>
          </cell>
          <cell r="C345">
            <v>0.71899998188018799</v>
          </cell>
          <cell r="D345">
            <v>0.71100002527236938</v>
          </cell>
          <cell r="E345">
            <v>0.71700000762939453</v>
          </cell>
          <cell r="F345">
            <v>2462800</v>
          </cell>
          <cell r="G345">
            <v>1759.5560302734375</v>
          </cell>
          <cell r="H345">
            <v>343</v>
          </cell>
          <cell r="I345">
            <v>5331803.6587099126</v>
          </cell>
          <cell r="N345">
            <v>0.74500000476837158</v>
          </cell>
          <cell r="O345">
            <v>0.68400001525878906</v>
          </cell>
          <cell r="P345">
            <v>0.71566667159398401</v>
          </cell>
          <cell r="Q345">
            <v>0.72697619597117114</v>
          </cell>
          <cell r="R345">
            <v>-1.130952437718713E-2</v>
          </cell>
          <cell r="S345">
            <v>5.6428568703787586E-3</v>
          </cell>
          <cell r="T345">
            <v>8.4642853055681371E-5</v>
          </cell>
          <cell r="U345">
            <v>-133.61464044397562</v>
          </cell>
        </row>
        <row r="346">
          <cell r="A346">
            <v>44889</v>
          </cell>
          <cell r="B346">
            <v>0.72000002861022949</v>
          </cell>
          <cell r="C346">
            <v>0.72000002861022949</v>
          </cell>
          <cell r="D346">
            <v>0.71299999952316284</v>
          </cell>
          <cell r="E346">
            <v>0.71399998664855957</v>
          </cell>
          <cell r="F346">
            <v>2647100</v>
          </cell>
          <cell r="G346">
            <v>1893.616943359375</v>
          </cell>
          <cell r="H346">
            <v>344</v>
          </cell>
          <cell r="I346">
            <v>5323999.2876090119</v>
          </cell>
          <cell r="N346">
            <v>0.74500000476837158</v>
          </cell>
          <cell r="O346">
            <v>0.68400001525878906</v>
          </cell>
          <cell r="P346">
            <v>0.71566667159398401</v>
          </cell>
          <cell r="Q346">
            <v>0.7259523868560791</v>
          </cell>
          <cell r="R346">
            <v>-1.0285715262095096E-2</v>
          </cell>
          <cell r="S346">
            <v>6.2993197214035734E-3</v>
          </cell>
          <cell r="T346">
            <v>9.4489795821053597E-5</v>
          </cell>
          <cell r="U346">
            <v>-108.8553020219703</v>
          </cell>
        </row>
        <row r="347">
          <cell r="A347">
            <v>44890</v>
          </cell>
          <cell r="B347">
            <v>0.7070000171661377</v>
          </cell>
          <cell r="C347">
            <v>0.72000002861022949</v>
          </cell>
          <cell r="D347">
            <v>0.7070000171661377</v>
          </cell>
          <cell r="E347">
            <v>0.70899999141693115</v>
          </cell>
          <cell r="F347">
            <v>1362800</v>
          </cell>
          <cell r="G347">
            <v>968.49102783203125</v>
          </cell>
          <cell r="H347">
            <v>345</v>
          </cell>
          <cell r="I347">
            <v>5312517.5505434787</v>
          </cell>
          <cell r="N347">
            <v>0.74500000476837158</v>
          </cell>
          <cell r="O347">
            <v>0.68400001525878906</v>
          </cell>
          <cell r="P347">
            <v>0.71200001239776611</v>
          </cell>
          <cell r="Q347">
            <v>0.72433333879425421</v>
          </cell>
          <cell r="R347">
            <v>-1.2333326396488098E-2</v>
          </cell>
          <cell r="S347">
            <v>6.904761604711286E-3</v>
          </cell>
          <cell r="T347">
            <v>1.0357142407066929E-4</v>
          </cell>
          <cell r="U347">
            <v>-119.08039796838915</v>
          </cell>
        </row>
        <row r="348">
          <cell r="A348">
            <v>44893</v>
          </cell>
          <cell r="B348">
            <v>0.70999997854232788</v>
          </cell>
          <cell r="C348">
            <v>0.70999997854232788</v>
          </cell>
          <cell r="D348">
            <v>0.6940000057220459</v>
          </cell>
          <cell r="E348">
            <v>0.70499998331069946</v>
          </cell>
          <cell r="F348">
            <v>2657600</v>
          </cell>
          <cell r="G348">
            <v>1855.81494140625</v>
          </cell>
          <cell r="H348">
            <v>346</v>
          </cell>
          <cell r="I348">
            <v>5304844.3784320811</v>
          </cell>
          <cell r="N348">
            <v>0.74500000476837158</v>
          </cell>
          <cell r="O348">
            <v>0.68400001525878906</v>
          </cell>
          <cell r="P348">
            <v>0.70299998919169104</v>
          </cell>
          <cell r="Q348">
            <v>0.72247619572139921</v>
          </cell>
          <cell r="R348">
            <v>-1.9476206529708162E-2</v>
          </cell>
          <cell r="S348">
            <v>8.3605460569161159E-3</v>
          </cell>
          <cell r="T348">
            <v>1.2540819085374172E-4</v>
          </cell>
          <cell r="U348">
            <v>-155.30250773191074</v>
          </cell>
        </row>
        <row r="349">
          <cell r="A349">
            <v>44894</v>
          </cell>
          <cell r="B349">
            <v>0.70899999141693115</v>
          </cell>
          <cell r="C349">
            <v>0.72000002861022949</v>
          </cell>
          <cell r="D349">
            <v>0.70800000429153442</v>
          </cell>
          <cell r="E349">
            <v>0.71899998188018799</v>
          </cell>
          <cell r="F349">
            <v>2146700</v>
          </cell>
          <cell r="G349">
            <v>1530.8990478515625</v>
          </cell>
          <cell r="H349">
            <v>347</v>
          </cell>
          <cell r="I349">
            <v>5295743.0978025934</v>
          </cell>
          <cell r="N349">
            <v>0.74500000476837158</v>
          </cell>
          <cell r="O349">
            <v>0.68400001525878906</v>
          </cell>
          <cell r="P349">
            <v>0.71566667159398401</v>
          </cell>
          <cell r="Q349">
            <v>0.72185714755739483</v>
          </cell>
          <cell r="R349">
            <v>-6.1904759634108242E-3</v>
          </cell>
          <cell r="S349">
            <v>8.7142870539710614E-3</v>
          </cell>
          <cell r="T349">
            <v>1.3071430580956591E-4</v>
          </cell>
          <cell r="U349">
            <v>-47.358825226288232</v>
          </cell>
        </row>
        <row r="350">
          <cell r="A350">
            <v>44895</v>
          </cell>
          <cell r="B350">
            <v>0.71899998188018799</v>
          </cell>
          <cell r="C350">
            <v>0.72399997711181641</v>
          </cell>
          <cell r="D350">
            <v>0.71899998188018799</v>
          </cell>
          <cell r="E350">
            <v>0.72000002861022949</v>
          </cell>
          <cell r="F350">
            <v>2516800</v>
          </cell>
          <cell r="G350">
            <v>1814.135986328125</v>
          </cell>
          <cell r="H350">
            <v>348</v>
          </cell>
          <cell r="I350">
            <v>5287757.6291307472</v>
          </cell>
          <cell r="N350">
            <v>0</v>
          </cell>
          <cell r="O350">
            <v>0</v>
          </cell>
          <cell r="P350">
            <v>0.72099999586741126</v>
          </cell>
          <cell r="Q350">
            <v>0.72254762337321321</v>
          </cell>
          <cell r="R350">
            <v>-1.5476275058019517E-3</v>
          </cell>
          <cell r="S350">
            <v>8.0238112381526405E-3</v>
          </cell>
          <cell r="T350">
            <v>1.203571685722896E-4</v>
          </cell>
          <cell r="U350">
            <v>-12.858623413630797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23.5</v>
          </cell>
          <cell r="D347">
            <v>33.149565178898534</v>
          </cell>
        </row>
        <row r="348">
          <cell r="B348" t="str">
            <v xml:space="preserve">2022/9/2
</v>
          </cell>
          <cell r="C348">
            <v>23.5</v>
          </cell>
          <cell r="D348">
            <v>33.121676262196516</v>
          </cell>
        </row>
        <row r="349">
          <cell r="B349" t="str">
            <v xml:space="preserve">2022/9/5
</v>
          </cell>
          <cell r="C349">
            <v>23.5</v>
          </cell>
          <cell r="D349">
            <v>33.093948088530247</v>
          </cell>
        </row>
        <row r="350">
          <cell r="B350" t="str">
            <v xml:space="preserve">2022/9/6
</v>
          </cell>
          <cell r="C350">
            <v>23.33</v>
          </cell>
          <cell r="D350">
            <v>33.065890766436766</v>
          </cell>
        </row>
        <row r="351">
          <cell r="B351" t="str">
            <v xml:space="preserve">2022/9/7
</v>
          </cell>
          <cell r="C351">
            <v>23.05</v>
          </cell>
          <cell r="D351">
            <v>33.037191939025774</v>
          </cell>
        </row>
        <row r="352">
          <cell r="B352" t="str">
            <v xml:space="preserve">2022/9/8
</v>
          </cell>
          <cell r="C352">
            <v>22.91</v>
          </cell>
          <cell r="D352">
            <v>33.008257104914271</v>
          </cell>
        </row>
        <row r="353">
          <cell r="B353" t="str">
            <v xml:space="preserve">2022/9/9
</v>
          </cell>
          <cell r="C353">
            <v>23</v>
          </cell>
          <cell r="D353">
            <v>32.979743551908818</v>
          </cell>
        </row>
        <row r="354">
          <cell r="B354" t="str">
            <v xml:space="preserve">2022/9/13
</v>
          </cell>
          <cell r="C354">
            <v>23.46</v>
          </cell>
          <cell r="D354">
            <v>32.952698825909074</v>
          </cell>
        </row>
        <row r="355">
          <cell r="B355" t="str">
            <v xml:space="preserve">2022/9/14
</v>
          </cell>
          <cell r="C355">
            <v>22.93</v>
          </cell>
          <cell r="D355">
            <v>32.924305911388082</v>
          </cell>
        </row>
        <row r="356">
          <cell r="B356" t="str">
            <v xml:space="preserve">2022/9/15
</v>
          </cell>
          <cell r="C356">
            <v>23.03</v>
          </cell>
          <cell r="D356">
            <v>32.89635589468925</v>
          </cell>
        </row>
        <row r="357">
          <cell r="B357" t="str">
            <v xml:space="preserve">2022/9/16
</v>
          </cell>
          <cell r="C357">
            <v>22.61000061</v>
          </cell>
          <cell r="D357">
            <v>32.867380245999989</v>
          </cell>
        </row>
        <row r="358">
          <cell r="B358" t="str">
            <v xml:space="preserve">2022/9/19
</v>
          </cell>
          <cell r="C358">
            <v>22.040000920000001</v>
          </cell>
          <cell r="D358">
            <v>32.836966259129198</v>
          </cell>
        </row>
        <row r="359">
          <cell r="B359" t="str">
            <v xml:space="preserve">2022/9/20
</v>
          </cell>
          <cell r="C359">
            <v>22.239999770000001</v>
          </cell>
          <cell r="D359">
            <v>32.807282879607826</v>
          </cell>
        </row>
        <row r="360">
          <cell r="B360" t="str">
            <v xml:space="preserve">2022/9/21
</v>
          </cell>
          <cell r="C360">
            <v>22.920000080000001</v>
          </cell>
          <cell r="D360">
            <v>32.779664771229037</v>
          </cell>
        </row>
        <row r="361">
          <cell r="B361" t="str">
            <v xml:space="preserve">2022/9/22
</v>
          </cell>
          <cell r="C361">
            <v>22.850000380000001</v>
          </cell>
          <cell r="D361">
            <v>32.752005538941489</v>
          </cell>
        </row>
        <row r="362">
          <cell r="B362" t="str">
            <v xml:space="preserve">2022/9/23
</v>
          </cell>
          <cell r="C362">
            <v>23.649999619999999</v>
          </cell>
          <cell r="D362">
            <v>32.726722189166651</v>
          </cell>
        </row>
        <row r="363">
          <cell r="B363" t="str">
            <v xml:space="preserve">2022/9/26
</v>
          </cell>
          <cell r="C363">
            <v>23.719999309999999</v>
          </cell>
          <cell r="D363">
            <v>32.701772818310232</v>
          </cell>
        </row>
        <row r="364">
          <cell r="B364" t="str">
            <v xml:space="preserve">2022/9/27
</v>
          </cell>
          <cell r="C364">
            <v>23.850000380000001</v>
          </cell>
          <cell r="D364">
            <v>32.677320408259654</v>
          </cell>
        </row>
        <row r="365">
          <cell r="B365" t="str">
            <v xml:space="preserve">2022/9/28
</v>
          </cell>
          <cell r="C365">
            <v>23.590000150000002</v>
          </cell>
          <cell r="D365">
            <v>32.652286468154252</v>
          </cell>
        </row>
        <row r="366">
          <cell r="B366" t="str">
            <v xml:space="preserve">2022/9/29
</v>
          </cell>
          <cell r="C366">
            <v>23.399999619999999</v>
          </cell>
          <cell r="D366">
            <v>32.626868097692288</v>
          </cell>
        </row>
        <row r="367">
          <cell r="B367">
            <v>44834</v>
          </cell>
          <cell r="C367">
            <v>23.340000150000002</v>
          </cell>
          <cell r="D367">
            <v>32.601424623862997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32.57256827494534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32.544414137329682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32.518260838260851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32.492059590406484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32.468162131027007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32.444582177331519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32.421478462822563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32.39780157726539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32.373743283262009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32.349653301573312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32.324335074494662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32.298912434429688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32.274788328280401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32.250211047941931</v>
          </cell>
        </row>
        <row r="382">
          <cell r="B382">
            <v>44862</v>
          </cell>
          <cell r="C382">
            <v>22.13999939</v>
          </cell>
          <cell r="D382">
            <v>32.223605227789449</v>
          </cell>
        </row>
        <row r="383">
          <cell r="B383">
            <v>44865</v>
          </cell>
          <cell r="C383">
            <v>22.239999770000001</v>
          </cell>
          <cell r="D383">
            <v>32.197401538923856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32.171413577984268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32.146422943002584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32.121249965390597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32.098077889532441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32.074999968911889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32.051627877751912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32.027680383814406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32.002724906452414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31.979307665256382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31.95606135253194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31.934362218367319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31.911959258931272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31.889365454289315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31.866936682734149</v>
          </cell>
        </row>
        <row r="398">
          <cell r="B398" t="str">
            <v xml:space="preserve">2022/11/21
</v>
          </cell>
          <cell r="C398">
            <v>23</v>
          </cell>
          <cell r="D398">
            <v>31.844545428484821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31.821385363476043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31.798065302060277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31.774786943483686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31.751249977649977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31.727431401047358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31.704975105920376</v>
          </cell>
        </row>
        <row r="405">
          <cell r="B405">
            <v>44895</v>
          </cell>
          <cell r="C405">
            <v>22.809999470000001</v>
          </cell>
          <cell r="D405">
            <v>31.682903206079384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20" si="0">E3/B3</f>
        <v>0</v>
      </c>
      <c r="G3" s="15">
        <f t="shared" ref="G3:G20" si="1">G2+F3</f>
        <v>0</v>
      </c>
      <c r="H3" s="15">
        <f t="shared" ref="H3:H20" si="2">G3*B3</f>
        <v>0</v>
      </c>
      <c r="I3" s="15">
        <f t="shared" ref="I3:I20" si="3">IF(E3&gt;0,I2+E3,I2)</f>
        <v>0</v>
      </c>
      <c r="J3" s="15">
        <f t="shared" ref="J3:J20" si="4">H3+L3</f>
        <v>0</v>
      </c>
      <c r="K3" s="15">
        <f t="shared" ref="K3:K20" si="5">J3-I3</f>
        <v>0</v>
      </c>
      <c r="L3" s="14">
        <f t="shared" ref="L3:L20" si="6">IF(E3&lt;0,L2-E3,L2)</f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 t="shared" ref="E4:E20" si="7">IF(C4&lt;D4,$E$2*(D4-C4)^2,-$E$2*(D4-C4)^2)</f>
        <v>3953.9484548014116</v>
      </c>
      <c r="F4" s="15">
        <f t="shared" si="0"/>
        <v>3930.3662572578642</v>
      </c>
      <c r="G4" s="15">
        <f t="shared" si="1"/>
        <v>3930.3662572578642</v>
      </c>
      <c r="H4" s="15">
        <f t="shared" si="2"/>
        <v>3953.9484548014116</v>
      </c>
      <c r="I4" s="15">
        <f t="shared" si="3"/>
        <v>3953.9484548014116</v>
      </c>
      <c r="J4" s="15">
        <f t="shared" si="4"/>
        <v>3953.9484548014116</v>
      </c>
      <c r="K4" s="15">
        <f t="shared" si="5"/>
        <v>0</v>
      </c>
      <c r="L4" s="14">
        <f t="shared" si="6"/>
        <v>0</v>
      </c>
      <c r="M4" s="9"/>
      <c r="P4" s="24">
        <v>44561</v>
      </c>
      <c r="Q4" s="18">
        <f>R4</f>
        <v>245217.81577195294</v>
      </c>
      <c r="R4" s="8">
        <f>VLOOKUP(P4,A:I,9,)</f>
        <v>245217.81577195294</v>
      </c>
      <c r="S4" s="8">
        <f>VLOOKUP(P4,A:J,10,)</f>
        <v>247884.08816460447</v>
      </c>
      <c r="T4" s="8">
        <f>VLOOKUP(P4,A:K,11,)</f>
        <v>2666.2723926515318</v>
      </c>
      <c r="U4" s="8">
        <f>VLOOKUP(P4,A:L,12,)</f>
        <v>0</v>
      </c>
      <c r="V4" s="19">
        <f>(S4-R4)/R4</f>
        <v>1.0873077815565837E-2</v>
      </c>
      <c r="W4" s="19">
        <f>V4</f>
        <v>1.0873077815565837E-2</v>
      </c>
      <c r="Y4" s="17"/>
      <c r="Z4" s="9"/>
      <c r="AA4" s="9"/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si="7"/>
        <v>26388.788022123525</v>
      </c>
      <c r="F5" s="15">
        <f t="shared" si="0"/>
        <v>27317.585944227252</v>
      </c>
      <c r="G5" s="15">
        <f t="shared" si="1"/>
        <v>31247.952201485117</v>
      </c>
      <c r="H5" s="15">
        <f t="shared" si="2"/>
        <v>30185.521826634624</v>
      </c>
      <c r="I5" s="15">
        <f t="shared" si="3"/>
        <v>30342.736476924936</v>
      </c>
      <c r="J5" s="15">
        <f t="shared" si="4"/>
        <v>30185.521826634624</v>
      </c>
      <c r="K5" s="15">
        <f t="shared" si="5"/>
        <v>-157.21465029031242</v>
      </c>
      <c r="L5" s="14">
        <f t="shared" si="6"/>
        <v>0</v>
      </c>
      <c r="M5" s="9"/>
      <c r="Y5" s="17"/>
      <c r="Z5" s="9"/>
      <c r="AA5" s="9"/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7"/>
        <v>87657.679798291982</v>
      </c>
      <c r="F6" s="15">
        <f t="shared" si="0"/>
        <v>91215.067427983333</v>
      </c>
      <c r="G6" s="15">
        <f t="shared" si="1"/>
        <v>122463.01962946844</v>
      </c>
      <c r="H6" s="15">
        <f t="shared" si="2"/>
        <v>117686.96186391918</v>
      </c>
      <c r="I6" s="15">
        <f t="shared" si="3"/>
        <v>118000.41627521692</v>
      </c>
      <c r="J6" s="15">
        <f t="shared" si="4"/>
        <v>117686.96186391918</v>
      </c>
      <c r="K6" s="15">
        <f t="shared" si="5"/>
        <v>-313.45441129774554</v>
      </c>
      <c r="L6" s="14">
        <f t="shared" si="6"/>
        <v>0</v>
      </c>
      <c r="M6" s="9"/>
      <c r="Y6" s="9"/>
      <c r="Z6" s="9"/>
      <c r="AA6" s="20"/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7"/>
        <v>34459.381729895649</v>
      </c>
      <c r="F7" s="15">
        <f t="shared" si="0"/>
        <v>34702.298831101441</v>
      </c>
      <c r="G7" s="15">
        <f t="shared" si="1"/>
        <v>157165.31846056989</v>
      </c>
      <c r="H7" s="15">
        <f t="shared" si="2"/>
        <v>156065.15665986782</v>
      </c>
      <c r="I7" s="15">
        <f t="shared" si="3"/>
        <v>152459.79800511256</v>
      </c>
      <c r="J7" s="15">
        <f t="shared" si="4"/>
        <v>156065.15665986782</v>
      </c>
      <c r="K7" s="15">
        <f t="shared" si="5"/>
        <v>3605.358654755255</v>
      </c>
      <c r="L7" s="14">
        <f t="shared" si="6"/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7"/>
        <v>41606.417199055955</v>
      </c>
      <c r="F8" s="15">
        <f t="shared" si="0"/>
        <v>41153.724696748955</v>
      </c>
      <c r="G8" s="15">
        <f t="shared" si="1"/>
        <v>198319.04315731884</v>
      </c>
      <c r="H8" s="15">
        <f t="shared" si="2"/>
        <v>200500.56000818868</v>
      </c>
      <c r="I8" s="15">
        <f t="shared" si="3"/>
        <v>194066.21520416852</v>
      </c>
      <c r="J8" s="15">
        <f t="shared" si="4"/>
        <v>200500.56000818868</v>
      </c>
      <c r="K8" s="15">
        <f t="shared" si="5"/>
        <v>6434.344804020162</v>
      </c>
      <c r="L8" s="14">
        <f t="shared" si="6"/>
        <v>0</v>
      </c>
      <c r="M8" s="9"/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7"/>
        <v>51151.60056778443</v>
      </c>
      <c r="F9" s="15">
        <f t="shared" si="0"/>
        <v>51564.11431831224</v>
      </c>
      <c r="G9" s="15">
        <f t="shared" si="1"/>
        <v>249883.15747563107</v>
      </c>
      <c r="H9" s="15">
        <f t="shared" si="2"/>
        <v>247884.08816460447</v>
      </c>
      <c r="I9" s="15">
        <f t="shared" si="3"/>
        <v>245217.81577195294</v>
      </c>
      <c r="J9" s="15">
        <f t="shared" si="4"/>
        <v>247884.08816460447</v>
      </c>
      <c r="K9" s="15">
        <f t="shared" si="5"/>
        <v>2666.2723926515318</v>
      </c>
      <c r="L9" s="14">
        <f t="shared" si="6"/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7"/>
        <v>169490.49733354338</v>
      </c>
      <c r="F10" s="15">
        <f t="shared" si="0"/>
        <v>190225.03086846921</v>
      </c>
      <c r="G10" s="15">
        <f t="shared" si="1"/>
        <v>440108.18834410026</v>
      </c>
      <c r="H10" s="15">
        <f t="shared" si="2"/>
        <v>392136.3838525769</v>
      </c>
      <c r="I10" s="15">
        <f t="shared" si="3"/>
        <v>414708.31310549635</v>
      </c>
      <c r="J10" s="15">
        <f t="shared" si="4"/>
        <v>392136.3838525769</v>
      </c>
      <c r="K10" s="15">
        <f t="shared" si="5"/>
        <v>-22571.92925291945</v>
      </c>
      <c r="L10" s="14">
        <f t="shared" si="6"/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7"/>
        <v>152807.94117845185</v>
      </c>
      <c r="F11" s="15">
        <f t="shared" si="0"/>
        <v>173251.62827558978</v>
      </c>
      <c r="G11" s="15">
        <f t="shared" si="1"/>
        <v>613359.81661969004</v>
      </c>
      <c r="H11" s="15">
        <f t="shared" si="2"/>
        <v>540983.37609940453</v>
      </c>
      <c r="I11" s="15">
        <f t="shared" si="3"/>
        <v>567516.25428394822</v>
      </c>
      <c r="J11" s="15">
        <f t="shared" si="4"/>
        <v>540983.37609940453</v>
      </c>
      <c r="K11" s="15">
        <f t="shared" si="5"/>
        <v>-26532.87818454369</v>
      </c>
      <c r="L11" s="14">
        <f t="shared" si="6"/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7"/>
        <v>299018.3188799615</v>
      </c>
      <c r="F12" s="15">
        <f t="shared" si="0"/>
        <v>377548.38446997904</v>
      </c>
      <c r="G12" s="15">
        <f t="shared" si="1"/>
        <v>990908.20108966902</v>
      </c>
      <c r="H12" s="15">
        <f t="shared" si="2"/>
        <v>784799.29101050121</v>
      </c>
      <c r="I12" s="15">
        <f t="shared" si="3"/>
        <v>866534.57316390972</v>
      </c>
      <c r="J12" s="15">
        <f t="shared" si="4"/>
        <v>784799.29101050121</v>
      </c>
      <c r="K12" s="15">
        <f t="shared" si="5"/>
        <v>-81735.282153408509</v>
      </c>
      <c r="L12" s="14">
        <f t="shared" si="6"/>
        <v>0</v>
      </c>
      <c r="M12" s="9"/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7"/>
        <v>430248.85375669535</v>
      </c>
      <c r="F13" s="15">
        <f t="shared" si="0"/>
        <v>598398.97718994762</v>
      </c>
      <c r="G13" s="15">
        <f t="shared" si="1"/>
        <v>1589307.1782796166</v>
      </c>
      <c r="H13" s="15">
        <f t="shared" si="2"/>
        <v>1142711.8323850972</v>
      </c>
      <c r="I13" s="15">
        <f t="shared" si="3"/>
        <v>1296783.4269206051</v>
      </c>
      <c r="J13" s="15">
        <f t="shared" si="4"/>
        <v>1142711.8323850972</v>
      </c>
      <c r="K13" s="15">
        <f t="shared" si="5"/>
        <v>-154071.59453550796</v>
      </c>
      <c r="L13" s="14">
        <f t="shared" si="6"/>
        <v>0</v>
      </c>
      <c r="M13" s="9"/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7"/>
        <v>444707.93183896161</v>
      </c>
      <c r="F14" s="15">
        <f t="shared" si="0"/>
        <v>595325.22667922615</v>
      </c>
      <c r="G14" s="15">
        <f t="shared" si="1"/>
        <v>2184632.4049588428</v>
      </c>
      <c r="H14" s="15">
        <f t="shared" si="2"/>
        <v>1631920.3606688436</v>
      </c>
      <c r="I14" s="15">
        <f t="shared" si="3"/>
        <v>1741491.3587595667</v>
      </c>
      <c r="J14" s="15">
        <f t="shared" si="4"/>
        <v>1631920.3606688436</v>
      </c>
      <c r="K14" s="15">
        <f t="shared" si="5"/>
        <v>-109570.99809072306</v>
      </c>
      <c r="L14" s="14">
        <f t="shared" si="6"/>
        <v>0</v>
      </c>
      <c r="M14" s="9"/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7"/>
        <v>157242.05001781249</v>
      </c>
      <c r="F15" s="15">
        <f t="shared" si="0"/>
        <v>186085.25999274614</v>
      </c>
      <c r="G15" s="15">
        <f t="shared" si="1"/>
        <v>2370717.664951589</v>
      </c>
      <c r="H15" s="15">
        <f t="shared" si="2"/>
        <v>2003256.4947108692</v>
      </c>
      <c r="I15" s="15">
        <f t="shared" si="3"/>
        <v>1898733.4087773792</v>
      </c>
      <c r="J15" s="15">
        <f t="shared" si="4"/>
        <v>2003256.4947108692</v>
      </c>
      <c r="K15" s="15">
        <f t="shared" si="5"/>
        <v>104523.08593348996</v>
      </c>
      <c r="L15" s="14">
        <f t="shared" si="6"/>
        <v>0</v>
      </c>
      <c r="M15" s="9"/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t="shared" si="7"/>
        <v>212584.68508788882</v>
      </c>
      <c r="F16" s="15">
        <f t="shared" si="0"/>
        <v>265399.10779150203</v>
      </c>
      <c r="G16" s="15">
        <f t="shared" si="1"/>
        <v>2636116.772743091</v>
      </c>
      <c r="H16" s="15">
        <f t="shared" si="2"/>
        <v>2111529.5324532189</v>
      </c>
      <c r="I16" s="15">
        <f t="shared" si="3"/>
        <v>2111318.0938652679</v>
      </c>
      <c r="J16" s="15">
        <f t="shared" si="4"/>
        <v>2111529.5324532189</v>
      </c>
      <c r="K16" s="15">
        <f t="shared" si="5"/>
        <v>211.43858795100823</v>
      </c>
      <c r="L16" s="14">
        <f t="shared" si="6"/>
        <v>0</v>
      </c>
      <c r="M16" s="9"/>
    </row>
    <row r="17" spans="1:13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t="shared" si="7"/>
        <v>252649.34925635549</v>
      </c>
      <c r="F17" s="15">
        <f t="shared" si="0"/>
        <v>330260.59343891655</v>
      </c>
      <c r="G17" s="15">
        <f t="shared" si="1"/>
        <v>2966377.3661820074</v>
      </c>
      <c r="H17" s="15">
        <f t="shared" si="2"/>
        <v>2269278.6426948672</v>
      </c>
      <c r="I17" s="15">
        <f t="shared" si="3"/>
        <v>2363967.4431216232</v>
      </c>
      <c r="J17" s="15">
        <f t="shared" si="4"/>
        <v>2269278.6426948672</v>
      </c>
      <c r="K17" s="15">
        <f t="shared" si="5"/>
        <v>-94688.800426756032</v>
      </c>
      <c r="L17" s="14">
        <f t="shared" si="6"/>
        <v>0</v>
      </c>
      <c r="M17" s="9"/>
    </row>
    <row r="18" spans="1:13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 t="shared" si="7"/>
        <v>338807.23397602042</v>
      </c>
      <c r="F18" s="15">
        <f t="shared" si="0"/>
        <v>486792.0168463827</v>
      </c>
      <c r="G18" s="15">
        <f t="shared" si="1"/>
        <v>3453169.3830283899</v>
      </c>
      <c r="H18" s="15">
        <f t="shared" si="2"/>
        <v>2403405.8214305816</v>
      </c>
      <c r="I18" s="15">
        <f t="shared" si="3"/>
        <v>2702774.6770976437</v>
      </c>
      <c r="J18" s="15">
        <f t="shared" si="4"/>
        <v>2403405.8214305816</v>
      </c>
      <c r="K18" s="15">
        <f t="shared" si="5"/>
        <v>-299368.8556670621</v>
      </c>
      <c r="L18" s="14">
        <f t="shared" si="6"/>
        <v>0</v>
      </c>
      <c r="M18" s="9"/>
    </row>
    <row r="19" spans="1:13" ht="12.75">
      <c r="A19" s="12">
        <v>44865</v>
      </c>
      <c r="B19" s="13">
        <f>VLOOKUP(A19,[1]HwabaoWP_szse_innovation_100!$A:$E,5)</f>
        <v>0.68699997663497925</v>
      </c>
      <c r="C19" s="13">
        <f>VLOOKUP(A19,[2]myPEPB!$B:$C,2)</f>
        <v>22.239999770000001</v>
      </c>
      <c r="D19" s="14">
        <f>VLOOKUP(A19,[2]myPEPB!$B:$D,3)</f>
        <v>32.197401538923856</v>
      </c>
      <c r="E19" s="14">
        <f t="shared" si="7"/>
        <v>391641.90745168331</v>
      </c>
      <c r="F19" s="15">
        <f t="shared" si="0"/>
        <v>570075.57608662441</v>
      </c>
      <c r="G19" s="15">
        <f t="shared" si="1"/>
        <v>4023244.9591150144</v>
      </c>
      <c r="H19" s="15">
        <f t="shared" si="2"/>
        <v>2763969.1929088128</v>
      </c>
      <c r="I19" s="15">
        <f t="shared" si="3"/>
        <v>3094416.5845493269</v>
      </c>
      <c r="J19" s="15">
        <f t="shared" si="4"/>
        <v>2763969.1929088128</v>
      </c>
      <c r="K19" s="15">
        <f t="shared" si="5"/>
        <v>-330447.39164051414</v>
      </c>
      <c r="L19" s="14">
        <f t="shared" si="6"/>
        <v>0</v>
      </c>
    </row>
    <row r="20" spans="1:13" ht="12.75">
      <c r="A20" s="12">
        <v>44895</v>
      </c>
      <c r="B20" s="13">
        <f>VLOOKUP(A20,[1]HwabaoWP_szse_innovation_100!$A:$E,5)</f>
        <v>0.72000002861022949</v>
      </c>
      <c r="C20" s="13">
        <f>VLOOKUP(A20,[2]myPEPB!$B:$C,2)</f>
        <v>22.809999470000001</v>
      </c>
      <c r="D20" s="14">
        <f>VLOOKUP(A20,[2]myPEPB!$B:$D,3)</f>
        <v>31.682903206079384</v>
      </c>
      <c r="E20" s="14">
        <f t="shared" si="7"/>
        <v>310977.26180343935</v>
      </c>
      <c r="F20" s="15">
        <f t="shared" si="0"/>
        <v>431912.84645321348</v>
      </c>
      <c r="G20" s="15">
        <f t="shared" si="1"/>
        <v>4455157.8055682275</v>
      </c>
      <c r="H20" s="15">
        <f t="shared" si="2"/>
        <v>3207713.7474722113</v>
      </c>
      <c r="I20" s="15">
        <f t="shared" si="3"/>
        <v>3405393.8463527663</v>
      </c>
      <c r="J20" s="15">
        <f t="shared" si="4"/>
        <v>3207713.7474722113</v>
      </c>
      <c r="K20" s="15">
        <f t="shared" si="5"/>
        <v>-197680.09888055502</v>
      </c>
      <c r="L20" s="14">
        <f t="shared" si="6"/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 ca="1"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16" si="0">E3/B3</f>
        <v>0</v>
      </c>
      <c r="G3" s="15">
        <f>G2+F3</f>
        <v>0</v>
      </c>
      <c r="H3" s="15">
        <f t="shared" ref="H3:H16" si="1">G3*B3</f>
        <v>0</v>
      </c>
      <c r="I3" s="15">
        <f>IF(E3&gt;0,I2+E3,I2)</f>
        <v>0</v>
      </c>
      <c r="J3" s="15">
        <f t="shared" ref="J3:J16" si="2">H3+L3</f>
        <v>0</v>
      </c>
      <c r="K3" s="15">
        <f t="shared" ref="K3:K16" si="3">J3-I3</f>
        <v>0</v>
      </c>
      <c r="L3" s="14">
        <f>IF(E3&lt;0,L2-E3,L2)</f>
        <v>0</v>
      </c>
      <c r="M3" s="23">
        <f ca="1">MAX(VLOOKUP(A3,[1]HwabaoWP_szse_innovation_100!$A:$C,3),OFFSET([1]HwabaoWP_szse_innovation_100!$N$1,(MATCH(A3,[1]HwabaoWP_szse_innovation_100!$A:$A)-2),))</f>
        <v>1.034</v>
      </c>
      <c r="N3" s="23">
        <f ca="1">MIN(VLOOKUP(A3,[1]HwabaoWP_szse_innovation_100!$A:$D,4),OFFSET([1]HwabaoWP_szse_innovation_100!$O$1,(MATCH(A3,[1]HwabaoWP_szse_innovation_100!$A:$A)-2),))</f>
        <v>1.012</v>
      </c>
      <c r="O3" s="23">
        <f ca="1">(B3+M3+N3)/3</f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</row>
    <row r="4" spans="1:39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 t="shared" ref="E4:E15" si="4">IF(C4&lt;D4,$E$2*(D4-C4)^2,-$E$2*(D4-C4)^2)</f>
        <v>3953.9484548014116</v>
      </c>
      <c r="F4" s="15">
        <f t="shared" si="0"/>
        <v>3930.3662572578642</v>
      </c>
      <c r="G4" s="15">
        <f t="shared" ref="G4:G16" si="5">G3+F4</f>
        <v>3930.3662572578642</v>
      </c>
      <c r="H4" s="15">
        <f t="shared" si="1"/>
        <v>3953.9484548014116</v>
      </c>
      <c r="I4" s="15">
        <f t="shared" ref="I4:I16" si="6">IF(E4&gt;0,I3+E4,I3)</f>
        <v>3953.9484548014116</v>
      </c>
      <c r="J4" s="15">
        <f t="shared" si="2"/>
        <v>3953.9484548014116</v>
      </c>
      <c r="K4" s="15">
        <f t="shared" si="3"/>
        <v>0</v>
      </c>
      <c r="L4" s="14">
        <f t="shared" ref="L4:L16" si="7">IF(E4&lt;0,L3-E4,L3)</f>
        <v>0</v>
      </c>
      <c r="M4" s="23">
        <f ca="1">MAX(VLOOKUP(A4,[1]HwabaoWP_szse_innovation_100!$A:$C,3),OFFSET([1]HwabaoWP_szse_innovation_100!$N$1,(MATCH(A4,[1]HwabaoWP_szse_innovation_100!$A:$A)-2),))</f>
        <v>1.054</v>
      </c>
      <c r="N4" s="23">
        <f ca="1">MIN(VLOOKUP(A4,[1]HwabaoWP_szse_innovation_100!$A:$D,4),OFFSET([1]HwabaoWP_szse_innovation_100!$O$1,(MATCH(A4,[1]HwabaoWP_szse_innovation_100!$A:$A)-2),))</f>
        <v>0.94</v>
      </c>
      <c r="O4" s="23">
        <f t="shared" ref="O4:O16" ca="1" si="8">(B4+M4+N4)/3</f>
        <v>1</v>
      </c>
      <c r="P4" s="23"/>
      <c r="Q4" s="23"/>
      <c r="R4" s="23"/>
      <c r="S4" s="9"/>
      <c r="V4" s="24">
        <v>44561</v>
      </c>
      <c r="W4" s="18">
        <f>X4</f>
        <v>245217.81577195294</v>
      </c>
      <c r="X4" s="8">
        <f>VLOOKUP(V4,A:I,9,)</f>
        <v>245217.81577195294</v>
      </c>
      <c r="Y4" s="8">
        <f>VLOOKUP(V4,A:J,10,)</f>
        <v>247884.08816460447</v>
      </c>
      <c r="Z4" s="8">
        <f>VLOOKUP(V4,A:K,11,)</f>
        <v>2666.2723926515318</v>
      </c>
      <c r="AA4" s="8">
        <f>VLOOKUP(V4,A:L,12,)</f>
        <v>0</v>
      </c>
      <c r="AB4" s="19">
        <f t="shared" ref="AB4" si="9">(Y4-X4)/X4</f>
        <v>1.0873077815565837E-2</v>
      </c>
      <c r="AC4" s="19">
        <f>AG13</f>
        <v>0</v>
      </c>
      <c r="AE4" s="17"/>
      <c r="AF4" s="9"/>
      <c r="AG4" s="9"/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si="4"/>
        <v>26388.788022123525</v>
      </c>
      <c r="F5" s="15">
        <f t="shared" si="0"/>
        <v>27317.585944227252</v>
      </c>
      <c r="G5" s="15">
        <f t="shared" si="5"/>
        <v>31247.952201485117</v>
      </c>
      <c r="H5" s="15">
        <f t="shared" si="1"/>
        <v>30185.521826634624</v>
      </c>
      <c r="I5" s="15">
        <f t="shared" si="6"/>
        <v>30342.736476924936</v>
      </c>
      <c r="J5" s="15">
        <f t="shared" si="2"/>
        <v>30185.521826634624</v>
      </c>
      <c r="K5" s="15">
        <f t="shared" si="3"/>
        <v>-157.21465029031242</v>
      </c>
      <c r="L5" s="14">
        <f t="shared" si="7"/>
        <v>0</v>
      </c>
      <c r="M5" s="23">
        <f ca="1">MAX(VLOOKUP(A5,[1]HwabaoWP_szse_innovation_100!$A:$C,3),OFFSET([1]HwabaoWP_szse_innovation_100!$N$1,(MATCH(A5,[1]HwabaoWP_szse_innovation_100!$A:$A)-2),))</f>
        <v>1.0469999999999999</v>
      </c>
      <c r="N5" s="23">
        <f ca="1">MIN(VLOOKUP(A5,[1]HwabaoWP_szse_innovation_100!$A:$D,4),OFFSET([1]HwabaoWP_szse_innovation_100!$O$1,(MATCH(A5,[1]HwabaoWP_szse_innovation_100!$A:$A)-2),))</f>
        <v>0.95699999999999996</v>
      </c>
      <c r="O5" s="23">
        <f t="shared" ca="1" si="8"/>
        <v>0.98999999999999988</v>
      </c>
      <c r="P5" s="23"/>
      <c r="Q5" s="23"/>
      <c r="R5" s="23"/>
      <c r="S5" s="9"/>
      <c r="AE5" s="17"/>
      <c r="AF5" s="9"/>
      <c r="AG5" s="9"/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4"/>
        <v>87657.679798291982</v>
      </c>
      <c r="F6" s="15">
        <f t="shared" si="0"/>
        <v>91215.067427983333</v>
      </c>
      <c r="G6" s="15">
        <f t="shared" si="5"/>
        <v>122463.01962946844</v>
      </c>
      <c r="H6" s="15">
        <f t="shared" si="1"/>
        <v>117686.96186391918</v>
      </c>
      <c r="I6" s="15">
        <f t="shared" si="6"/>
        <v>118000.41627521692</v>
      </c>
      <c r="J6" s="15">
        <f t="shared" si="2"/>
        <v>117686.96186391918</v>
      </c>
      <c r="K6" s="15">
        <f t="shared" si="3"/>
        <v>-313.45441129774554</v>
      </c>
      <c r="L6" s="14">
        <f t="shared" si="7"/>
        <v>0</v>
      </c>
      <c r="M6" s="23">
        <f ca="1">MAX(VLOOKUP(A6,[1]HwabaoWP_szse_innovation_100!$A:$C,3),OFFSET([1]HwabaoWP_szse_innovation_100!$N$1,(MATCH(A6,[1]HwabaoWP_szse_innovation_100!$A:$A)-2),))</f>
        <v>0.98799999999999999</v>
      </c>
      <c r="N6" s="23">
        <f ca="1">MIN(VLOOKUP(A6,[1]HwabaoWP_szse_innovation_100!$A:$D,4),OFFSET([1]HwabaoWP_szse_innovation_100!$O$1,(MATCH(A6,[1]HwabaoWP_szse_innovation_100!$A:$A)-2),))</f>
        <v>0.93700000000000006</v>
      </c>
      <c r="O6" s="23">
        <f t="shared" ca="1" si="8"/>
        <v>0.96200000000000008</v>
      </c>
      <c r="P6" s="23"/>
      <c r="Q6" s="23"/>
      <c r="R6" s="23"/>
      <c r="S6" s="9"/>
      <c r="AE6" s="9"/>
      <c r="AF6" s="9"/>
      <c r="AG6" s="20"/>
      <c r="AH6" s="9"/>
      <c r="AI6" s="9"/>
      <c r="AJ6" s="20"/>
      <c r="AK6" s="17"/>
    </row>
    <row r="7" spans="1:39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4"/>
        <v>34459.381729895649</v>
      </c>
      <c r="F7" s="15">
        <f t="shared" si="0"/>
        <v>34702.298831101441</v>
      </c>
      <c r="G7" s="15">
        <f t="shared" si="5"/>
        <v>157165.31846056989</v>
      </c>
      <c r="H7" s="15">
        <f t="shared" si="1"/>
        <v>156065.15665986782</v>
      </c>
      <c r="I7" s="15">
        <f t="shared" si="6"/>
        <v>152459.79800511256</v>
      </c>
      <c r="J7" s="15">
        <f t="shared" si="2"/>
        <v>156065.15665986782</v>
      </c>
      <c r="K7" s="15">
        <f t="shared" si="3"/>
        <v>3605.358654755255</v>
      </c>
      <c r="L7" s="14">
        <f t="shared" si="7"/>
        <v>0</v>
      </c>
      <c r="M7" s="23">
        <f ca="1">MAX(VLOOKUP(A7,[1]HwabaoWP_szse_innovation_100!$A:$C,3),OFFSET([1]HwabaoWP_szse_innovation_100!$N$1,(MATCH(A7,[1]HwabaoWP_szse_innovation_100!$A:$A)-2),))</f>
        <v>1.0049999952316284</v>
      </c>
      <c r="N7" s="23">
        <f ca="1">MIN(VLOOKUP(A7,[1]HwabaoWP_szse_innovation_100!$A:$D,4),OFFSET([1]HwabaoWP_szse_innovation_100!$O$1,(MATCH(A7,[1]HwabaoWP_szse_innovation_100!$A:$A)-2),))</f>
        <v>0.93900001049041748</v>
      </c>
      <c r="O7" s="23">
        <f t="shared" ca="1" si="8"/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4"/>
        <v>41606.417199055955</v>
      </c>
      <c r="F8" s="15">
        <f t="shared" si="0"/>
        <v>41153.724696748955</v>
      </c>
      <c r="G8" s="15">
        <f t="shared" si="5"/>
        <v>198319.04315731884</v>
      </c>
      <c r="H8" s="15">
        <f t="shared" si="1"/>
        <v>200500.56000818868</v>
      </c>
      <c r="I8" s="15">
        <f t="shared" si="6"/>
        <v>194066.21520416852</v>
      </c>
      <c r="J8" s="15">
        <f t="shared" si="2"/>
        <v>200500.56000818868</v>
      </c>
      <c r="K8" s="15">
        <f t="shared" si="3"/>
        <v>6434.344804020162</v>
      </c>
      <c r="L8" s="14">
        <f t="shared" si="7"/>
        <v>0</v>
      </c>
      <c r="M8" s="23">
        <f ca="1">MAX(VLOOKUP(A8,[1]HwabaoWP_szse_innovation_100!$A:$C,3),OFFSET([1]HwabaoWP_szse_innovation_100!$N$1,(MATCH(A8,[1]HwabaoWP_szse_innovation_100!$A:$A)-2),))</f>
        <v>1.0219999551773071</v>
      </c>
      <c r="N8" s="23">
        <f ca="1">MIN(VLOOKUP(A8,[1]HwabaoWP_szse_innovation_100!$A:$D,4),OFFSET([1]HwabaoWP_szse_innovation_100!$O$1,(MATCH(A8,[1]HwabaoWP_szse_innovation_100!$A:$A)-2),))</f>
        <v>0.98100000619888306</v>
      </c>
      <c r="O8" s="23">
        <f t="shared" ca="1" si="8"/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4"/>
        <v>51151.60056778443</v>
      </c>
      <c r="F9" s="15">
        <f t="shared" si="0"/>
        <v>51564.11431831224</v>
      </c>
      <c r="G9" s="15">
        <f t="shared" si="5"/>
        <v>249883.15747563107</v>
      </c>
      <c r="H9" s="15">
        <f t="shared" si="1"/>
        <v>247884.08816460447</v>
      </c>
      <c r="I9" s="15">
        <f t="shared" si="6"/>
        <v>245217.81577195294</v>
      </c>
      <c r="J9" s="15">
        <f t="shared" si="2"/>
        <v>247884.08816460447</v>
      </c>
      <c r="K9" s="15">
        <f t="shared" si="3"/>
        <v>2666.2723926515318</v>
      </c>
      <c r="L9" s="14">
        <f t="shared" si="7"/>
        <v>0</v>
      </c>
      <c r="M9" s="23">
        <f ca="1">MAX(VLOOKUP(A9,[1]HwabaoWP_szse_innovation_100!$A:$C,3),OFFSET([1]HwabaoWP_szse_innovation_100!$N$1,(MATCH(A9,[1]HwabaoWP_szse_innovation_100!$A:$A)-2),))</f>
        <v>1.034000039100647</v>
      </c>
      <c r="N9" s="23">
        <f ca="1">MIN(VLOOKUP(A9,[1]HwabaoWP_szse_innovation_100!$A:$D,4),OFFSET([1]HwabaoWP_szse_innovation_100!$O$1,(MATCH(A9,[1]HwabaoWP_szse_innovation_100!$A:$A)-2),))</f>
        <v>0.97600001096725464</v>
      </c>
      <c r="O9" s="23">
        <f t="shared" ca="1" si="8"/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4"/>
        <v>169490.49733354338</v>
      </c>
      <c r="F10" s="15">
        <f t="shared" si="0"/>
        <v>190225.03086846921</v>
      </c>
      <c r="G10" s="15">
        <f t="shared" si="5"/>
        <v>440108.18834410026</v>
      </c>
      <c r="H10" s="15">
        <f t="shared" si="1"/>
        <v>392136.3838525769</v>
      </c>
      <c r="I10" s="15">
        <f t="shared" si="6"/>
        <v>414708.31310549635</v>
      </c>
      <c r="J10" s="15">
        <f t="shared" si="2"/>
        <v>392136.3838525769</v>
      </c>
      <c r="K10" s="15">
        <f t="shared" si="3"/>
        <v>-22571.92925291945</v>
      </c>
      <c r="L10" s="14">
        <f t="shared" si="7"/>
        <v>0</v>
      </c>
      <c r="M10" s="23">
        <f ca="1">MAX(VLOOKUP(A10,[1]HwabaoWP_szse_innovation_100!$A:$C,3),OFFSET([1]HwabaoWP_szse_innovation_100!$N$1,(MATCH(A10,[1]HwabaoWP_szse_innovation_100!$A:$A)-2),))</f>
        <v>0.99599999189376831</v>
      </c>
      <c r="N10" s="23">
        <f ca="1">MIN(VLOOKUP(A10,[1]HwabaoWP_szse_innovation_100!$A:$D,4),OFFSET([1]HwabaoWP_szse_innovation_100!$O$1,(MATCH(A10,[1]HwabaoWP_szse_innovation_100!$A:$A)-2),))</f>
        <v>0.88499999046325684</v>
      </c>
      <c r="O10" s="23">
        <f t="shared" ca="1" si="8"/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4"/>
        <v>152807.94117845185</v>
      </c>
      <c r="F11" s="15">
        <f t="shared" si="0"/>
        <v>173251.62827558978</v>
      </c>
      <c r="G11" s="15">
        <f t="shared" si="5"/>
        <v>613359.81661969004</v>
      </c>
      <c r="H11" s="15">
        <f t="shared" si="1"/>
        <v>540983.37609940453</v>
      </c>
      <c r="I11" s="15">
        <f t="shared" si="6"/>
        <v>567516.25428394822</v>
      </c>
      <c r="J11" s="15">
        <f t="shared" si="2"/>
        <v>540983.37609940453</v>
      </c>
      <c r="K11" s="15">
        <f t="shared" si="3"/>
        <v>-26532.87818454369</v>
      </c>
      <c r="L11" s="14">
        <f t="shared" si="7"/>
        <v>0</v>
      </c>
      <c r="M11" s="23">
        <f ca="1">MAX(VLOOKUP(A11,[1]HwabaoWP_szse_innovation_100!$A:$C,3),OFFSET([1]HwabaoWP_szse_innovation_100!$N$1,(MATCH(A11,[1]HwabaoWP_szse_innovation_100!$A:$A)-2),))</f>
        <v>0.91100001335144043</v>
      </c>
      <c r="N11" s="23">
        <f ca="1">MIN(VLOOKUP(A11,[1]HwabaoWP_szse_innovation_100!$A:$D,4),OFFSET([1]HwabaoWP_szse_innovation_100!$O$1,(MATCH(A11,[1]HwabaoWP_szse_innovation_100!$A:$A)-2),))</f>
        <v>0.85000002384185791</v>
      </c>
      <c r="O11" s="23">
        <f t="shared" ca="1" si="8"/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4"/>
        <v>299018.3188799615</v>
      </c>
      <c r="F12" s="15">
        <f t="shared" si="0"/>
        <v>377548.38446997904</v>
      </c>
      <c r="G12" s="15">
        <f t="shared" si="5"/>
        <v>990908.20108966902</v>
      </c>
      <c r="H12" s="15">
        <f t="shared" si="1"/>
        <v>784799.29101050121</v>
      </c>
      <c r="I12" s="15">
        <f t="shared" si="6"/>
        <v>866534.57316390972</v>
      </c>
      <c r="J12" s="15">
        <f t="shared" si="2"/>
        <v>784799.29101050121</v>
      </c>
      <c r="K12" s="15">
        <f t="shared" si="3"/>
        <v>-81735.282153408509</v>
      </c>
      <c r="L12" s="14">
        <f t="shared" si="7"/>
        <v>0</v>
      </c>
      <c r="M12" s="23">
        <f ca="1">MAX(VLOOKUP(A12,[1]HwabaoWP_szse_innovation_100!$A:$C,3),OFFSET([1]HwabaoWP_szse_innovation_100!$N$1,(MATCH(A12,[1]HwabaoWP_szse_innovation_100!$A:$A)-2),))</f>
        <v>0.88599997758865356</v>
      </c>
      <c r="N12" s="23">
        <f ca="1">MIN(VLOOKUP(A12,[1]HwabaoWP_szse_innovation_100!$A:$D,4),OFFSET([1]HwabaoWP_szse_innovation_100!$O$1,(MATCH(A12,[1]HwabaoWP_szse_innovation_100!$A:$A)-2),))</f>
        <v>0.75</v>
      </c>
      <c r="O12" s="23">
        <f t="shared" ca="1" si="8"/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4"/>
        <v>430248.85375669535</v>
      </c>
      <c r="F13" s="15">
        <f t="shared" si="0"/>
        <v>598398.97718994762</v>
      </c>
      <c r="G13" s="15">
        <f t="shared" si="5"/>
        <v>1589307.1782796166</v>
      </c>
      <c r="H13" s="15">
        <f t="shared" si="1"/>
        <v>1142711.8323850972</v>
      </c>
      <c r="I13" s="15">
        <f t="shared" si="6"/>
        <v>1296783.4269206051</v>
      </c>
      <c r="J13" s="15">
        <f t="shared" si="2"/>
        <v>1142711.8323850972</v>
      </c>
      <c r="K13" s="15">
        <f t="shared" si="3"/>
        <v>-154071.59453550796</v>
      </c>
      <c r="L13" s="14">
        <f t="shared" si="7"/>
        <v>0</v>
      </c>
      <c r="M13" s="23">
        <f ca="1">MAX(VLOOKUP(A13,[1]HwabaoWP_szse_innovation_100!$A:$C,3),OFFSET([1]HwabaoWP_szse_innovation_100!$N$1,(MATCH(A13,[1]HwabaoWP_szse_innovation_100!$A:$A)-2),))</f>
        <v>0.80199998617172241</v>
      </c>
      <c r="N13" s="23">
        <f ca="1">MIN(VLOOKUP(A13,[1]HwabaoWP_szse_innovation_100!$A:$D,4),OFFSET([1]HwabaoWP_szse_innovation_100!$O$1,(MATCH(A13,[1]HwabaoWP_szse_innovation_100!$A:$A)-2),))</f>
        <v>0.65399998426437378</v>
      </c>
      <c r="O13" s="23">
        <f t="shared" ca="1" si="8"/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4"/>
        <v>444707.93183896161</v>
      </c>
      <c r="F14" s="15">
        <f t="shared" si="0"/>
        <v>595325.22667922615</v>
      </c>
      <c r="G14" s="15">
        <f t="shared" si="5"/>
        <v>2184632.4049588428</v>
      </c>
      <c r="H14" s="15">
        <f t="shared" si="1"/>
        <v>1631920.3606688436</v>
      </c>
      <c r="I14" s="15">
        <f t="shared" si="6"/>
        <v>1741491.3587595667</v>
      </c>
      <c r="J14" s="15">
        <f t="shared" si="2"/>
        <v>1631920.3606688436</v>
      </c>
      <c r="K14" s="15">
        <f t="shared" si="3"/>
        <v>-109570.99809072306</v>
      </c>
      <c r="L14" s="14">
        <f t="shared" si="7"/>
        <v>0</v>
      </c>
      <c r="M14" s="23">
        <f ca="1">MAX(VLOOKUP(A14,[1]HwabaoWP_szse_innovation_100!$A:$C,3),OFFSET([1]HwabaoWP_szse_innovation_100!$N$1,(MATCH(A14,[1]HwabaoWP_szse_innovation_100!$A:$A)-2),))</f>
        <v>0.74800002574920654</v>
      </c>
      <c r="N14" s="23">
        <f ca="1">MIN(VLOOKUP(A14,[1]HwabaoWP_szse_innovation_100!$A:$D,4),OFFSET([1]HwabaoWP_szse_innovation_100!$O$1,(MATCH(A14,[1]HwabaoWP_szse_innovation_100!$A:$A)-2),))</f>
        <v>0.68199998140335083</v>
      </c>
      <c r="O14" s="23">
        <f t="shared" ca="1" si="8"/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4"/>
        <v>157242.05001781249</v>
      </c>
      <c r="F15" s="15">
        <f t="shared" si="0"/>
        <v>186085.25999274614</v>
      </c>
      <c r="G15" s="15">
        <f t="shared" si="5"/>
        <v>2370717.664951589</v>
      </c>
      <c r="H15" s="15">
        <f t="shared" si="1"/>
        <v>2003256.4947108692</v>
      </c>
      <c r="I15" s="15">
        <f t="shared" si="6"/>
        <v>1898733.4087773792</v>
      </c>
      <c r="J15" s="15">
        <f t="shared" si="2"/>
        <v>2003256.4947108692</v>
      </c>
      <c r="K15" s="15">
        <f t="shared" si="3"/>
        <v>104523.08593348996</v>
      </c>
      <c r="L15" s="14">
        <f t="shared" si="7"/>
        <v>0</v>
      </c>
      <c r="M15" s="23">
        <f ca="1">MAX(VLOOKUP(A15,[1]HwabaoWP_szse_innovation_100!$A:$C,3),OFFSET([1]HwabaoWP_szse_innovation_100!$N$1,(MATCH(A15,[1]HwabaoWP_szse_innovation_100!$A:$A)-2),))</f>
        <v>0.86000001430511475</v>
      </c>
      <c r="N15" s="23">
        <f ca="1">MIN(VLOOKUP(A15,[1]HwabaoWP_szse_innovation_100!$A:$D,4),OFFSET([1]HwabaoWP_szse_innovation_100!$O$1,(MATCH(A15,[1]HwabaoWP_szse_innovation_100!$A:$A)-2),))</f>
        <v>0.74400001764297485</v>
      </c>
      <c r="O15" s="23">
        <f t="shared" ca="1" si="8"/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ca="1">IF(C16&lt;D16,$E$2*(D16-C16)^2*U16,-$E$2*(D16-C16)^2*U16)</f>
        <v>212584.68508788882</v>
      </c>
      <c r="F16" s="15">
        <f t="shared" ca="1" si="0"/>
        <v>265399.10779150203</v>
      </c>
      <c r="G16" s="15">
        <f t="shared" ca="1" si="5"/>
        <v>2636116.772743091</v>
      </c>
      <c r="H16" s="15">
        <f t="shared" ca="1" si="1"/>
        <v>2111529.5324532189</v>
      </c>
      <c r="I16" s="15">
        <f t="shared" ca="1" si="6"/>
        <v>2111318.0938652679</v>
      </c>
      <c r="J16" s="15">
        <f t="shared" ca="1" si="2"/>
        <v>2111529.5324532189</v>
      </c>
      <c r="K16" s="15">
        <f t="shared" ca="1" si="3"/>
        <v>211.43858795100823</v>
      </c>
      <c r="L16" s="14">
        <f t="shared" ca="1" si="7"/>
        <v>0</v>
      </c>
      <c r="M16" s="23">
        <f ca="1">MAX(VLOOKUP(A16,[1]HwabaoWP_szse_innovation_100!$A:$C,3),OFFSET([1]HwabaoWP_szse_innovation_100!$N$1,(MATCH(A16,[1]HwabaoWP_szse_innovation_100!$A:$A)-2),))</f>
        <v>0.85799998044967651</v>
      </c>
      <c r="N16" s="23">
        <f ca="1">MIN(VLOOKUP(A16,[1]HwabaoWP_szse_innovation_100!$A:$D,4),OFFSET([1]HwabaoWP_szse_innovation_100!$O$1,(MATCH(A16,[1]HwabaoWP_szse_innovation_100!$A:$A)-2),))</f>
        <v>0.79900002479553223</v>
      </c>
      <c r="O16" s="23">
        <f t="shared" ca="1" si="8"/>
        <v>0.81933333476384484</v>
      </c>
      <c r="P16" s="23">
        <f ca="1">SUM(O3:O16)/14</f>
        <v>0.90447619064648954</v>
      </c>
      <c r="Q16" s="23">
        <f ca="1">O16-P16</f>
        <v>-8.5142855882644697E-2</v>
      </c>
      <c r="R16" s="23">
        <f ca="1">AVEDEV(O3:O16)</f>
        <v>9.2884351843879331E-2</v>
      </c>
      <c r="S16" s="9">
        <f ca="1">0.015*R16</f>
        <v>1.3932652776581899E-3</v>
      </c>
      <c r="T16" s="9">
        <f ca="1">Q16/S16</f>
        <v>-61.110297692736168</v>
      </c>
      <c r="U16" s="11">
        <f ca="1">IF(AND(T16&gt;100,C16&gt;D16),1.2,IF(AND(T16&lt;-100,C16&lt;D16),1.2,1))</f>
        <v>1</v>
      </c>
    </row>
    <row r="17" spans="1:21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ca="1">IF(C17&lt;D17,$E$2*(D17-C17)^2*U17,-$E$2*(D17-C17)^2*U17)</f>
        <v>252649.34925635549</v>
      </c>
      <c r="F17" s="15">
        <f t="shared" ref="F17:F20" ca="1" si="10">E17/B17</f>
        <v>330260.59343891655</v>
      </c>
      <c r="G17" s="15">
        <f t="shared" ref="G17:G20" ca="1" si="11">G16+F17</f>
        <v>2966377.3661820074</v>
      </c>
      <c r="H17" s="15">
        <f t="shared" ref="H17:H20" ca="1" si="12">G17*B17</f>
        <v>2269278.6426948672</v>
      </c>
      <c r="I17" s="15">
        <f t="shared" ref="I17:I20" ca="1" si="13">IF(E17&gt;0,I16+E17,I16)</f>
        <v>2363967.4431216232</v>
      </c>
      <c r="J17" s="15">
        <f t="shared" ref="J17:J20" ca="1" si="14">H17+L17</f>
        <v>2269278.6426948672</v>
      </c>
      <c r="K17" s="15">
        <f t="shared" ref="K17:K20" ca="1" si="15">J17-I17</f>
        <v>-94688.800426756032</v>
      </c>
      <c r="L17" s="14">
        <f t="shared" ref="L17:L20" ca="1" si="16">IF(E17&lt;0,L16-E17,L16)</f>
        <v>0</v>
      </c>
      <c r="M17" s="23">
        <f ca="1">MAX(VLOOKUP(A17,[1]HwabaoWP_szse_innovation_100!$A:$C,3),OFFSET([1]HwabaoWP_szse_innovation_100!$N$1,(MATCH(A17,[1]HwabaoWP_szse_innovation_100!$A:$A)-2),))</f>
        <v>0.82700002193450928</v>
      </c>
      <c r="N17" s="23">
        <f ca="1">MIN(VLOOKUP(A17,[1]HwabaoWP_szse_innovation_100!$A:$D,4),OFFSET([1]HwabaoWP_szse_innovation_100!$O$1,(MATCH(A17,[1]HwabaoWP_szse_innovation_100!$A:$A)-2),))</f>
        <v>0.7630000114440918</v>
      </c>
      <c r="O17" s="23">
        <f t="shared" ref="O17:O20" ca="1" si="17">(B17+M17+N17)/3</f>
        <v>0.78500000635782874</v>
      </c>
      <c r="P17" s="23">
        <f ca="1">SUM(O4:O17)/14</f>
        <v>0.88728571491014396</v>
      </c>
      <c r="Q17" s="23">
        <f ca="1">O17-P17</f>
        <v>-0.10228570855231522</v>
      </c>
      <c r="R17" s="23">
        <f ca="1">AVEDEV(O4:O17)</f>
        <v>9.2761902434485316E-2</v>
      </c>
      <c r="S17" s="9">
        <f ca="1">0.015*R17</f>
        <v>1.3914285365172797E-3</v>
      </c>
      <c r="T17" s="9">
        <f ca="1">Q17/S17</f>
        <v>-73.511291358400982</v>
      </c>
      <c r="U17" s="11">
        <f ca="1">IF(AND(T17&gt;100,C17&gt;D17),1.2,IF(AND(T17&lt;-100,C17&lt;D17),1.2,1))</f>
        <v>1</v>
      </c>
    </row>
    <row r="18" spans="1:21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 ca="1">IF(C18&lt;D18,$E$2*(D18-C18)^2*U18,-$E$2*(D18-C18)^2*U18)</f>
        <v>406568.68077122449</v>
      </c>
      <c r="F18" s="15">
        <f t="shared" ca="1" si="10"/>
        <v>584150.42021565919</v>
      </c>
      <c r="G18" s="15">
        <f t="shared" ca="1" si="11"/>
        <v>3550527.7863976667</v>
      </c>
      <c r="H18" s="15">
        <f t="shared" ca="1" si="12"/>
        <v>2471167.2682257858</v>
      </c>
      <c r="I18" s="15">
        <f t="shared" ca="1" si="13"/>
        <v>2770536.1238928479</v>
      </c>
      <c r="J18" s="15">
        <f t="shared" ca="1" si="14"/>
        <v>2471167.2682257858</v>
      </c>
      <c r="K18" s="15">
        <f t="shared" ca="1" si="15"/>
        <v>-299368.8556670621</v>
      </c>
      <c r="L18" s="14">
        <f t="shared" ca="1" si="16"/>
        <v>0</v>
      </c>
      <c r="M18" s="23">
        <f ca="1">MAX(VLOOKUP(A18,[1]HwabaoWP_szse_innovation_100!$A:$C,3),OFFSET([1]HwabaoWP_szse_innovation_100!$N$1,(MATCH(A18,[1]HwabaoWP_szse_innovation_100!$A:$A)-2),))</f>
        <v>0.77399998903274536</v>
      </c>
      <c r="N18" s="23">
        <f ca="1">MIN(VLOOKUP(A18,[1]HwabaoWP_szse_innovation_100!$A:$D,4),OFFSET([1]HwabaoWP_szse_innovation_100!$O$1,(MATCH(A18,[1]HwabaoWP_szse_innovation_100!$A:$A)-2),))</f>
        <v>0.69599997997283936</v>
      </c>
      <c r="O18" s="23">
        <f t="shared" ca="1" si="17"/>
        <v>0.72199998299280799</v>
      </c>
      <c r="P18" s="23">
        <f ca="1">SUM(O5:O18)/14</f>
        <v>0.86742857083820168</v>
      </c>
      <c r="Q18" s="23">
        <f ca="1">O18-P18</f>
        <v>-0.1454285878453937</v>
      </c>
      <c r="R18" s="23">
        <f ca="1">AVEDEV(O5:O18)</f>
        <v>9.561904966263543E-2</v>
      </c>
      <c r="S18" s="9">
        <f ca="1">0.015*R18</f>
        <v>1.4342857449395315E-3</v>
      </c>
      <c r="T18" s="9">
        <f ca="1">Q18/S18</f>
        <v>-101.39443158972821</v>
      </c>
      <c r="U18" s="11">
        <f ca="1">IF(AND(T18&gt;100,C18&gt;D18),1.2,IF(AND(T18&lt;-100,C18&lt;D18),1.2,1))</f>
        <v>1.2</v>
      </c>
    </row>
    <row r="19" spans="1:21" ht="12.75">
      <c r="A19" s="12">
        <v>44865</v>
      </c>
      <c r="B19" s="13">
        <f>VLOOKUP(A19,[1]HwabaoWP_szse_innovation_100!$A:$E,5)</f>
        <v>0.68699997663497925</v>
      </c>
      <c r="C19" s="13">
        <f>VLOOKUP(A19,[2]myPEPB!$B:$C,2)</f>
        <v>22.239999770000001</v>
      </c>
      <c r="D19" s="14">
        <f>VLOOKUP(A19,[2]myPEPB!$B:$D,3)</f>
        <v>32.197401538923856</v>
      </c>
      <c r="E19" s="14">
        <f ca="1">IF(C19&lt;D19,$E$2*(D19-C19)^2*U19,-$E$2*(D19-C19)^2*U19)</f>
        <v>469970.28894201998</v>
      </c>
      <c r="F19" s="15">
        <f t="shared" ca="1" si="10"/>
        <v>684090.69130394934</v>
      </c>
      <c r="G19" s="15">
        <f t="shared" ca="1" si="11"/>
        <v>4234618.4777016155</v>
      </c>
      <c r="H19" s="15">
        <f t="shared" ca="1" si="12"/>
        <v>2909182.7952390611</v>
      </c>
      <c r="I19" s="15">
        <f t="shared" ca="1" si="13"/>
        <v>3240506.4128348678</v>
      </c>
      <c r="J19" s="15">
        <f t="shared" ca="1" si="14"/>
        <v>2909182.7952390611</v>
      </c>
      <c r="K19" s="15">
        <f t="shared" ca="1" si="15"/>
        <v>-331323.61759580672</v>
      </c>
      <c r="L19" s="14">
        <f t="shared" ca="1" si="16"/>
        <v>0</v>
      </c>
      <c r="M19" s="23">
        <f ca="1">MAX(VLOOKUP(A19,[1]HwabaoWP_szse_innovation_100!$A:$C,3),OFFSET([1]HwabaoWP_szse_innovation_100!$N$1,(MATCH(A19,[1]HwabaoWP_szse_innovation_100!$A:$A)-2),))</f>
        <v>0.74199998378753662</v>
      </c>
      <c r="N19" s="23">
        <f ca="1">MIN(VLOOKUP(A19,[1]HwabaoWP_szse_innovation_100!$A:$D,4),OFFSET([1]HwabaoWP_szse_innovation_100!$O$1,(MATCH(A19,[1]HwabaoWP_szse_innovation_100!$A:$A)-2),))</f>
        <v>0.67799997329711914</v>
      </c>
      <c r="O19" s="23">
        <f t="shared" ca="1" si="17"/>
        <v>0.7023333112398783</v>
      </c>
      <c r="P19" s="23">
        <f ca="1">SUM(O6:O19)/14</f>
        <v>0.84688095021247867</v>
      </c>
      <c r="Q19" s="23">
        <f ca="1">O19-P19</f>
        <v>-0.14454763897260037</v>
      </c>
      <c r="R19" s="23">
        <f ca="1">AVEDEV(O6:O19)</f>
        <v>9.5721091747283951E-2</v>
      </c>
      <c r="S19" s="9">
        <f ca="1">0.015*R19</f>
        <v>1.4358163762092592E-3</v>
      </c>
      <c r="T19" s="9">
        <f ca="1">Q19/S19</f>
        <v>-100.67278892181521</v>
      </c>
      <c r="U19" s="11">
        <f ca="1">IF(AND(T19&gt;100,C19&gt;D19),1.2,IF(AND(T19&lt;-100,C19&lt;D19),1.2,1))</f>
        <v>1.2</v>
      </c>
    </row>
    <row r="20" spans="1:21" ht="12.75">
      <c r="A20" s="12">
        <v>44895</v>
      </c>
      <c r="B20" s="13">
        <f>VLOOKUP(A20,[1]HwabaoWP_szse_innovation_100!$A:$E,5)</f>
        <v>0.72000002861022949</v>
      </c>
      <c r="C20" s="13">
        <f>VLOOKUP(A20,[2]myPEPB!$B:$C,2)</f>
        <v>22.809999470000001</v>
      </c>
      <c r="D20" s="14">
        <f>VLOOKUP(A20,[2]myPEPB!$B:$D,3)</f>
        <v>31.682903206079384</v>
      </c>
      <c r="E20" s="14">
        <f ca="1">IF(C20&lt;D20,$E$2*(D20-C20)^2*U20,-$E$2*(D20-C20)^2*U20)</f>
        <v>310977.26180343935</v>
      </c>
      <c r="F20" s="15">
        <f t="shared" ca="1" si="10"/>
        <v>431912.84645321348</v>
      </c>
      <c r="G20" s="15">
        <f t="shared" ca="1" si="11"/>
        <v>4666531.3241548287</v>
      </c>
      <c r="H20" s="15">
        <f t="shared" ca="1" si="12"/>
        <v>3359902.686902009</v>
      </c>
      <c r="I20" s="15">
        <f t="shared" ca="1" si="13"/>
        <v>3551483.6746383072</v>
      </c>
      <c r="J20" s="15">
        <f t="shared" ca="1" si="14"/>
        <v>3359902.686902009</v>
      </c>
      <c r="K20" s="15">
        <f t="shared" ca="1" si="15"/>
        <v>-191580.98773629824</v>
      </c>
      <c r="L20" s="14">
        <f t="shared" ca="1" si="16"/>
        <v>0</v>
      </c>
      <c r="M20" s="23">
        <f ca="1">MAX(VLOOKUP(A20,[1]HwabaoWP_szse_innovation_100!$A:$C,3),OFFSET([1]HwabaoWP_szse_innovation_100!$N$1,(MATCH(A20,[1]HwabaoWP_szse_innovation_100!$A:$A)-2),))</f>
        <v>0.74500000476837158</v>
      </c>
      <c r="N20" s="23">
        <f ca="1">MIN(VLOOKUP(A20,[1]HwabaoWP_szse_innovation_100!$A:$D,4),OFFSET([1]HwabaoWP_szse_innovation_100!$O$1,(MATCH(A20,[1]HwabaoWP_szse_innovation_100!$A:$A)-2),))</f>
        <v>0.68400001525878906</v>
      </c>
      <c r="O20" s="23">
        <f t="shared" ca="1" si="17"/>
        <v>0.71633334954579675</v>
      </c>
      <c r="P20" s="23">
        <f ca="1">SUM(O7:O20)/14</f>
        <v>0.82933333232289264</v>
      </c>
      <c r="Q20" s="23">
        <f ca="1">O20-P20</f>
        <v>-0.11299998277709589</v>
      </c>
      <c r="R20" s="23">
        <f ca="1">AVEDEV(O7:O20)</f>
        <v>9.1809525984485135E-2</v>
      </c>
      <c r="S20" s="9">
        <f ca="1">0.015*R20</f>
        <v>1.377142889767277E-3</v>
      </c>
      <c r="T20" s="9">
        <f ca="1">Q20/S20</f>
        <v>-82.053927458603596</v>
      </c>
      <c r="U20" s="11">
        <f ca="1">IF(AND(T20&gt;100,C20&gt;D20),1.2,IF(AND(T20&lt;-100,C20&lt;D20),1.2,1))</f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20" si="0">E3/B3</f>
        <v>0</v>
      </c>
      <c r="G3" s="15">
        <f>G2+F3</f>
        <v>0</v>
      </c>
      <c r="H3" s="15">
        <f t="shared" ref="H3:H20" si="1">G3*B3</f>
        <v>0</v>
      </c>
      <c r="I3" s="15">
        <f>IF(E3&gt;0,I2+E3,I2)</f>
        <v>0</v>
      </c>
      <c r="J3" s="15">
        <f t="shared" ref="J3:J20" si="2">H3+L3</f>
        <v>0</v>
      </c>
      <c r="K3" s="15">
        <f t="shared" ref="K3:K20" si="3">J3-I3</f>
        <v>0</v>
      </c>
      <c r="L3" s="14">
        <f>IF(E3&lt;0,L2-E3,L2)</f>
        <v>0</v>
      </c>
      <c r="M3" s="9">
        <f>VLOOKUP(A3,[1]HwabaoWP_szse_innovation_100!$A:$U,21)</f>
        <v>0</v>
      </c>
      <c r="N3" s="9">
        <f>IF(AND(M3&gt;100,C3&gt;D3),1.2,IF(AND(M3&lt;-100,C3&lt;D3),1.2,1))</f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>IF(C4&lt;D4,$E$2*(D4-C4)^2*N4,-$E$2*(D4-C4)^2*N4)</f>
        <v>3953.9484548014116</v>
      </c>
      <c r="F4" s="15">
        <f t="shared" si="0"/>
        <v>3930.3662572578642</v>
      </c>
      <c r="G4" s="15">
        <f t="shared" ref="G4:G20" si="4">G3+F4</f>
        <v>3930.3662572578642</v>
      </c>
      <c r="H4" s="15">
        <f t="shared" si="1"/>
        <v>3953.9484548014116</v>
      </c>
      <c r="I4" s="15">
        <f t="shared" ref="I4:I20" si="5">IF(E4&gt;0,I3+E4,I3)</f>
        <v>3953.9484548014116</v>
      </c>
      <c r="J4" s="15">
        <f t="shared" si="2"/>
        <v>3953.9484548014116</v>
      </c>
      <c r="K4" s="15">
        <f t="shared" si="3"/>
        <v>0</v>
      </c>
      <c r="L4" s="14">
        <f t="shared" ref="L4:L20" si="6">IF(E4&lt;0,L3-E4,L3)</f>
        <v>0</v>
      </c>
      <c r="M4" s="9">
        <f>VLOOKUP(A4,[1]HwabaoWP_szse_innovation_100!$A:$U,21)</f>
        <v>-53.501214932625707</v>
      </c>
      <c r="N4" s="9">
        <f t="shared" ref="N4:N20" si="7">IF(AND(M4&gt;100,C4&gt;D4),1.2,IF(AND(M4&lt;-100,C4&lt;D4),1.2,1))</f>
        <v>1</v>
      </c>
      <c r="P4" s="24">
        <v>44561</v>
      </c>
      <c r="Q4" s="18">
        <f>R4</f>
        <v>250495.57337637764</v>
      </c>
      <c r="R4" s="8">
        <f>VLOOKUP(P4,A:I,9,)</f>
        <v>250495.57337637764</v>
      </c>
      <c r="S4" s="8">
        <f>VLOOKUP(P4,A:J,10,)</f>
        <v>253303.89712736208</v>
      </c>
      <c r="T4" s="8">
        <f>VLOOKUP(P4,A:K,11,)</f>
        <v>2808.3237509844475</v>
      </c>
      <c r="U4" s="8">
        <f>VLOOKUP(P4,A:L,12,)</f>
        <v>0</v>
      </c>
      <c r="V4" s="19">
        <f t="shared" ref="V4" si="8">(S4-R4)/R4</f>
        <v>1.1211071369971281E-2</v>
      </c>
      <c r="W4" s="19">
        <f>V4</f>
        <v>1.1211071369971281E-2</v>
      </c>
      <c r="Y4" s="17"/>
      <c r="Z4" s="9"/>
      <c r="AA4" s="9"/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ref="E5:E20" si="9">IF(C5&lt;D5,$E$2*(D5-C5)^2*N5,-$E$2*(D5-C5)^2*N5)</f>
        <v>31666.545626548228</v>
      </c>
      <c r="F5" s="15">
        <f t="shared" si="0"/>
        <v>32781.103133072698</v>
      </c>
      <c r="G5" s="15">
        <f t="shared" si="4"/>
        <v>36711.46939033056</v>
      </c>
      <c r="H5" s="15">
        <f t="shared" si="1"/>
        <v>35463.279431059316</v>
      </c>
      <c r="I5" s="15">
        <f t="shared" si="5"/>
        <v>35620.494081349636</v>
      </c>
      <c r="J5" s="15">
        <f t="shared" si="2"/>
        <v>35463.279431059316</v>
      </c>
      <c r="K5" s="15">
        <f t="shared" si="3"/>
        <v>-157.2146502903197</v>
      </c>
      <c r="L5" s="14">
        <f t="shared" si="6"/>
        <v>0</v>
      </c>
      <c r="M5" s="9">
        <f>VLOOKUP(A5,[1]HwabaoWP_szse_innovation_100!$A:$U,21)</f>
        <v>-120.73806658644138</v>
      </c>
      <c r="N5" s="9">
        <f t="shared" si="7"/>
        <v>1.2</v>
      </c>
      <c r="Y5" s="17"/>
      <c r="Z5" s="9"/>
      <c r="AA5" s="9"/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9"/>
        <v>87657.679798291982</v>
      </c>
      <c r="F6" s="15">
        <f t="shared" si="0"/>
        <v>91215.067427983333</v>
      </c>
      <c r="G6" s="15">
        <f t="shared" si="4"/>
        <v>127926.53681831389</v>
      </c>
      <c r="H6" s="15">
        <f t="shared" si="1"/>
        <v>122937.40188239964</v>
      </c>
      <c r="I6" s="15">
        <f t="shared" si="5"/>
        <v>123278.17387964162</v>
      </c>
      <c r="J6" s="15">
        <f t="shared" si="2"/>
        <v>122937.40188239964</v>
      </c>
      <c r="K6" s="15">
        <f t="shared" si="3"/>
        <v>-340.77199724197271</v>
      </c>
      <c r="L6" s="14">
        <f t="shared" si="6"/>
        <v>0</v>
      </c>
      <c r="M6" s="9">
        <f>VLOOKUP(A6,[1]HwabaoWP_szse_innovation_100!$A:$U,21)</f>
        <v>-30.243784697079619</v>
      </c>
      <c r="N6" s="9">
        <f t="shared" si="7"/>
        <v>1</v>
      </c>
      <c r="Y6" s="9"/>
      <c r="Z6" s="9"/>
      <c r="AA6" s="20"/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9"/>
        <v>34459.381729895649</v>
      </c>
      <c r="F7" s="15">
        <f t="shared" si="0"/>
        <v>34702.298831101441</v>
      </c>
      <c r="G7" s="15">
        <f t="shared" si="4"/>
        <v>162628.83564941533</v>
      </c>
      <c r="H7" s="15">
        <f t="shared" si="1"/>
        <v>161490.42906947364</v>
      </c>
      <c r="I7" s="15">
        <f t="shared" si="5"/>
        <v>157737.55560953726</v>
      </c>
      <c r="J7" s="15">
        <f t="shared" si="2"/>
        <v>161490.42906947364</v>
      </c>
      <c r="K7" s="15">
        <f t="shared" si="3"/>
        <v>3752.8734599363816</v>
      </c>
      <c r="L7" s="14">
        <f t="shared" si="6"/>
        <v>0</v>
      </c>
      <c r="M7" s="9">
        <f>VLOOKUP(A7,[1]HwabaoWP_szse_innovation_100!$A:$U,21)</f>
        <v>67.867888185983432</v>
      </c>
      <c r="N7" s="9">
        <f t="shared" si="7"/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9"/>
        <v>41606.417199055955</v>
      </c>
      <c r="F8" s="15">
        <f t="shared" si="0"/>
        <v>41153.724696748955</v>
      </c>
      <c r="G8" s="15">
        <f t="shared" si="4"/>
        <v>203782.56034616427</v>
      </c>
      <c r="H8" s="15">
        <f t="shared" si="1"/>
        <v>206024.17608931765</v>
      </c>
      <c r="I8" s="15">
        <f t="shared" si="5"/>
        <v>199343.97280859321</v>
      </c>
      <c r="J8" s="15">
        <f t="shared" si="2"/>
        <v>206024.17608931765</v>
      </c>
      <c r="K8" s="15">
        <f t="shared" si="3"/>
        <v>6680.2032807244395</v>
      </c>
      <c r="L8" s="14">
        <f t="shared" si="6"/>
        <v>0</v>
      </c>
      <c r="M8" s="9">
        <f>VLOOKUP(A8,[1]HwabaoWP_szse_innovation_100!$A:$U,21)</f>
        <v>63.430477831424852</v>
      </c>
      <c r="N8" s="9">
        <f t="shared" si="7"/>
        <v>1</v>
      </c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9"/>
        <v>51151.60056778443</v>
      </c>
      <c r="F9" s="15">
        <f t="shared" si="0"/>
        <v>51564.11431831224</v>
      </c>
      <c r="G9" s="15">
        <f t="shared" si="4"/>
        <v>255346.67466447651</v>
      </c>
      <c r="H9" s="15">
        <f t="shared" si="1"/>
        <v>253303.89712736208</v>
      </c>
      <c r="I9" s="15">
        <f t="shared" si="5"/>
        <v>250495.57337637764</v>
      </c>
      <c r="J9" s="15">
        <f t="shared" si="2"/>
        <v>253303.89712736208</v>
      </c>
      <c r="K9" s="15">
        <f t="shared" si="3"/>
        <v>2808.3237509844475</v>
      </c>
      <c r="L9" s="14">
        <f t="shared" si="6"/>
        <v>0</v>
      </c>
      <c r="M9" s="9">
        <f>VLOOKUP(A9,[1]HwabaoWP_szse_innovation_100!$A:$U,21)</f>
        <v>-25.534304137796351</v>
      </c>
      <c r="N9" s="9">
        <f t="shared" si="7"/>
        <v>1</v>
      </c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9"/>
        <v>203388.59680025204</v>
      </c>
      <c r="F10" s="15">
        <f t="shared" si="0"/>
        <v>228270.03704216305</v>
      </c>
      <c r="G10" s="15">
        <f t="shared" si="4"/>
        <v>483616.71170663956</v>
      </c>
      <c r="H10" s="15">
        <f t="shared" si="1"/>
        <v>430902.47698604997</v>
      </c>
      <c r="I10" s="15">
        <f t="shared" si="5"/>
        <v>453884.17017662968</v>
      </c>
      <c r="J10" s="15">
        <f t="shared" si="2"/>
        <v>430902.47698604997</v>
      </c>
      <c r="K10" s="15">
        <f t="shared" si="3"/>
        <v>-22981.69319057971</v>
      </c>
      <c r="L10" s="14">
        <f t="shared" si="6"/>
        <v>0</v>
      </c>
      <c r="M10" s="9">
        <f>VLOOKUP(A10,[1]HwabaoWP_szse_innovation_100!$A:$U,21)</f>
        <v>-185.45991285326798</v>
      </c>
      <c r="N10" s="9">
        <f t="shared" si="7"/>
        <v>1.2</v>
      </c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9"/>
        <v>152807.94117845185</v>
      </c>
      <c r="F11" s="15">
        <f t="shared" si="0"/>
        <v>173251.62827558978</v>
      </c>
      <c r="G11" s="15">
        <f t="shared" si="4"/>
        <v>656868.33998222928</v>
      </c>
      <c r="H11" s="15">
        <f t="shared" si="1"/>
        <v>579357.89497069945</v>
      </c>
      <c r="I11" s="15">
        <f t="shared" si="5"/>
        <v>606692.11135508155</v>
      </c>
      <c r="J11" s="15">
        <f t="shared" si="2"/>
        <v>579357.89497069945</v>
      </c>
      <c r="K11" s="15">
        <f t="shared" si="3"/>
        <v>-27334.216384382104</v>
      </c>
      <c r="L11" s="14">
        <f t="shared" si="6"/>
        <v>0</v>
      </c>
      <c r="M11" s="9">
        <f>VLOOKUP(A11,[1]HwabaoWP_szse_innovation_100!$A:$U,21)</f>
        <v>53.846247309070314</v>
      </c>
      <c r="N11" s="9">
        <f t="shared" si="7"/>
        <v>1</v>
      </c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9"/>
        <v>299018.3188799615</v>
      </c>
      <c r="F12" s="15">
        <f t="shared" si="0"/>
        <v>377548.38446997904</v>
      </c>
      <c r="G12" s="15">
        <f t="shared" si="4"/>
        <v>1034416.7244522083</v>
      </c>
      <c r="H12" s="15">
        <f t="shared" si="1"/>
        <v>819258.04132691398</v>
      </c>
      <c r="I12" s="15">
        <f t="shared" si="5"/>
        <v>905710.43023504305</v>
      </c>
      <c r="J12" s="15">
        <f t="shared" si="2"/>
        <v>819258.04132691398</v>
      </c>
      <c r="K12" s="15">
        <f t="shared" si="3"/>
        <v>-86452.388908129069</v>
      </c>
      <c r="L12" s="14">
        <f t="shared" si="6"/>
        <v>0</v>
      </c>
      <c r="M12" s="9">
        <f>VLOOKUP(A12,[1]HwabaoWP_szse_innovation_100!$A:$U,21)</f>
        <v>-13.27465112839349</v>
      </c>
      <c r="N12" s="9">
        <f t="shared" si="7"/>
        <v>1</v>
      </c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9"/>
        <v>430248.85375669535</v>
      </c>
      <c r="F13" s="15">
        <f t="shared" si="0"/>
        <v>598398.97718994762</v>
      </c>
      <c r="G13" s="15">
        <f t="shared" si="4"/>
        <v>1632815.7016421559</v>
      </c>
      <c r="H13" s="15">
        <f t="shared" si="1"/>
        <v>1173994.4598943966</v>
      </c>
      <c r="I13" s="15">
        <f t="shared" si="5"/>
        <v>1335959.2839917385</v>
      </c>
      <c r="J13" s="15">
        <f t="shared" si="2"/>
        <v>1173994.4598943966</v>
      </c>
      <c r="K13" s="15">
        <f t="shared" si="3"/>
        <v>-161964.82409734186</v>
      </c>
      <c r="L13" s="14">
        <f t="shared" si="6"/>
        <v>0</v>
      </c>
      <c r="M13" s="9">
        <f>VLOOKUP(A13,[1]HwabaoWP_szse_innovation_100!$A:$U,21)</f>
        <v>-29.745409510831923</v>
      </c>
      <c r="N13" s="9">
        <f t="shared" si="7"/>
        <v>1</v>
      </c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9"/>
        <v>444707.93183896161</v>
      </c>
      <c r="F14" s="15">
        <f t="shared" si="0"/>
        <v>595325.22667922615</v>
      </c>
      <c r="G14" s="15">
        <f t="shared" si="4"/>
        <v>2228140.928321382</v>
      </c>
      <c r="H14" s="15">
        <f t="shared" si="1"/>
        <v>1664421.2267078152</v>
      </c>
      <c r="I14" s="15">
        <f t="shared" si="5"/>
        <v>1780667.2158307</v>
      </c>
      <c r="J14" s="15">
        <f t="shared" si="2"/>
        <v>1664421.2267078152</v>
      </c>
      <c r="K14" s="15">
        <f t="shared" si="3"/>
        <v>-116245.98912288481</v>
      </c>
      <c r="L14" s="14">
        <f t="shared" si="6"/>
        <v>0</v>
      </c>
      <c r="M14" s="9">
        <f>VLOOKUP(A14,[1]HwabaoWP_szse_innovation_100!$A:$U,21)</f>
        <v>121.48316506417596</v>
      </c>
      <c r="N14" s="9">
        <f t="shared" si="7"/>
        <v>1</v>
      </c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9"/>
        <v>157242.05001781249</v>
      </c>
      <c r="F15" s="15">
        <f t="shared" si="0"/>
        <v>186085.25999274614</v>
      </c>
      <c r="G15" s="15">
        <f t="shared" si="4"/>
        <v>2414226.1883141282</v>
      </c>
      <c r="H15" s="15">
        <f t="shared" si="1"/>
        <v>2040021.1981970037</v>
      </c>
      <c r="I15" s="15">
        <f t="shared" si="5"/>
        <v>1937909.2658485125</v>
      </c>
      <c r="J15" s="15">
        <f t="shared" si="2"/>
        <v>2040021.1981970037</v>
      </c>
      <c r="K15" s="15">
        <f t="shared" si="3"/>
        <v>102111.93234849116</v>
      </c>
      <c r="L15" s="14">
        <f t="shared" si="6"/>
        <v>0</v>
      </c>
      <c r="M15" s="9">
        <f>VLOOKUP(A15,[1]HwabaoWP_szse_innovation_100!$A:$U,21)</f>
        <v>82.073682168853153</v>
      </c>
      <c r="N15" s="9">
        <f t="shared" si="7"/>
        <v>1</v>
      </c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t="shared" si="9"/>
        <v>255101.62210546658</v>
      </c>
      <c r="F16" s="15">
        <f t="shared" si="0"/>
        <v>318478.92934980243</v>
      </c>
      <c r="G16" s="15">
        <f t="shared" si="4"/>
        <v>2732705.1176639306</v>
      </c>
      <c r="H16" s="15">
        <f t="shared" si="1"/>
        <v>2188896.7966426979</v>
      </c>
      <c r="I16" s="15">
        <f t="shared" si="5"/>
        <v>2193010.887953979</v>
      </c>
      <c r="J16" s="15">
        <f t="shared" si="2"/>
        <v>2188896.7966426979</v>
      </c>
      <c r="K16" s="15">
        <f t="shared" si="3"/>
        <v>-4114.0913112810813</v>
      </c>
      <c r="L16" s="14">
        <f t="shared" si="6"/>
        <v>0</v>
      </c>
      <c r="M16" s="9">
        <f>VLOOKUP(A16,[1]HwabaoWP_szse_innovation_100!$A:$U,21)</f>
        <v>-127.3183196634585</v>
      </c>
      <c r="N16" s="9">
        <f t="shared" si="7"/>
        <v>1.2</v>
      </c>
    </row>
    <row r="17" spans="1:14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t="shared" si="9"/>
        <v>303179.21910762659</v>
      </c>
      <c r="F17" s="15">
        <f t="shared" si="0"/>
        <v>396312.71212669986</v>
      </c>
      <c r="G17" s="15">
        <f t="shared" si="4"/>
        <v>3129017.8297906304</v>
      </c>
      <c r="H17" s="15">
        <f t="shared" si="1"/>
        <v>2393698.5950288731</v>
      </c>
      <c r="I17" s="15">
        <f t="shared" si="5"/>
        <v>2496190.1070616054</v>
      </c>
      <c r="J17" s="15">
        <f t="shared" si="2"/>
        <v>2393698.5950288731</v>
      </c>
      <c r="K17" s="15">
        <f t="shared" si="3"/>
        <v>-102491.51203273237</v>
      </c>
      <c r="L17" s="14">
        <f t="shared" si="6"/>
        <v>0</v>
      </c>
      <c r="M17" s="9">
        <f>VLOOKUP(A17,[1]HwabaoWP_szse_innovation_100!$A:$U,21)</f>
        <v>-140.34722331220857</v>
      </c>
      <c r="N17" s="9">
        <f t="shared" si="7"/>
        <v>1.2</v>
      </c>
    </row>
    <row r="18" spans="1:14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 t="shared" si="9"/>
        <v>406568.68077122449</v>
      </c>
      <c r="F18" s="15">
        <f t="shared" si="0"/>
        <v>584150.42021565919</v>
      </c>
      <c r="G18" s="15">
        <f t="shared" si="4"/>
        <v>3713168.2500062897</v>
      </c>
      <c r="H18" s="15">
        <f t="shared" si="1"/>
        <v>2584365.0276401606</v>
      </c>
      <c r="I18" s="15">
        <f t="shared" si="5"/>
        <v>2902758.7878328301</v>
      </c>
      <c r="J18" s="15">
        <f t="shared" si="2"/>
        <v>2584365.0276401606</v>
      </c>
      <c r="K18" s="15">
        <f t="shared" si="3"/>
        <v>-318393.76019266946</v>
      </c>
      <c r="L18" s="14">
        <f t="shared" si="6"/>
        <v>0</v>
      </c>
      <c r="M18" s="9">
        <f>VLOOKUP(A18,[1]HwabaoWP_szse_innovation_100!$A:$U,21)</f>
        <v>-112.42427728939072</v>
      </c>
      <c r="N18" s="9">
        <f t="shared" si="7"/>
        <v>1.2</v>
      </c>
    </row>
    <row r="19" spans="1:14" ht="12.75">
      <c r="A19" s="12">
        <v>44865</v>
      </c>
      <c r="B19" s="13">
        <f>VLOOKUP(A19,[1]HwabaoWP_szse_innovation_100!$A:$E,5)</f>
        <v>0.68699997663497925</v>
      </c>
      <c r="C19" s="13">
        <f>VLOOKUP(A19,[2]myPEPB!$B:$C,2)</f>
        <v>22.239999770000001</v>
      </c>
      <c r="D19" s="14">
        <f>VLOOKUP(A19,[2]myPEPB!$B:$D,3)</f>
        <v>32.197401538923856</v>
      </c>
      <c r="E19" s="14">
        <f t="shared" si="9"/>
        <v>469970.28894201998</v>
      </c>
      <c r="F19" s="15">
        <f t="shared" si="0"/>
        <v>684090.69130394934</v>
      </c>
      <c r="G19" s="15">
        <f t="shared" si="4"/>
        <v>4397258.941310239</v>
      </c>
      <c r="H19" s="15">
        <f t="shared" si="1"/>
        <v>3020916.7899380876</v>
      </c>
      <c r="I19" s="15">
        <f t="shared" si="5"/>
        <v>3372729.07677485</v>
      </c>
      <c r="J19" s="15">
        <f t="shared" si="2"/>
        <v>3020916.7899380876</v>
      </c>
      <c r="K19" s="15">
        <f t="shared" si="3"/>
        <v>-351812.28683676245</v>
      </c>
      <c r="L19" s="14">
        <f t="shared" si="6"/>
        <v>0</v>
      </c>
      <c r="M19" s="9">
        <f>VLOOKUP(A19,[1]HwabaoWP_szse_innovation_100!$A:$U,21)</f>
        <v>-146.0933885866429</v>
      </c>
      <c r="N19" s="9">
        <f t="shared" si="7"/>
        <v>1.2</v>
      </c>
    </row>
    <row r="20" spans="1:14" ht="12.75">
      <c r="A20" s="12">
        <v>44895</v>
      </c>
      <c r="B20" s="13">
        <f>VLOOKUP(A20,[1]HwabaoWP_szse_innovation_100!$A:$E,5)</f>
        <v>0.72000002861022949</v>
      </c>
      <c r="C20" s="13">
        <f>VLOOKUP(A20,[2]myPEPB!$B:$C,2)</f>
        <v>22.809999470000001</v>
      </c>
      <c r="D20" s="14">
        <f>VLOOKUP(A20,[2]myPEPB!$B:$D,3)</f>
        <v>31.682903206079384</v>
      </c>
      <c r="E20" s="14">
        <f t="shared" si="9"/>
        <v>310977.26180343935</v>
      </c>
      <c r="F20" s="15">
        <f t="shared" si="0"/>
        <v>431912.84645321348</v>
      </c>
      <c r="G20" s="15">
        <f t="shared" si="4"/>
        <v>4829171.7877634522</v>
      </c>
      <c r="H20" s="15">
        <f t="shared" si="1"/>
        <v>3477003.8253533985</v>
      </c>
      <c r="I20" s="15">
        <f t="shared" si="5"/>
        <v>3683706.3385782894</v>
      </c>
      <c r="J20" s="15">
        <f t="shared" si="2"/>
        <v>3477003.8253533985</v>
      </c>
      <c r="K20" s="15">
        <f t="shared" si="3"/>
        <v>-206702.51322489092</v>
      </c>
      <c r="L20" s="14">
        <f t="shared" si="6"/>
        <v>0</v>
      </c>
      <c r="M20" s="9">
        <f>VLOOKUP(A20,[1]HwabaoWP_szse_innovation_100!$A:$U,21)</f>
        <v>-12.858623413630797</v>
      </c>
      <c r="N20" s="9">
        <f t="shared" si="7"/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20" si="0">E3/B3</f>
        <v>0</v>
      </c>
      <c r="G3" s="15">
        <f>G2+F3</f>
        <v>0</v>
      </c>
      <c r="H3" s="15">
        <f t="shared" ref="H3:H20" si="1">G3*B3</f>
        <v>0</v>
      </c>
      <c r="I3" s="15">
        <f>IF(E3&gt;0,I2+E3,I2)</f>
        <v>0</v>
      </c>
      <c r="J3" s="15">
        <f t="shared" ref="J3:J20" si="2">H3+L3</f>
        <v>0</v>
      </c>
      <c r="K3" s="15">
        <f t="shared" ref="K3:K20" si="3">J3-I3</f>
        <v>0</v>
      </c>
      <c r="L3" s="14">
        <f>IF(E3&lt;0,L2-E3,L2)</f>
        <v>0</v>
      </c>
      <c r="M3" s="9">
        <f>VLOOKUP(A3,[1]HwabaoWP_szse_innovation_100!$A:$U,21)</f>
        <v>0</v>
      </c>
      <c r="N3" s="9">
        <f>IF(AND(M3&gt;100,C3&gt;D3),1.2,IF(AND(M3&lt;-100,C3&lt;D3),1.2,1))</f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>IF(C4&lt;D4,$E$2*(D4-C4)^3*N4,$E$2*(D4-C4)^3*N4)</f>
        <v>3955.9241620469529</v>
      </c>
      <c r="F4" s="15">
        <f t="shared" si="0"/>
        <v>3932.3301809611858</v>
      </c>
      <c r="G4" s="15">
        <f t="shared" ref="G4:G20" si="4">G3+F4</f>
        <v>3932.3301809611858</v>
      </c>
      <c r="H4" s="15">
        <f t="shared" si="1"/>
        <v>3955.9241620469529</v>
      </c>
      <c r="I4" s="15">
        <f t="shared" ref="I4:I20" si="5">IF(E4&gt;0,I3+E4,I3)</f>
        <v>3955.9241620469529</v>
      </c>
      <c r="J4" s="15">
        <f t="shared" si="2"/>
        <v>3955.9241620469529</v>
      </c>
      <c r="K4" s="15">
        <f t="shared" si="3"/>
        <v>0</v>
      </c>
      <c r="L4" s="14">
        <f t="shared" ref="L4:L20" si="6">IF(E4&lt;0,L3-E4,L3)</f>
        <v>0</v>
      </c>
      <c r="M4" s="9">
        <f>VLOOKUP(A4,[1]HwabaoWP_szse_innovation_100!$A:$U,21)</f>
        <v>-53.501214932625707</v>
      </c>
      <c r="N4" s="9">
        <f t="shared" ref="N4:N20" si="7">IF(AND(M4&gt;100,C4&gt;D4),1.2,IF(AND(M4&lt;-100,C4&lt;D4),1.2,1))</f>
        <v>1</v>
      </c>
      <c r="P4" s="24">
        <v>44561</v>
      </c>
      <c r="Q4" s="18">
        <f>R4</f>
        <v>919630.88726893254</v>
      </c>
      <c r="R4" s="8">
        <f>VLOOKUP(P4,A:I,9,)</f>
        <v>919630.88726893254</v>
      </c>
      <c r="S4" s="8">
        <f>VLOOKUP(P4,A:J,10,)</f>
        <v>932459.19498475967</v>
      </c>
      <c r="T4" s="8">
        <f>VLOOKUP(P4,A:K,11,)</f>
        <v>12828.307715827134</v>
      </c>
      <c r="U4" s="8">
        <f>VLOOKUP(P4,A:L,12,)</f>
        <v>0</v>
      </c>
      <c r="V4" s="19">
        <f t="shared" ref="V4" si="8">(S4-R4)/R4</f>
        <v>1.3949409370017912E-2</v>
      </c>
      <c r="W4" s="19">
        <f>AA13</f>
        <v>0</v>
      </c>
      <c r="Y4" s="17"/>
      <c r="Z4" s="9"/>
      <c r="AA4" s="9"/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ref="E5:E20" si="9">IF(C5&lt;D5,$E$2*(D5-C5)^3*N5,$E$2*(D5-C5)^3*N5)</f>
        <v>81848.714902699052</v>
      </c>
      <c r="F5" s="15">
        <f t="shared" si="0"/>
        <v>84729.518532814749</v>
      </c>
      <c r="G5" s="15">
        <f t="shared" si="4"/>
        <v>88661.848713775937</v>
      </c>
      <c r="H5" s="15">
        <f t="shared" si="1"/>
        <v>85647.345857507549</v>
      </c>
      <c r="I5" s="15">
        <f t="shared" si="5"/>
        <v>85804.639064746007</v>
      </c>
      <c r="J5" s="15">
        <f t="shared" si="2"/>
        <v>85647.345857507549</v>
      </c>
      <c r="K5" s="15">
        <f t="shared" si="3"/>
        <v>-157.2932072384574</v>
      </c>
      <c r="L5" s="14">
        <f t="shared" si="6"/>
        <v>0</v>
      </c>
      <c r="M5" s="9">
        <f>VLOOKUP(A5,[1]HwabaoWP_szse_innovation_100!$A:$U,21)</f>
        <v>-120.73806658644138</v>
      </c>
      <c r="N5" s="9">
        <f t="shared" si="7"/>
        <v>1.2</v>
      </c>
      <c r="Y5" s="17"/>
      <c r="Z5" s="9"/>
      <c r="AA5" s="9"/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9"/>
        <v>412939.48228066432</v>
      </c>
      <c r="F6" s="15">
        <f t="shared" si="0"/>
        <v>429697.69227956748</v>
      </c>
      <c r="G6" s="15">
        <f t="shared" si="4"/>
        <v>518359.5409933434</v>
      </c>
      <c r="H6" s="15">
        <f t="shared" si="1"/>
        <v>498143.51889460301</v>
      </c>
      <c r="I6" s="15">
        <f t="shared" si="5"/>
        <v>498744.12134541036</v>
      </c>
      <c r="J6" s="15">
        <f t="shared" si="2"/>
        <v>498143.51889460301</v>
      </c>
      <c r="K6" s="15">
        <f t="shared" si="3"/>
        <v>-600.60245080734603</v>
      </c>
      <c r="L6" s="14">
        <f t="shared" si="6"/>
        <v>0</v>
      </c>
      <c r="M6" s="9">
        <f>VLOOKUP(A6,[1]HwabaoWP_szse_innovation_100!$A:$U,21)</f>
        <v>-30.243784697079619</v>
      </c>
      <c r="N6" s="9">
        <f t="shared" si="7"/>
        <v>1</v>
      </c>
      <c r="Y6" s="9"/>
      <c r="Z6" s="9"/>
      <c r="AA6" s="20"/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9"/>
        <v>101780.05325937558</v>
      </c>
      <c r="F7" s="15">
        <f t="shared" si="0"/>
        <v>102497.53901382511</v>
      </c>
      <c r="G7" s="15">
        <f t="shared" si="4"/>
        <v>620857.08000716846</v>
      </c>
      <c r="H7" s="15">
        <f t="shared" si="1"/>
        <v>616511.06238820706</v>
      </c>
      <c r="I7" s="15">
        <f t="shared" si="5"/>
        <v>600524.17460478598</v>
      </c>
      <c r="J7" s="15">
        <f t="shared" si="2"/>
        <v>616511.06238820706</v>
      </c>
      <c r="K7" s="15">
        <f t="shared" si="3"/>
        <v>15986.887783421087</v>
      </c>
      <c r="L7" s="14">
        <f t="shared" si="6"/>
        <v>0</v>
      </c>
      <c r="M7" s="9">
        <f>VLOOKUP(A7,[1]HwabaoWP_szse_innovation_100!$A:$U,21)</f>
        <v>67.867888185983432</v>
      </c>
      <c r="N7" s="9">
        <f t="shared" si="7"/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9"/>
        <v>135033.62655146356</v>
      </c>
      <c r="F8" s="15">
        <f t="shared" si="0"/>
        <v>133564.41304031899</v>
      </c>
      <c r="G8" s="15">
        <f t="shared" si="4"/>
        <v>754421.49304748746</v>
      </c>
      <c r="H8" s="15">
        <f t="shared" si="1"/>
        <v>762720.1575304335</v>
      </c>
      <c r="I8" s="15">
        <f t="shared" si="5"/>
        <v>735557.8011562496</v>
      </c>
      <c r="J8" s="15">
        <f t="shared" si="2"/>
        <v>762720.1575304335</v>
      </c>
      <c r="K8" s="15">
        <f t="shared" si="3"/>
        <v>27162.356374183903</v>
      </c>
      <c r="L8" s="14">
        <f t="shared" si="6"/>
        <v>0</v>
      </c>
      <c r="M8" s="9">
        <f>VLOOKUP(A8,[1]HwabaoWP_szse_innovation_100!$A:$U,21)</f>
        <v>63.430477831424852</v>
      </c>
      <c r="N8" s="9">
        <f t="shared" si="7"/>
        <v>1</v>
      </c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9"/>
        <v>184073.086112683</v>
      </c>
      <c r="F9" s="15">
        <f t="shared" si="0"/>
        <v>185557.54951716529</v>
      </c>
      <c r="G9" s="15">
        <f t="shared" si="4"/>
        <v>939979.04256465274</v>
      </c>
      <c r="H9" s="15">
        <f t="shared" si="1"/>
        <v>932459.19498475967</v>
      </c>
      <c r="I9" s="15">
        <f t="shared" si="5"/>
        <v>919630.88726893254</v>
      </c>
      <c r="J9" s="15">
        <f t="shared" si="2"/>
        <v>932459.19498475967</v>
      </c>
      <c r="K9" s="15">
        <f t="shared" si="3"/>
        <v>12828.307715827134</v>
      </c>
      <c r="L9" s="14">
        <f t="shared" si="6"/>
        <v>0</v>
      </c>
      <c r="M9" s="9">
        <f>VLOOKUP(A9,[1]HwabaoWP_szse_innovation_100!$A:$U,21)</f>
        <v>-25.534304137796351</v>
      </c>
      <c r="N9" s="9">
        <f t="shared" si="7"/>
        <v>1</v>
      </c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9"/>
        <v>1332296.016230752</v>
      </c>
      <c r="F10" s="15">
        <f t="shared" si="0"/>
        <v>1495281.7697778775</v>
      </c>
      <c r="G10" s="15">
        <f t="shared" si="4"/>
        <v>2435260.8123425301</v>
      </c>
      <c r="H10" s="15">
        <f t="shared" si="1"/>
        <v>2169817.3176074922</v>
      </c>
      <c r="I10" s="15">
        <f t="shared" si="5"/>
        <v>2251926.9034996843</v>
      </c>
      <c r="J10" s="15">
        <f t="shared" si="2"/>
        <v>2169817.3176074922</v>
      </c>
      <c r="K10" s="15">
        <f t="shared" si="3"/>
        <v>-82109.585892192088</v>
      </c>
      <c r="L10" s="14">
        <f t="shared" si="6"/>
        <v>0</v>
      </c>
      <c r="M10" s="9">
        <f>VLOOKUP(A10,[1]HwabaoWP_szse_innovation_100!$A:$U,21)</f>
        <v>-185.45991285326798</v>
      </c>
      <c r="N10" s="9">
        <f t="shared" si="7"/>
        <v>1.2</v>
      </c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9"/>
        <v>950430.4433228831</v>
      </c>
      <c r="F11" s="15">
        <f t="shared" si="0"/>
        <v>1077585.5011100702</v>
      </c>
      <c r="G11" s="15">
        <f t="shared" si="4"/>
        <v>3512846.3134526005</v>
      </c>
      <c r="H11" s="15">
        <f t="shared" si="1"/>
        <v>3098330.5506435884</v>
      </c>
      <c r="I11" s="15">
        <f t="shared" si="5"/>
        <v>3202357.3468225673</v>
      </c>
      <c r="J11" s="15">
        <f t="shared" si="2"/>
        <v>3098330.5506435884</v>
      </c>
      <c r="K11" s="15">
        <f t="shared" si="3"/>
        <v>-104026.79617897887</v>
      </c>
      <c r="L11" s="14">
        <f t="shared" si="6"/>
        <v>0</v>
      </c>
      <c r="M11" s="9">
        <f>VLOOKUP(A11,[1]HwabaoWP_szse_innovation_100!$A:$U,21)</f>
        <v>53.846247309070314</v>
      </c>
      <c r="N11" s="9">
        <f t="shared" si="7"/>
        <v>1</v>
      </c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9"/>
        <v>2601645.6563901841</v>
      </c>
      <c r="F12" s="15">
        <f t="shared" si="0"/>
        <v>3284906.1496053939</v>
      </c>
      <c r="G12" s="15">
        <f t="shared" si="4"/>
        <v>6797752.4630579948</v>
      </c>
      <c r="H12" s="15">
        <f t="shared" si="1"/>
        <v>5383819.9215691434</v>
      </c>
      <c r="I12" s="15">
        <f t="shared" si="5"/>
        <v>5804003.0032127518</v>
      </c>
      <c r="J12" s="15">
        <f t="shared" si="2"/>
        <v>5383819.9215691434</v>
      </c>
      <c r="K12" s="15">
        <f t="shared" si="3"/>
        <v>-420183.0816436084</v>
      </c>
      <c r="L12" s="14">
        <f t="shared" si="6"/>
        <v>0</v>
      </c>
      <c r="M12" s="9">
        <f>VLOOKUP(A12,[1]HwabaoWP_szse_innovation_100!$A:$U,21)</f>
        <v>-13.27465112839349</v>
      </c>
      <c r="N12" s="9">
        <f t="shared" si="7"/>
        <v>1</v>
      </c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9"/>
        <v>4490358.7035431322</v>
      </c>
      <c r="F13" s="15">
        <f t="shared" si="0"/>
        <v>6245283.4724707855</v>
      </c>
      <c r="G13" s="15">
        <f t="shared" si="4"/>
        <v>13043035.935528781</v>
      </c>
      <c r="H13" s="15">
        <f t="shared" si="1"/>
        <v>9377942.6013078354</v>
      </c>
      <c r="I13" s="15">
        <f t="shared" si="5"/>
        <v>10294361.706755884</v>
      </c>
      <c r="J13" s="15">
        <f t="shared" si="2"/>
        <v>9377942.6013078354</v>
      </c>
      <c r="K13" s="15">
        <f t="shared" si="3"/>
        <v>-916419.10544804856</v>
      </c>
      <c r="L13" s="14">
        <f t="shared" si="6"/>
        <v>0</v>
      </c>
      <c r="M13" s="9">
        <f>VLOOKUP(A13,[1]HwabaoWP_szse_innovation_100!$A:$U,21)</f>
        <v>-29.745409510831923</v>
      </c>
      <c r="N13" s="9">
        <f t="shared" si="7"/>
        <v>1</v>
      </c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9"/>
        <v>4718606.5434752619</v>
      </c>
      <c r="F14" s="15">
        <f t="shared" si="0"/>
        <v>6316742.5381603679</v>
      </c>
      <c r="G14" s="15">
        <f t="shared" si="4"/>
        <v>19359778.47368915</v>
      </c>
      <c r="H14" s="15">
        <f t="shared" si="1"/>
        <v>14461754.113661477</v>
      </c>
      <c r="I14" s="15">
        <f t="shared" si="5"/>
        <v>15012968.250231147</v>
      </c>
      <c r="J14" s="15">
        <f t="shared" si="2"/>
        <v>14461754.113661477</v>
      </c>
      <c r="K14" s="15">
        <f t="shared" si="3"/>
        <v>-551214.13656966947</v>
      </c>
      <c r="L14" s="14">
        <f t="shared" si="6"/>
        <v>0</v>
      </c>
      <c r="M14" s="9">
        <f>VLOOKUP(A14,[1]HwabaoWP_szse_innovation_100!$A:$U,21)</f>
        <v>121.48316506417596</v>
      </c>
      <c r="N14" s="9">
        <f t="shared" si="7"/>
        <v>1</v>
      </c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9"/>
        <v>992097.82616559835</v>
      </c>
      <c r="F15" s="15">
        <f t="shared" si="0"/>
        <v>1174080.2278992822</v>
      </c>
      <c r="G15" s="15">
        <f t="shared" si="4"/>
        <v>20533858.701588433</v>
      </c>
      <c r="H15" s="15">
        <f t="shared" si="1"/>
        <v>17351111.190320637</v>
      </c>
      <c r="I15" s="15">
        <f t="shared" si="5"/>
        <v>16005066.076396745</v>
      </c>
      <c r="J15" s="15">
        <f t="shared" si="2"/>
        <v>17351111.190320637</v>
      </c>
      <c r="K15" s="15">
        <f t="shared" si="3"/>
        <v>1346045.1139238924</v>
      </c>
      <c r="L15" s="14">
        <f t="shared" si="6"/>
        <v>0</v>
      </c>
      <c r="M15" s="9">
        <f>VLOOKUP(A15,[1]HwabaoWP_szse_innovation_100!$A:$U,21)</f>
        <v>82.073682168853153</v>
      </c>
      <c r="N15" s="9">
        <f t="shared" si="7"/>
        <v>1</v>
      </c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t="shared" si="9"/>
        <v>1871460.4753663132</v>
      </c>
      <c r="F16" s="15">
        <f t="shared" si="0"/>
        <v>2336405.0906298161</v>
      </c>
      <c r="G16" s="15">
        <f t="shared" si="4"/>
        <v>22870263.792218249</v>
      </c>
      <c r="H16" s="15">
        <f t="shared" si="1"/>
        <v>18319081.275756035</v>
      </c>
      <c r="I16" s="15">
        <f t="shared" si="5"/>
        <v>17876526.551763058</v>
      </c>
      <c r="J16" s="15">
        <f t="shared" si="2"/>
        <v>18319081.275756035</v>
      </c>
      <c r="K16" s="15">
        <f t="shared" si="3"/>
        <v>442554.72399297729</v>
      </c>
      <c r="L16" s="14">
        <f t="shared" si="6"/>
        <v>0</v>
      </c>
      <c r="M16" s="9">
        <f>VLOOKUP(A16,[1]HwabaoWP_szse_innovation_100!$A:$U,21)</f>
        <v>-127.3183196634585</v>
      </c>
      <c r="N16" s="9">
        <f t="shared" si="7"/>
        <v>1.2</v>
      </c>
    </row>
    <row r="17" spans="1:14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t="shared" si="9"/>
        <v>2424710.9525211253</v>
      </c>
      <c r="F17" s="15">
        <f t="shared" si="0"/>
        <v>3169556.8599503268</v>
      </c>
      <c r="G17" s="15">
        <f t="shared" si="4"/>
        <v>26039820.652168576</v>
      </c>
      <c r="H17" s="15">
        <f t="shared" si="1"/>
        <v>19920462.426406339</v>
      </c>
      <c r="I17" s="15">
        <f t="shared" si="5"/>
        <v>20301237.504284184</v>
      </c>
      <c r="J17" s="15">
        <f t="shared" si="2"/>
        <v>19920462.426406339</v>
      </c>
      <c r="K17" s="15">
        <f t="shared" si="3"/>
        <v>-380775.07787784562</v>
      </c>
      <c r="L17" s="14">
        <f t="shared" si="6"/>
        <v>0</v>
      </c>
      <c r="M17" s="9">
        <f>VLOOKUP(A17,[1]HwabaoWP_szse_innovation_100!$A:$U,21)</f>
        <v>-140.34722331220857</v>
      </c>
      <c r="N17" s="9">
        <f t="shared" si="7"/>
        <v>1.2</v>
      </c>
    </row>
    <row r="18" spans="1:14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 t="shared" si="9"/>
        <v>3765405.130400809</v>
      </c>
      <c r="F18" s="15">
        <f t="shared" si="0"/>
        <v>5410064.9982026573</v>
      </c>
      <c r="G18" s="15">
        <f t="shared" si="4"/>
        <v>31449885.650371231</v>
      </c>
      <c r="H18" s="15">
        <f t="shared" si="1"/>
        <v>21889119.782806464</v>
      </c>
      <c r="I18" s="15">
        <f t="shared" si="5"/>
        <v>24066642.634684995</v>
      </c>
      <c r="J18" s="15">
        <f t="shared" si="2"/>
        <v>21889119.782806464</v>
      </c>
      <c r="K18" s="15">
        <f t="shared" si="3"/>
        <v>-2177522.8518785313</v>
      </c>
      <c r="L18" s="14">
        <f t="shared" si="6"/>
        <v>0</v>
      </c>
      <c r="M18" s="9">
        <f>VLOOKUP(A18,[1]HwabaoWP_szse_innovation_100!$A:$U,21)</f>
        <v>-112.42427728939072</v>
      </c>
      <c r="N18" s="9">
        <f t="shared" si="7"/>
        <v>1.2</v>
      </c>
    </row>
    <row r="19" spans="1:14" ht="12.75">
      <c r="A19" s="12">
        <v>44865</v>
      </c>
      <c r="B19" s="13">
        <f>VLOOKUP(A19,[1]HwabaoWP_szse_innovation_100!$A:$E,5)</f>
        <v>0.68699997663497925</v>
      </c>
      <c r="C19" s="13">
        <f>VLOOKUP(A19,[2]myPEPB!$B:$C,2)</f>
        <v>22.239999770000001</v>
      </c>
      <c r="D19" s="14">
        <f>VLOOKUP(A19,[2]myPEPB!$B:$D,3)</f>
        <v>32.197401538923856</v>
      </c>
      <c r="E19" s="14">
        <f t="shared" si="9"/>
        <v>4679682.986452925</v>
      </c>
      <c r="F19" s="15">
        <f t="shared" si="0"/>
        <v>6811765.8596942881</v>
      </c>
      <c r="G19" s="15">
        <f t="shared" si="4"/>
        <v>38261651.510065518</v>
      </c>
      <c r="H19" s="15">
        <f t="shared" si="1"/>
        <v>26285753.693430729</v>
      </c>
      <c r="I19" s="15">
        <f t="shared" si="5"/>
        <v>28746325.621137921</v>
      </c>
      <c r="J19" s="15">
        <f t="shared" si="2"/>
        <v>26285753.693430729</v>
      </c>
      <c r="K19" s="15">
        <f t="shared" si="3"/>
        <v>-2460571.9277071916</v>
      </c>
      <c r="L19" s="14">
        <f t="shared" si="6"/>
        <v>0</v>
      </c>
      <c r="M19" s="9">
        <f>VLOOKUP(A19,[1]HwabaoWP_szse_innovation_100!$A:$U,21)</f>
        <v>-146.0933885866429</v>
      </c>
      <c r="N19" s="9">
        <f t="shared" si="7"/>
        <v>1.2</v>
      </c>
    </row>
    <row r="20" spans="1:14" ht="12.75">
      <c r="A20" s="12">
        <v>44895</v>
      </c>
      <c r="B20" s="13">
        <f>VLOOKUP(A20,[1]HwabaoWP_szse_innovation_100!$A:$E,5)</f>
        <v>0.72000002861022949</v>
      </c>
      <c r="C20" s="13">
        <f>VLOOKUP(A20,[2]myPEPB!$B:$C,2)</f>
        <v>22.809999470000001</v>
      </c>
      <c r="D20" s="14">
        <f>VLOOKUP(A20,[2]myPEPB!$B:$D,3)</f>
        <v>31.682903206079384</v>
      </c>
      <c r="E20" s="14">
        <f t="shared" si="9"/>
        <v>2759271.3080914733</v>
      </c>
      <c r="F20" s="15">
        <f t="shared" si="0"/>
        <v>3832321.1089553987</v>
      </c>
      <c r="G20" s="15">
        <f t="shared" si="4"/>
        <v>42093972.619020917</v>
      </c>
      <c r="H20" s="15">
        <f t="shared" si="1"/>
        <v>30307661.490013275</v>
      </c>
      <c r="I20" s="15">
        <f t="shared" si="5"/>
        <v>31505596.929229394</v>
      </c>
      <c r="J20" s="15">
        <f t="shared" si="2"/>
        <v>30307661.490013275</v>
      </c>
      <c r="K20" s="15">
        <f t="shared" si="3"/>
        <v>-1197935.4392161183</v>
      </c>
      <c r="L20" s="14">
        <f t="shared" si="6"/>
        <v>0</v>
      </c>
      <c r="M20" s="9">
        <f>VLOOKUP(A20,[1]HwabaoWP_szse_innovation_100!$A:$U,21)</f>
        <v>-12.858623413630797</v>
      </c>
      <c r="N20" s="9">
        <f t="shared" si="7"/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f>VLOOKUP(A3,[1]HwabaoWP_szse_innovation_100!$A:$F,6)</f>
        <v>54671327</v>
      </c>
      <c r="F3" s="14">
        <f>VLOOKUP(A3,[1]HwabaoWP_szse_innovation_100!$A:$I,9)</f>
        <v>147407244.66666666</v>
      </c>
      <c r="G3" s="14">
        <v>0</v>
      </c>
      <c r="H3" s="15">
        <f t="shared" ref="H3:H20" si="0">G3/B3</f>
        <v>0</v>
      </c>
      <c r="I3" s="15">
        <f>I2+H3</f>
        <v>0</v>
      </c>
      <c r="J3" s="15">
        <f t="shared" ref="J3:J20" si="1">I3*B3</f>
        <v>0</v>
      </c>
      <c r="K3" s="15">
        <f>IF(G3&gt;0,K2+G3,K2)</f>
        <v>0</v>
      </c>
      <c r="L3" s="15">
        <f t="shared" ref="L3:L20" si="2">J3+N3</f>
        <v>0</v>
      </c>
      <c r="M3" s="15">
        <f t="shared" ref="M3:M20" si="3">L3-K3</f>
        <v>0</v>
      </c>
      <c r="N3" s="14">
        <f>IF(G3&lt;0,N2-G3,N2)</f>
        <v>0</v>
      </c>
      <c r="O3" s="9">
        <f>VLOOKUP(A3,[1]HwabaoWP_szse_innovation_100!$A:$U,21)</f>
        <v>0</v>
      </c>
      <c r="P3" s="9">
        <f>IF(AND(O3&gt;100,C3&gt;D3),1.2,IF(AND(O3&lt;-100,C3&lt;D3),1.2,1))</f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</row>
    <row r="4" spans="1:35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>VLOOKUP(A4,[1]HwabaoWP_szse_innovation_100!$A:$F,6)</f>
        <v>9153472</v>
      </c>
      <c r="F4" s="14">
        <f>VLOOKUP(A4,[1]HwabaoWP_szse_innovation_100!$A:$I,9)</f>
        <v>34298297.880000003</v>
      </c>
      <c r="G4" s="14">
        <f>IF(C4&lt;D4,$G$2*(D4-C4)^3*P4*E4/F4,$G$2*(D4-C4)^3*P4*E4/F4)</f>
        <v>1055.7503809113296</v>
      </c>
      <c r="H4" s="15">
        <f t="shared" si="0"/>
        <v>1049.4536589575841</v>
      </c>
      <c r="I4" s="15">
        <f t="shared" ref="I4:I20" si="4">I3+H4</f>
        <v>1049.4536589575841</v>
      </c>
      <c r="J4" s="15">
        <f t="shared" si="1"/>
        <v>1055.7503809113296</v>
      </c>
      <c r="K4" s="15">
        <f t="shared" ref="K4:K20" si="5">IF(G4&gt;0,K3+G4,K3)</f>
        <v>1055.7503809113296</v>
      </c>
      <c r="L4" s="15">
        <f t="shared" si="2"/>
        <v>1055.7503809113296</v>
      </c>
      <c r="M4" s="15">
        <f t="shared" si="3"/>
        <v>0</v>
      </c>
      <c r="N4" s="14">
        <f t="shared" ref="N4:N20" si="6">IF(G4&lt;0,N3-G4,N3)</f>
        <v>0</v>
      </c>
      <c r="O4" s="9">
        <f>VLOOKUP(A4,[1]HwabaoWP_szse_innovation_100!$A:$U,21)</f>
        <v>-53.501214932625707</v>
      </c>
      <c r="P4" s="9">
        <f t="shared" ref="P4:P20" si="7">IF(AND(O4&gt;100,C4&gt;D4),1.2,IF(AND(O4&lt;-100,C4&lt;D4),1.2,1))</f>
        <v>1</v>
      </c>
      <c r="R4" s="24">
        <v>44561</v>
      </c>
      <c r="S4" s="18">
        <f>T4</f>
        <v>181466.76336656811</v>
      </c>
      <c r="T4" s="8">
        <f>VLOOKUP(R4,A:K,11,)</f>
        <v>181466.76336656811</v>
      </c>
      <c r="U4" s="8">
        <f>VLOOKUP(R4,A:L,12,)</f>
        <v>183377.42759977028</v>
      </c>
      <c r="V4" s="8">
        <f>VLOOKUP(R4,A:M,13,)</f>
        <v>1910.6642332021729</v>
      </c>
      <c r="W4" s="8">
        <f>VLOOKUP(R4,A:N,14,)</f>
        <v>0</v>
      </c>
      <c r="X4" s="19">
        <f t="shared" ref="X4" si="8">(U4-T4)/T4</f>
        <v>1.0529003756696624E-2</v>
      </c>
      <c r="Y4" s="19">
        <f>AC13</f>
        <v>0</v>
      </c>
      <c r="AA4" s="17"/>
      <c r="AB4" s="9"/>
      <c r="AC4" s="9"/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>VLOOKUP(A5,[1]HwabaoWP_szse_innovation_100!$A:$F,6)</f>
        <v>4459339</v>
      </c>
      <c r="F5" s="14">
        <f>VLOOKUP(A5,[1]HwabaoWP_szse_innovation_100!$A:$I,9)</f>
        <v>21490456.638297871</v>
      </c>
      <c r="G5" s="14">
        <f t="shared" ref="G5:G20" si="9">IF(C5&lt;D5,$G$2*(D5-C5)^3*P5*E5/F5,$G$2*(D5-C5)^3*P5*E5/F5)</f>
        <v>16983.872079062337</v>
      </c>
      <c r="H5" s="15">
        <f t="shared" si="0"/>
        <v>17581.648114971365</v>
      </c>
      <c r="I5" s="15">
        <f t="shared" si="4"/>
        <v>18631.101773928949</v>
      </c>
      <c r="J5" s="15">
        <f t="shared" si="1"/>
        <v>17997.644313615365</v>
      </c>
      <c r="K5" s="15">
        <f t="shared" si="5"/>
        <v>18039.622459973667</v>
      </c>
      <c r="L5" s="15">
        <f t="shared" si="2"/>
        <v>17997.644313615365</v>
      </c>
      <c r="M5" s="15">
        <f t="shared" si="3"/>
        <v>-41.978146358302183</v>
      </c>
      <c r="N5" s="14">
        <f t="shared" si="6"/>
        <v>0</v>
      </c>
      <c r="O5" s="9">
        <f>VLOOKUP(A5,[1]HwabaoWP_szse_innovation_100!$A:$U,21)</f>
        <v>-120.73806658644138</v>
      </c>
      <c r="P5" s="9">
        <f t="shared" si="7"/>
        <v>1.2</v>
      </c>
      <c r="AA5" s="17"/>
      <c r="AB5" s="9"/>
      <c r="AC5" s="9"/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>VLOOKUP(A6,[1]HwabaoWP_szse_innovation_100!$A:$F,6)</f>
        <v>2614711</v>
      </c>
      <c r="F6" s="14">
        <f>VLOOKUP(A6,[1]HwabaoWP_szse_innovation_100!$A:$I,9)</f>
        <v>16286261.656716418</v>
      </c>
      <c r="G6" s="14">
        <f t="shared" si="9"/>
        <v>66296.209001915733</v>
      </c>
      <c r="H6" s="15">
        <f t="shared" si="0"/>
        <v>68986.689908341039</v>
      </c>
      <c r="I6" s="15">
        <f t="shared" si="4"/>
        <v>87617.791682269992</v>
      </c>
      <c r="J6" s="15">
        <f t="shared" si="1"/>
        <v>84200.697806661454</v>
      </c>
      <c r="K6" s="15">
        <f t="shared" si="5"/>
        <v>84335.831461889407</v>
      </c>
      <c r="L6" s="15">
        <f t="shared" si="2"/>
        <v>84200.697806661454</v>
      </c>
      <c r="M6" s="15">
        <f t="shared" si="3"/>
        <v>-135.13365522795357</v>
      </c>
      <c r="N6" s="14">
        <f t="shared" si="6"/>
        <v>0</v>
      </c>
      <c r="O6" s="9">
        <f>VLOOKUP(A6,[1]HwabaoWP_szse_innovation_100!$A:$U,21)</f>
        <v>-30.243784697079619</v>
      </c>
      <c r="P6" s="9">
        <f t="shared" si="7"/>
        <v>1</v>
      </c>
      <c r="AA6" s="9"/>
      <c r="AB6" s="9"/>
      <c r="AC6" s="20"/>
      <c r="AD6" s="9"/>
      <c r="AE6" s="9"/>
      <c r="AF6" s="20"/>
      <c r="AG6" s="17"/>
    </row>
    <row r="7" spans="1:35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>VLOOKUP(A7,[1]HwabaoWP_szse_innovation_100!$A:$F,6)</f>
        <v>3805620</v>
      </c>
      <c r="F7" s="14">
        <f>VLOOKUP(A7,[1]HwabaoWP_szse_innovation_100!$A:$I,9)</f>
        <v>13885339.653614458</v>
      </c>
      <c r="G7" s="14">
        <f t="shared" si="9"/>
        <v>27895.335364311264</v>
      </c>
      <c r="H7" s="15">
        <f t="shared" si="0"/>
        <v>28091.980041716575</v>
      </c>
      <c r="I7" s="15">
        <f t="shared" si="4"/>
        <v>115709.77172398657</v>
      </c>
      <c r="J7" s="15">
        <f t="shared" si="1"/>
        <v>114899.79995626083</v>
      </c>
      <c r="K7" s="15">
        <f t="shared" si="5"/>
        <v>112231.16682620067</v>
      </c>
      <c r="L7" s="15">
        <f t="shared" si="2"/>
        <v>114899.79995626083</v>
      </c>
      <c r="M7" s="15">
        <f t="shared" si="3"/>
        <v>2668.6331300601596</v>
      </c>
      <c r="N7" s="14">
        <f t="shared" si="6"/>
        <v>0</v>
      </c>
      <c r="O7" s="9">
        <f>VLOOKUP(A7,[1]HwabaoWP_szse_innovation_100!$A:$U,21)</f>
        <v>67.867888185983432</v>
      </c>
      <c r="P7" s="9">
        <f t="shared" si="7"/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>VLOOKUP(A8,[1]HwabaoWP_szse_innovation_100!$A:$F,6)</f>
        <v>3040778</v>
      </c>
      <c r="F8" s="14">
        <f>VLOOKUP(A8,[1]HwabaoWP_szse_innovation_100!$A:$I,9)</f>
        <v>12014868.042857142</v>
      </c>
      <c r="G8" s="14">
        <f t="shared" si="9"/>
        <v>34174.930545493</v>
      </c>
      <c r="H8" s="15">
        <f t="shared" si="0"/>
        <v>33803.095240597817</v>
      </c>
      <c r="I8" s="15">
        <f t="shared" si="4"/>
        <v>149512.86696458439</v>
      </c>
      <c r="J8" s="15">
        <f t="shared" si="1"/>
        <v>151157.51406207148</v>
      </c>
      <c r="K8" s="15">
        <f t="shared" si="5"/>
        <v>146406.09737169367</v>
      </c>
      <c r="L8" s="15">
        <f t="shared" si="2"/>
        <v>151157.51406207148</v>
      </c>
      <c r="M8" s="15">
        <f t="shared" si="3"/>
        <v>4751.4166903778096</v>
      </c>
      <c r="N8" s="14">
        <f t="shared" si="6"/>
        <v>0</v>
      </c>
      <c r="O8" s="9">
        <f>VLOOKUP(A8,[1]HwabaoWP_szse_innovation_100!$A:$U,21)</f>
        <v>63.430477831424852</v>
      </c>
      <c r="P8" s="9">
        <f t="shared" si="7"/>
        <v>1</v>
      </c>
    </row>
    <row r="9" spans="1:35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>VLOOKUP(A9,[1]HwabaoWP_szse_innovation_100!$A:$F,6)</f>
        <v>1988017</v>
      </c>
      <c r="F9" s="14">
        <f>VLOOKUP(A9,[1]HwabaoWP_szse_innovation_100!$A:$I,9)</f>
        <v>10437349.492675781</v>
      </c>
      <c r="G9" s="14">
        <f t="shared" si="9"/>
        <v>35060.665994874435</v>
      </c>
      <c r="H9" s="15">
        <f t="shared" si="0"/>
        <v>35343.413878909516</v>
      </c>
      <c r="I9" s="15">
        <f t="shared" si="4"/>
        <v>184856.28084349391</v>
      </c>
      <c r="J9" s="15">
        <f t="shared" si="1"/>
        <v>183377.42759977028</v>
      </c>
      <c r="K9" s="15">
        <f t="shared" si="5"/>
        <v>181466.76336656811</v>
      </c>
      <c r="L9" s="15">
        <f t="shared" si="2"/>
        <v>183377.42759977028</v>
      </c>
      <c r="M9" s="15">
        <f t="shared" si="3"/>
        <v>1910.6642332021729</v>
      </c>
      <c r="N9" s="14">
        <f t="shared" si="6"/>
        <v>0</v>
      </c>
      <c r="O9" s="9">
        <f>VLOOKUP(A9,[1]HwabaoWP_szse_innovation_100!$A:$U,21)</f>
        <v>-25.534304137796351</v>
      </c>
      <c r="P9" s="9">
        <f t="shared" si="7"/>
        <v>1</v>
      </c>
      <c r="AA9" s="17"/>
      <c r="AB9" s="9"/>
      <c r="AC9" s="9"/>
    </row>
    <row r="10" spans="1:35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>VLOOKUP(A10,[1]HwabaoWP_szse_innovation_100!$A:$F,6)</f>
        <v>2257005</v>
      </c>
      <c r="F10" s="14">
        <f>VLOOKUP(A10,[1]HwabaoWP_szse_innovation_100!$A:$I,9)</f>
        <v>9461572.5990646258</v>
      </c>
      <c r="G10" s="14">
        <f t="shared" si="9"/>
        <v>317811.73146736313</v>
      </c>
      <c r="H10" s="15">
        <f t="shared" si="0"/>
        <v>356691.06752202666</v>
      </c>
      <c r="I10" s="15">
        <f t="shared" si="4"/>
        <v>541547.34836552059</v>
      </c>
      <c r="J10" s="15">
        <f t="shared" si="1"/>
        <v>482518.6726745746</v>
      </c>
      <c r="K10" s="15">
        <f t="shared" si="5"/>
        <v>499278.49483393121</v>
      </c>
      <c r="L10" s="15">
        <f t="shared" si="2"/>
        <v>482518.6726745746</v>
      </c>
      <c r="M10" s="15">
        <f t="shared" si="3"/>
        <v>-16759.822159356612</v>
      </c>
      <c r="N10" s="14">
        <f t="shared" si="6"/>
        <v>0</v>
      </c>
      <c r="O10" s="9">
        <f>VLOOKUP(A10,[1]HwabaoWP_szse_innovation_100!$A:$U,21)</f>
        <v>-185.45991285326798</v>
      </c>
      <c r="P10" s="9">
        <f t="shared" si="7"/>
        <v>1.2</v>
      </c>
      <c r="AA10" s="17"/>
      <c r="AB10" s="9"/>
      <c r="AC10" s="9"/>
    </row>
    <row r="11" spans="1:35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>VLOOKUP(A11,[1]HwabaoWP_szse_innovation_100!$A:$F,6)</f>
        <v>906904</v>
      </c>
      <c r="F11" s="14">
        <f>VLOOKUP(A11,[1]HwabaoWP_szse_innovation_100!$A:$I,9)</f>
        <v>8699501.0544478521</v>
      </c>
      <c r="G11" s="14">
        <f t="shared" si="9"/>
        <v>99080.299591503761</v>
      </c>
      <c r="H11" s="15">
        <f t="shared" si="0"/>
        <v>112335.93687526176</v>
      </c>
      <c r="I11" s="15">
        <f t="shared" si="4"/>
        <v>653883.28524078231</v>
      </c>
      <c r="J11" s="15">
        <f t="shared" si="1"/>
        <v>576725.07660191669</v>
      </c>
      <c r="K11" s="15">
        <f t="shared" si="5"/>
        <v>598358.79442543502</v>
      </c>
      <c r="L11" s="15">
        <f t="shared" si="2"/>
        <v>576725.07660191669</v>
      </c>
      <c r="M11" s="15">
        <f t="shared" si="3"/>
        <v>-21633.717823518324</v>
      </c>
      <c r="N11" s="14">
        <f t="shared" si="6"/>
        <v>0</v>
      </c>
      <c r="O11" s="9">
        <f>VLOOKUP(A11,[1]HwabaoWP_szse_innovation_100!$A:$U,21)</f>
        <v>53.846247309070314</v>
      </c>
      <c r="P11" s="9">
        <f t="shared" si="7"/>
        <v>1</v>
      </c>
      <c r="AA11" s="17"/>
      <c r="AB11" s="9"/>
      <c r="AC11" s="9"/>
    </row>
    <row r="12" spans="1:35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>VLOOKUP(A12,[1]HwabaoWP_szse_innovation_100!$A:$F,6)</f>
        <v>1401901</v>
      </c>
      <c r="F12" s="14">
        <f>VLOOKUP(A12,[1]HwabaoWP_szse_innovation_100!$A:$I,9)</f>
        <v>7836928.591733871</v>
      </c>
      <c r="G12" s="14">
        <f t="shared" si="9"/>
        <v>465392.73704574164</v>
      </c>
      <c r="H12" s="15">
        <f t="shared" si="0"/>
        <v>587617.09541353618</v>
      </c>
      <c r="I12" s="15">
        <f t="shared" si="4"/>
        <v>1241500.3806543185</v>
      </c>
      <c r="J12" s="15">
        <f t="shared" si="1"/>
        <v>983268.29615027865</v>
      </c>
      <c r="K12" s="15">
        <f t="shared" si="5"/>
        <v>1063751.5314711765</v>
      </c>
      <c r="L12" s="15">
        <f t="shared" si="2"/>
        <v>983268.29615027865</v>
      </c>
      <c r="M12" s="15">
        <f t="shared" si="3"/>
        <v>-80483.235320897889</v>
      </c>
      <c r="N12" s="14">
        <f t="shared" si="6"/>
        <v>0</v>
      </c>
      <c r="O12" s="9">
        <f>VLOOKUP(A12,[1]HwabaoWP_szse_innovation_100!$A:$U,21)</f>
        <v>-13.27465112839349</v>
      </c>
      <c r="P12" s="9">
        <f t="shared" si="7"/>
        <v>1</v>
      </c>
      <c r="AA12" s="17"/>
    </row>
    <row r="13" spans="1:35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>VLOOKUP(A13,[1]HwabaoWP_szse_innovation_100!$A:$F,6)</f>
        <v>2631500</v>
      </c>
      <c r="F13" s="14">
        <f>VLOOKUP(A13,[1]HwabaoWP_szse_innovation_100!$A:$I,9)</f>
        <v>7310293.186280488</v>
      </c>
      <c r="G13" s="14">
        <f t="shared" si="9"/>
        <v>1616402.8756808292</v>
      </c>
      <c r="H13" s="15">
        <f t="shared" si="0"/>
        <v>2248126.4484234462</v>
      </c>
      <c r="I13" s="15">
        <f t="shared" si="4"/>
        <v>3489626.8290777644</v>
      </c>
      <c r="J13" s="15">
        <f t="shared" si="1"/>
        <v>2509041.6268755305</v>
      </c>
      <c r="K13" s="15">
        <f t="shared" si="5"/>
        <v>2680154.4071520055</v>
      </c>
      <c r="L13" s="15">
        <f t="shared" si="2"/>
        <v>2509041.6268755305</v>
      </c>
      <c r="M13" s="15">
        <f t="shared" si="3"/>
        <v>-171112.78027647501</v>
      </c>
      <c r="N13" s="14">
        <f t="shared" si="6"/>
        <v>0</v>
      </c>
      <c r="O13" s="9">
        <f>VLOOKUP(A13,[1]HwabaoWP_szse_innovation_100!$A:$U,21)</f>
        <v>-29.745409510831923</v>
      </c>
      <c r="P13" s="9">
        <f t="shared" si="7"/>
        <v>1</v>
      </c>
      <c r="AC13" s="10"/>
    </row>
    <row r="14" spans="1:35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>VLOOKUP(A14,[1]HwabaoWP_szse_innovation_100!$A:$F,6)</f>
        <v>1147010</v>
      </c>
      <c r="F14" s="14">
        <f>VLOOKUP(A14,[1]HwabaoWP_szse_innovation_100!$A:$I,9)</f>
        <v>6847440.4204799104</v>
      </c>
      <c r="G14" s="14">
        <f t="shared" si="9"/>
        <v>790410.51240753022</v>
      </c>
      <c r="H14" s="15">
        <f t="shared" si="0"/>
        <v>1058113.1654720588</v>
      </c>
      <c r="I14" s="15">
        <f t="shared" si="4"/>
        <v>4547739.994549823</v>
      </c>
      <c r="J14" s="15">
        <f t="shared" si="1"/>
        <v>3397161.6805133354</v>
      </c>
      <c r="K14" s="15">
        <f t="shared" si="5"/>
        <v>3470564.9195595356</v>
      </c>
      <c r="L14" s="15">
        <f t="shared" si="2"/>
        <v>3397161.6805133354</v>
      </c>
      <c r="M14" s="15">
        <f t="shared" si="3"/>
        <v>-73403.239046200179</v>
      </c>
      <c r="N14" s="14">
        <f t="shared" si="6"/>
        <v>0</v>
      </c>
      <c r="O14" s="9">
        <f>VLOOKUP(A14,[1]HwabaoWP_szse_innovation_100!$A:$U,21)</f>
        <v>121.48316506417596</v>
      </c>
      <c r="P14" s="9">
        <f t="shared" si="7"/>
        <v>1</v>
      </c>
    </row>
    <row r="15" spans="1:35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>VLOOKUP(A15,[1]HwabaoWP_szse_innovation_100!$A:$F,6)</f>
        <v>2764909</v>
      </c>
      <c r="F15" s="14">
        <f>VLOOKUP(A15,[1]HwabaoWP_szse_innovation_100!$A:$I,9)</f>
        <v>6486059.213010204</v>
      </c>
      <c r="G15" s="14">
        <f t="shared" si="9"/>
        <v>422916.30686063902</v>
      </c>
      <c r="H15" s="15">
        <f t="shared" si="0"/>
        <v>500492.65389518265</v>
      </c>
      <c r="I15" s="15">
        <f t="shared" si="4"/>
        <v>5048232.6484450055</v>
      </c>
      <c r="J15" s="15">
        <f t="shared" si="1"/>
        <v>4265756.7323671244</v>
      </c>
      <c r="K15" s="15">
        <f t="shared" si="5"/>
        <v>3893481.2264201744</v>
      </c>
      <c r="L15" s="15">
        <f t="shared" si="2"/>
        <v>4265756.7323671244</v>
      </c>
      <c r="M15" s="15">
        <f t="shared" si="3"/>
        <v>372275.50594695006</v>
      </c>
      <c r="N15" s="14">
        <f t="shared" si="6"/>
        <v>0</v>
      </c>
      <c r="O15" s="9">
        <f>VLOOKUP(A15,[1]HwabaoWP_szse_innovation_100!$A:$U,21)</f>
        <v>82.073682168853153</v>
      </c>
      <c r="P15" s="9">
        <f t="shared" si="7"/>
        <v>1</v>
      </c>
    </row>
    <row r="16" spans="1:35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>VLOOKUP(A16,[1]HwabaoWP_szse_innovation_100!$A:$F,6)</f>
        <v>2184000</v>
      </c>
      <c r="F16" s="14">
        <f>VLOOKUP(A16,[1]HwabaoWP_szse_innovation_100!$A:$I,9)</f>
        <v>6139372.2173402254</v>
      </c>
      <c r="G16" s="14">
        <f t="shared" si="9"/>
        <v>665747.16982557636</v>
      </c>
      <c r="H16" s="15">
        <f t="shared" si="0"/>
        <v>831145.03198279405</v>
      </c>
      <c r="I16" s="15">
        <f t="shared" si="4"/>
        <v>5879377.6804277999</v>
      </c>
      <c r="J16" s="15">
        <f t="shared" si="1"/>
        <v>4709381.5164156565</v>
      </c>
      <c r="K16" s="15">
        <f t="shared" si="5"/>
        <v>4559228.3962457506</v>
      </c>
      <c r="L16" s="15">
        <f t="shared" si="2"/>
        <v>4709381.5164156565</v>
      </c>
      <c r="M16" s="15">
        <f t="shared" si="3"/>
        <v>150153.12016990595</v>
      </c>
      <c r="N16" s="14">
        <f t="shared" si="6"/>
        <v>0</v>
      </c>
      <c r="O16" s="9">
        <f>VLOOKUP(A16,[1]HwabaoWP_szse_innovation_100!$A:$U,21)</f>
        <v>-127.3183196634585</v>
      </c>
      <c r="P16" s="9">
        <f t="shared" si="7"/>
        <v>1.2</v>
      </c>
    </row>
    <row r="17" spans="1:16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>VLOOKUP(A17,[1]HwabaoWP_szse_innovation_100!$A:$F,6)</f>
        <v>719700</v>
      </c>
      <c r="F17" s="14">
        <f>VLOOKUP(A17,[1]HwabaoWP_szse_innovation_100!$A:$I,9)</f>
        <v>5816280.4526384082</v>
      </c>
      <c r="G17" s="14">
        <f t="shared" si="9"/>
        <v>300031.00550934568</v>
      </c>
      <c r="H17" s="15">
        <f t="shared" si="0"/>
        <v>392197.40015656798</v>
      </c>
      <c r="I17" s="15">
        <f t="shared" si="4"/>
        <v>6271575.0805843677</v>
      </c>
      <c r="J17" s="15">
        <f t="shared" si="1"/>
        <v>4797754.8469314398</v>
      </c>
      <c r="K17" s="15">
        <f t="shared" si="5"/>
        <v>4859259.4017550964</v>
      </c>
      <c r="L17" s="15">
        <f t="shared" si="2"/>
        <v>4797754.8469314398</v>
      </c>
      <c r="M17" s="15">
        <f t="shared" si="3"/>
        <v>-61504.554823656566</v>
      </c>
      <c r="N17" s="14">
        <f t="shared" si="6"/>
        <v>0</v>
      </c>
      <c r="O17" s="9">
        <f>VLOOKUP(A17,[1]HwabaoWP_szse_innovation_100!$A:$U,21)</f>
        <v>-140.34722331220857</v>
      </c>
      <c r="P17" s="9">
        <f t="shared" si="7"/>
        <v>1.2</v>
      </c>
    </row>
    <row r="18" spans="1:16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>VLOOKUP(A18,[1]HwabaoWP_szse_innovation_100!$A:$F,6)</f>
        <v>2128200</v>
      </c>
      <c r="F18" s="14">
        <f>VLOOKUP(A18,[1]HwabaoWP_szse_innovation_100!$A:$I,9)</f>
        <v>5555987.6610887097</v>
      </c>
      <c r="G18" s="14">
        <f t="shared" si="9"/>
        <v>1442324.1532089238</v>
      </c>
      <c r="H18" s="15">
        <f t="shared" si="0"/>
        <v>2072304.8774587736</v>
      </c>
      <c r="I18" s="15">
        <f t="shared" si="4"/>
        <v>8343879.9580431413</v>
      </c>
      <c r="J18" s="15">
        <f t="shared" si="1"/>
        <v>5807340.2836938016</v>
      </c>
      <c r="K18" s="15">
        <f t="shared" si="5"/>
        <v>6301583.5549640199</v>
      </c>
      <c r="L18" s="15">
        <f t="shared" si="2"/>
        <v>5807340.2836938016</v>
      </c>
      <c r="M18" s="15">
        <f t="shared" si="3"/>
        <v>-494243.27127021831</v>
      </c>
      <c r="N18" s="14">
        <f t="shared" si="6"/>
        <v>0</v>
      </c>
      <c r="O18" s="9">
        <f>VLOOKUP(A18,[1]HwabaoWP_szse_innovation_100!$A:$U,21)</f>
        <v>-112.42427728939072</v>
      </c>
      <c r="P18" s="9">
        <f t="shared" si="7"/>
        <v>1.2</v>
      </c>
    </row>
    <row r="19" spans="1:16" ht="12.75">
      <c r="A19" s="12">
        <v>44865</v>
      </c>
      <c r="B19" s="13">
        <f>VLOOKUP(A19,[1]HwabaoWP_szse_innovation_100!$A:$E,5)</f>
        <v>0.68699997663497925</v>
      </c>
      <c r="C19" s="13">
        <f>VLOOKUP(A19,[2]myPEPB!$B:$C,2)</f>
        <v>22.239999770000001</v>
      </c>
      <c r="D19" s="14">
        <f>VLOOKUP(A19,[2]myPEPB!$B:$D,3)</f>
        <v>32.197401538923856</v>
      </c>
      <c r="E19" s="14">
        <f>VLOOKUP(A19,[1]HwabaoWP_szse_innovation_100!$A:$F,6)</f>
        <v>3400007.75</v>
      </c>
      <c r="F19" s="14">
        <f>VLOOKUP(A19,[1]HwabaoWP_szse_innovation_100!$A:$I,9)</f>
        <v>5444602.8119248468</v>
      </c>
      <c r="G19" s="14">
        <f t="shared" si="9"/>
        <v>2922335.9299294855</v>
      </c>
      <c r="H19" s="15">
        <f t="shared" si="0"/>
        <v>4253764.2348162662</v>
      </c>
      <c r="I19" s="15">
        <f t="shared" si="4"/>
        <v>12597644.192859408</v>
      </c>
      <c r="J19" s="15">
        <f t="shared" si="1"/>
        <v>8654581.2661501952</v>
      </c>
      <c r="K19" s="15">
        <f t="shared" si="5"/>
        <v>9223919.4848935045</v>
      </c>
      <c r="L19" s="15">
        <f t="shared" si="2"/>
        <v>8654581.2661501952</v>
      </c>
      <c r="M19" s="15">
        <f t="shared" si="3"/>
        <v>-569338.21874330938</v>
      </c>
      <c r="N19" s="14">
        <f t="shared" si="6"/>
        <v>0</v>
      </c>
      <c r="O19" s="9">
        <f>VLOOKUP(A19,[1]HwabaoWP_szse_innovation_100!$A:$U,21)</f>
        <v>-146.0933885866429</v>
      </c>
      <c r="P19" s="9">
        <f t="shared" si="7"/>
        <v>1.2</v>
      </c>
    </row>
    <row r="20" spans="1:16" ht="12.75">
      <c r="A20" s="12">
        <v>44895</v>
      </c>
      <c r="B20" s="13">
        <f>VLOOKUP(A20,[1]HwabaoWP_szse_innovation_100!$A:$E,5)</f>
        <v>0.72000002861022949</v>
      </c>
      <c r="C20" s="13">
        <f>VLOOKUP(A20,[2]myPEPB!$B:$C,2)</f>
        <v>22.809999470000001</v>
      </c>
      <c r="D20" s="14">
        <f>VLOOKUP(A20,[2]myPEPB!$B:$D,3)</f>
        <v>31.682903206079384</v>
      </c>
      <c r="E20" s="14">
        <f>VLOOKUP(A20,[1]HwabaoWP_szse_innovation_100!$A:$F,6)</f>
        <v>2516800</v>
      </c>
      <c r="F20" s="14">
        <f>VLOOKUP(A20,[1]HwabaoWP_szse_innovation_100!$A:$I,9)</f>
        <v>5287757.6291307472</v>
      </c>
      <c r="G20" s="14">
        <f t="shared" si="9"/>
        <v>1313323.0596551057</v>
      </c>
      <c r="H20" s="15">
        <f t="shared" si="0"/>
        <v>1824059.732594914</v>
      </c>
      <c r="I20" s="15">
        <f t="shared" si="4"/>
        <v>14421703.925454322</v>
      </c>
      <c r="J20" s="15">
        <f t="shared" si="1"/>
        <v>10383627.238935372</v>
      </c>
      <c r="K20" s="15">
        <f t="shared" si="5"/>
        <v>10537242.54454861</v>
      </c>
      <c r="L20" s="15">
        <f t="shared" si="2"/>
        <v>10383627.238935372</v>
      </c>
      <c r="M20" s="15">
        <f t="shared" si="3"/>
        <v>-153615.30561323836</v>
      </c>
      <c r="N20" s="14">
        <f t="shared" si="6"/>
        <v>0</v>
      </c>
      <c r="O20" s="9">
        <f>VLOOKUP(A20,[1]HwabaoWP_szse_innovation_100!$A:$U,21)</f>
        <v>-12.858623413630797</v>
      </c>
      <c r="P20" s="9">
        <f t="shared" si="7"/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model4(3)turnover&amp;CCI_per_day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2022-12-27T02:30:44Z</dcterms:modified>
</cp:coreProperties>
</file>