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C22" i="7" l="1"/>
  <c r="B22" i="7"/>
  <c r="C21" i="7" l="1"/>
  <c r="B21" i="7"/>
  <c r="C20" i="7" l="1"/>
  <c r="B20" i="7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D3" i="7" l="1"/>
  <c r="D4" i="7" l="1"/>
  <c r="E4" i="7" s="1"/>
  <c r="I4" i="7" l="1"/>
  <c r="L4" i="7"/>
  <c r="F4" i="7"/>
  <c r="G4" i="7" s="1"/>
  <c r="H4" i="7" s="1"/>
  <c r="J4" i="7" s="1"/>
  <c r="K4" i="7" s="1"/>
  <c r="D5" i="7" l="1"/>
  <c r="E5" i="7" s="1"/>
  <c r="L5" i="7" l="1"/>
  <c r="F5" i="7"/>
  <c r="G5" i="7" s="1"/>
  <c r="H5" i="7" s="1"/>
  <c r="I5" i="7"/>
  <c r="J5" i="7" l="1"/>
  <c r="K5" i="7" s="1"/>
  <c r="D6" i="7" l="1"/>
  <c r="E6" i="7" s="1"/>
  <c r="L6" i="7" l="1"/>
  <c r="F6" i="7"/>
  <c r="G6" i="7" s="1"/>
  <c r="I6" i="7"/>
  <c r="H6" i="7" l="1"/>
  <c r="J6" i="7" s="1"/>
  <c r="K6" i="7" s="1"/>
  <c r="D7" i="7" l="1"/>
  <c r="E7" i="7" s="1"/>
  <c r="L7" i="7" l="1"/>
  <c r="F7" i="7"/>
  <c r="G7" i="7" s="1"/>
  <c r="I7" i="7"/>
  <c r="H7" i="7" l="1"/>
  <c r="J7" i="7" s="1"/>
  <c r="K7" i="7" s="1"/>
  <c r="D8" i="7" l="1"/>
  <c r="E8" i="7" s="1"/>
  <c r="L8" i="7" l="1"/>
  <c r="F8" i="7"/>
  <c r="G8" i="7" s="1"/>
  <c r="I8" i="7"/>
  <c r="H8" i="7" l="1"/>
  <c r="J8" i="7" s="1"/>
  <c r="K8" i="7" s="1"/>
  <c r="D9" i="7" l="1"/>
  <c r="E9" i="7" s="1"/>
  <c r="L9" i="7" l="1"/>
  <c r="F9" i="7"/>
  <c r="G9" i="7" s="1"/>
  <c r="I9" i="7"/>
  <c r="H9" i="7" l="1"/>
  <c r="J9" i="7" s="1"/>
  <c r="K9" i="7" s="1"/>
  <c r="D10" i="7" l="1"/>
  <c r="E10" i="7" s="1"/>
  <c r="L10" i="7" l="1"/>
  <c r="F10" i="7"/>
  <c r="G10" i="7" s="1"/>
  <c r="I10" i="7"/>
  <c r="H10" i="7" l="1"/>
  <c r="J10" i="7" s="1"/>
  <c r="K10" i="7" s="1"/>
  <c r="D11" i="7" l="1"/>
  <c r="E11" i="7" s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D12" i="7" l="1"/>
  <c r="E12" i="7" s="1"/>
  <c r="F12" i="7" l="1"/>
  <c r="G12" i="7" s="1"/>
  <c r="H12" i="7" s="1"/>
  <c r="L12" i="7"/>
  <c r="I12" i="7"/>
  <c r="J12" i="7" l="1"/>
  <c r="K12" i="7" s="1"/>
  <c r="D13" i="7" l="1"/>
  <c r="E13" i="7" s="1"/>
  <c r="F13" i="7" l="1"/>
  <c r="G13" i="7" s="1"/>
  <c r="H13" i="7" s="1"/>
  <c r="L13" i="7"/>
  <c r="I13" i="7"/>
  <c r="J13" i="7" l="1"/>
  <c r="K13" i="7" s="1"/>
  <c r="D14" i="7" l="1"/>
  <c r="E14" i="7" s="1"/>
  <c r="I14" i="7" l="1"/>
  <c r="F14" i="7"/>
  <c r="G14" i="7" s="1"/>
  <c r="H14" i="7" s="1"/>
  <c r="L14" i="7"/>
  <c r="J14" i="7" l="1"/>
  <c r="K14" i="7" s="1"/>
  <c r="D15" i="7"/>
  <c r="E15" i="7" s="1"/>
  <c r="L15" i="7" l="1"/>
  <c r="F15" i="7"/>
  <c r="G15" i="7" s="1"/>
  <c r="H15" i="7" s="1"/>
  <c r="J15" i="7" s="1"/>
  <c r="K15" i="7" s="1"/>
  <c r="I15" i="7"/>
  <c r="D16" i="7" l="1"/>
  <c r="E16" i="7" s="1"/>
  <c r="L16" i="7" l="1"/>
  <c r="F16" i="7"/>
  <c r="G16" i="7" s="1"/>
  <c r="H16" i="7" s="1"/>
  <c r="J16" i="7" s="1"/>
  <c r="K16" i="7" s="1"/>
  <c r="I16" i="7"/>
  <c r="D17" i="7" l="1"/>
  <c r="E17" i="7" s="1"/>
  <c r="L17" i="7" l="1"/>
  <c r="F17" i="7"/>
  <c r="G17" i="7" s="1"/>
  <c r="H17" i="7" s="1"/>
  <c r="I17" i="7"/>
  <c r="J17" i="7" l="1"/>
  <c r="K17" i="7" s="1"/>
  <c r="D18" i="7"/>
  <c r="E18" i="7" s="1"/>
  <c r="L18" i="7" l="1"/>
  <c r="F18" i="7"/>
  <c r="G18" i="7" s="1"/>
  <c r="H18" i="7" s="1"/>
  <c r="I18" i="7"/>
  <c r="J18" i="7" l="1"/>
  <c r="K18" i="7" s="1"/>
  <c r="D19" i="7" l="1"/>
  <c r="E19" i="7" s="1"/>
  <c r="I19" i="7" l="1"/>
  <c r="F19" i="7"/>
  <c r="G19" i="7" s="1"/>
  <c r="H19" i="7" s="1"/>
  <c r="L19" i="7"/>
  <c r="J19" i="7" l="1"/>
  <c r="K19" i="7" s="1"/>
  <c r="D20" i="7" l="1"/>
  <c r="E20" i="7" s="1"/>
  <c r="I20" i="7" l="1"/>
  <c r="F20" i="7"/>
  <c r="G20" i="7" s="1"/>
  <c r="H20" i="7" s="1"/>
  <c r="L20" i="7"/>
  <c r="J20" i="7" l="1"/>
  <c r="K20" i="7" s="1"/>
  <c r="D21" i="7" l="1"/>
  <c r="E21" i="7" s="1"/>
  <c r="F21" i="7" l="1"/>
  <c r="G21" i="7" s="1"/>
  <c r="H21" i="7" s="1"/>
  <c r="L21" i="7"/>
  <c r="I21" i="7"/>
  <c r="J21" i="7" l="1"/>
  <c r="K21" i="7"/>
  <c r="D22" i="7" l="1"/>
  <c r="E22" i="7" s="1"/>
  <c r="L22" i="7" l="1"/>
  <c r="I22" i="7"/>
  <c r="F22" i="7"/>
  <c r="G22" i="7" s="1"/>
  <c r="H22" i="7" l="1"/>
  <c r="J22" i="7" s="1"/>
  <c r="K22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<sst xmlns="http://schemas.openxmlformats.org/spreadsheetml/2006/main" count="21" uniqueCount="16">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</sst>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  <c:pt idx="18">
                  <c:v>3109473.9545420222</c:v>
                </c:pt>
                <c:pt idx="19">
                  <c:v>3420451.2163454616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  <c:pt idx="18">
                  <c:v>2745559.9753339919</c:v>
                </c:pt>
                <c:pt idx="19">
                  <c:v>3207026.9420786961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-363913.97920803027</c:v>
                </c:pt>
                <c:pt idx="19">
                  <c:v>-213424.27426676545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4704"/>
        <c:axId val="158949760"/>
      </c:lineChart>
      <c:dateAx>
        <c:axId val="15882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49760"/>
        <c:crosses val="autoZero"/>
        <c:auto val="1"/>
        <c:lblOffset val="100"/>
        <c:baseTimeUnit val="days"/>
      </c:dateAx>
      <c:valAx>
        <c:axId val="158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  <c:pt idx="18">
                  <c:v>391641.90745168331</c:v>
                </c:pt>
                <c:pt idx="19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127104"/>
        <c:axId val="532124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51072"/>
        <c:axId val="532052608"/>
      </c:lineChart>
      <c:dateAx>
        <c:axId val="53205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2608"/>
        <c:crosses val="autoZero"/>
        <c:auto val="1"/>
        <c:lblOffset val="100"/>
        <c:baseTimeUnit val="days"/>
      </c:dateAx>
      <c:valAx>
        <c:axId val="5320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51072"/>
        <c:crosses val="autoZero"/>
        <c:crossBetween val="between"/>
      </c:valAx>
      <c:valAx>
        <c:axId val="532124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27104"/>
        <c:crosses val="max"/>
        <c:crossBetween val="between"/>
      </c:valAx>
      <c:catAx>
        <c:axId val="53212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2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39.900001525878913</v>
          </cell>
          <cell r="D78">
            <v>41.020526335866805</v>
          </cell>
        </row>
        <row r="79">
          <cell r="B79">
            <v>44404</v>
          </cell>
          <cell r="C79">
            <v>38.209999084472663</v>
          </cell>
          <cell r="D79">
            <v>40.984025981952598</v>
          </cell>
        </row>
        <row r="80">
          <cell r="B80">
            <v>44405</v>
          </cell>
          <cell r="C80">
            <v>38.619998931884773</v>
          </cell>
          <cell r="D80">
            <v>40.953717942849167</v>
          </cell>
        </row>
        <row r="81">
          <cell r="B81">
            <v>44406</v>
          </cell>
          <cell r="C81">
            <v>40.119998931884773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41.130001068115227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40.869998931884773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39.290000915527337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39.130001068115227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38.630001068115227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34.220001220703118</v>
          </cell>
          <cell r="D107">
            <v>40.482476154145722</v>
          </cell>
        </row>
        <row r="108">
          <cell r="B108">
            <v>44445</v>
          </cell>
          <cell r="C108">
            <v>35.540000915527337</v>
          </cell>
          <cell r="D108">
            <v>40.435849029253099</v>
          </cell>
        </row>
        <row r="109">
          <cell r="B109">
            <v>44446</v>
          </cell>
          <cell r="C109">
            <v>35.720001220703118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35.470001220703118</v>
          </cell>
          <cell r="D114">
            <v>40.173214266640784</v>
          </cell>
        </row>
        <row r="115">
          <cell r="B115">
            <v>44454</v>
          </cell>
          <cell r="C115">
            <v>35.130001068115227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34.560001373291023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3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VLOOKUP(A3,[2]myPEPB!$B:$C,2)</f>
        <v>47.64</v>
      </c>
      <c r="D3" s="16">
        <f>VLOOKUP(A3,[2]myPEPB!$B:$D,3)</f>
        <v>45.46631578947369</v>
      </c>
      <c r="E3" s="16">
        <v>0</v>
      </c>
      <c r="F3" s="17">
        <f t="shared" ref="F3:F22" si="0">E3/B3</f>
        <v>0</v>
      </c>
      <c r="G3" s="17">
        <f>G2+F3</f>
        <v>0</v>
      </c>
      <c r="H3" s="17">
        <f t="shared" ref="H3:H22" si="1">G3*B3</f>
        <v>0</v>
      </c>
      <c r="I3" s="17">
        <f>IF(E3&gt;0,I2+E3,I2)</f>
        <v>0</v>
      </c>
      <c r="J3" s="17">
        <f t="shared" ref="J3:J22" si="2">H3+L3</f>
        <v>0</v>
      </c>
      <c r="K3" s="17">
        <f t="shared" ref="K3:K22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</row>
    <row r="4" spans="1:23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VLOOKUP(A4,[2]myPEPB!$B:$C,2)</f>
        <v>39.85</v>
      </c>
      <c r="D4" s="16">
        <f>VLOOKUP(A4,[2]myPEPB!$B:$D,3)</f>
        <v>41.802432432432425</v>
      </c>
      <c r="E4" s="16">
        <f t="shared" ref="E4:E22" si="4">IF(C4&lt;D4,$E$2*(D4-C4)^2,-$E$2*(D4-C4)^2)</f>
        <v>15057.369992695269</v>
      </c>
      <c r="F4" s="17">
        <f t="shared" si="0"/>
        <v>3023.1676108578522</v>
      </c>
      <c r="G4" s="17">
        <f t="shared" ref="G4:G22" si="5">G3+F4</f>
        <v>3023.1676108578522</v>
      </c>
      <c r="H4" s="17">
        <f t="shared" si="1"/>
        <v>15057.369992695269</v>
      </c>
      <c r="I4" s="17">
        <f t="shared" ref="I4:I22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2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</row>
    <row r="5" spans="1:23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VLOOKUP(A5,[2]myPEPB!$B:$C,2)</f>
        <v>41.45</v>
      </c>
      <c r="D5" s="16">
        <f>VLOOKUP(A5,[2]myPEPB!$B:$D,3)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</row>
    <row r="6" spans="1:23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VLOOKUP(A6,[2]myPEPB!$B:$C,2)</f>
        <v>39.930000305175781</v>
      </c>
      <c r="D6" s="16">
        <f>VLOOKUP(A6,[2]myPEPB!$B:$D,3)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</row>
    <row r="7" spans="1:23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VLOOKUP(A7,[2]myPEPB!$B:$C,2)</f>
        <v>38.069999694824219</v>
      </c>
      <c r="D7" s="16">
        <f>VLOOKUP(A7,[2]myPEPB!$B:$D,3)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3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VLOOKUP(A8,[2]myPEPB!$B:$C,2)</f>
        <v>35.020000457763672</v>
      </c>
      <c r="D8" s="16">
        <f>VLOOKUP(A8,[2]myPEPB!$B:$D,3)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3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VLOOKUP(A9,[2]myPEPB!$B:$C,2)</f>
        <v>36.299999239999998</v>
      </c>
      <c r="D9" s="16">
        <f>VLOOKUP(A9,[2]myPEPB!$B:$D,3)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3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VLOOKUP(A10,[2]myPEPB!$B:$C,2)</f>
        <v>35.450000000000003</v>
      </c>
      <c r="D10" s="16">
        <f>VLOOKUP(A10,[2]myPEPB!$B:$D,3)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3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VLOOKUP(A11,[2]myPEPB!$B:$C,2)</f>
        <v>34.630000000000003</v>
      </c>
      <c r="D11" s="16">
        <f>VLOOKUP(A11,[2]myPEPB!$B:$D,3)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3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VLOOKUP(A12,[2]myPEPB!$B:$C,2)</f>
        <v>31.159999849999998</v>
      </c>
      <c r="D12" s="16">
        <f>VLOOKUP(A12,[2]myPEPB!$B:$D,3)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3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VLOOKUP(A13,[2]myPEPB!$B:$C,2)</f>
        <v>30.969999309999999</v>
      </c>
      <c r="D13" s="16">
        <f>VLOOKUP(A13,[2]myPEPB!$B:$D,3)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3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VLOOKUP(A14,[2]myPEPB!$B:$C,2)</f>
        <v>27.63999939</v>
      </c>
      <c r="D14" s="16">
        <f>VLOOKUP(A14,[2]myPEPB!$B:$D,3)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3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VLOOKUP(A15,[2]myPEPB!$B:$C,2)</f>
        <v>25.129999160000001</v>
      </c>
      <c r="D15" s="16">
        <f>VLOOKUP(A15,[2]myPEPB!$B:$D,3)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3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VLOOKUP(A16,[2]myPEPB!$B:$C,2)</f>
        <v>24.129999160000001</v>
      </c>
      <c r="D16" s="16">
        <f>VLOOKUP(A16,[2]myPEPB!$B:$D,3)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VLOOKUP(A17,[2]myPEPB!$B:$C,2)</f>
        <v>27.809999470000001</v>
      </c>
      <c r="D17" s="16">
        <f>VLOOKUP(A17,[2]myPEPB!$B:$D,3)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VLOOKUP(A18,[2]myPEPB!$B:$C,2)</f>
        <v>26.329999919999999</v>
      </c>
      <c r="D18" s="16">
        <f>VLOOKUP(A18,[2]myPEPB!$B:$D,3)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VLOOKUP(A19,[2]myPEPB!$B:$C,2)</f>
        <v>25.18000031</v>
      </c>
      <c r="D19" s="16">
        <f>VLOOKUP(A19,[2]myPEPB!$B:$D,3)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VLOOKUP(A20,[2]myPEPB!$B:$C,2)</f>
        <v>23.340000150000002</v>
      </c>
      <c r="D20" s="16">
        <f>VLOOKUP(A20,[2]myPEPB!$B:$D,3)</f>
        <v>32.601424623862997</v>
      </c>
      <c r="E20" s="16">
        <f t="shared" si="4"/>
        <v>338807.23397602042</v>
      </c>
      <c r="F20" s="17">
        <f t="shared" si="0"/>
        <v>101205.06610529579</v>
      </c>
      <c r="G20" s="17">
        <f t="shared" si="5"/>
        <v>713238.8528998564</v>
      </c>
      <c r="H20" s="17">
        <f t="shared" si="1"/>
        <v>2387731.09108799</v>
      </c>
      <c r="I20" s="17">
        <f t="shared" si="6"/>
        <v>2717832.047090339</v>
      </c>
      <c r="J20" s="17">
        <f t="shared" si="2"/>
        <v>2388388.957364744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VLOOKUP(A21,[2]myPEPB!$B:$C,2)</f>
        <v>22.239999770000001</v>
      </c>
      <c r="D21" s="16">
        <f>VLOOKUP(A21,[2]myPEPB!$B:$D,3)</f>
        <v>32.197401538923856</v>
      </c>
      <c r="E21" s="16">
        <f t="shared" si="4"/>
        <v>391641.90745168331</v>
      </c>
      <c r="F21" s="17">
        <f t="shared" si="0"/>
        <v>118700.95139830669</v>
      </c>
      <c r="G21" s="17">
        <f t="shared" si="5"/>
        <v>831939.80429816304</v>
      </c>
      <c r="H21" s="17">
        <f t="shared" si="1"/>
        <v>2744902.1090572379</v>
      </c>
      <c r="I21" s="17">
        <f t="shared" si="6"/>
        <v>3109473.9545420222</v>
      </c>
      <c r="J21" s="17">
        <f t="shared" si="2"/>
        <v>2745559.9753339919</v>
      </c>
      <c r="K21" s="17">
        <f t="shared" si="3"/>
        <v>-363913.97920803027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VLOOKUP(A22,[2]myPEPB!$B:$C,2)</f>
        <v>22.809999470000001</v>
      </c>
      <c r="D22" s="16">
        <f>VLOOKUP(A22,[2]myPEPB!$B:$D,3)</f>
        <v>31.682903206079384</v>
      </c>
      <c r="E22" s="16">
        <f t="shared" si="4"/>
        <v>310977.26180343935</v>
      </c>
      <c r="F22" s="17">
        <f t="shared" si="0"/>
        <v>89353.834971526841</v>
      </c>
      <c r="G22" s="17">
        <f t="shared" si="5"/>
        <v>921293.63926968991</v>
      </c>
      <c r="H22" s="17">
        <f t="shared" si="1"/>
        <v>3206369.075801942</v>
      </c>
      <c r="I22" s="17">
        <f t="shared" si="6"/>
        <v>3420451.2163454616</v>
      </c>
      <c r="J22" s="17">
        <f t="shared" si="2"/>
        <v>3207026.9420786961</v>
      </c>
      <c r="K22" s="17">
        <f t="shared" si="3"/>
        <v>-213424.27426676545</v>
      </c>
      <c r="L22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2023-01-10T15:01:18Z</dcterms:modified>
</cp:coreProperties>
</file>