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240" yWindow="105" windowWidth="14805" windowHeight="8010"/>
  </bookViews>
  <sheets>
    <sheet name="model2(1)" sheetId="7" r:id="rId1"/>
  </sheets>
  <definedNames>
    <definedName name="_xlnm._FilterDatabase" localSheetId="0" hidden="1">'model2(1)'!$P$1:$P$25</definedName>
    <definedName name="金额" localSheetId="0">OFFSET('model2(1)'!K1,0,0,COUNTA('model2(1)'!K:K)-1)</definedName>
    <definedName name="买卖" localSheetId="0">OFFSET('model2(1)'!E1,0,0,COUNTA('model2(1)'!E:E)-2)</definedName>
    <definedName name="时间" localSheetId="0">OFFSET('model2(1)'!A1,0,0,COUNTA('model2(1)'!A:A)-1)</definedName>
    <definedName name="指数" localSheetId="0">OFFSET('model2(1)'!B1,0,0,COUNTA('model2(1)'!B:B)-1)</definedName>
    <definedName name="资产" localSheetId="0">OFFSET('model2(1)'!J1,0,0,COUNTA('model2(1)'!J:J)-1)</definedName>
    <definedName name="资金" localSheetId="0">OFFSET('model2(1)'!I1,0,0,COUNTA('model2(1)'!I:I)-1)</definedName>
  </definedNames>
  <calcPr calcId="145621"/>
</workbook>
</file>

<file path=xl/calcChain.xml><?xml version="1.0" encoding="utf-8"?>
<calcChain xmlns="http://schemas.openxmlformats.org/spreadsheetml/2006/main">
  <c r="Z3" i="7" l="1"/>
  <c r="AA3" i="7" s="1"/>
  <c r="Z4" i="7" l="1"/>
  <c r="AA4" i="7" s="1"/>
  <c r="AA5" i="7" l="1"/>
  <c r="H2" i="7" l="1"/>
</calcChain>
</file>

<file path=xl/sharedStrings.xml><?xml version="1.0" encoding="utf-8"?>
<sst xmlns="http://schemas.openxmlformats.org/spreadsheetml/2006/main" count="21" uniqueCount="16">
  <si>
    <t>PE</t>
  </si>
  <si>
    <t>date</t>
  </si>
  <si>
    <t>szse innovation100</t>
  </si>
  <si>
    <t>historical PE mean</t>
  </si>
  <si>
    <t>sales amount</t>
  </si>
  <si>
    <t>sales shares</t>
  </si>
  <si>
    <t>shares held</t>
  </si>
  <si>
    <t>market value</t>
  </si>
  <si>
    <t>accumulated investment</t>
  </si>
  <si>
    <t>total assets</t>
  </si>
  <si>
    <t>profit amount</t>
  </si>
  <si>
    <t>recovered funds</t>
  </si>
  <si>
    <t>investment per year</t>
  </si>
  <si>
    <t>absolute RR</t>
  </si>
  <si>
    <t>annualized RR</t>
  </si>
  <si>
    <t>unit:yuan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</si>
</sst>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2" x14ac:knownFonts="1"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7" fillId="0" borderId="0"/>
  </cellStyleXfs>
  <cellXfs count="29">
    <xf numFmtId="0" fontId="0" fillId="0" borderId="0" xfId="0"/>
    <xf numFmtId="0" fontId="1" fillId="0" borderId="0" xfId="0" applyFont="1"/>
    <xf numFmtId="10" fontId="1" fillId="0" borderId="0" xfId="0" applyNumberFormat="1" applyFont="1"/>
    <xf numFmtId="176" fontId="1" fillId="0" borderId="0" xfId="0" applyNumberFormat="1" applyFont="1"/>
    <xf numFmtId="176" fontId="3" fillId="0" borderId="1" xfId="0" applyNumberFormat="1" applyFont="1" applyBorder="1"/>
    <xf numFmtId="0" fontId="3" fillId="0" borderId="1" xfId="0" applyFont="1" applyBorder="1"/>
    <xf numFmtId="0" fontId="3" fillId="0" borderId="0" xfId="0" applyFont="1"/>
    <xf numFmtId="10" fontId="3" fillId="0" borderId="0" xfId="0" applyNumberFormat="1" applyFont="1"/>
    <xf numFmtId="10" fontId="3" fillId="0" borderId="1" xfId="0" applyNumberFormat="1" applyFont="1" applyBorder="1"/>
    <xf numFmtId="178" fontId="3" fillId="0" borderId="1" xfId="0" applyNumberFormat="1" applyFont="1" applyBorder="1"/>
    <xf numFmtId="0" fontId="5" fillId="0" borderId="0" xfId="0" applyFont="1" applyAlignment="1">
      <alignment horizontal="center"/>
    </xf>
    <xf numFmtId="10" fontId="5" fillId="0" borderId="0" xfId="0" applyNumberFormat="1" applyFont="1" applyAlignment="1">
      <alignment horizontal="center"/>
    </xf>
    <xf numFmtId="0" fontId="6" fillId="3" borderId="1" xfId="0" applyFont="1" applyFill="1" applyBorder="1" applyAlignment="1">
      <alignment horizontal="center" vertical="center"/>
    </xf>
    <xf numFmtId="176" fontId="6" fillId="3" borderId="1" xfId="0" applyNumberFormat="1" applyFont="1" applyFill="1" applyBorder="1" applyAlignment="1">
      <alignment horizontal="center" vertical="center" wrapText="1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0" applyFont="1" applyBorder="1"/>
    <xf numFmtId="176" fontId="9" fillId="0" borderId="1" xfId="0" applyNumberFormat="1" applyFont="1" applyBorder="1"/>
    <xf numFmtId="176" fontId="9" fillId="2" borderId="1" xfId="0" applyNumberFormat="1" applyFont="1" applyFill="1" applyBorder="1"/>
    <xf numFmtId="176" fontId="10" fillId="0" borderId="1" xfId="0" applyNumberFormat="1" applyFont="1" applyBorder="1"/>
    <xf numFmtId="177" fontId="11" fillId="4" borderId="1" xfId="0" applyNumberFormat="1" applyFont="1" applyFill="1" applyBorder="1" applyAlignment="1" applyProtection="1">
      <alignment horizontal="center"/>
    </xf>
    <xf numFmtId="176" fontId="6" fillId="3" borderId="1" xfId="1" applyNumberFormat="1" applyFont="1" applyFill="1" applyBorder="1" applyAlignment="1">
      <alignment horizontal="center" vertical="center"/>
    </xf>
    <xf numFmtId="176" fontId="6" fillId="3" borderId="1" xfId="1" applyNumberFormat="1" applyFont="1" applyFill="1" applyBorder="1" applyAlignment="1">
      <alignment horizontal="center" vertical="center" wrapText="1"/>
    </xf>
    <xf numFmtId="0" fontId="6" fillId="3" borderId="1" xfId="1" applyFont="1" applyFill="1" applyBorder="1" applyAlignment="1">
      <alignment horizontal="center" vertical="center"/>
    </xf>
    <xf numFmtId="0" fontId="6" fillId="3" borderId="1" xfId="1" applyFont="1" applyFill="1" applyBorder="1" applyAlignment="1">
      <alignment horizontal="center" vertical="center" wrapText="1"/>
    </xf>
    <xf numFmtId="176" fontId="6" fillId="3" borderId="0" xfId="0" applyNumberFormat="1" applyFont="1" applyFill="1" applyAlignment="1">
      <alignment horizontal="center" vertical="center" wrapText="1"/>
    </xf>
    <xf numFmtId="0" fontId="4" fillId="0" borderId="1" xfId="0" applyFont="1" applyBorder="1"/>
    <xf numFmtId="0" fontId="4" fillId="0" borderId="1" xfId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78" fontId="1" fillId="0" borderId="0" xfId="0" applyNumberFormat="1" applyFont="1"/>
  </cellXfs>
  <cellStyles count="2">
    <cellStyle name="常规" xfId="0" builtinId="0"/>
    <cellStyle name="常规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'model2(1)'!$I$1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'model2(1)'!时间</c:f>
              <c:numCache>
                <c:formatCode>yyyy\-mm\-dd</c:formatCode>
                <c:ptCount val="24"/>
                <c:pt idx="0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  <c:pt idx="19">
                  <c:v>44895</c:v>
                </c:pt>
                <c:pt idx="20">
                  <c:v>44925</c:v>
                </c:pt>
                <c:pt idx="21">
                  <c:v>44957</c:v>
                </c:pt>
                <c:pt idx="22">
                  <c:v>44985</c:v>
                </c:pt>
                <c:pt idx="23">
                  <c:v>45016</c:v>
                </c:pt>
              </c:numCache>
            </c:numRef>
          </c:cat>
          <c:val>
            <c:numRef>
              <c:f>'model2(1)'!资金</c:f>
              <c:numCache>
                <c:formatCode>0.00_ </c:formatCode>
                <c:ptCount val="24"/>
                <c:pt idx="0">
                  <c:v>0</c:v>
                </c:pt>
                <c:pt idx="1">
                  <c:v>7712.1081081080747</c:v>
                </c:pt>
                <c:pt idx="2">
                  <c:v>7712.1081081080747</c:v>
                </c:pt>
                <c:pt idx="3">
                  <c:v>11664.081842391435</c:v>
                </c:pt>
                <c:pt idx="4">
                  <c:v>21873.671094040492</c:v>
                </c:pt>
                <c:pt idx="5">
                  <c:v>40481.406990791962</c:v>
                </c:pt>
                <c:pt idx="6">
                  <c:v>52148.221373179636</c:v>
                </c:pt>
                <c:pt idx="7">
                  <c:v>64967.946328742102</c:v>
                </c:pt>
                <c:pt idx="8">
                  <c:v>79182.33418903171</c:v>
                </c:pt>
                <c:pt idx="9">
                  <c:v>105607.05180510106</c:v>
                </c:pt>
                <c:pt idx="10">
                  <c:v>130172.61165171349</c:v>
                </c:pt>
                <c:pt idx="11">
                  <c:v>164537.77781542929</c:v>
                </c:pt>
                <c:pt idx="12">
                  <c:v>205760.43679266769</c:v>
                </c:pt>
                <c:pt idx="13">
                  <c:v>247670.22312009777</c:v>
                </c:pt>
                <c:pt idx="14">
                  <c:v>272590.3800609961</c:v>
                </c:pt>
                <c:pt idx="15">
                  <c:v>301566.39888449764</c:v>
                </c:pt>
                <c:pt idx="16">
                  <c:v>333155.37425341766</c:v>
                </c:pt>
                <c:pt idx="17">
                  <c:v>372772.62095975736</c:v>
                </c:pt>
                <c:pt idx="18">
                  <c:v>412249.13116579794</c:v>
                </c:pt>
                <c:pt idx="19">
                  <c:v>447433.97088946414</c:v>
                </c:pt>
                <c:pt idx="20">
                  <c:v>481135.78253253351</c:v>
                </c:pt>
                <c:pt idx="21">
                  <c:v>505270.14247409179</c:v>
                </c:pt>
                <c:pt idx="22">
                  <c:v>531926.42535211891</c:v>
                </c:pt>
                <c:pt idx="23">
                  <c:v>556547.12030853529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'model2(1)'!$J$1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'model2(1)'!时间</c:f>
              <c:numCache>
                <c:formatCode>yyyy\-mm\-dd</c:formatCode>
                <c:ptCount val="24"/>
                <c:pt idx="0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  <c:pt idx="19">
                  <c:v>44895</c:v>
                </c:pt>
                <c:pt idx="20">
                  <c:v>44925</c:v>
                </c:pt>
                <c:pt idx="21">
                  <c:v>44957</c:v>
                </c:pt>
                <c:pt idx="22">
                  <c:v>44985</c:v>
                </c:pt>
                <c:pt idx="23">
                  <c:v>45016</c:v>
                </c:pt>
              </c:numCache>
            </c:numRef>
          </c:cat>
          <c:val>
            <c:numRef>
              <c:f>'model2(1)'!资产</c:f>
              <c:numCache>
                <c:formatCode>0.00_ </c:formatCode>
                <c:ptCount val="24"/>
                <c:pt idx="0">
                  <c:v>0</c:v>
                </c:pt>
                <c:pt idx="1">
                  <c:v>7712.1081081080747</c:v>
                </c:pt>
                <c:pt idx="2">
                  <c:v>7914.671218760619</c:v>
                </c:pt>
                <c:pt idx="3">
                  <c:v>11701.688775504419</c:v>
                </c:pt>
                <c:pt idx="4">
                  <c:v>21472.660615758588</c:v>
                </c:pt>
                <c:pt idx="5">
                  <c:v>39869.038874257116</c:v>
                </c:pt>
                <c:pt idx="6">
                  <c:v>52813.025907850562</c:v>
                </c:pt>
                <c:pt idx="7">
                  <c:v>66545.825969857004</c:v>
                </c:pt>
                <c:pt idx="8">
                  <c:v>79558.439401320473</c:v>
                </c:pt>
                <c:pt idx="9">
                  <c:v>97664.720683972031</c:v>
                </c:pt>
                <c:pt idx="10">
                  <c:v>122042.56010108377</c:v>
                </c:pt>
                <c:pt idx="11">
                  <c:v>143360.90437901206</c:v>
                </c:pt>
                <c:pt idx="12">
                  <c:v>171213.32513610244</c:v>
                </c:pt>
                <c:pt idx="13">
                  <c:v>219660.19139812523</c:v>
                </c:pt>
                <c:pt idx="14">
                  <c:v>272972.15173328848</c:v>
                </c:pt>
                <c:pt idx="15">
                  <c:v>286289.03519777412</c:v>
                </c:pt>
                <c:pt idx="16">
                  <c:v>305361.68024218484</c:v>
                </c:pt>
                <c:pt idx="17">
                  <c:v>315895.43930199702</c:v>
                </c:pt>
                <c:pt idx="18">
                  <c:v>350834.74284954427</c:v>
                </c:pt>
                <c:pt idx="19">
                  <c:v>405165.77582340705</c:v>
                </c:pt>
                <c:pt idx="20">
                  <c:v>438083.73687453551</c:v>
                </c:pt>
                <c:pt idx="21">
                  <c:v>504627.63565710397</c:v>
                </c:pt>
                <c:pt idx="22">
                  <c:v>513689.15984423808</c:v>
                </c:pt>
                <c:pt idx="23">
                  <c:v>543666.14031884272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'model2(1)'!$K$1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'model2(1)'!时间</c:f>
              <c:numCache>
                <c:formatCode>yyyy\-mm\-dd</c:formatCode>
                <c:ptCount val="24"/>
                <c:pt idx="0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  <c:pt idx="19">
                  <c:v>44895</c:v>
                </c:pt>
                <c:pt idx="20">
                  <c:v>44925</c:v>
                </c:pt>
                <c:pt idx="21">
                  <c:v>44957</c:v>
                </c:pt>
                <c:pt idx="22">
                  <c:v>44985</c:v>
                </c:pt>
                <c:pt idx="23">
                  <c:v>45016</c:v>
                </c:pt>
              </c:numCache>
            </c:numRef>
          </c:cat>
          <c:val>
            <c:numRef>
              <c:f>'model2(1)'!金额</c:f>
              <c:numCache>
                <c:formatCode>0.00_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202.56311065254431</c:v>
                </c:pt>
                <c:pt idx="3">
                  <c:v>37.606933112983825</c:v>
                </c:pt>
                <c:pt idx="4">
                  <c:v>-401.01047828190349</c:v>
                </c:pt>
                <c:pt idx="5">
                  <c:v>-612.36811653484619</c:v>
                </c:pt>
                <c:pt idx="6">
                  <c:v>664.80453467092593</c:v>
                </c:pt>
                <c:pt idx="7">
                  <c:v>1577.8796411149015</c:v>
                </c:pt>
                <c:pt idx="8">
                  <c:v>376.10521228876314</c:v>
                </c:pt>
                <c:pt idx="9">
                  <c:v>-7942.3311211290275</c:v>
                </c:pt>
                <c:pt idx="10">
                  <c:v>-8130.0515506297234</c:v>
                </c:pt>
                <c:pt idx="11">
                  <c:v>-21176.873436417227</c:v>
                </c:pt>
                <c:pt idx="12">
                  <c:v>-34547.111656565248</c:v>
                </c:pt>
                <c:pt idx="13">
                  <c:v>-28010.03172197254</c:v>
                </c:pt>
                <c:pt idx="14">
                  <c:v>381.77167229237966</c:v>
                </c:pt>
                <c:pt idx="15">
                  <c:v>-15277.363686723518</c:v>
                </c:pt>
                <c:pt idx="16">
                  <c:v>-27793.694011232816</c:v>
                </c:pt>
                <c:pt idx="17">
                  <c:v>-56877.181657760346</c:v>
                </c:pt>
                <c:pt idx="18">
                  <c:v>-61414.388316253666</c:v>
                </c:pt>
                <c:pt idx="19">
                  <c:v>-42268.195066057087</c:v>
                </c:pt>
                <c:pt idx="20">
                  <c:v>-43052.045657998009</c:v>
                </c:pt>
                <c:pt idx="21">
                  <c:v>-642.50681698782137</c:v>
                </c:pt>
                <c:pt idx="22">
                  <c:v>-18237.265507880831</c:v>
                </c:pt>
                <c:pt idx="23">
                  <c:v>-12880.979989692569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4294656"/>
        <c:axId val="254316928"/>
      </c:lineChart>
      <c:dateAx>
        <c:axId val="25429465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4316928"/>
        <c:crosses val="autoZero"/>
        <c:auto val="1"/>
        <c:lblOffset val="100"/>
        <c:baseTimeUnit val="days"/>
      </c:dateAx>
      <c:valAx>
        <c:axId val="25431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4294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szseinnovation100index &amp;                                            sales amount per month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'model2(1)'!买卖</c:f>
              <c:numCache>
                <c:formatCode>0.00_ </c:formatCode>
                <c:ptCount val="24"/>
                <c:pt idx="0">
                  <c:v>0</c:v>
                </c:pt>
                <c:pt idx="1">
                  <c:v>7712.1081081080747</c:v>
                </c:pt>
                <c:pt idx="2">
                  <c:v>-1612.0086206897299</c:v>
                </c:pt>
                <c:pt idx="3">
                  <c:v>3951.9737342833614</c:v>
                </c:pt>
                <c:pt idx="4">
                  <c:v>10209.589251649057</c:v>
                </c:pt>
                <c:pt idx="5">
                  <c:v>18607.735896751474</c:v>
                </c:pt>
                <c:pt idx="6">
                  <c:v>11666.814382387671</c:v>
                </c:pt>
                <c:pt idx="7">
                  <c:v>12819.724955562464</c:v>
                </c:pt>
                <c:pt idx="8">
                  <c:v>14214.387860289606</c:v>
                </c:pt>
                <c:pt idx="9">
                  <c:v>26424.717616069345</c:v>
                </c:pt>
                <c:pt idx="10">
                  <c:v>24565.559846612443</c:v>
                </c:pt>
                <c:pt idx="11">
                  <c:v>34365.166163715803</c:v>
                </c:pt>
                <c:pt idx="12">
                  <c:v>41222.658977238403</c:v>
                </c:pt>
                <c:pt idx="13">
                  <c:v>41909.786327430069</c:v>
                </c:pt>
                <c:pt idx="14">
                  <c:v>24920.156940898323</c:v>
                </c:pt>
                <c:pt idx="15">
                  <c:v>28976.018823501534</c:v>
                </c:pt>
                <c:pt idx="16">
                  <c:v>31588.975368920033</c:v>
                </c:pt>
                <c:pt idx="17">
                  <c:v>39617.246706339683</c:v>
                </c:pt>
                <c:pt idx="18">
                  <c:v>39476.510206040606</c:v>
                </c:pt>
                <c:pt idx="19">
                  <c:v>35184.839723666191</c:v>
                </c:pt>
                <c:pt idx="20">
                  <c:v>33701.811643069363</c:v>
                </c:pt>
                <c:pt idx="21">
                  <c:v>24134.359941558272</c:v>
                </c:pt>
                <c:pt idx="22">
                  <c:v>26656.282878027137</c:v>
                </c:pt>
                <c:pt idx="23">
                  <c:v>24620.694956416326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5266304"/>
        <c:axId val="264989696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'model2(1)'!时间</c:f>
              <c:numCache>
                <c:formatCode>yyyy\-mm\-dd</c:formatCode>
                <c:ptCount val="24"/>
                <c:pt idx="0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  <c:pt idx="19">
                  <c:v>44895</c:v>
                </c:pt>
                <c:pt idx="20">
                  <c:v>44925</c:v>
                </c:pt>
                <c:pt idx="21">
                  <c:v>44957</c:v>
                </c:pt>
                <c:pt idx="22">
                  <c:v>44985</c:v>
                </c:pt>
                <c:pt idx="23">
                  <c:v>45016</c:v>
                </c:pt>
              </c:numCache>
            </c:numRef>
          </c:cat>
          <c:val>
            <c:numRef>
              <c:f>'model2(1)'!指数</c:f>
              <c:numCache>
                <c:formatCode>General</c:formatCode>
                <c:ptCount val="24"/>
                <c:pt idx="0">
                  <c:v>4.7860299999999993</c:v>
                </c:pt>
                <c:pt idx="1">
                  <c:v>4.9806599999999994</c:v>
                </c:pt>
                <c:pt idx="2">
                  <c:v>5.1114799999999994</c:v>
                </c:pt>
                <c:pt idx="3">
                  <c:v>4.9776999999999996</c:v>
                </c:pt>
                <c:pt idx="4">
                  <c:v>4.7613100000000008</c:v>
                </c:pt>
                <c:pt idx="5">
                  <c:v>4.7106400000000006</c:v>
                </c:pt>
                <c:pt idx="6">
                  <c:v>4.8678999999999997</c:v>
                </c:pt>
                <c:pt idx="7">
                  <c:v>4.9547099609374996</c:v>
                </c:pt>
                <c:pt idx="8">
                  <c:v>4.8630097656249998</c:v>
                </c:pt>
                <c:pt idx="9">
                  <c:v>4.3440297851562502</c:v>
                </c:pt>
                <c:pt idx="10">
                  <c:v>4.3355400390624999</c:v>
                </c:pt>
                <c:pt idx="11">
                  <c:v>3.8658500976562502</c:v>
                </c:pt>
                <c:pt idx="12">
                  <c:v>3.5012099609375</c:v>
                </c:pt>
                <c:pt idx="13">
                  <c:v>3.6361599121093748</c:v>
                </c:pt>
                <c:pt idx="14">
                  <c:v>4.1096201171875002</c:v>
                </c:pt>
                <c:pt idx="15">
                  <c:v>3.8724699707031252</c:v>
                </c:pt>
                <c:pt idx="16">
                  <c:v>3.7022099609375001</c:v>
                </c:pt>
                <c:pt idx="17">
                  <c:v>3.3477299804687499</c:v>
                </c:pt>
                <c:pt idx="18">
                  <c:v>3.2993999023437501</c:v>
                </c:pt>
                <c:pt idx="19">
                  <c:v>3.4802900390625</c:v>
                </c:pt>
                <c:pt idx="20">
                  <c:v>3.4735300292968749</c:v>
                </c:pt>
                <c:pt idx="21">
                  <c:v>3.8110336914062501</c:v>
                </c:pt>
                <c:pt idx="22">
                  <c:v>3.6777292480468748</c:v>
                </c:pt>
                <c:pt idx="23">
                  <c:v>3.7161979980468751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6396672"/>
        <c:axId val="264988160"/>
      </c:lineChart>
      <c:dateAx>
        <c:axId val="25639667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4988160"/>
        <c:crosses val="autoZero"/>
        <c:auto val="1"/>
        <c:lblOffset val="100"/>
        <c:baseTimeUnit val="days"/>
      </c:dateAx>
      <c:valAx>
        <c:axId val="26498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6396672"/>
        <c:crosses val="autoZero"/>
        <c:crossBetween val="between"/>
      </c:valAx>
      <c:valAx>
        <c:axId val="264989696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5266304"/>
        <c:crosses val="max"/>
        <c:crossBetween val="between"/>
      </c:valAx>
      <c:catAx>
        <c:axId val="265266304"/>
        <c:scaling>
          <c:orientation val="minMax"/>
        </c:scaling>
        <c:delete val="1"/>
        <c:axPos val="b"/>
        <c:majorTickMark val="out"/>
        <c:minorTickMark val="none"/>
        <c:tickLblPos val="nextTo"/>
        <c:crossAx val="2649896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5</xdr:row>
      <xdr:rowOff>66675</xdr:rowOff>
    </xdr:from>
    <xdr:to>
      <xdr:col>21</xdr:col>
      <xdr:colOff>762000</xdr:colOff>
      <xdr:row>20</xdr:row>
      <xdr:rowOff>152400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57149</xdr:colOff>
      <xdr:row>4</xdr:row>
      <xdr:rowOff>104775</xdr:rowOff>
    </xdr:from>
    <xdr:to>
      <xdr:col>30</xdr:col>
      <xdr:colOff>209549</xdr:colOff>
      <xdr:row>20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A26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75" style="3" customWidth="1"/>
    <col min="10" max="10" width="12.625" style="1" customWidth="1"/>
    <col min="11" max="11" width="10.75" style="1" customWidth="1"/>
    <col min="12" max="12" width="10.75" style="3" customWidth="1"/>
    <col min="13" max="13" width="9.5" style="1" bestFit="1" customWidth="1"/>
    <col min="14" max="14" width="9" style="2"/>
    <col min="15" max="15" width="9" style="1"/>
    <col min="16" max="16" width="9.75" style="1" bestFit="1" customWidth="1"/>
    <col min="17" max="18" width="11.375" style="1" customWidth="1"/>
    <col min="19" max="20" width="11.125" style="1" customWidth="1"/>
    <col min="21" max="21" width="10.375" style="1" customWidth="1"/>
    <col min="22" max="22" width="10.25" style="1" customWidth="1"/>
    <col min="23" max="23" width="10.125" style="1" customWidth="1"/>
    <col min="24" max="25" width="9" style="1"/>
    <col min="26" max="26" width="9.375" style="1" bestFit="1" customWidth="1"/>
    <col min="27" max="16384" width="9" style="1"/>
  </cols>
  <sheetData>
    <row r="1" spans="1:27" s="10" customFormat="1" ht="27" customHeight="1" x14ac:dyDescent="0.15">
      <c r="A1" s="12" t="s">
        <v>1</v>
      </c>
      <c r="B1" s="12" t="s">
        <v>2</v>
      </c>
      <c r="C1" s="12" t="s">
        <v>0</v>
      </c>
      <c r="D1" s="13" t="s">
        <v>3</v>
      </c>
      <c r="E1" s="20" t="s">
        <v>4</v>
      </c>
      <c r="F1" s="20" t="s">
        <v>5</v>
      </c>
      <c r="G1" s="20" t="s">
        <v>6</v>
      </c>
      <c r="H1" s="20" t="s">
        <v>7</v>
      </c>
      <c r="I1" s="21" t="s">
        <v>8</v>
      </c>
      <c r="J1" s="22" t="s">
        <v>9</v>
      </c>
      <c r="K1" s="23" t="s">
        <v>10</v>
      </c>
      <c r="L1" s="24" t="s">
        <v>11</v>
      </c>
      <c r="N1" s="11"/>
    </row>
    <row r="2" spans="1:27" ht="14.1" customHeight="1" x14ac:dyDescent="0.2">
      <c r="A2" s="5"/>
      <c r="B2" s="5"/>
      <c r="C2" s="5"/>
      <c r="D2" s="4"/>
      <c r="E2" s="4">
        <v>3950</v>
      </c>
      <c r="F2" s="18" t="s">
        <v>15</v>
      </c>
      <c r="G2" s="4"/>
      <c r="H2" s="4">
        <f>MIN(G:G)</f>
        <v>0</v>
      </c>
      <c r="I2" s="4"/>
      <c r="J2" s="5"/>
      <c r="K2" s="5"/>
      <c r="L2" s="4"/>
      <c r="M2" s="6"/>
    </row>
    <row r="3" spans="1:27" ht="14.1" customHeight="1" x14ac:dyDescent="0.2">
      <c r="A3" s="14">
        <v>44316</v>
      </c>
      <c r="B3" s="15">
        <v>4.7860299999999993</v>
      </c>
      <c r="C3" s="15">
        <v>47.64</v>
      </c>
      <c r="D3" s="16">
        <v>45.46631578947369</v>
      </c>
      <c r="E3" s="16">
        <v>0</v>
      </c>
      <c r="F3" s="17">
        <v>0</v>
      </c>
      <c r="G3" s="17">
        <v>0</v>
      </c>
      <c r="H3" s="17">
        <v>0</v>
      </c>
      <c r="I3" s="17">
        <v>0</v>
      </c>
      <c r="J3" s="17">
        <v>0</v>
      </c>
      <c r="K3" s="17">
        <v>0</v>
      </c>
      <c r="L3" s="16">
        <v>0</v>
      </c>
      <c r="M3" s="6"/>
      <c r="P3" s="25" t="s">
        <v>1</v>
      </c>
      <c r="Q3" s="26" t="s">
        <v>12</v>
      </c>
      <c r="R3" s="26" t="s">
        <v>8</v>
      </c>
      <c r="S3" s="26" t="s">
        <v>9</v>
      </c>
      <c r="T3" s="26" t="s">
        <v>10</v>
      </c>
      <c r="U3" s="27" t="s">
        <v>11</v>
      </c>
      <c r="V3" s="26" t="s">
        <v>13</v>
      </c>
      <c r="W3" s="26" t="s">
        <v>14</v>
      </c>
      <c r="Y3" s="19">
        <v>44561</v>
      </c>
      <c r="Z3" s="28">
        <f>Q4</f>
        <v>79182.33418903171</v>
      </c>
      <c r="AA3" s="1">
        <f>-Z3</f>
        <v>-79182.33418903171</v>
      </c>
    </row>
    <row r="4" spans="1:27" ht="14.1" customHeight="1" x14ac:dyDescent="0.2">
      <c r="A4" s="14">
        <v>44347</v>
      </c>
      <c r="B4" s="15">
        <v>4.9806599999999994</v>
      </c>
      <c r="C4" s="15">
        <v>39.85</v>
      </c>
      <c r="D4" s="16">
        <v>41.802432432432425</v>
      </c>
      <c r="E4" s="16">
        <v>7712.1081081080747</v>
      </c>
      <c r="F4" s="17">
        <v>1548.4108748856729</v>
      </c>
      <c r="G4" s="17">
        <v>1548.4108748856729</v>
      </c>
      <c r="H4" s="17">
        <v>7712.1081081080747</v>
      </c>
      <c r="I4" s="17">
        <v>7712.1081081080747</v>
      </c>
      <c r="J4" s="17">
        <v>7712.1081081080747</v>
      </c>
      <c r="K4" s="17">
        <v>0</v>
      </c>
      <c r="L4" s="16">
        <v>0</v>
      </c>
      <c r="M4" s="6"/>
      <c r="P4" s="19">
        <v>44561</v>
      </c>
      <c r="Q4" s="9">
        <v>79182.33418903171</v>
      </c>
      <c r="R4" s="4">
        <v>79182.33418903171</v>
      </c>
      <c r="S4" s="4">
        <v>79558.439401320473</v>
      </c>
      <c r="T4" s="4">
        <v>376.10521228876314</v>
      </c>
      <c r="U4" s="4">
        <v>1612.0086206897299</v>
      </c>
      <c r="V4" s="8">
        <v>4.7498626573812342E-3</v>
      </c>
      <c r="W4" s="8">
        <v>4.7498626573812342E-3</v>
      </c>
      <c r="Y4" s="19">
        <v>44925</v>
      </c>
      <c r="Z4" s="28">
        <f>Q5</f>
        <v>401953.44834350178</v>
      </c>
      <c r="AA4" s="1">
        <f>-Z4</f>
        <v>-401953.44834350178</v>
      </c>
    </row>
    <row r="5" spans="1:27" ht="14.1" customHeight="1" x14ac:dyDescent="0.2">
      <c r="A5" s="14">
        <v>44377</v>
      </c>
      <c r="B5" s="15">
        <v>5.1114799999999994</v>
      </c>
      <c r="C5" s="15">
        <v>41.45</v>
      </c>
      <c r="D5" s="16">
        <v>41.041896551724122</v>
      </c>
      <c r="E5" s="16">
        <v>-1612.0086206897299</v>
      </c>
      <c r="F5" s="17">
        <v>-315.37022950099191</v>
      </c>
      <c r="G5" s="17">
        <v>1233.0406453846811</v>
      </c>
      <c r="H5" s="17">
        <v>6302.6625980708886</v>
      </c>
      <c r="I5" s="17">
        <v>7712.1081081080747</v>
      </c>
      <c r="J5" s="17">
        <v>7914.671218760619</v>
      </c>
      <c r="K5" s="17">
        <v>202.56311065254431</v>
      </c>
      <c r="L5" s="16">
        <v>1612.0086206897299</v>
      </c>
      <c r="M5" s="6"/>
      <c r="P5" s="19">
        <v>44925</v>
      </c>
      <c r="Q5" s="9">
        <v>401953.44834350178</v>
      </c>
      <c r="R5" s="4">
        <v>481135.78253253351</v>
      </c>
      <c r="S5" s="4">
        <v>438083.73687453551</v>
      </c>
      <c r="T5" s="4">
        <v>-43052.045657998009</v>
      </c>
      <c r="U5" s="4">
        <v>1612.0086206897299</v>
      </c>
      <c r="V5" s="8">
        <v>-8.9480032915836824E-2</v>
      </c>
      <c r="W5" s="8">
        <v>-7.7687910354100831E-2</v>
      </c>
      <c r="Y5" s="19">
        <v>44925</v>
      </c>
      <c r="AA5" s="1">
        <f>VLOOKUP(Y5,P:S,4)</f>
        <v>438083.73687453551</v>
      </c>
    </row>
    <row r="6" spans="1:27" ht="14.1" customHeight="1" x14ac:dyDescent="0.2">
      <c r="A6" s="14">
        <v>44407</v>
      </c>
      <c r="B6" s="15">
        <v>4.9776999999999996</v>
      </c>
      <c r="C6" s="15">
        <v>39.930000305175781</v>
      </c>
      <c r="D6" s="16">
        <v>40.930499984741189</v>
      </c>
      <c r="E6" s="16">
        <v>3951.9737342833614</v>
      </c>
      <c r="F6" s="17">
        <v>793.93570007902485</v>
      </c>
      <c r="G6" s="17">
        <v>2026.9763454637059</v>
      </c>
      <c r="H6" s="17">
        <v>10089.680154814689</v>
      </c>
      <c r="I6" s="17">
        <v>11664.081842391435</v>
      </c>
      <c r="J6" s="17">
        <v>11701.688775504419</v>
      </c>
      <c r="K6" s="17">
        <v>37.606933112983825</v>
      </c>
      <c r="L6" s="16">
        <v>1612.0086206897299</v>
      </c>
      <c r="M6" s="6"/>
      <c r="AA6" s="2">
        <v>-7.7687910354100831E-2</v>
      </c>
    </row>
    <row r="7" spans="1:27" ht="14.1" customHeight="1" x14ac:dyDescent="0.2">
      <c r="A7" s="14">
        <v>44439</v>
      </c>
      <c r="B7" s="15">
        <v>4.7613100000000008</v>
      </c>
      <c r="C7" s="15">
        <v>38.069999694824219</v>
      </c>
      <c r="D7" s="16">
        <v>40.654705834482208</v>
      </c>
      <c r="E7" s="16">
        <v>10209.589251649057</v>
      </c>
      <c r="F7" s="17">
        <v>2144.281563613597</v>
      </c>
      <c r="G7" s="17">
        <v>4171.2579090773033</v>
      </c>
      <c r="H7" s="17">
        <v>19860.65199506886</v>
      </c>
      <c r="I7" s="17">
        <v>21873.671094040492</v>
      </c>
      <c r="J7" s="17">
        <v>21472.660615758588</v>
      </c>
      <c r="K7" s="17">
        <v>-401.01047828190349</v>
      </c>
      <c r="L7" s="16">
        <v>1612.0086206897299</v>
      </c>
      <c r="M7" s="6"/>
    </row>
    <row r="8" spans="1:27" ht="14.1" customHeight="1" x14ac:dyDescent="0.2">
      <c r="A8" s="14">
        <v>44469</v>
      </c>
      <c r="B8" s="15">
        <v>4.7106400000000006</v>
      </c>
      <c r="C8" s="15">
        <v>35.020000457763672</v>
      </c>
      <c r="D8" s="16">
        <v>39.730819672131133</v>
      </c>
      <c r="E8" s="16">
        <v>18607.735896751474</v>
      </c>
      <c r="F8" s="17">
        <v>3950.1502761305196</v>
      </c>
      <c r="G8" s="17">
        <v>8121.4081852078234</v>
      </c>
      <c r="H8" s="17">
        <v>38257.030253567384</v>
      </c>
      <c r="I8" s="17">
        <v>40481.406990791962</v>
      </c>
      <c r="J8" s="17">
        <v>39869.038874257116</v>
      </c>
      <c r="K8" s="17">
        <v>-612.36811653484619</v>
      </c>
      <c r="L8" s="16">
        <v>1612.0086206897299</v>
      </c>
      <c r="M8" s="6"/>
    </row>
    <row r="9" spans="1:27" ht="14.1" customHeight="1" x14ac:dyDescent="0.2">
      <c r="A9" s="14">
        <v>44498</v>
      </c>
      <c r="B9" s="15">
        <v>4.8678999999999997</v>
      </c>
      <c r="C9" s="15">
        <v>36.299999239999998</v>
      </c>
      <c r="D9" s="16">
        <v>39.253623134275358</v>
      </c>
      <c r="E9" s="16">
        <v>11666.814382387671</v>
      </c>
      <c r="F9" s="17">
        <v>2396.6832478867009</v>
      </c>
      <c r="G9" s="17">
        <v>10518.091433094523</v>
      </c>
      <c r="H9" s="17">
        <v>51201.01728716083</v>
      </c>
      <c r="I9" s="17">
        <v>52148.221373179636</v>
      </c>
      <c r="J9" s="17">
        <v>52813.025907850562</v>
      </c>
      <c r="K9" s="17">
        <v>664.80453467092593</v>
      </c>
      <c r="L9" s="16">
        <v>1612.0086206897299</v>
      </c>
      <c r="M9" s="6"/>
    </row>
    <row r="10" spans="1:27" ht="14.1" customHeight="1" x14ac:dyDescent="0.2">
      <c r="A10" s="14">
        <v>44530</v>
      </c>
      <c r="B10" s="15">
        <v>4.9547099609374996</v>
      </c>
      <c r="C10" s="15">
        <v>35.450000000000003</v>
      </c>
      <c r="D10" s="16">
        <v>38.695499988749994</v>
      </c>
      <c r="E10" s="16">
        <v>12819.724955562464</v>
      </c>
      <c r="F10" s="17">
        <v>2587.3815130718158</v>
      </c>
      <c r="G10" s="17">
        <v>13105.472946166339</v>
      </c>
      <c r="H10" s="17">
        <v>64933.817349167279</v>
      </c>
      <c r="I10" s="17">
        <v>64967.946328742102</v>
      </c>
      <c r="J10" s="17">
        <v>66545.825969857004</v>
      </c>
      <c r="K10" s="17">
        <v>1577.8796411149015</v>
      </c>
      <c r="L10" s="16">
        <v>1612.0086206897299</v>
      </c>
      <c r="M10" s="6"/>
    </row>
    <row r="11" spans="1:27" ht="14.1" customHeight="1" x14ac:dyDescent="0.2">
      <c r="A11" s="14">
        <v>44561</v>
      </c>
      <c r="B11" s="15">
        <v>4.8630097656249998</v>
      </c>
      <c r="C11" s="15">
        <v>34.630000000000003</v>
      </c>
      <c r="D11" s="16">
        <v>38.228579205136612</v>
      </c>
      <c r="E11" s="16">
        <v>14214.387860289606</v>
      </c>
      <c r="F11" s="17">
        <v>2922.9609943961846</v>
      </c>
      <c r="G11" s="17">
        <v>16028.433940562523</v>
      </c>
      <c r="H11" s="17">
        <v>77946.430780630748</v>
      </c>
      <c r="I11" s="17">
        <v>79182.33418903171</v>
      </c>
      <c r="J11" s="17">
        <v>79558.439401320473</v>
      </c>
      <c r="K11" s="17">
        <v>376.10521228876314</v>
      </c>
      <c r="L11" s="16">
        <v>1612.0086206897299</v>
      </c>
      <c r="M11" s="6"/>
    </row>
    <row r="12" spans="1:27" ht="14.1" customHeight="1" x14ac:dyDescent="0.2">
      <c r="A12" s="14">
        <v>44589</v>
      </c>
      <c r="B12" s="15">
        <v>4.3440297851562502</v>
      </c>
      <c r="C12" s="15">
        <v>31.02</v>
      </c>
      <c r="D12" s="16">
        <v>37.709801928118821</v>
      </c>
      <c r="E12" s="16">
        <v>26424.717616069345</v>
      </c>
      <c r="F12" s="17">
        <v>6082.9964164527191</v>
      </c>
      <c r="G12" s="17">
        <v>22111.430357015241</v>
      </c>
      <c r="H12" s="17">
        <v>96052.712063282306</v>
      </c>
      <c r="I12" s="17">
        <v>105607.05180510106</v>
      </c>
      <c r="J12" s="17">
        <v>97664.720683972031</v>
      </c>
      <c r="K12" s="17">
        <v>-7942.3311211290275</v>
      </c>
      <c r="L12" s="16">
        <v>1612.0086206897299</v>
      </c>
      <c r="M12" s="6"/>
    </row>
    <row r="13" spans="1:27" ht="14.1" customHeight="1" x14ac:dyDescent="0.2">
      <c r="A13" s="14">
        <v>44620</v>
      </c>
      <c r="B13" s="15">
        <v>4.3355400390624999</v>
      </c>
      <c r="C13" s="15">
        <v>30.969999309999999</v>
      </c>
      <c r="D13" s="16">
        <v>37.189128385091756</v>
      </c>
      <c r="E13" s="16">
        <v>24565.559846612443</v>
      </c>
      <c r="F13" s="17">
        <v>5666.0899507975491</v>
      </c>
      <c r="G13" s="17">
        <v>27777.520307812789</v>
      </c>
      <c r="H13" s="17">
        <v>120430.55148039405</v>
      </c>
      <c r="I13" s="17">
        <v>130172.61165171349</v>
      </c>
      <c r="J13" s="17">
        <v>122042.56010108377</v>
      </c>
      <c r="K13" s="17">
        <v>-8130.0515506297234</v>
      </c>
      <c r="L13" s="16">
        <v>1612.0086206897299</v>
      </c>
      <c r="M13" s="6"/>
    </row>
    <row r="14" spans="1:27" ht="14.1" customHeight="1" x14ac:dyDescent="0.2">
      <c r="A14" s="14">
        <v>44651</v>
      </c>
      <c r="B14" s="15">
        <v>3.8658500976562502</v>
      </c>
      <c r="C14" s="15">
        <v>27.63999939</v>
      </c>
      <c r="D14" s="16">
        <v>36.340041456763494</v>
      </c>
      <c r="E14" s="16">
        <v>34365.166163715803</v>
      </c>
      <c r="F14" s="17">
        <v>8889.4202557285862</v>
      </c>
      <c r="G14" s="17">
        <v>36666.940563541371</v>
      </c>
      <c r="H14" s="17">
        <v>141748.89575832232</v>
      </c>
      <c r="I14" s="17">
        <v>164537.77781542929</v>
      </c>
      <c r="J14" s="17">
        <v>143360.90437901206</v>
      </c>
      <c r="K14" s="17">
        <v>-21176.873436417227</v>
      </c>
      <c r="L14" s="16">
        <v>1612.0086206897299</v>
      </c>
      <c r="M14" s="6"/>
    </row>
    <row r="15" spans="1:27" ht="14.1" customHeight="1" x14ac:dyDescent="0.2">
      <c r="A15" s="14">
        <v>44680</v>
      </c>
      <c r="B15" s="15">
        <v>3.5012099609375</v>
      </c>
      <c r="C15" s="15">
        <v>25.129999160000001</v>
      </c>
      <c r="D15" s="16">
        <v>35.566115356769217</v>
      </c>
      <c r="E15" s="16">
        <v>41222.658977238403</v>
      </c>
      <c r="F15" s="17">
        <v>11773.832314300978</v>
      </c>
      <c r="G15" s="17">
        <v>48440.772877842348</v>
      </c>
      <c r="H15" s="17">
        <v>169601.31651541271</v>
      </c>
      <c r="I15" s="17">
        <v>205760.43679266769</v>
      </c>
      <c r="J15" s="17">
        <v>171213.32513610244</v>
      </c>
      <c r="K15" s="17">
        <v>-34547.111656565248</v>
      </c>
      <c r="L15" s="16">
        <v>1612.0086206897299</v>
      </c>
      <c r="M15" s="6"/>
    </row>
    <row r="16" spans="1:27" ht="14.1" customHeight="1" x14ac:dyDescent="0.2">
      <c r="A16" s="14">
        <v>44712</v>
      </c>
      <c r="B16" s="15">
        <v>3.6361599121093748</v>
      </c>
      <c r="C16" s="15">
        <v>24.129999160000001</v>
      </c>
      <c r="D16" s="16">
        <v>34.740071647956981</v>
      </c>
      <c r="E16" s="16">
        <v>41909.786327430069</v>
      </c>
      <c r="F16" s="17">
        <v>11525.836965491915</v>
      </c>
      <c r="G16" s="17">
        <v>59966.609843334263</v>
      </c>
      <c r="H16" s="17">
        <v>218048.18277743549</v>
      </c>
      <c r="I16" s="17">
        <v>247670.22312009777</v>
      </c>
      <c r="J16" s="17">
        <v>219660.19139812523</v>
      </c>
      <c r="K16" s="17">
        <v>-28010.03172197254</v>
      </c>
      <c r="L16" s="16">
        <v>1612.0086206897299</v>
      </c>
      <c r="M16" s="6"/>
    </row>
    <row r="17" spans="1:16" ht="14.1" customHeight="1" x14ac:dyDescent="0.2">
      <c r="A17" s="14">
        <v>44742</v>
      </c>
      <c r="B17" s="15">
        <v>4.1096201171875002</v>
      </c>
      <c r="C17" s="15">
        <v>27.809999470000001</v>
      </c>
      <c r="D17" s="16">
        <v>34.118899961366665</v>
      </c>
      <c r="E17" s="16">
        <v>24920.156940898323</v>
      </c>
      <c r="F17" s="17">
        <v>6063.8590016327171</v>
      </c>
      <c r="G17" s="17">
        <v>66030.468844966977</v>
      </c>
      <c r="H17" s="17">
        <v>271360.14311259874</v>
      </c>
      <c r="I17" s="17">
        <v>272590.3800609961</v>
      </c>
      <c r="J17" s="17">
        <v>272972.15173328848</v>
      </c>
      <c r="K17" s="17">
        <v>381.77167229237966</v>
      </c>
      <c r="L17" s="16">
        <v>1612.0086206897299</v>
      </c>
      <c r="M17" s="6"/>
    </row>
    <row r="18" spans="1:16" ht="14.1" customHeight="1" x14ac:dyDescent="0.2">
      <c r="A18" s="14">
        <v>44771</v>
      </c>
      <c r="B18" s="15">
        <v>3.8724699707031252</v>
      </c>
      <c r="C18" s="15">
        <v>26.329999919999999</v>
      </c>
      <c r="D18" s="16">
        <v>33.665700887975071</v>
      </c>
      <c r="E18" s="16">
        <v>28976.018823501534</v>
      </c>
      <c r="F18" s="17">
        <v>7482.5677262102445</v>
      </c>
      <c r="G18" s="17">
        <v>73513.036571177217</v>
      </c>
      <c r="H18" s="17">
        <v>284677.02657708438</v>
      </c>
      <c r="I18" s="17">
        <v>301566.39888449764</v>
      </c>
      <c r="J18" s="17">
        <v>286289.03519777412</v>
      </c>
      <c r="K18" s="17">
        <v>-15277.363686723518</v>
      </c>
      <c r="L18" s="16">
        <v>1612.0086206897299</v>
      </c>
      <c r="M18" s="6"/>
    </row>
    <row r="19" spans="1:16" ht="14.1" customHeight="1" x14ac:dyDescent="0.2">
      <c r="A19" s="14">
        <v>44804</v>
      </c>
      <c r="B19" s="15">
        <v>3.7022099609375001</v>
      </c>
      <c r="C19" s="15">
        <v>25.18000031</v>
      </c>
      <c r="D19" s="16">
        <v>33.177209264156971</v>
      </c>
      <c r="E19" s="16">
        <v>31588.975368920033</v>
      </c>
      <c r="F19" s="17">
        <v>8532.4645825653952</v>
      </c>
      <c r="G19" s="17">
        <v>82045.501153742618</v>
      </c>
      <c r="H19" s="17">
        <v>303749.6716214951</v>
      </c>
      <c r="I19" s="17">
        <v>333155.37425341766</v>
      </c>
      <c r="J19" s="17">
        <v>305361.68024218484</v>
      </c>
      <c r="K19" s="17">
        <v>-27793.694011232816</v>
      </c>
      <c r="L19" s="16">
        <v>1612.0086206897299</v>
      </c>
      <c r="M19" s="6"/>
    </row>
    <row r="20" spans="1:16" ht="14.1" customHeight="1" x14ac:dyDescent="0.2">
      <c r="A20" s="14">
        <v>44834</v>
      </c>
      <c r="B20" s="15">
        <v>3.3477299804687499</v>
      </c>
      <c r="C20" s="15">
        <v>22.61</v>
      </c>
      <c r="D20" s="16">
        <v>32.639682710465742</v>
      </c>
      <c r="E20" s="16">
        <v>39617.246706339683</v>
      </c>
      <c r="F20" s="17">
        <v>11834.062764163693</v>
      </c>
      <c r="G20" s="17">
        <v>93879.563917906315</v>
      </c>
      <c r="H20" s="17">
        <v>314283.43068130728</v>
      </c>
      <c r="I20" s="17">
        <v>372772.62095975736</v>
      </c>
      <c r="J20" s="17">
        <v>315895.43930199702</v>
      </c>
      <c r="K20" s="17">
        <v>-56877.181657760346</v>
      </c>
      <c r="L20" s="16">
        <v>1612.0086206897299</v>
      </c>
      <c r="M20" s="7"/>
      <c r="P20" s="3"/>
    </row>
    <row r="21" spans="1:16" ht="12.75" x14ac:dyDescent="0.2">
      <c r="A21" s="14">
        <v>44865</v>
      </c>
      <c r="B21" s="15">
        <v>3.2993999023437501</v>
      </c>
      <c r="C21" s="15">
        <v>22.239999770000001</v>
      </c>
      <c r="D21" s="16">
        <v>32.234052986719142</v>
      </c>
      <c r="E21" s="16">
        <v>39476.510206040606</v>
      </c>
      <c r="F21" s="17">
        <v>11964.754614315836</v>
      </c>
      <c r="G21" s="17">
        <v>105844.31853222215</v>
      </c>
      <c r="H21" s="17">
        <v>349222.73422885453</v>
      </c>
      <c r="I21" s="17">
        <v>412249.13116579794</v>
      </c>
      <c r="J21" s="17">
        <v>350834.74284954427</v>
      </c>
      <c r="K21" s="17">
        <v>-61414.388316253666</v>
      </c>
      <c r="L21" s="16">
        <v>1612.0086206897299</v>
      </c>
    </row>
    <row r="22" spans="1:16" ht="12.75" x14ac:dyDescent="0.2">
      <c r="A22" s="14">
        <v>44895</v>
      </c>
      <c r="B22" s="15">
        <v>3.4802900390625</v>
      </c>
      <c r="C22" s="15">
        <v>22.809999470000001</v>
      </c>
      <c r="D22" s="16">
        <v>31.717553830421821</v>
      </c>
      <c r="E22" s="16">
        <v>35184.839723666191</v>
      </c>
      <c r="F22" s="17">
        <v>10109.743535381918</v>
      </c>
      <c r="G22" s="17">
        <v>115954.06206760407</v>
      </c>
      <c r="H22" s="17">
        <v>403553.76720271731</v>
      </c>
      <c r="I22" s="17">
        <v>447433.97088946414</v>
      </c>
      <c r="J22" s="17">
        <v>405165.77582340705</v>
      </c>
      <c r="K22" s="17">
        <v>-42268.195066057087</v>
      </c>
      <c r="L22" s="16">
        <v>1612.0086206897299</v>
      </c>
    </row>
    <row r="23" spans="1:16" ht="12.75" x14ac:dyDescent="0.2">
      <c r="A23" s="14">
        <v>44925</v>
      </c>
      <c r="B23" s="15">
        <v>3.4735300292968749</v>
      </c>
      <c r="C23" s="15">
        <v>22.739999770000001</v>
      </c>
      <c r="D23" s="16">
        <v>31.272103983435283</v>
      </c>
      <c r="E23" s="16">
        <v>33701.811643069363</v>
      </c>
      <c r="F23" s="17">
        <v>9702.4673340427144</v>
      </c>
      <c r="G23" s="17">
        <v>125656.52940164678</v>
      </c>
      <c r="H23" s="17">
        <v>436471.72825384577</v>
      </c>
      <c r="I23" s="17">
        <v>481135.78253253351</v>
      </c>
      <c r="J23" s="17">
        <v>438083.73687453551</v>
      </c>
      <c r="K23" s="17">
        <v>-43052.045657998009</v>
      </c>
      <c r="L23" s="16">
        <v>1612.0086206897299</v>
      </c>
    </row>
    <row r="24" spans="1:16" ht="12.75" x14ac:dyDescent="0.2">
      <c r="A24" s="14">
        <v>44957</v>
      </c>
      <c r="B24" s="15">
        <v>3.8110336914062501</v>
      </c>
      <c r="C24" s="15">
        <v>24.899999618530273</v>
      </c>
      <c r="D24" s="16">
        <v>31.009964160696924</v>
      </c>
      <c r="E24" s="16">
        <v>24134.359941558272</v>
      </c>
      <c r="F24" s="17">
        <v>6332.7595334516254</v>
      </c>
      <c r="G24" s="17">
        <v>131989.28893509842</v>
      </c>
      <c r="H24" s="17">
        <v>503015.62703641423</v>
      </c>
      <c r="I24" s="17">
        <v>505270.14247409179</v>
      </c>
      <c r="J24" s="17">
        <v>504627.63565710397</v>
      </c>
      <c r="K24" s="17">
        <v>-642.50681698782137</v>
      </c>
      <c r="L24" s="16">
        <v>1612.0086206897299</v>
      </c>
    </row>
    <row r="25" spans="1:16" ht="12.75" x14ac:dyDescent="0.2">
      <c r="A25" s="14">
        <v>44985</v>
      </c>
      <c r="B25" s="15">
        <v>3.6777292480468748</v>
      </c>
      <c r="C25" s="15">
        <v>23.979999540000001</v>
      </c>
      <c r="D25" s="16">
        <v>30.728425585070163</v>
      </c>
      <c r="E25" s="16">
        <v>26656.282878027137</v>
      </c>
      <c r="F25" s="17">
        <v>7248.0275409570841</v>
      </c>
      <c r="G25" s="17">
        <v>139237.31647605551</v>
      </c>
      <c r="H25" s="17">
        <v>512077.15122354834</v>
      </c>
      <c r="I25" s="17">
        <v>531926.42535211891</v>
      </c>
      <c r="J25" s="17">
        <v>513689.15984423808</v>
      </c>
      <c r="K25" s="17">
        <v>-18237.265507880831</v>
      </c>
      <c r="L25" s="16">
        <v>1612.0086206897299</v>
      </c>
    </row>
    <row r="26" spans="1:16" ht="12.75" x14ac:dyDescent="0.2">
      <c r="A26" s="14">
        <v>45016</v>
      </c>
      <c r="B26" s="15">
        <v>3.7161979980468751</v>
      </c>
      <c r="C26" s="15">
        <v>24.159999849999998</v>
      </c>
      <c r="D26" s="16">
        <v>30.393087180738309</v>
      </c>
      <c r="E26" s="16">
        <v>24620.694956416326</v>
      </c>
      <c r="F26" s="17">
        <v>6625.2376674645011</v>
      </c>
      <c r="G26" s="17">
        <v>145862.55414352001</v>
      </c>
      <c r="H26" s="17">
        <v>542054.13169815298</v>
      </c>
      <c r="I26" s="17">
        <v>556547.12030853529</v>
      </c>
      <c r="J26" s="17">
        <v>543666.14031884272</v>
      </c>
      <c r="K26" s="17">
        <v>-12880.979989692569</v>
      </c>
      <c r="L26" s="16">
        <v>1612.0086206897299</v>
      </c>
    </row>
  </sheetData>
  <phoneticPr fontId="2" type="noConversion"/>
  <conditionalFormatting sqref="H2">
    <cfRule type="cellIs" dxfId="0" priority="2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model2(1)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xb21cn</cp:lastModifiedBy>
  <dcterms:created xsi:type="dcterms:W3CDTF">2006-09-16T00:00:00Z</dcterms:created>
  <dcterms:modified xsi:type="dcterms:W3CDTF">2023-05-24T02:14:56Z</dcterms:modified>
</cp:coreProperties>
</file>