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model1" sheetId="5" r:id="rId1"/>
    <sheet name="myPEPB" sheetId="6" r:id="rId2"/>
  </sheet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504" i="6" l="1"/>
  <c r="A504" i="6"/>
  <c r="D503" i="6" l="1"/>
  <c r="A503" i="6"/>
  <c r="D502" i="6" l="1"/>
  <c r="A502" i="6"/>
  <c r="D501" i="6" l="1"/>
  <c r="A501" i="6"/>
  <c r="D500" i="6" l="1"/>
  <c r="A500" i="6"/>
  <c r="D499" i="6" l="1"/>
  <c r="A499" i="6"/>
  <c r="D498" i="6" l="1"/>
  <c r="A498" i="6"/>
  <c r="D497" i="6" l="1"/>
  <c r="A497" i="6"/>
  <c r="D496" i="6" l="1"/>
  <c r="A496" i="6"/>
  <c r="D495" i="6" l="1"/>
  <c r="A495" i="6"/>
  <c r="D494" i="6" l="1"/>
  <c r="A494" i="6"/>
  <c r="D493" i="6" l="1"/>
  <c r="A493" i="6"/>
  <c r="D492" i="6" l="1"/>
  <c r="A492" i="6"/>
  <c r="D491" i="6" l="1"/>
  <c r="A491" i="6"/>
  <c r="D490" i="6" l="1"/>
  <c r="A490" i="6"/>
  <c r="D489" i="6" l="1"/>
  <c r="A489" i="6"/>
  <c r="D488" i="6" l="1"/>
  <c r="A488" i="6"/>
  <c r="D487" i="6" l="1"/>
  <c r="A487" i="6"/>
  <c r="D486" i="6" l="1"/>
  <c r="A486" i="6"/>
  <c r="D485" i="6" l="1"/>
  <c r="A485" i="6"/>
  <c r="D484" i="6" l="1"/>
  <c r="A484" i="6"/>
  <c r="D483" i="6" l="1"/>
  <c r="A483" i="6"/>
  <c r="D482" i="6" l="1"/>
  <c r="A482" i="6"/>
  <c r="D481" i="6" l="1"/>
  <c r="A481" i="6"/>
  <c r="D480" i="6" l="1"/>
  <c r="A480" i="6"/>
  <c r="D479" i="6" l="1"/>
  <c r="A479" i="6"/>
  <c r="D478" i="6" l="1"/>
  <c r="A478" i="6"/>
  <c r="D477" i="6" l="1"/>
  <c r="A477" i="6"/>
  <c r="D476" i="6" l="1"/>
  <c r="A476" i="6"/>
  <c r="D475" i="6" l="1"/>
  <c r="A475" i="6"/>
  <c r="D474" i="6" l="1"/>
  <c r="A474" i="6"/>
  <c r="D473" i="6" l="1"/>
  <c r="A473" i="6"/>
  <c r="D472" i="6" l="1"/>
  <c r="A472" i="6"/>
  <c r="D471" i="6" l="1"/>
  <c r="A471" i="6"/>
  <c r="D470" i="6" l="1"/>
  <c r="A470" i="6"/>
  <c r="D469" i="6" l="1"/>
  <c r="A469" i="6"/>
  <c r="D468" i="6" l="1"/>
  <c r="A468" i="6"/>
  <c r="D467" i="6" l="1"/>
  <c r="A467" i="6"/>
  <c r="D466" i="6" l="1"/>
  <c r="A466" i="6"/>
  <c r="D465" i="6" l="1"/>
  <c r="A465" i="6"/>
  <c r="D464" i="6" l="1"/>
  <c r="A464" i="6"/>
  <c r="Y7" i="5" l="1"/>
  <c r="Y5" i="5"/>
  <c r="Y4" i="5"/>
  <c r="Y3" i="5"/>
  <c r="N6" i="5"/>
  <c r="V4" i="5" l="1"/>
  <c r="V3" i="5"/>
  <c r="V6" i="5" s="1"/>
  <c r="N4" i="5" l="1"/>
  <c r="M4" i="5" s="1"/>
  <c r="P4" i="5" l="1"/>
  <c r="O4" i="5"/>
  <c r="Q4" i="5" s="1"/>
  <c r="R4" i="5" s="1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N5" i="5"/>
  <c r="M5" i="5" l="1"/>
  <c r="M6" i="5"/>
  <c r="A138" i="6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P5" i="5"/>
  <c r="O5" i="5"/>
  <c r="Q5" i="5" s="1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P6" i="5" l="1"/>
  <c r="O6" i="5"/>
  <c r="Q6" i="5" s="1"/>
  <c r="A161" i="6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3" i="6" s="1"/>
  <c r="D462" i="6"/>
</calcChain>
</file>

<file path=xl/sharedStrings.xml><?xml version="1.0" encoding="utf-8"?>
<sst xmlns="http://schemas.openxmlformats.org/spreadsheetml/2006/main" count="344" uniqueCount="340">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</sst>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38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38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38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38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38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38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129600"/>
        <c:axId val="616671872"/>
      </c:lineChart>
      <c:dateAx>
        <c:axId val="54512960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671872"/>
        <c:crosses val="autoZero"/>
        <c:auto val="1"/>
        <c:lblOffset val="100"/>
        <c:baseTimeUnit val="months"/>
      </c:dateAx>
      <c:valAx>
        <c:axId val="6166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12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5" ht="14.1" customHeight="1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f>N4</f>
        <v>22000</v>
      </c>
      <c r="N4" s="4">
        <f>VLOOKUP(L4,A:G,7,)</f>
        <v>22000</v>
      </c>
      <c r="O4" s="4">
        <f>VLOOKUP(L4,A:H,8,)</f>
        <v>28072.985437531297</v>
      </c>
      <c r="P4" s="4">
        <f>VLOOKUP(L4,A:I,9,)</f>
        <v>6072.9854375312971</v>
      </c>
      <c r="Q4" s="8">
        <f t="shared" ref="Q4" si="0">(O4-N4)/N4</f>
        <v>0.27604479261505893</v>
      </c>
      <c r="R4" s="8">
        <f>Q4</f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f>N5-N4</f>
        <v>24000</v>
      </c>
      <c r="N5" s="4">
        <f>VLOOKUP(L5,A:G,7,)</f>
        <v>46000</v>
      </c>
      <c r="O5" s="4">
        <f>VLOOKUP(L5,A:H,8,)</f>
        <v>53008.069006718506</v>
      </c>
      <c r="P5" s="4">
        <f>VLOOKUP(L5,A:I,9,)</f>
        <v>7008.069006718506</v>
      </c>
      <c r="Q5" s="8">
        <f t="shared" ref="Q5:Q6" si="1">(O5-N5)/N5</f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f>N6-N5</f>
        <v>24000</v>
      </c>
      <c r="N6" s="4">
        <f>VLOOKUP(L6,A:G,7,)</f>
        <v>70000</v>
      </c>
      <c r="O6" s="4">
        <f>VLOOKUP(L6,A:H,8,)</f>
        <v>60293.406710853284</v>
      </c>
      <c r="P6" s="4">
        <f>VLOOKUP(L6,A:I,9,)</f>
        <v>-9706.5932891467164</v>
      </c>
      <c r="Q6" s="8">
        <f t="shared" si="1"/>
        <v>-0.13866561841638167</v>
      </c>
      <c r="R6" s="8">
        <v>-7.3828223896210132E-2</v>
      </c>
      <c r="V6" s="2">
        <f>IRR(V3:V5)</f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f>IRR(Y3:Y6)</f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504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194</v>
      </c>
      <c r="C1" s="22">
        <v>399088</v>
      </c>
    </row>
    <row r="2" spans="1:4" ht="12.75" customHeight="1">
      <c r="B2" s="30"/>
      <c r="C2" s="28" t="s">
        <v>0</v>
      </c>
      <c r="D2" s="29" t="s">
        <v>193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195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197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198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199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200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32.959558608016984</v>
      </c>
    </row>
    <row r="356" spans="1:4">
      <c r="A356" s="18">
        <f t="shared" ref="A356:A504" si="3">A355+1</f>
        <v>354</v>
      </c>
      <c r="B356" s="19" t="s">
        <v>204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214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215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216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217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218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219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220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221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222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223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224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225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226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227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228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229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230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231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232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233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234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235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236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237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238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239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240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241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242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244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245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246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247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248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249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250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251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252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253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254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255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256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257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258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259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261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262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263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264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265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266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267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269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270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271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272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273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274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275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276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277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278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279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280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281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282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283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284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285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286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287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288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290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291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292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293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294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295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296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297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298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299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300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301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302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303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304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305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306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307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308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309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310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311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312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313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314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315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316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317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318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319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320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321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322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323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324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325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326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327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328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329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330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331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332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333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334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335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336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337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338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339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2023-04-30T02:25:22Z</dcterms:modified>
</cp:coreProperties>
</file>