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'model4(1)&amp;SAR_manual_oper'!$P$1:$P$188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D18" i="4" l="1"/>
  <c r="C18" i="4"/>
  <c r="E18" i="4" s="1"/>
  <c r="B18" i="4"/>
  <c r="F18" i="4" l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s="1"/>
  <c r="J18" i="4" s="1"/>
  <c r="K18" i="4" s="1"/>
  <c r="H17" i="4" l="1"/>
  <c r="J17" i="4" s="1"/>
  <c r="K17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<sst xmlns="http://schemas.openxmlformats.org/spreadsheetml/2006/main" count="21" uniqueCount="18">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</sst>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2917649.7563926717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2555575.9199227449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00000"/>
        <c:axId val="517601536"/>
      </c:lineChart>
      <c:dateAx>
        <c:axId val="51760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01536"/>
        <c:crosses val="autoZero"/>
        <c:auto val="1"/>
        <c:lblOffset val="100"/>
        <c:baseTimeUnit val="days"/>
      </c:dateAx>
      <c:valAx>
        <c:axId val="517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58880"/>
        <c:axId val="617298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41312"/>
        <c:axId val="617296640"/>
      </c:lineChart>
      <c:dateAx>
        <c:axId val="60494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96640"/>
        <c:crosses val="autoZero"/>
        <c:auto val="1"/>
        <c:lblOffset val="100"/>
        <c:baseTimeUnit val="months"/>
      </c:dateAx>
      <c:valAx>
        <c:axId val="617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941312"/>
        <c:crosses val="autoZero"/>
        <c:crossBetween val="between"/>
      </c:valAx>
      <c:valAx>
        <c:axId val="617298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58880"/>
        <c:crosses val="max"/>
        <c:crossBetween val="between"/>
      </c:valAx>
      <c:catAx>
        <c:axId val="61805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29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23</xdr:row>
      <xdr:rowOff>142876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21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/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3" t="s">
        <v>1</v>
      </c>
      <c r="B1" s="23" t="s">
        <v>2</v>
      </c>
      <c r="C1" s="23" t="s">
        <v>3</v>
      </c>
      <c r="D1" s="2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5" t="s">
        <v>11</v>
      </c>
      <c r="L1" s="26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VLOOKUP(A3,[2]myPEPB!$B:$C,2)</f>
        <v>41.45</v>
      </c>
      <c r="D3" s="13">
        <f>VLOOKUP(A3,[2]myPEPB!$B:$D,3)</f>
        <v>41.041896551724122</v>
      </c>
      <c r="E3" s="13">
        <v>0</v>
      </c>
      <c r="F3" s="14">
        <f t="shared" ref="F3:F18" si="0">E3/B3</f>
        <v>0</v>
      </c>
      <c r="G3" s="14">
        <f>G2+F3</f>
        <v>0</v>
      </c>
      <c r="H3" s="14">
        <f t="shared" ref="H3:H18" si="1">G3*B3</f>
        <v>0</v>
      </c>
      <c r="I3" s="14">
        <f>IF(E3&gt;0,I2+E3,I2)</f>
        <v>0</v>
      </c>
      <c r="J3" s="14">
        <f t="shared" ref="J3:J18" si="2">H3+L3</f>
        <v>0</v>
      </c>
      <c r="K3" s="14">
        <f t="shared" ref="K3:K18" si="3">J3-I3</f>
        <v>0</v>
      </c>
      <c r="L3" s="13">
        <f>IF(E3&lt;0,L2-E3,L2)</f>
        <v>0</v>
      </c>
      <c r="M3" s="8"/>
      <c r="P3" s="27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8" t="s">
        <v>12</v>
      </c>
      <c r="V3" s="15" t="s">
        <v>16</v>
      </c>
      <c r="W3" s="15" t="s">
        <v>17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VLOOKUP(A4,[2]myPEPB!$B:$C,2)</f>
        <v>39.930000305175781</v>
      </c>
      <c r="D4" s="13">
        <f>VLOOKUP(A4,[2]myPEPB!$B:$D,3)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18" si="5">G3+F4</f>
        <v>3930.3662572578642</v>
      </c>
      <c r="H4" s="14">
        <f t="shared" si="1"/>
        <v>3953.9484548014116</v>
      </c>
      <c r="I4" s="14">
        <f t="shared" ref="I4:I18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18" si="7">IF(E4&lt;0,L3-E4,L3)</f>
        <v>0</v>
      </c>
      <c r="M4" s="8"/>
      <c r="P4" s="22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VLOOKUP(A5,[2]myPEPB!$B:$C,2)</f>
        <v>38.069999694824219</v>
      </c>
      <c r="D5" s="13">
        <f>VLOOKUP(A5,[2]myPEPB!$B:$D,3)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VLOOKUP(A6,[2]myPEPB!$B:$C,2)</f>
        <v>35.020000457763672</v>
      </c>
      <c r="D6" s="13">
        <f>VLOOKUP(A6,[2]myPEPB!$B:$D,3)</f>
        <v>39.730819672131133</v>
      </c>
      <c r="E6" s="13">
        <f t="shared" ref="E6:E18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VLOOKUP(A7,[2]myPEPB!$B:$C,2)</f>
        <v>36.299999239999998</v>
      </c>
      <c r="D7" s="13">
        <f>VLOOKUP(A7,[2]myPEPB!$B:$D,3)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VLOOKUP(A8,[2]myPEPB!$B:$C,2)</f>
        <v>35.450000000000003</v>
      </c>
      <c r="D8" s="13">
        <f>VLOOKUP(A8,[2]myPEPB!$B:$D,3)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VLOOKUP(A9,[2]myPEPB!$B:$C,2)</f>
        <v>34.630000000000003</v>
      </c>
      <c r="D9" s="13">
        <f>VLOOKUP(A9,[2]myPEPB!$B:$D,3)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VLOOKUP(A10,[2]myPEPB!$B:$C,2)</f>
        <v>31.159999849999998</v>
      </c>
      <c r="D10" s="13">
        <f>VLOOKUP(A10,[2]myPEPB!$B:$D,3)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VLOOKUP(A11,[2]myPEPB!$B:$C,2)</f>
        <v>30.969999309999999</v>
      </c>
      <c r="D11" s="13">
        <f>VLOOKUP(A11,[2]myPEPB!$B:$D,3)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VLOOKUP(A12,[2]myPEPB!$B:$C,2)</f>
        <v>27.63999939</v>
      </c>
      <c r="D12" s="13">
        <f>VLOOKUP(A12,[2]myPEPB!$B:$D,3)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VLOOKUP(A13,[2]myPEPB!$B:$C,2)</f>
        <v>25.129999160000001</v>
      </c>
      <c r="D13" s="13">
        <f>VLOOKUP(A13,[2]myPEPB!$B:$D,3)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VLOOKUP(A14,[2]myPEPB!$B:$C,2)</f>
        <v>24.129999160000001</v>
      </c>
      <c r="D14" s="13">
        <f>VLOOKUP(A14,[2]myPEPB!$B:$D,3)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VLOOKUP(A15,[2]myPEPB!$B:$C,2)</f>
        <v>27.809999470000001</v>
      </c>
      <c r="D15" s="13">
        <f>VLOOKUP(A15,[2]myPEPB!$B:$D,3)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VLOOKUP(A16,[2]myPEPB!$B:$C,2)</f>
        <v>26.329999919999999</v>
      </c>
      <c r="D16" s="13">
        <f>VLOOKUP(A16,[2]myPEPB!$B:$D,3)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6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VLOOKUP(A17,[2]myPEPB!$B:$C,2)</f>
        <v>25.18000031</v>
      </c>
      <c r="D17" s="13">
        <f>VLOOKUP(A17,[2]myPEPB!$B:$D,3)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  <row r="18" spans="1:16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VLOOKUP(A18,[2]myPEPB!$B:$C,2)</f>
        <v>23.340000150000002</v>
      </c>
      <c r="D18" s="13">
        <f>VLOOKUP(A18,[2]myPEPB!$B:$D,3)</f>
        <v>32.601424623862997</v>
      </c>
      <c r="E18" s="13">
        <f t="shared" si="9"/>
        <v>338807.23397602042</v>
      </c>
      <c r="F18" s="14">
        <f t="shared" si="0"/>
        <v>486792.0168463827</v>
      </c>
      <c r="G18" s="14">
        <f t="shared" si="5"/>
        <v>3671804.5883025359</v>
      </c>
      <c r="H18" s="14">
        <f t="shared" si="1"/>
        <v>2555575.9199227449</v>
      </c>
      <c r="I18" s="14">
        <f t="shared" si="6"/>
        <v>2917649.7563926717</v>
      </c>
      <c r="J18" s="14">
        <f t="shared" si="2"/>
        <v>2555575.9199227449</v>
      </c>
      <c r="K18" s="14">
        <f t="shared" si="3"/>
        <v>-362073.83646992687</v>
      </c>
      <c r="L18" s="13">
        <f t="shared" si="7"/>
        <v>0</v>
      </c>
      <c r="M18" s="8">
        <v>0</v>
      </c>
    </row>
    <row r="19" spans="1:16" ht="14.1" customHeight="1">
      <c r="M19" s="8"/>
    </row>
    <row r="20" spans="1:16" ht="14.1" customHeight="1">
      <c r="M20" s="8"/>
    </row>
    <row r="21" spans="1:16" ht="14.1" customHeight="1">
      <c r="M21" s="8"/>
    </row>
    <row r="22" spans="1:16" ht="14.1" customHeight="1">
      <c r="M22" s="8"/>
      <c r="P22" s="20"/>
    </row>
    <row r="23" spans="1:16" ht="14.1" customHeight="1">
      <c r="M23" s="8"/>
    </row>
    <row r="24" spans="1:16" ht="14.1" customHeight="1">
      <c r="M24" s="8"/>
    </row>
    <row r="25" spans="1:16" ht="14.1" customHeight="1">
      <c r="M25" s="8"/>
    </row>
    <row r="26" spans="1:16" ht="14.1" customHeight="1">
      <c r="M26" s="8"/>
    </row>
    <row r="27" spans="1:16" ht="14.1" customHeight="1">
      <c r="M27" s="8"/>
    </row>
    <row r="28" spans="1:16" ht="14.1" customHeight="1">
      <c r="M28" s="8"/>
    </row>
    <row r="29" spans="1:16" ht="14.1" customHeight="1">
      <c r="M29" s="8"/>
    </row>
    <row r="30" spans="1:16" ht="14.1" customHeight="1">
      <c r="M30" s="8"/>
    </row>
    <row r="31" spans="1:16" ht="14.1" customHeight="1">
      <c r="M31" s="8"/>
    </row>
    <row r="32" spans="1:16" ht="14.1" customHeight="1">
      <c r="M32" s="8"/>
    </row>
    <row r="33" spans="13:16" ht="14.1" customHeight="1">
      <c r="M33" s="8"/>
    </row>
    <row r="34" spans="13:16" ht="14.1" customHeight="1">
      <c r="M34" s="8"/>
      <c r="P34" s="20"/>
    </row>
    <row r="35" spans="13:16" ht="14.1" customHeight="1">
      <c r="M35" s="8"/>
    </row>
    <row r="36" spans="13:16" ht="14.1" customHeight="1">
      <c r="M36" s="8"/>
    </row>
    <row r="37" spans="13:16" ht="14.1" customHeight="1">
      <c r="M37" s="8"/>
    </row>
    <row r="38" spans="13:16" ht="14.1" customHeight="1">
      <c r="M38" s="8"/>
    </row>
    <row r="39" spans="13:16" ht="14.1" customHeight="1">
      <c r="M39" s="8"/>
    </row>
    <row r="40" spans="13:16" ht="14.1" customHeight="1">
      <c r="M40" s="8"/>
    </row>
    <row r="41" spans="13:16" ht="14.1" customHeight="1">
      <c r="M41" s="8"/>
    </row>
    <row r="42" spans="13:16" ht="14.1" customHeight="1">
      <c r="M42" s="8"/>
    </row>
    <row r="43" spans="13:16" ht="14.1" customHeight="1">
      <c r="M43" s="8"/>
    </row>
    <row r="44" spans="13:16" ht="14.1" customHeight="1">
      <c r="M44" s="8"/>
    </row>
    <row r="45" spans="13:16" ht="14.1" customHeight="1">
      <c r="M45" s="8"/>
    </row>
    <row r="46" spans="13:16" ht="14.1" customHeight="1">
      <c r="M46" s="8"/>
    </row>
    <row r="47" spans="13:16" ht="14.1" customHeight="1">
      <c r="M47" s="8"/>
    </row>
    <row r="48" spans="13:16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spans="13:16" ht="14.1" customHeight="1"/>
    <row r="82" spans="13:16" ht="14.1" customHeight="1"/>
    <row r="83" spans="13:16" ht="14.1" customHeight="1"/>
    <row r="84" spans="13:16" ht="14.1" customHeight="1"/>
    <row r="85" spans="13:16" ht="14.1" customHeight="1"/>
    <row r="86" spans="13:16" ht="14.1" customHeight="1"/>
    <row r="87" spans="13:16" ht="14.1" customHeight="1"/>
    <row r="88" spans="13:16" ht="14.1" customHeight="1"/>
    <row r="89" spans="13:16" ht="14.1" customHeight="1"/>
    <row r="90" spans="13:16" ht="14.1" customHeight="1"/>
    <row r="91" spans="13:16" ht="14.1" customHeight="1"/>
    <row r="92" spans="13:16" ht="14.1" customHeight="1"/>
    <row r="93" spans="13:16" ht="14.1" customHeight="1">
      <c r="P93" s="20"/>
    </row>
    <row r="94" spans="13:16" ht="14.1" customHeight="1">
      <c r="M94" s="8"/>
    </row>
    <row r="95" spans="13:16" ht="14.1" customHeight="1">
      <c r="M95" s="8"/>
    </row>
    <row r="96" spans="13:16" ht="14.1" customHeight="1">
      <c r="M96" s="8"/>
    </row>
    <row r="97" spans="13:16" ht="14.1" customHeight="1">
      <c r="M97" s="8"/>
    </row>
    <row r="98" spans="13:16" ht="14.1" customHeight="1">
      <c r="M98" s="8"/>
    </row>
    <row r="99" spans="13:16" ht="14.1" customHeight="1">
      <c r="M99" s="8"/>
    </row>
    <row r="100" spans="13:16" ht="14.1" customHeight="1">
      <c r="M100" s="8"/>
    </row>
    <row r="101" spans="13:16" ht="14.1" customHeight="1">
      <c r="M101" s="8"/>
    </row>
    <row r="102" spans="13:16" ht="14.1" customHeight="1">
      <c r="M102" s="8"/>
    </row>
    <row r="103" spans="13:16" ht="14.1" customHeight="1">
      <c r="M103" s="8"/>
    </row>
    <row r="104" spans="13:16" ht="14.1" customHeight="1">
      <c r="M104" s="8"/>
    </row>
    <row r="105" spans="13:16" ht="14.1" customHeight="1">
      <c r="M105" s="8"/>
      <c r="P105" s="20"/>
    </row>
    <row r="106" spans="13:16" ht="14.1" customHeight="1">
      <c r="M106" s="8"/>
    </row>
    <row r="107" spans="13:16" ht="14.1" customHeight="1">
      <c r="M107" s="8"/>
    </row>
    <row r="108" spans="13:16" ht="14.1" customHeight="1">
      <c r="M108" s="8"/>
    </row>
    <row r="109" spans="13:16" ht="14.1" customHeight="1">
      <c r="M109" s="8"/>
    </row>
    <row r="110" spans="13:16" ht="14.1" customHeight="1">
      <c r="M110" s="8"/>
    </row>
    <row r="111" spans="13:16" ht="14.1" customHeight="1">
      <c r="M111" s="8"/>
    </row>
    <row r="112" spans="13:16" ht="14.1" customHeight="1">
      <c r="M112" s="8"/>
    </row>
    <row r="113" spans="13:16" ht="14.1" customHeight="1">
      <c r="M113" s="8"/>
    </row>
    <row r="114" spans="13:16" ht="14.1" customHeight="1">
      <c r="M114" s="8"/>
    </row>
    <row r="115" spans="13:16" ht="14.1" customHeight="1">
      <c r="M115" s="8"/>
    </row>
    <row r="116" spans="13:16" ht="14.1" customHeight="1">
      <c r="M116" s="8"/>
    </row>
    <row r="117" spans="13:16" ht="14.1" customHeight="1">
      <c r="M117" s="8"/>
      <c r="P117" s="20"/>
    </row>
    <row r="118" spans="13:16" ht="14.1" customHeight="1">
      <c r="M118" s="8"/>
    </row>
    <row r="119" spans="13:16" ht="14.1" customHeight="1">
      <c r="M119" s="8"/>
    </row>
    <row r="120" spans="13:16" ht="14.1" customHeight="1">
      <c r="M120" s="8"/>
    </row>
    <row r="121" spans="13:16" ht="14.1" customHeight="1">
      <c r="M121" s="8"/>
    </row>
    <row r="122" spans="13:16" ht="14.1" customHeight="1">
      <c r="M122" s="8"/>
    </row>
    <row r="123" spans="13:16" ht="14.1" customHeight="1">
      <c r="M123" s="8"/>
    </row>
    <row r="124" spans="13:16" ht="14.1" customHeight="1">
      <c r="M124" s="8"/>
    </row>
    <row r="125" spans="13:16" ht="14.1" customHeight="1">
      <c r="M125" s="8"/>
    </row>
    <row r="126" spans="13:16" ht="14.1" customHeight="1">
      <c r="M126" s="8"/>
    </row>
    <row r="127" spans="13:16" ht="14.1" customHeight="1">
      <c r="M127" s="8"/>
    </row>
    <row r="128" spans="13:16" ht="14.1" customHeight="1">
      <c r="M128" s="8"/>
    </row>
    <row r="129" spans="13:16" ht="14.1" customHeight="1">
      <c r="M129" s="8"/>
      <c r="P129" s="20"/>
    </row>
    <row r="130" spans="13:16" ht="14.1" customHeight="1">
      <c r="M130" s="8"/>
    </row>
    <row r="131" spans="13:16" ht="14.1" customHeight="1">
      <c r="M131" s="8"/>
    </row>
    <row r="132" spans="13:16" ht="14.1" customHeight="1">
      <c r="M132" s="8"/>
    </row>
    <row r="133" spans="13:16" ht="14.1" customHeight="1">
      <c r="M133" s="8"/>
    </row>
    <row r="134" spans="13:16" ht="14.1" customHeight="1">
      <c r="M134" s="8"/>
    </row>
    <row r="135" spans="13:16" ht="14.1" customHeight="1">
      <c r="M135" s="8"/>
    </row>
    <row r="136" spans="13:16" ht="14.1" customHeight="1">
      <c r="M136" s="8"/>
    </row>
    <row r="137" spans="13:16" ht="14.1" customHeight="1">
      <c r="M137" s="8"/>
    </row>
    <row r="138" spans="13:16" ht="14.1" customHeight="1">
      <c r="M138" s="8"/>
    </row>
    <row r="139" spans="13:16" ht="14.1" customHeight="1">
      <c r="M139" s="8"/>
    </row>
    <row r="140" spans="13:16" ht="14.1" customHeight="1">
      <c r="M140" s="8"/>
    </row>
    <row r="141" spans="13:16" ht="14.1" customHeight="1">
      <c r="M141" s="8"/>
      <c r="P141" s="20"/>
    </row>
    <row r="142" spans="13:16" ht="14.1" customHeight="1">
      <c r="M142" s="8"/>
    </row>
    <row r="143" spans="13:16" ht="14.1" customHeight="1">
      <c r="M143" s="8"/>
    </row>
    <row r="144" spans="13:16" ht="14.1" customHeight="1">
      <c r="M144" s="8"/>
    </row>
    <row r="145" spans="13:16" ht="14.1" customHeight="1">
      <c r="M145" s="8"/>
    </row>
    <row r="146" spans="13:16" ht="14.1" customHeight="1">
      <c r="M146" s="8"/>
    </row>
    <row r="147" spans="13:16" ht="14.1" customHeight="1">
      <c r="M147" s="8"/>
    </row>
    <row r="148" spans="13:16" ht="14.1" customHeight="1">
      <c r="M148" s="8"/>
    </row>
    <row r="149" spans="13:16" ht="14.1" customHeight="1">
      <c r="M149" s="8"/>
    </row>
    <row r="150" spans="13:16" ht="14.1" customHeight="1">
      <c r="M150" s="8"/>
    </row>
    <row r="151" spans="13:16" ht="14.1" customHeight="1">
      <c r="M151" s="8"/>
    </row>
    <row r="152" spans="13:16" ht="14.1" customHeight="1">
      <c r="M152" s="8"/>
    </row>
    <row r="153" spans="13:16" ht="14.1" customHeight="1">
      <c r="M153" s="8"/>
      <c r="P153" s="20"/>
    </row>
    <row r="154" spans="13:16" ht="14.1" customHeight="1">
      <c r="M154" s="8"/>
    </row>
    <row r="155" spans="13:16" ht="14.1" customHeight="1">
      <c r="M155" s="8"/>
    </row>
    <row r="156" spans="13:16" ht="14.1" customHeight="1">
      <c r="M156" s="8"/>
    </row>
    <row r="157" spans="13:16" ht="14.1" customHeight="1">
      <c r="M157" s="8"/>
    </row>
    <row r="158" spans="13:16" ht="14.1" customHeight="1">
      <c r="M158" s="8"/>
    </row>
    <row r="159" spans="13:16" ht="14.1" customHeight="1">
      <c r="M159" s="8"/>
    </row>
    <row r="160" spans="13:16" ht="14.1" customHeight="1">
      <c r="M160" s="8"/>
    </row>
    <row r="161" spans="13:16" ht="14.1" customHeight="1">
      <c r="M161" s="8"/>
    </row>
    <row r="162" spans="13:16" ht="14.1" customHeight="1">
      <c r="M162" s="8"/>
    </row>
    <row r="163" spans="13:16" ht="14.1" customHeight="1">
      <c r="M163" s="8"/>
    </row>
    <row r="164" spans="13:16" ht="14.1" customHeight="1">
      <c r="M164" s="8"/>
    </row>
    <row r="165" spans="13:16" ht="14.1" customHeight="1">
      <c r="M165" s="8"/>
      <c r="P165" s="20"/>
    </row>
    <row r="166" spans="13:16" ht="14.1" customHeight="1">
      <c r="M166" s="8"/>
    </row>
    <row r="167" spans="13:16" ht="14.1" customHeight="1">
      <c r="M167" s="8"/>
    </row>
    <row r="168" spans="13:16" ht="14.1" customHeight="1">
      <c r="M168" s="8"/>
    </row>
    <row r="169" spans="13:16" ht="14.1" customHeight="1">
      <c r="M169" s="21"/>
    </row>
    <row r="170" spans="13:16" ht="14.1" customHeight="1">
      <c r="M170" s="21"/>
    </row>
    <row r="171" spans="13:16" ht="14.1" customHeight="1">
      <c r="M171" s="21"/>
    </row>
    <row r="172" spans="13:16" ht="14.1" customHeight="1">
      <c r="M172" s="21"/>
    </row>
    <row r="173" spans="13:16" ht="14.1" customHeight="1">
      <c r="M173" s="21"/>
    </row>
    <row r="174" spans="13:16" ht="14.1" customHeight="1">
      <c r="M174" s="21"/>
    </row>
    <row r="175" spans="13:16" ht="14.1" customHeight="1">
      <c r="M175" s="21"/>
    </row>
    <row r="176" spans="13:16" ht="14.1" customHeight="1">
      <c r="M176" s="21"/>
    </row>
    <row r="177" spans="13:13" ht="14.1" customHeight="1">
      <c r="M177" s="21"/>
    </row>
    <row r="178" spans="13:13" ht="14.1" customHeight="1">
      <c r="M178" s="21"/>
    </row>
    <row r="179" spans="13:13" ht="14.1" customHeight="1">
      <c r="M179" s="21"/>
    </row>
    <row r="180" spans="13:13" ht="14.1" customHeight="1">
      <c r="M180" s="21"/>
    </row>
    <row r="181" spans="13:13" ht="14.1" customHeight="1">
      <c r="M181" s="21"/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2022-10-29T06:52:48Z</dcterms:modified>
</cp:coreProperties>
</file>