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fuyidi/Library/Containers/com.tencent.WeWorkMac/Data/Documents/Profiles/5D54084EC57BE3EAACFABA729F818B25/Caches/Files/2026-10/f061d6dfbf040a7a3e3b7df893b79d57/"/>
    </mc:Choice>
  </mc:AlternateContent>
  <xr:revisionPtr revIDLastSave="0" documentId="11_8935BDC1DF527E0BDACCCAB31E37ECF3F35AAFD9" xr6:coauthVersionLast="47" xr6:coauthVersionMax="47" xr10:uidLastSave="{00000000-0000-0000-0000-000000000000}"/>
  <bookViews>
    <workbookView xWindow="5220" yWindow="660" windowWidth="27600" windowHeight="18460" xr2:uid="{00000000-000D-0000-FFFF-FFFF00000000}"/>
  </bookViews>
  <sheets>
    <sheet name="孕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5" i="1"/>
  <c r="F34" i="1"/>
  <c r="F32" i="1"/>
  <c r="F31" i="1"/>
  <c r="F29" i="1"/>
  <c r="F28" i="1"/>
  <c r="F27" i="1"/>
  <c r="F26" i="1"/>
  <c r="F25" i="1"/>
  <c r="F23" i="1"/>
  <c r="F20" i="1"/>
  <c r="F19" i="1"/>
  <c r="F16" i="1"/>
  <c r="F11" i="1"/>
  <c r="F10" i="1"/>
  <c r="F9" i="1"/>
  <c r="F7" i="1"/>
  <c r="F6" i="1"/>
  <c r="F5" i="1"/>
  <c r="F4" i="1"/>
  <c r="F3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C277637ED6F4B1DA005BB1C99C1989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22420" y="7378700"/>
          <a:ext cx="7759700" cy="643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7D09B5366F41456A837CD394EC48E9F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22420" y="11163300"/>
          <a:ext cx="3163570" cy="2255520"/>
        </a:xfrm>
        <a:prstGeom prst="rect">
          <a:avLst/>
        </a:prstGeom>
      </xdr:spPr>
    </xdr:pic>
  </etc:cellImage>
  <etc:cellImage>
    <xdr:pic>
      <xdr:nvPicPr>
        <xdr:cNvPr id="15" name="ID_CD99C43095CC447C9E339500827902C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22420" y="13322300"/>
          <a:ext cx="3179445" cy="2687320"/>
        </a:xfrm>
        <a:prstGeom prst="rect">
          <a:avLst/>
        </a:prstGeom>
      </xdr:spPr>
    </xdr:pic>
  </etc:cellImage>
  <etc:cellImage>
    <xdr:pic>
      <xdr:nvPicPr>
        <xdr:cNvPr id="22" name="ID_4268D163BB63431E85EEFC9F8055AFF0"/>
        <xdr:cNvPicPr>
          <a:picLocks noChangeAspect="1"/>
        </xdr:cNvPicPr>
      </xdr:nvPicPr>
      <xdr:blipFill>
        <a:blip r:embed="rId4"/>
        <a:srcRect l="5106" r="5700" b="6627"/>
        <a:stretch>
          <a:fillRect/>
        </a:stretch>
      </xdr:blipFill>
      <xdr:spPr>
        <a:xfrm>
          <a:off x="4122420" y="15671800"/>
          <a:ext cx="2730500" cy="2572385"/>
        </a:xfrm>
        <a:prstGeom prst="rect">
          <a:avLst/>
        </a:prstGeom>
        <a:noFill/>
        <a:ln w="9525">
          <a:noFill/>
        </a:ln>
        <a:effectLst>
          <a:softEdge rad="31750"/>
        </a:effectLst>
      </xdr:spPr>
    </xdr:pic>
  </etc:cellImage>
  <etc:cellImage>
    <xdr:pic>
      <xdr:nvPicPr>
        <xdr:cNvPr id="23" name="ID_670EC01B7E484B6D92ED08D9B6E1C7EE" descr="玫瑰茶_丽身茶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19600" y="18473420"/>
          <a:ext cx="1560830" cy="1555750"/>
        </a:xfrm>
        <a:prstGeom prst="rect">
          <a:avLst/>
        </a:prstGeom>
      </xdr:spPr>
    </xdr:pic>
  </etc:cellImage>
  <etc:cellImage>
    <xdr:pic>
      <xdr:nvPicPr>
        <xdr:cNvPr id="4" name="ID_33A7CB44091E432A8FFB42A53BACB76C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420" y="22974300"/>
          <a:ext cx="2728595" cy="2728595"/>
        </a:xfrm>
        <a:prstGeom prst="rect">
          <a:avLst/>
        </a:prstGeom>
      </xdr:spPr>
    </xdr:pic>
  </etc:cellImage>
  <etc:cellImage>
    <xdr:pic>
      <xdr:nvPicPr>
        <xdr:cNvPr id="5" name="ID_00783BB4E6F04DB49C930A00D30AE2D3"/>
        <xdr:cNvPicPr/>
      </xdr:nvPicPr>
      <xdr:blipFill>
        <a:blip r:embed="rId7"/>
        <a:stretch>
          <a:fillRect/>
        </a:stretch>
      </xdr:blipFill>
      <xdr:spPr>
        <a:xfrm>
          <a:off x="4122420" y="26517600"/>
          <a:ext cx="2825115" cy="2572385"/>
        </a:xfrm>
        <a:prstGeom prst="rect">
          <a:avLst/>
        </a:prstGeom>
      </xdr:spPr>
    </xdr:pic>
  </etc:cellImage>
  <etc:cellImage>
    <xdr:pic>
      <xdr:nvPicPr>
        <xdr:cNvPr id="18" name="ID_DE2ED171F2464B2AB3AAA6DF03DFB6E4" descr="lQDPJxbUOcf4h0LNAyDNAyCwML7v6BaDGD8DXMbjQwDOAA_800_8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622165" y="28882975"/>
          <a:ext cx="1181735" cy="1240155"/>
        </a:xfrm>
        <a:prstGeom prst="rect">
          <a:avLst/>
        </a:prstGeom>
      </xdr:spPr>
    </xdr:pic>
  </etc:cellImage>
  <etc:cellImage>
    <xdr:pic>
      <xdr:nvPicPr>
        <xdr:cNvPr id="19" name="ID_3CA05CE27FCF45BCB0EF450F98099C42" descr="O1CN01ERyne91DPJBzs7GQr_!!0-item_pi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796155" y="30139005"/>
          <a:ext cx="1341120" cy="1444625"/>
        </a:xfrm>
        <a:prstGeom prst="rect">
          <a:avLst/>
        </a:prstGeom>
      </xdr:spPr>
    </xdr:pic>
  </etc:cellImage>
  <etc:cellImage>
    <xdr:pic>
      <xdr:nvPicPr>
        <xdr:cNvPr id="20" name="ID_258D83D3B90246A9B1ED843953FB9415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7895" y="31640780"/>
          <a:ext cx="1209675" cy="1147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</etc:cellImage>
  <etc:cellImage>
    <xdr:pic>
      <xdr:nvPicPr>
        <xdr:cNvPr id="8" name="ID_2AD30FEC664D4422B172D3A78128A677" descr="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184015" y="23266400"/>
          <a:ext cx="2134235" cy="2030730"/>
        </a:xfrm>
        <a:prstGeom prst="rect">
          <a:avLst/>
        </a:prstGeom>
      </xdr:spPr>
    </xdr:pic>
  </etc:cellImage>
  <etc:cellImage>
    <xdr:pic>
      <xdr:nvPicPr>
        <xdr:cNvPr id="14" name="ID_ED4E08B07A924D9AAD4483285E37CEC5"/>
        <xdr:cNvPicPr>
          <a:picLocks noChangeAspect="1"/>
        </xdr:cNvPicPr>
      </xdr:nvPicPr>
      <xdr:blipFill>
        <a:blip r:embed="rId12"/>
        <a:srcRect l="2375" t="2063" r="1988" b="4600"/>
        <a:stretch>
          <a:fillRect/>
        </a:stretch>
      </xdr:blipFill>
      <xdr:spPr>
        <a:xfrm>
          <a:off x="4514215" y="20974050"/>
          <a:ext cx="2426335" cy="1921510"/>
        </a:xfrm>
        <a:prstGeom prst="rect">
          <a:avLst/>
        </a:prstGeom>
        <a:effectLst>
          <a:softEdge rad="31750"/>
        </a:effectLst>
      </xdr:spPr>
    </xdr:pic>
  </etc:cellImage>
  <etc:cellImage>
    <xdr:pic>
      <xdr:nvPicPr>
        <xdr:cNvPr id="9" name="ID_790CAAE3126C4B0D9688727A5F96E03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401820" y="16742410"/>
          <a:ext cx="2496820" cy="2459990"/>
        </a:xfrm>
        <a:prstGeom prst="rect">
          <a:avLst/>
        </a:prstGeom>
      </xdr:spPr>
    </xdr:pic>
  </etc:cellImage>
  <etc:cellImage>
    <xdr:pic>
      <xdr:nvPicPr>
        <xdr:cNvPr id="10" name="ID_9EC41F4C89F04CF4B22613A8879ACB7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35245" y="28103195"/>
          <a:ext cx="5016500" cy="464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063B3F73AECE459EBBBF7F6BC9C991E1"/>
        <xdr:cNvPicPr>
          <a:picLocks noChangeAspect="1"/>
        </xdr:cNvPicPr>
      </xdr:nvPicPr>
      <xdr:blipFill>
        <a:blip r:embed="rId15" r:link="rId16"/>
        <a:stretch>
          <a:fillRect/>
        </a:stretch>
      </xdr:blipFill>
      <xdr:spPr>
        <a:xfrm>
          <a:off x="4122420" y="26517600"/>
          <a:ext cx="5080000" cy="508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355BB6AD1AE648ED81B44C913A65E80B"/>
        <xdr:cNvPicPr>
          <a:picLocks noChangeAspect="1"/>
        </xdr:cNvPicPr>
      </xdr:nvPicPr>
      <xdr:blipFill>
        <a:blip r:embed="rId17" r:link="rId16"/>
        <a:stretch>
          <a:fillRect/>
        </a:stretch>
      </xdr:blipFill>
      <xdr:spPr>
        <a:xfrm>
          <a:off x="4122420" y="29743400"/>
          <a:ext cx="5080000" cy="508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A7D135EB75E74338884EAE6239365DC7"/>
        <xdr:cNvPicPr>
          <a:picLocks noChangeAspect="1"/>
        </xdr:cNvPicPr>
      </xdr:nvPicPr>
      <xdr:blipFill>
        <a:blip r:embed="rId18" r:link="rId16"/>
        <a:stretch>
          <a:fillRect/>
        </a:stretch>
      </xdr:blipFill>
      <xdr:spPr>
        <a:xfrm>
          <a:off x="4122420" y="313563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045CADDBB07A4CE4A867D979E927CCC3" descr="downloadImg (29)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122420" y="32969200"/>
          <a:ext cx="3288665" cy="3173730"/>
        </a:xfrm>
        <a:prstGeom prst="rect">
          <a:avLst/>
        </a:prstGeom>
      </xdr:spPr>
    </xdr:pic>
  </etc:cellImage>
  <etc:cellImage>
    <xdr:pic>
      <xdr:nvPicPr>
        <xdr:cNvPr id="7" name="ID_FD507F9AA5124F84A09EF740C6496E4D"/>
        <xdr:cNvPicPr/>
      </xdr:nvPicPr>
      <xdr:blipFill>
        <a:blip r:embed="rId20"/>
        <a:stretch>
          <a:fillRect/>
        </a:stretch>
      </xdr:blipFill>
      <xdr:spPr>
        <a:xfrm>
          <a:off x="4288790" y="20929600"/>
          <a:ext cx="3258820" cy="3258820"/>
        </a:xfrm>
        <a:prstGeom prst="rect">
          <a:avLst/>
        </a:prstGeom>
      </xdr:spPr>
    </xdr:pic>
  </etc:cellImage>
  <etc:cellImage>
    <xdr:pic>
      <xdr:nvPicPr>
        <xdr:cNvPr id="11" name="ID_630EAAA6FE9A458A8E48A823F8448530"/>
        <xdr:cNvPicPr>
          <a:picLocks noChangeAspect="1"/>
        </xdr:cNvPicPr>
      </xdr:nvPicPr>
      <xdr:blipFill>
        <a:blip r:embed="rId21"/>
        <a:srcRect r="4536"/>
        <a:stretch>
          <a:fillRect/>
        </a:stretch>
      </xdr:blipFill>
      <xdr:spPr>
        <a:xfrm>
          <a:off x="4288790" y="39248715"/>
          <a:ext cx="3650615" cy="2529205"/>
        </a:xfrm>
        <a:prstGeom prst="rect">
          <a:avLst/>
        </a:prstGeom>
      </xdr:spPr>
    </xdr:pic>
  </etc:cellImage>
  <etc:cellImage>
    <xdr:pic>
      <xdr:nvPicPr>
        <xdr:cNvPr id="12" name="ID_42373887E901459E979CD6DA52DFB41D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288790" y="3327400"/>
          <a:ext cx="10712450" cy="1070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96216A348FB42F9A66783CC3F4BA78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288790" y="1282700"/>
          <a:ext cx="10217150" cy="9715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<sst xmlns="http://schemas.openxmlformats.org/spreadsheetml/2006/main" count="221" uniqueCount="118">
  <si>
    <r>
      <rPr>
        <b/>
        <sz val="18"/>
        <color theme="1"/>
        <rFont val="宋体"/>
        <family val="3"/>
        <charset val="134"/>
        <scheme val="minor"/>
      </rPr>
      <t>中式滋补--广禾堂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（23年沉淀、港股上市企业、高端月子中心圣贝拉母公司贝康集团出品）
专注孕产精准养护及女性全周期调理</t>
    </r>
  </si>
  <si>
    <t>店铺名称</t>
  </si>
  <si>
    <t>类目</t>
  </si>
  <si>
    <t>商品名称</t>
  </si>
  <si>
    <t>主打人群</t>
  </si>
  <si>
    <t>产品图片</t>
  </si>
  <si>
    <t>产品规格</t>
  </si>
  <si>
    <t>日常价</t>
  </si>
  <si>
    <t>达人直播价</t>
  </si>
  <si>
    <t>库存/盒</t>
  </si>
  <si>
    <t>物流</t>
  </si>
  <si>
    <t>卖点</t>
  </si>
  <si>
    <t>产品链接</t>
  </si>
  <si>
    <t>品牌大爆品</t>
  </si>
  <si>
    <t>广禾堂母婴旗舰店</t>
  </si>
  <si>
    <t>传统滋补/孕产</t>
  </si>
  <si>
    <t>42天月之精华套盒</t>
  </si>
  <si>
    <t>孕产妇
月子调理</t>
  </si>
  <si>
    <t>礼盒装112条（15ml*14条*8盒）</t>
  </si>
  <si>
    <t>24-48H
湖北发货
顺丰包邮</t>
  </si>
  <si>
    <r>
      <rPr>
        <sz val="10"/>
        <color rgb="FFFF0000"/>
        <rFont val="微软雅黑"/>
        <family val="2"/>
        <charset val="134"/>
      </rPr>
      <t>[42天月之精华]</t>
    </r>
    <r>
      <rPr>
        <sz val="10"/>
        <rFont val="微软雅黑"/>
        <family val="2"/>
        <charset val="134"/>
      </rPr>
      <t xml:space="preserve">
●卖点：产后坐月子必入！全新升级月之精华2.0（从粉末升级为液体），以浓缩液体形式，强化吸收力的同时融入多重果汁精华，口感更香甜。排收补调”四阶段科学调理。每周一盒， 四周恢复产前状态为产后妈妈调理身体、调理体质，不留月子病。调理身形，恢复产前少女态，高端月子会所同款产品
●科学四阶调养解析：
1、第一阶段：排，</t>
    </r>
    <r>
      <rPr>
        <sz val="10"/>
        <color rgb="FFC00000"/>
        <rFont val="微软雅黑"/>
        <family val="2"/>
        <charset val="134"/>
      </rPr>
      <t>【生化汤】排恶露，排出身体负能量、脏东西，才能帮助后续宝妈营养摄取；</t>
    </r>
    <r>
      <rPr>
        <sz val="10"/>
        <rFont val="微软雅黑"/>
        <family val="2"/>
        <charset val="134"/>
      </rPr>
      <t xml:space="preserve">
2、第二阶段：收，</t>
    </r>
    <r>
      <rPr>
        <sz val="10"/>
        <color rgb="FFC00000"/>
        <rFont val="微软雅黑"/>
        <family val="2"/>
        <charset val="134"/>
      </rPr>
      <t>【缮纤汤】改善被宝宝影响的各个‘身体’部位，不要产后大肚肚；</t>
    </r>
    <r>
      <rPr>
        <sz val="10"/>
        <rFont val="微软雅黑"/>
        <family val="2"/>
        <charset val="134"/>
      </rPr>
      <t xml:space="preserve">
3、第三阶段：补，</t>
    </r>
    <r>
      <rPr>
        <sz val="10"/>
        <color rgb="FFC00000"/>
        <rFont val="微软雅黑"/>
        <family val="2"/>
        <charset val="134"/>
      </rPr>
      <t>【筑颜汤】帮助宝妈脸色红扑扑，恢复产后力气，抱娃不怕累；</t>
    </r>
    <r>
      <rPr>
        <sz val="10"/>
        <rFont val="微软雅黑"/>
        <family val="2"/>
        <charset val="134"/>
      </rPr>
      <t xml:space="preserve">
4、第四阶段：调，</t>
    </r>
    <r>
      <rPr>
        <sz val="10"/>
        <color rgb="FFC00000"/>
        <rFont val="微软雅黑"/>
        <family val="2"/>
        <charset val="134"/>
      </rPr>
      <t>【四物汤】调节宝妈好睡眠，不怕宝宝夜醒夜哭</t>
    </r>
    <r>
      <rPr>
        <sz val="10"/>
        <rFont val="微软雅黑"/>
        <family val="2"/>
        <charset val="134"/>
      </rPr>
      <t xml:space="preserve">；
5、第五阶段：养，【筑颜汤+四物汤】养机能 固健康，进阶调养 重获新生
6、第六阶段：固，【筑颜汤+四物汤】养机能 固健康，进阶调养 重获新生
</t>
    </r>
  </si>
  <si>
    <t>42天全月子套餐礼盒
(42天月之精华+汤方+谷方)</t>
  </si>
  <si>
    <t>孕产妇
在家坐月子</t>
  </si>
  <si>
    <t>月之精华112条+84包汤方+84包谷方</t>
  </si>
  <si>
    <r>
      <rPr>
        <sz val="10"/>
        <color rgb="FFFF0000"/>
        <rFont val="微软雅黑"/>
        <family val="2"/>
        <charset val="134"/>
      </rPr>
      <t>[42天月之精华]</t>
    </r>
    <r>
      <rPr>
        <sz val="10"/>
        <rFont val="微软雅黑"/>
        <family val="2"/>
        <charset val="134"/>
      </rPr>
      <t xml:space="preserve">
●卖点：产后坐月子必入！全新升级月之精华2.0（从粉末升级为液体），以浓缩液体形式，强化吸收力的同时融入多重果汁精华，口感更香甜。排收补调”四阶段科学调理。每周一盒， 四周恢复产前状态为产后妈妈调理身体、调理体质，不留月子病。
</t>
    </r>
    <r>
      <rPr>
        <sz val="10"/>
        <color rgb="FFFF0000"/>
        <rFont val="微软雅黑"/>
        <family val="2"/>
        <charset val="134"/>
      </rPr>
      <t>【42天月之汤方】</t>
    </r>
    <r>
      <rPr>
        <sz val="10"/>
        <rFont val="微软雅黑"/>
        <family val="2"/>
        <charset val="134"/>
      </rPr>
      <t xml:space="preserve">
1、第一周，排：唤醒肠胃、提高免疫力、</t>
    </r>
    <r>
      <rPr>
        <sz val="10"/>
        <color rgb="FFC00000"/>
        <rFont val="微软雅黑"/>
        <family val="2"/>
        <charset val="134"/>
      </rPr>
      <t>代谢排毒、活血化瘀、排除恶露。</t>
    </r>
    <r>
      <rPr>
        <sz val="10"/>
        <rFont val="微软雅黑"/>
        <family val="2"/>
        <charset val="134"/>
      </rPr>
      <t xml:space="preserve">
2、第二周，</t>
    </r>
    <r>
      <rPr>
        <sz val="10"/>
        <color rgb="FFC00000"/>
        <rFont val="微软雅黑"/>
        <family val="2"/>
        <charset val="134"/>
      </rPr>
      <t>收：修复肠胃功能</t>
    </r>
    <r>
      <rPr>
        <sz val="10"/>
        <rFont val="微软雅黑"/>
        <family val="2"/>
        <charset val="134"/>
      </rPr>
      <t>，健脾益胃，提高肠胃吸收营养物质。
3、第三周，</t>
    </r>
    <r>
      <rPr>
        <sz val="10"/>
        <color rgb="FFC00000"/>
        <rFont val="微软雅黑"/>
        <family val="2"/>
        <charset val="134"/>
      </rPr>
      <t>补：补肾益肾</t>
    </r>
    <r>
      <rPr>
        <sz val="10"/>
        <rFont val="微软雅黑"/>
        <family val="2"/>
        <charset val="134"/>
      </rPr>
      <t>，强健筋骨，改善腰膝酸软。
4、第四周，</t>
    </r>
    <r>
      <rPr>
        <sz val="10"/>
        <color rgb="FFC00000"/>
        <rFont val="微软雅黑"/>
        <family val="2"/>
        <charset val="134"/>
      </rPr>
      <t>调：补血滋阴</t>
    </r>
    <r>
      <rPr>
        <sz val="10"/>
        <rFont val="微软雅黑"/>
        <family val="2"/>
        <charset val="134"/>
      </rPr>
      <t>，滋养肌肤，养血安神，促进泌乳。
5、第五周，</t>
    </r>
    <r>
      <rPr>
        <sz val="10"/>
        <color rgb="FFC00000"/>
        <rFont val="微软雅黑"/>
        <family val="2"/>
        <charset val="134"/>
      </rPr>
      <t>养：</t>
    </r>
    <r>
      <rPr>
        <sz val="10"/>
        <rFont val="微软雅黑"/>
        <family val="2"/>
        <charset val="134"/>
      </rPr>
      <t>柔身安心，</t>
    </r>
    <r>
      <rPr>
        <sz val="10"/>
        <color rgb="FFC00000"/>
        <rFont val="微软雅黑"/>
        <family val="2"/>
        <charset val="134"/>
      </rPr>
      <t>机能充沛</t>
    </r>
    <r>
      <rPr>
        <sz val="10"/>
        <rFont val="微软雅黑"/>
        <family val="2"/>
        <charset val="134"/>
      </rPr>
      <t xml:space="preserve">
6、第六周，</t>
    </r>
    <r>
      <rPr>
        <sz val="10"/>
        <color rgb="FFC00000"/>
        <rFont val="微软雅黑"/>
        <family val="2"/>
        <charset val="134"/>
      </rPr>
      <t>固：固本焕颜</t>
    </r>
    <r>
      <rPr>
        <sz val="10"/>
        <rFont val="微软雅黑"/>
        <family val="2"/>
        <charset val="134"/>
      </rPr>
      <t>，重回健康。
【原料优势】
42天&gt;</t>
    </r>
    <r>
      <rPr>
        <sz val="10"/>
        <color rgb="FFC00000"/>
        <rFont val="微软雅黑"/>
        <family val="2"/>
        <charset val="134"/>
      </rPr>
      <t>168种原料</t>
    </r>
    <r>
      <rPr>
        <sz val="10"/>
        <rFont val="微软雅黑"/>
        <family val="2"/>
        <charset val="134"/>
      </rPr>
      <t xml:space="preserve">，美味每日不重样。
</t>
    </r>
    <r>
      <rPr>
        <sz val="10"/>
        <color rgb="FFFF0000"/>
        <rFont val="微软雅黑"/>
        <family val="2"/>
        <charset val="134"/>
      </rPr>
      <t>【42天月之谷方】</t>
    </r>
    <r>
      <rPr>
        <sz val="10"/>
        <rFont val="微软雅黑"/>
        <family val="2"/>
        <charset val="134"/>
      </rPr>
      <t xml:space="preserve">
第一周：排，【主要原料:藜麦】安抚产后虚弱，补充膳食纤维、微量元素、优质蛋白。
第二周：收，【主要原料:红薏米】重塑产前纤纤体态，补充薏苡醇、维生素、铁元素。
第三周：补，【主要原料:奇亚籽】弥补分娩透支，补充丰富钙质、Omega-3、不饱和脂肪酸。
第四周：调，【主要原料:白芸豆】恢复产后活力，补充控糖AGI、微量铁元素、膳食纤维。
第五周：养，【主要原料:奇亚籽】稳定弥补分娩损失，补充磷脂、丰富钙质、微量元素。
第六周：固，【主要原料:奇亚籽】状态更胜产前，补充矿物质、植物蛋白、丰富铁质。
【原料优势】 
全球十大原产地甄选天然谷物，纯净有力，母乳安心。
42天&gt;60种原料美味营养每一天。
</t>
    </r>
  </si>
  <si>
    <t>42天月之精华+汤方</t>
  </si>
  <si>
    <t>礼盒装(月之精华112条、84包汤料)</t>
  </si>
  <si>
    <r>
      <rPr>
        <sz val="10"/>
        <color rgb="FFFF0000"/>
        <rFont val="微软雅黑"/>
        <family val="2"/>
        <charset val="134"/>
      </rPr>
      <t>[42天月之精华]</t>
    </r>
    <r>
      <rPr>
        <sz val="10"/>
        <rFont val="微软雅黑"/>
        <family val="2"/>
        <charset val="134"/>
      </rPr>
      <t xml:space="preserve">
●卖点：产后坐月子必入！全新升级月之精华2.0（从粉末升级为液体），以浓缩液体形式，强化吸收力的同时融入多重果汁精华，口感更香甜。排收补调”四阶段科学调理。每周一盒， 四周恢复产前状态为产后妈妈调理身体、调理体质，不留月子病。调理身形，恢复产前少女态，高端月子会所同款产品
●科学四阶调养解析：
1、第一阶段：排，</t>
    </r>
    <r>
      <rPr>
        <sz val="10"/>
        <color rgb="FFC00000"/>
        <rFont val="微软雅黑"/>
        <family val="2"/>
        <charset val="134"/>
      </rPr>
      <t>【生化汤】排恶露，排出身体负能量、脏东西</t>
    </r>
    <r>
      <rPr>
        <sz val="10"/>
        <rFont val="微软雅黑"/>
        <family val="2"/>
        <charset val="134"/>
      </rPr>
      <t>，才能帮助后续宝妈营养摄取；
2、第二阶段：收，</t>
    </r>
    <r>
      <rPr>
        <sz val="10"/>
        <color rgb="FFC00000"/>
        <rFont val="微软雅黑"/>
        <family val="2"/>
        <charset val="134"/>
      </rPr>
      <t>【缮纤汤】改善被宝宝影响的各个‘身体’部位，不要产后大肚肚；</t>
    </r>
    <r>
      <rPr>
        <sz val="10"/>
        <rFont val="微软雅黑"/>
        <family val="2"/>
        <charset val="134"/>
      </rPr>
      <t xml:space="preserve">
3、第三阶段：补，</t>
    </r>
    <r>
      <rPr>
        <sz val="10"/>
        <color rgb="FFC00000"/>
        <rFont val="微软雅黑"/>
        <family val="2"/>
        <charset val="134"/>
      </rPr>
      <t>【筑颜汤】帮助宝妈脸色红扑扑，恢复产后力气，抱娃不怕累；</t>
    </r>
    <r>
      <rPr>
        <sz val="10"/>
        <rFont val="微软雅黑"/>
        <family val="2"/>
        <charset val="134"/>
      </rPr>
      <t xml:space="preserve">
4、第四阶段：调，</t>
    </r>
    <r>
      <rPr>
        <sz val="10"/>
        <color rgb="FFC00000"/>
        <rFont val="微软雅黑"/>
        <family val="2"/>
        <charset val="134"/>
      </rPr>
      <t>【四物汤】调节宝妈好睡眠，不怕宝宝夜醒夜哭</t>
    </r>
    <r>
      <rPr>
        <sz val="10"/>
        <rFont val="微软雅黑"/>
        <family val="2"/>
        <charset val="134"/>
      </rPr>
      <t>；
5、第五阶段：养，【筑颜汤+四物汤】养机能 固健康，</t>
    </r>
    <r>
      <rPr>
        <sz val="10"/>
        <color rgb="FFC00000"/>
        <rFont val="微软雅黑"/>
        <family val="2"/>
        <charset val="134"/>
      </rPr>
      <t>进阶调养</t>
    </r>
    <r>
      <rPr>
        <sz val="10"/>
        <rFont val="微软雅黑"/>
        <family val="2"/>
        <charset val="134"/>
      </rPr>
      <t xml:space="preserve"> 重获新生
6、第六阶段：固，【筑颜汤+四物汤】养机能 固健康，进阶调养 重获新生
</t>
    </r>
    <r>
      <rPr>
        <sz val="10"/>
        <color rgb="FFFF0000"/>
        <rFont val="微软雅黑"/>
        <family val="2"/>
        <charset val="134"/>
      </rPr>
      <t>【42天月之汤方】</t>
    </r>
    <r>
      <rPr>
        <sz val="10"/>
        <rFont val="微软雅黑"/>
        <family val="2"/>
        <charset val="134"/>
      </rPr>
      <t xml:space="preserve">
1、第一周，排：</t>
    </r>
    <r>
      <rPr>
        <sz val="10"/>
        <color rgb="FFC00000"/>
        <rFont val="微软雅黑"/>
        <family val="2"/>
        <charset val="134"/>
      </rPr>
      <t>唤醒肠胃、提高免疫力</t>
    </r>
    <r>
      <rPr>
        <sz val="10"/>
        <rFont val="微软雅黑"/>
        <family val="2"/>
        <charset val="134"/>
      </rPr>
      <t>、代谢排毒、活血化瘀、排除恶露。
2、第二周，收：</t>
    </r>
    <r>
      <rPr>
        <sz val="10"/>
        <color rgb="FFC00000"/>
        <rFont val="微软雅黑"/>
        <family val="2"/>
        <charset val="134"/>
      </rPr>
      <t>修复肠胃功能，健脾益胃</t>
    </r>
    <r>
      <rPr>
        <sz val="10"/>
        <rFont val="微软雅黑"/>
        <family val="2"/>
        <charset val="134"/>
      </rPr>
      <t>，提高肠胃吸收营养物质。
3、第三周，补：</t>
    </r>
    <r>
      <rPr>
        <sz val="10"/>
        <color rgb="FFC00000"/>
        <rFont val="微软雅黑"/>
        <family val="2"/>
        <charset val="134"/>
      </rPr>
      <t>补肾益肾，强健筋骨</t>
    </r>
    <r>
      <rPr>
        <sz val="10"/>
        <rFont val="微软雅黑"/>
        <family val="2"/>
        <charset val="134"/>
      </rPr>
      <t>，改善腰膝酸软。
4、第四周，调</t>
    </r>
    <r>
      <rPr>
        <sz val="10"/>
        <color rgb="FFC00000"/>
        <rFont val="微软雅黑"/>
        <family val="2"/>
        <charset val="134"/>
      </rPr>
      <t>：补血滋阴，滋养肌肤，</t>
    </r>
    <r>
      <rPr>
        <sz val="10"/>
        <rFont val="微软雅黑"/>
        <family val="2"/>
        <charset val="134"/>
      </rPr>
      <t>养血安神，促进泌乳。
5、第五周，养：</t>
    </r>
    <r>
      <rPr>
        <sz val="10"/>
        <color rgb="FFC00000"/>
        <rFont val="微软雅黑"/>
        <family val="2"/>
        <charset val="134"/>
      </rPr>
      <t>柔身安心，机能充沛</t>
    </r>
    <r>
      <rPr>
        <sz val="10"/>
        <rFont val="微软雅黑"/>
        <family val="2"/>
        <charset val="134"/>
      </rPr>
      <t xml:space="preserve">
6、第六周，固：</t>
    </r>
    <r>
      <rPr>
        <sz val="10"/>
        <color rgb="FFC00000"/>
        <rFont val="微软雅黑"/>
        <family val="2"/>
        <charset val="134"/>
      </rPr>
      <t>固本焕颜，重回健康。</t>
    </r>
    <r>
      <rPr>
        <sz val="10"/>
        <rFont val="微软雅黑"/>
        <family val="2"/>
        <charset val="134"/>
      </rPr>
      <t xml:space="preserve">
【原料优势】
28天&gt;168种原料，美味每日不重样。
</t>
    </r>
  </si>
  <si>
    <t>42天月之汤方</t>
  </si>
  <si>
    <t>礼盒装（84包汤料;汤料1.7kg+代用茶1.04kg）</t>
  </si>
  <si>
    <r>
      <rPr>
        <sz val="10"/>
        <rFont val="微软雅黑"/>
        <family val="2"/>
        <charset val="134"/>
      </rPr>
      <t>”</t>
    </r>
    <r>
      <rPr>
        <sz val="10"/>
        <color rgb="FFFF0000"/>
        <rFont val="微软雅黑"/>
        <family val="2"/>
        <charset val="134"/>
      </rPr>
      <t>排收补调</t>
    </r>
    <r>
      <rPr>
        <sz val="10"/>
        <rFont val="微软雅黑"/>
        <family val="2"/>
        <charset val="134"/>
      </rPr>
      <t>”四阶段科学调理, 六周恢复产前少女态,为产后妈妈调理身体、调理体质，不留月子病。</t>
    </r>
    <r>
      <rPr>
        <sz val="10"/>
        <color rgb="FFFF0000"/>
        <rFont val="微软雅黑"/>
        <family val="2"/>
        <charset val="134"/>
      </rPr>
      <t>调理身形，高端月子会所同款产品</t>
    </r>
    <r>
      <rPr>
        <sz val="10"/>
        <rFont val="微软雅黑"/>
        <family val="2"/>
        <charset val="134"/>
      </rPr>
      <t xml:space="preserve">
1、第一周，排：</t>
    </r>
    <r>
      <rPr>
        <sz val="10"/>
        <color rgb="FFC00000"/>
        <rFont val="微软雅黑"/>
        <family val="2"/>
        <charset val="134"/>
      </rPr>
      <t>唤醒肠胃、提高免疫力</t>
    </r>
    <r>
      <rPr>
        <sz val="10"/>
        <rFont val="微软雅黑"/>
        <family val="2"/>
        <charset val="134"/>
      </rPr>
      <t>、代谢排毒、活血化瘀、排除恶露。
2、第二周，收：</t>
    </r>
    <r>
      <rPr>
        <sz val="10"/>
        <color rgb="FFC00000"/>
        <rFont val="微软雅黑"/>
        <family val="2"/>
        <charset val="134"/>
      </rPr>
      <t>修复肠胃功能，健脾益胃</t>
    </r>
    <r>
      <rPr>
        <sz val="10"/>
        <rFont val="微软雅黑"/>
        <family val="2"/>
        <charset val="134"/>
      </rPr>
      <t>，提高肠胃吸收营养物质。
3、第三周，补：</t>
    </r>
    <r>
      <rPr>
        <sz val="10"/>
        <color rgb="FFC00000"/>
        <rFont val="微软雅黑"/>
        <family val="2"/>
        <charset val="134"/>
      </rPr>
      <t>补肾益肾，强健筋骨</t>
    </r>
    <r>
      <rPr>
        <sz val="10"/>
        <rFont val="微软雅黑"/>
        <family val="2"/>
        <charset val="134"/>
      </rPr>
      <t>，改善腰膝酸软。
4、第四周，调</t>
    </r>
    <r>
      <rPr>
        <sz val="10"/>
        <color rgb="FFC00000"/>
        <rFont val="微软雅黑"/>
        <family val="2"/>
        <charset val="134"/>
      </rPr>
      <t>：补血滋阴，滋养肌肤，</t>
    </r>
    <r>
      <rPr>
        <sz val="10"/>
        <rFont val="微软雅黑"/>
        <family val="2"/>
        <charset val="134"/>
      </rPr>
      <t>养血安神，促进泌乳。
5、第五周，养：</t>
    </r>
    <r>
      <rPr>
        <sz val="10"/>
        <color rgb="FFC00000"/>
        <rFont val="微软雅黑"/>
        <family val="2"/>
        <charset val="134"/>
      </rPr>
      <t>柔身安心，机能充沛</t>
    </r>
    <r>
      <rPr>
        <sz val="10"/>
        <rFont val="微软雅黑"/>
        <family val="2"/>
        <charset val="134"/>
      </rPr>
      <t xml:space="preserve">
6、第六周，固：</t>
    </r>
    <r>
      <rPr>
        <sz val="10"/>
        <color rgb="FFC00000"/>
        <rFont val="微软雅黑"/>
        <family val="2"/>
        <charset val="134"/>
      </rPr>
      <t>固本焕颜，重回健康。</t>
    </r>
    <r>
      <rPr>
        <sz val="10"/>
        <rFont val="微软雅黑"/>
        <family val="2"/>
        <charset val="134"/>
      </rPr>
      <t xml:space="preserve">
【原料优势】
42天&gt;</t>
    </r>
    <r>
      <rPr>
        <sz val="10"/>
        <color rgb="FFFF0000"/>
        <rFont val="微软雅黑"/>
        <family val="2"/>
        <charset val="134"/>
      </rPr>
      <t>168种原料</t>
    </r>
    <r>
      <rPr>
        <sz val="10"/>
        <rFont val="微软雅黑"/>
        <family val="2"/>
        <charset val="134"/>
      </rPr>
      <t>，美味每日不重样。</t>
    </r>
  </si>
  <si>
    <t>42天月之谷方</t>
  </si>
  <si>
    <t>礼盒装（84包,共3.74kg)</t>
  </si>
  <si>
    <r>
      <rPr>
        <sz val="10"/>
        <color rgb="FFFF0000"/>
        <rFont val="微软雅黑"/>
        <family val="2"/>
        <charset val="134"/>
      </rPr>
      <t>四阶段月子调理体系开创者</t>
    </r>
    <r>
      <rPr>
        <sz val="10"/>
        <rFont val="微软雅黑"/>
        <family val="2"/>
        <charset val="134"/>
      </rPr>
      <t xml:space="preserve">
</t>
    </r>
    <r>
      <rPr>
        <sz val="10"/>
        <color rgb="FFFF0000"/>
        <rFont val="微软雅黑"/>
        <family val="2"/>
        <charset val="134"/>
      </rPr>
      <t>1、第一周：排，</t>
    </r>
    <r>
      <rPr>
        <sz val="10"/>
        <rFont val="微软雅黑"/>
        <family val="2"/>
        <charset val="134"/>
      </rPr>
      <t xml:space="preserve">【主要原料:藜麦】安抚产后虚弱，补充膳食纤维、微量元素、优质蛋白。
</t>
    </r>
    <r>
      <rPr>
        <sz val="10"/>
        <color rgb="FFFF0000"/>
        <rFont val="微软雅黑"/>
        <family val="2"/>
        <charset val="134"/>
      </rPr>
      <t>2、第二周：收，</t>
    </r>
    <r>
      <rPr>
        <sz val="10"/>
        <rFont val="微软雅黑"/>
        <family val="2"/>
        <charset val="134"/>
      </rPr>
      <t xml:space="preserve">【主要原料:红薏米】重塑产前纤纤体态，补充薏苡醇、维生素、铁元素。
</t>
    </r>
    <r>
      <rPr>
        <sz val="10"/>
        <color rgb="FFFF0000"/>
        <rFont val="微软雅黑"/>
        <family val="2"/>
        <charset val="134"/>
      </rPr>
      <t>3、第三周：补，</t>
    </r>
    <r>
      <rPr>
        <sz val="10"/>
        <rFont val="微软雅黑"/>
        <family val="2"/>
        <charset val="134"/>
      </rPr>
      <t xml:space="preserve">【主要原料:奇亚籽】弥补分娩透支，补充丰富钙质、Omega-3、不饱和脂肪酸。
</t>
    </r>
    <r>
      <rPr>
        <sz val="10"/>
        <color rgb="FFFF0000"/>
        <rFont val="微软雅黑"/>
        <family val="2"/>
        <charset val="134"/>
      </rPr>
      <t>4、第四周：调，</t>
    </r>
    <r>
      <rPr>
        <sz val="10"/>
        <rFont val="微软雅黑"/>
        <family val="2"/>
        <charset val="134"/>
      </rPr>
      <t xml:space="preserve">【主要原料:白芸豆】恢复产后活力，补充控糖AGI、微量铁元素、膳食纤维。
</t>
    </r>
    <r>
      <rPr>
        <sz val="10"/>
        <color rgb="FFFF0000"/>
        <rFont val="微软雅黑"/>
        <family val="2"/>
        <charset val="134"/>
      </rPr>
      <t>5、第五周：养，</t>
    </r>
    <r>
      <rPr>
        <sz val="10"/>
        <rFont val="微软雅黑"/>
        <family val="2"/>
        <charset val="134"/>
      </rPr>
      <t>【主要原料:奇亚籽】稳定弥补分娩损失，补充磷脂、丰富钙质、微量元素。</t>
    </r>
    <r>
      <rPr>
        <sz val="10"/>
        <color rgb="FFFF0000"/>
        <rFont val="微软雅黑"/>
        <family val="2"/>
        <charset val="134"/>
      </rPr>
      <t xml:space="preserve">
6、第六周：固，</t>
    </r>
    <r>
      <rPr>
        <sz val="10"/>
        <rFont val="微软雅黑"/>
        <family val="2"/>
        <charset val="134"/>
      </rPr>
      <t>【主要原料:奇亚籽】状态更胜产前，补充矿物质、植物蛋白、丰富铁质。
【原料优势】 
全球十大原产地甄选天然谷物，纯净有力，母乳安心。
42天&gt;</t>
    </r>
    <r>
      <rPr>
        <sz val="10"/>
        <color rgb="FFFF0000"/>
        <rFont val="微软雅黑"/>
        <family val="2"/>
        <charset val="134"/>
      </rPr>
      <t>60种原料</t>
    </r>
    <r>
      <rPr>
        <sz val="10"/>
        <rFont val="微软雅黑"/>
        <family val="2"/>
        <charset val="134"/>
      </rPr>
      <t>美味营养每一天。</t>
    </r>
  </si>
  <si>
    <t>明星同款推荐</t>
  </si>
  <si>
    <t>黑芝麻油
（金靖同款）</t>
  </si>
  <si>
    <t>孕期增发
孕期便秘
日常养护</t>
  </si>
  <si>
    <t>740ml/瓶</t>
  </si>
  <si>
    <t>238元/瓶</t>
  </si>
  <si>
    <t>178元/瓶
298元/2瓶</t>
  </si>
  <si>
    <t>24-48H
湖北发货
三通一达</t>
  </si>
  <si>
    <r>
      <rPr>
        <sz val="10"/>
        <rFont val="微软雅黑"/>
        <family val="2"/>
        <charset val="134"/>
      </rPr>
      <t>1.</t>
    </r>
    <r>
      <rPr>
        <sz val="10"/>
        <color rgb="FFC00000"/>
        <rFont val="微软雅黑"/>
        <family val="2"/>
        <charset val="134"/>
      </rPr>
      <t>经低温炒制：</t>
    </r>
    <r>
      <rPr>
        <sz val="10"/>
        <rFont val="微软雅黑"/>
        <family val="2"/>
        <charset val="134"/>
      </rPr>
      <t>80℃左右的慢火低温烘焙技术
2.</t>
    </r>
    <r>
      <rPr>
        <sz val="10"/>
        <color rgb="FFC00000"/>
        <rFont val="微软雅黑"/>
        <family val="2"/>
        <charset val="134"/>
      </rPr>
      <t>温度可控、滚筒式连续炒锅方式</t>
    </r>
    <r>
      <rPr>
        <sz val="10"/>
        <rFont val="微软雅黑"/>
        <family val="2"/>
        <charset val="134"/>
      </rPr>
      <t>：严控苯并芘有害物质的产生
3.</t>
    </r>
    <r>
      <rPr>
        <sz val="10"/>
        <color rgb="FFC00000"/>
        <rFont val="微软雅黑"/>
        <family val="2"/>
        <charset val="134"/>
      </rPr>
      <t>采用40-50 ℃低温物理冷压工艺</t>
    </r>
    <r>
      <rPr>
        <sz val="10"/>
        <rFont val="微软雅黑"/>
        <family val="2"/>
        <charset val="134"/>
      </rPr>
      <t xml:space="preserve"> ：有效地保存了芝麻中的营养成分    
4.</t>
    </r>
    <r>
      <rPr>
        <sz val="10"/>
        <color rgb="FFC00000"/>
        <rFont val="微软雅黑"/>
        <family val="2"/>
        <charset val="134"/>
      </rPr>
      <t>工艺复杂，多次过滤、冷冻处理</t>
    </r>
    <r>
      <rPr>
        <sz val="10"/>
        <rFont val="微软雅黑"/>
        <family val="2"/>
        <charset val="134"/>
      </rPr>
      <t xml:space="preserve">：去掉杂质，保持芝麻油品质稳定
</t>
    </r>
    <r>
      <rPr>
        <sz val="10"/>
        <color rgb="FFC00000"/>
        <rFont val="微软雅黑"/>
        <family val="2"/>
        <charset val="134"/>
      </rPr>
      <t>作用：①温和热补不燥热 ②乌发防脱 ③润肠通便 ④美容养颜</t>
    </r>
  </si>
  <si>
    <t>月乃汤
（程晓玥同款）</t>
  </si>
  <si>
    <t>哺乳期</t>
  </si>
  <si>
    <t>15瓶/箱</t>
  </si>
  <si>
    <t>298/1箱
859/3箱
1658/6箱</t>
  </si>
  <si>
    <r>
      <rPr>
        <sz val="10"/>
        <rFont val="微软雅黑"/>
        <family val="2"/>
        <charset val="134"/>
      </rPr>
      <t>核心卖点：
●卖点：为产后妈妈</t>
    </r>
    <r>
      <rPr>
        <sz val="10"/>
        <color rgb="FFC00000"/>
        <rFont val="微软雅黑"/>
        <family val="2"/>
        <charset val="134"/>
      </rPr>
      <t>解决乃水危机 增加母乳营养</t>
    </r>
    <r>
      <rPr>
        <sz val="10"/>
        <rFont val="微软雅黑"/>
        <family val="2"/>
        <charset val="134"/>
      </rPr>
      <t>，更大程度释放营养，</t>
    </r>
    <r>
      <rPr>
        <sz val="10"/>
        <color rgb="FFC00000"/>
        <rFont val="微软雅黑"/>
        <family val="2"/>
        <charset val="134"/>
      </rPr>
      <t>温和进补不长胖，乃水充沛醇厚，增强母乳质量</t>
    </r>
    <r>
      <rPr>
        <sz val="10"/>
        <rFont val="微软雅黑"/>
        <family val="2"/>
        <charset val="134"/>
      </rPr>
      <t>。
●产品解析：
1、专利优势：</t>
    </r>
    <r>
      <rPr>
        <sz val="10"/>
        <color rgb="FFC00000"/>
        <rFont val="微软雅黑"/>
        <family val="2"/>
        <charset val="134"/>
      </rPr>
      <t>国家专利泌乳技术</t>
    </r>
    <r>
      <rPr>
        <sz val="10"/>
        <rFont val="微软雅黑"/>
        <family val="2"/>
        <charset val="134"/>
      </rPr>
      <t>，奶量提升40%.
2，提取优势：每100公斤精华原液才能酿出1升月乃汤。
3，能量优势：</t>
    </r>
    <r>
      <rPr>
        <sz val="10"/>
        <color rgb="FFC00000"/>
        <rFont val="微软雅黑"/>
        <family val="2"/>
        <charset val="134"/>
      </rPr>
      <t>0脂 0热量 0蔗糖</t>
    </r>
    <r>
      <rPr>
        <sz val="10"/>
        <rFont val="微软雅黑"/>
        <family val="2"/>
        <charset val="134"/>
      </rPr>
      <t>，关注妈妈产后体型。,
4，研发优势：携手</t>
    </r>
    <r>
      <rPr>
        <sz val="10"/>
        <color rgb="FFC00000"/>
        <rFont val="微软雅黑"/>
        <family val="2"/>
        <charset val="134"/>
      </rPr>
      <t>国家营养师团队</t>
    </r>
    <r>
      <rPr>
        <sz val="10"/>
        <rFont val="微软雅黑"/>
        <family val="2"/>
        <charset val="134"/>
      </rPr>
      <t>，为妈妈保驾护航。
●配方解析:根据中医讲究的食材之间的配伍性。君臣佐使，配伍合理，更适合中人体质。
君——以</t>
    </r>
    <r>
      <rPr>
        <sz val="10"/>
        <color rgb="FFC00000"/>
        <rFont val="微软雅黑"/>
        <family val="2"/>
        <charset val="134"/>
      </rPr>
      <t>米酒行气益血，甘甜芳醇，可健脾温胃</t>
    </r>
    <r>
      <rPr>
        <sz val="10"/>
        <rFont val="微软雅黑"/>
        <family val="2"/>
        <charset val="134"/>
      </rPr>
      <t>；
臣——以辛温之</t>
    </r>
    <r>
      <rPr>
        <sz val="10"/>
        <color rgb="FFC00000"/>
        <rFont val="微软雅黑"/>
        <family val="2"/>
        <charset val="134"/>
      </rPr>
      <t>香橼、肉桂</t>
    </r>
    <r>
      <rPr>
        <sz val="10"/>
        <rFont val="微软雅黑"/>
        <family val="2"/>
        <charset val="134"/>
      </rPr>
      <t>，共奏理气、</t>
    </r>
    <r>
      <rPr>
        <sz val="10"/>
        <color rgb="FFC00000"/>
        <rFont val="微软雅黑"/>
        <family val="2"/>
        <charset val="134"/>
      </rPr>
      <t>解郁、暖胃通脉</t>
    </r>
    <r>
      <rPr>
        <sz val="10"/>
        <rFont val="微软雅黑"/>
        <family val="2"/>
        <charset val="134"/>
      </rPr>
      <t>， 协助米酒发挥滋补气血之效；
佐——以</t>
    </r>
    <r>
      <rPr>
        <sz val="10"/>
        <color rgb="FFC00000"/>
        <rFont val="微软雅黑"/>
        <family val="2"/>
        <charset val="134"/>
      </rPr>
      <t>干姜驱寒暖脾</t>
    </r>
    <r>
      <rPr>
        <sz val="10"/>
        <rFont val="微软雅黑"/>
        <family val="2"/>
        <charset val="134"/>
      </rPr>
      <t>，白芷祛风除秽，小蓟散瘀消痈；
使——以</t>
    </r>
    <r>
      <rPr>
        <sz val="10"/>
        <color rgb="FFC00000"/>
        <rFont val="微软雅黑"/>
        <family val="2"/>
        <charset val="134"/>
      </rPr>
      <t>甘草益气和中</t>
    </r>
    <r>
      <rPr>
        <sz val="10"/>
        <rFont val="微软雅黑"/>
        <family val="2"/>
        <charset val="134"/>
      </rPr>
      <t>，调和诸药，是为使者。</t>
    </r>
  </si>
  <si>
    <t>养生茶
（张檬同款）</t>
  </si>
  <si>
    <t>日常养生</t>
  </si>
  <si>
    <t>玫瑰元气茶（32g*14包）</t>
  </si>
  <si>
    <r>
      <rPr>
        <sz val="10"/>
        <rFont val="微软雅黑"/>
        <family val="2"/>
        <charset val="134"/>
      </rPr>
      <t xml:space="preserve">卖点：高端月子中心同款养生茶饮，产后也能持续美丽；
</t>
    </r>
    <r>
      <rPr>
        <sz val="10"/>
        <color rgb="FFFF0000"/>
        <rFont val="微软雅黑"/>
        <family val="2"/>
        <charset val="134"/>
      </rPr>
      <t>【玫瑰元气茶】</t>
    </r>
    <r>
      <rPr>
        <sz val="10"/>
        <rFont val="微软雅黑"/>
        <family val="2"/>
        <charset val="134"/>
      </rPr>
      <t xml:space="preserve">：素颜漂亮水，拯救脸黄娇颜依旧，元气续航唤醒状态，采用重瓣玫瑰
红枣山药干枸杞桑甚花生等原材料，道地草本，自然养颜为产后妈妈量身定制；
</t>
    </r>
    <r>
      <rPr>
        <sz val="10"/>
        <color rgb="FFFF0000"/>
        <rFont val="微软雅黑"/>
        <family val="2"/>
        <charset val="134"/>
      </rPr>
      <t>【丽身养身茶】</t>
    </r>
    <r>
      <rPr>
        <sz val="10"/>
        <rFont val="微软雅黑"/>
        <family val="2"/>
        <charset val="134"/>
      </rPr>
      <t xml:space="preserve">：纤纤快乐茶，身体抽湿状态放晴，赶走厂腹担美丽纤纤，采用重瓣玫瑰 意故仁 实赤小豆山药干获苓红枣等原材料，专业草本配比找回湿去的窈窕，产后体态轻盈
</t>
    </r>
    <r>
      <rPr>
        <sz val="10"/>
        <color rgb="FFFF0000"/>
        <rFont val="微软雅黑"/>
        <family val="2"/>
        <charset val="134"/>
      </rPr>
      <t>【桑菊决明茶】</t>
    </r>
    <r>
      <rPr>
        <sz val="10"/>
        <rFont val="微软雅黑"/>
        <family val="2"/>
        <charset val="134"/>
      </rPr>
      <t>：产后情绪搭档 清火更舒心
清清明亮饮，采用决明子、菊花、枸杞、玉竹、甘草等原材料，专业草本配比，清风散热，平肝明目</t>
    </r>
  </si>
  <si>
    <t>丽身养生茶（36g*14包）</t>
  </si>
  <si>
    <t>桑菊决明茶（25g*14包）</t>
  </si>
  <si>
    <t>玫瑰+丽身（32g*28包）</t>
  </si>
  <si>
    <t>孕期呵护</t>
  </si>
  <si>
    <t>蕴花蕴果孕期茶</t>
  </si>
  <si>
    <t>孕期</t>
  </si>
  <si>
    <t>蕴花茶
15g*7袋</t>
  </si>
  <si>
    <t>89/盒</t>
  </si>
  <si>
    <t>69/盒</t>
  </si>
  <si>
    <r>
      <rPr>
        <sz val="10"/>
        <color rgb="FFFF0000"/>
        <rFont val="微软雅黑"/>
        <family val="2"/>
        <charset val="134"/>
      </rPr>
      <t>一杯清润 两样呵护</t>
    </r>
    <r>
      <rPr>
        <sz val="10"/>
        <rFont val="微软雅黑"/>
        <family val="2"/>
        <charset val="134"/>
      </rPr>
      <t xml:space="preserve">
【配方解析】营养专家--</t>
    </r>
    <r>
      <rPr>
        <sz val="10"/>
        <color rgb="FFFF0000"/>
        <rFont val="微软雅黑"/>
        <family val="2"/>
        <charset val="134"/>
      </rPr>
      <t>钟博士</t>
    </r>
    <r>
      <rPr>
        <sz val="10"/>
        <rFont val="微软雅黑"/>
        <family val="2"/>
        <charset val="134"/>
      </rPr>
      <t xml:space="preserve">领衔研发，匠心配比
</t>
    </r>
    <r>
      <rPr>
        <sz val="10"/>
        <color rgb="FFFF0000"/>
        <rFont val="微软雅黑"/>
        <family val="2"/>
        <charset val="134"/>
      </rPr>
      <t>蕴花茶—无花果红枣梨片茶</t>
    </r>
    <r>
      <rPr>
        <sz val="10"/>
        <rFont val="微软雅黑"/>
        <family val="2"/>
        <charset val="134"/>
      </rPr>
      <t xml:space="preserve">
配料：红枣、无花果、梨片——补血益气，润燥生津，有助于提高孕妇免疫力、缓解孕期便秘。
</t>
    </r>
    <r>
      <rPr>
        <sz val="10"/>
        <color rgb="FFFF0000"/>
        <rFont val="微软雅黑"/>
        <family val="2"/>
        <charset val="134"/>
      </rPr>
      <t>蕴果茶—红枣枸杞苹果茶</t>
    </r>
    <r>
      <rPr>
        <sz val="10"/>
        <rFont val="微软雅黑"/>
        <family val="2"/>
        <charset val="134"/>
      </rPr>
      <t xml:space="preserve">
配料：红枣、枸杞、苹果片——温和滋养气血、补养肝肾，改善孕期肠道环境，缓解孕期便秘。
【蕴花茶配伍优势总结】：
</t>
    </r>
    <r>
      <rPr>
        <sz val="10"/>
        <color rgb="FFFF0000"/>
        <rFont val="微软雅黑"/>
        <family val="2"/>
        <charset val="134"/>
      </rPr>
      <t>1. 寒热平衡：</t>
    </r>
    <r>
      <rPr>
        <sz val="10"/>
        <rFont val="微软雅黑"/>
        <family val="2"/>
        <charset val="134"/>
      </rPr>
      <t xml:space="preserve">红枣温补为主，无花果性平调和，梨片凉润反佐温而不燥，凉而不寒，阴阳平调。
</t>
    </r>
    <r>
      <rPr>
        <sz val="10"/>
        <color rgb="FFFF0000"/>
        <rFont val="微软雅黑"/>
        <family val="2"/>
        <charset val="134"/>
      </rPr>
      <t>2. 脏腑同调：</t>
    </r>
    <r>
      <rPr>
        <sz val="10"/>
        <rFont val="微软雅黑"/>
        <family val="2"/>
        <charset val="134"/>
      </rPr>
      <t xml:space="preserve">红枣健脾养心，无花果入肺、胃、大肠，梨片润肺清胃。三味共行脾、胃、肺、心、大肠五经，整体作用。
</t>
    </r>
    <r>
      <rPr>
        <sz val="10"/>
        <color rgb="FFFF0000"/>
        <rFont val="微软雅黑"/>
        <family val="2"/>
        <charset val="134"/>
      </rPr>
      <t>3. 气血同补：</t>
    </r>
    <r>
      <rPr>
        <sz val="10"/>
        <rFont val="微软雅黑"/>
        <family val="2"/>
        <charset val="134"/>
      </rPr>
      <t xml:space="preserve">红枣补气养血，无花果健脾生气，梨片养阴生津。气、血、津三者兼顾，既补虚又不滋腻。
【蕴果茶配伍优势总结】：
</t>
    </r>
    <r>
      <rPr>
        <sz val="10"/>
        <color rgb="FFFF0000"/>
        <rFont val="微软雅黑"/>
        <family val="2"/>
        <charset val="134"/>
      </rPr>
      <t>1.性味平和：</t>
    </r>
    <r>
      <rPr>
        <sz val="10"/>
        <rFont val="微软雅黑"/>
        <family val="2"/>
        <charset val="134"/>
      </rPr>
      <t xml:space="preserve">红枣甘温、枸杞甘平、苹果甘酸平，温而不燥，平而不偏，适合孕期“宜凉不宜热、宜补不宜峻”。
</t>
    </r>
    <r>
      <rPr>
        <sz val="10"/>
        <color rgb="FFFF0000"/>
        <rFont val="微软雅黑"/>
        <family val="2"/>
        <charset val="134"/>
      </rPr>
      <t>2.脏腑同调：</t>
    </r>
    <r>
      <rPr>
        <sz val="10"/>
        <rFont val="微软雅黑"/>
        <family val="2"/>
        <charset val="134"/>
      </rPr>
      <t xml:space="preserve">红枣入脾、胃、心，枸杞入肝、肾，苹果入脾、肺——上中下三焦兼顾，肝、脾、肾、肺四脏同调。
</t>
    </r>
    <r>
      <rPr>
        <sz val="10"/>
        <color rgb="FFFF0000"/>
        <rFont val="微软雅黑"/>
        <family val="2"/>
        <charset val="134"/>
      </rPr>
      <t>3.气血同补：</t>
    </r>
    <r>
      <rPr>
        <sz val="10"/>
        <rFont val="微软雅黑"/>
        <family val="2"/>
        <charset val="134"/>
      </rPr>
      <t xml:space="preserve">红枣补气养血，枸杞滋补肝肾精血，苹果生津开胃——气、血、阴、津四维兼顾。
</t>
    </r>
    <r>
      <rPr>
        <sz val="10"/>
        <color rgb="FFFF0000"/>
        <rFont val="微软雅黑"/>
        <family val="2"/>
        <charset val="134"/>
      </rPr>
      <t>【成分天然 安全0添加</t>
    </r>
    <r>
      <rPr>
        <sz val="10"/>
        <rFont val="微软雅黑"/>
        <family val="2"/>
        <charset val="134"/>
      </rPr>
      <t xml:space="preserve">】
0香精、0蔗糖、0防腐剂  茶汤天然清甜低糖，0脂0钠 轻负担无压力
</t>
    </r>
  </si>
  <si>
    <t>蕴果茶
15g*7袋</t>
  </si>
  <si>
    <t>双拼
15g*14袋</t>
  </si>
  <si>
    <t>168/盒</t>
  </si>
  <si>
    <t>119/盒</t>
  </si>
  <si>
    <t>盈红—蕴铁粉</t>
  </si>
  <si>
    <t>孕产专用</t>
  </si>
  <si>
    <t>60克/盒（2克×30条)</t>
  </si>
  <si>
    <t>89/盒
168/盒
296/4盒
384/6盒</t>
  </si>
  <si>
    <t>85/盒
160/盒
280/4盒
360/6盒</t>
  </si>
  <si>
    <r>
      <rPr>
        <sz val="10"/>
        <color rgb="FFFF0000"/>
        <rFont val="微软雅黑"/>
        <family val="2"/>
        <charset val="134"/>
      </rPr>
      <t>13mg/条含铁量</t>
    </r>
    <r>
      <rPr>
        <sz val="10"/>
        <color theme="1"/>
        <rFont val="微软雅黑"/>
        <family val="2"/>
        <charset val="134"/>
      </rPr>
      <t xml:space="preserve">，依托《2023版中国居民膳食营养素参考摄入量》，恰到好处。
</t>
    </r>
    <r>
      <rPr>
        <sz val="10"/>
        <color rgb="FFFF0000"/>
        <rFont val="微软雅黑"/>
        <family val="2"/>
        <charset val="134"/>
      </rPr>
      <t>专利铁剂</t>
    </r>
    <r>
      <rPr>
        <sz val="10"/>
        <color theme="1"/>
        <rFont val="微软雅黑"/>
        <family val="2"/>
        <charset val="134"/>
      </rPr>
      <t xml:space="preserve">：焦磷酸铁SunActivFe（日本专利 特许第4738410号），超微-乳化工艺，稳定性高。
</t>
    </r>
    <r>
      <rPr>
        <sz val="10"/>
        <color rgb="FFFF0000"/>
        <rFont val="微软雅黑"/>
        <family val="2"/>
        <charset val="134"/>
      </rPr>
      <t>中式组方加持</t>
    </r>
    <r>
      <rPr>
        <sz val="10"/>
        <color theme="1"/>
        <rFont val="微软雅黑"/>
        <family val="2"/>
        <charset val="134"/>
      </rPr>
      <t>，VC赋能Fe吸收：多种营养素比单一补铁可更有效地提升血红蛋白水平。
·</t>
    </r>
    <r>
      <rPr>
        <sz val="10"/>
        <color rgb="FFFF0000"/>
        <rFont val="微软雅黑"/>
        <family val="2"/>
        <charset val="134"/>
      </rPr>
      <t>枸杞、红枣</t>
    </r>
    <r>
      <rPr>
        <sz val="10"/>
        <color theme="1"/>
        <rFont val="微软雅黑"/>
        <family val="2"/>
        <charset val="134"/>
      </rPr>
      <t>：药食同源，以红补红，天然含铁，滋养肝肾。   
·</t>
    </r>
    <r>
      <rPr>
        <sz val="10"/>
        <color rgb="FFFF0000"/>
        <rFont val="微软雅黑"/>
        <family val="2"/>
        <charset val="134"/>
      </rPr>
      <t>针叶樱桃（法国进口）、 西印度樱桃C粉</t>
    </r>
    <r>
      <rPr>
        <sz val="10"/>
        <color theme="1"/>
        <rFont val="微软雅黑"/>
        <family val="2"/>
        <charset val="134"/>
      </rPr>
      <t>：天然维生素C，有助于身体对铁的吸收。   
·</t>
    </r>
    <r>
      <rPr>
        <sz val="10"/>
        <color rgb="FFFF0000"/>
        <rFont val="微软雅黑"/>
        <family val="2"/>
        <charset val="134"/>
      </rPr>
      <t>蔓越莓</t>
    </r>
    <r>
      <rPr>
        <sz val="10"/>
        <color theme="1"/>
        <rFont val="微软雅黑"/>
        <family val="2"/>
        <charset val="134"/>
      </rPr>
      <t>：提供清甜蔓越莓味道；女性私密呵护小能手。
降低孕妇妊娠期高血压疾病、胎膜早破、产褥期感染和产后抑郁的发病风险，减少产妇头晕、头痛、爱发脾气、乏力、消化不良、食欲欠佳等问题</t>
    </r>
    <r>
      <rPr>
        <sz val="10"/>
        <color theme="1"/>
        <rFont val="Arial"/>
        <family val="2"/>
      </rPr>
      <t>_x000B_</t>
    </r>
    <r>
      <rPr>
        <sz val="10"/>
        <color theme="1"/>
        <rFont val="微软雅黑"/>
        <family val="2"/>
        <charset val="134"/>
      </rPr>
      <t>降低胎儿缺氧、羊水减少、死胎、死产、早产、新生儿窒息、新生儿缺血缺氧性脑病的风险，减少婴儿神经系统发育、脑部发育不良，低出生体重问题</t>
    </r>
  </si>
  <si>
    <t>燕窝花胶即食粥</t>
  </si>
  <si>
    <t>孕期高端零食</t>
  </si>
  <si>
    <t>燕窝粥180g*3+花胶粥180*3</t>
  </si>
  <si>
    <r>
      <rPr>
        <sz val="10"/>
        <rFont val="微软雅黑"/>
        <family val="2"/>
        <charset val="134"/>
      </rPr>
      <t>早燕晚胶粥 「豆蔻燕窝盏」 「玉茵花胶盏」 
产品根据“</t>
    </r>
    <r>
      <rPr>
        <sz val="10"/>
        <color rgb="FFC00000"/>
        <rFont val="微软雅黑"/>
        <family val="2"/>
        <charset val="134"/>
      </rPr>
      <t>早燕窝、晚花胶”的滋补理念</t>
    </r>
    <r>
      <rPr>
        <sz val="10"/>
        <rFont val="微软雅黑"/>
        <family val="2"/>
        <charset val="134"/>
      </rPr>
      <t>研发而成，区别于市面上单一的燕窝或花胶产品，本品采用</t>
    </r>
    <r>
      <rPr>
        <sz val="10"/>
        <color rgb="FFC00000"/>
        <rFont val="微软雅黑"/>
        <family val="2"/>
        <charset val="134"/>
      </rPr>
      <t>复方滋补</t>
    </r>
    <r>
      <rPr>
        <sz val="10"/>
        <rFont val="微软雅黑"/>
        <family val="2"/>
        <charset val="134"/>
      </rPr>
      <t>的方式，燕窝鱼胶双效协同，发挥1+1&gt;2的冻龄效果。又额外添加5重帮助燕窝和胶原吸收合成的科技成分，</t>
    </r>
    <r>
      <rPr>
        <sz val="10"/>
        <color rgb="FFC00000"/>
        <rFont val="微软雅黑"/>
        <family val="2"/>
        <charset val="134"/>
      </rPr>
      <t>打破营养吸收壁垒，强效抗氧，抚平纹路</t>
    </r>
    <r>
      <rPr>
        <sz val="10"/>
        <rFont val="微软雅黑"/>
        <family val="2"/>
        <charset val="134"/>
      </rPr>
      <t>。
·添加壳寡糖和银耳多糖,2.7倍提升营养吸收
500Da小分子鲣鱼弹性蛋白肽,胶原吸收率99%·远高于同类产品的胶原蛋白含量(6480mg)</t>
    </r>
  </si>
  <si>
    <t>燕窝粥180g*6+花胶粥180*6</t>
  </si>
  <si>
    <t>燕窝粥180g*9+花胶粥180*9</t>
  </si>
  <si>
    <t>春气</t>
  </si>
  <si>
    <t>10g*10包/盒</t>
  </si>
  <si>
    <t>180/盒
420/3盒
750/6盒</t>
  </si>
  <si>
    <r>
      <rPr>
        <sz val="10"/>
        <color rgb="FFFF0000"/>
        <rFont val="微软雅黑"/>
        <family val="2"/>
        <charset val="134"/>
      </rPr>
      <t>1.养阴柔肝补血、帮助肝脏排毒，养肝、护肝之效果
2.减轻宝宝黄疸   3.天然草本，帮助麻醉代谢</t>
    </r>
    <r>
      <rPr>
        <sz val="10"/>
        <rFont val="微软雅黑"/>
        <family val="2"/>
        <charset val="134"/>
      </rPr>
      <t xml:space="preserve">
●【配方优势】：在李时珍的本草纲目中就有记载：“以红枣、菊花养肝之先例”；“肝应东方风木，通于春气”这也是春气名字的由来；罗汉果补益肺，肺保养不好，就容易克肝木，同时承担调节口味口感；山药培土补脾、有助于肝木生发； （*肝在中医中属木，也称肝木）
●【与护肝片的差异】：护肝片多采用奶蓟草，但需要严格控制其用量，来减少过敏、对呼吸道的刺激等副作用，且FAD尚未批准其医用；而春气沿用古方，配料干净，无副作用；</t>
    </r>
  </si>
  <si>
    <t>月子期呵护</t>
  </si>
  <si>
    <t>四物汤</t>
  </si>
  <si>
    <t>15ml*14条</t>
  </si>
  <si>
    <t>223/盒</t>
  </si>
  <si>
    <r>
      <rPr>
        <sz val="10"/>
        <rFont val="微软雅黑"/>
        <family val="2"/>
        <charset val="134"/>
      </rPr>
      <t>现代人睡眠质量以及体质差尤为突出。此时需要调血养气来填补身体空虚，调整平衡好身体体质，这时候饮用到这款四物汤，能够有效</t>
    </r>
    <r>
      <rPr>
        <sz val="10"/>
        <color rgb="FFC00000"/>
        <rFont val="微软雅黑"/>
        <family val="2"/>
        <charset val="134"/>
      </rPr>
      <t>调血补气，宁心安神，驱除疲劳感，恢复红润面色及体力</t>
    </r>
    <r>
      <rPr>
        <sz val="10"/>
        <rFont val="微软雅黑"/>
        <family val="2"/>
        <charset val="134"/>
      </rPr>
      <t>。</t>
    </r>
  </si>
  <si>
    <t>生化汤</t>
  </si>
  <si>
    <r>
      <rPr>
        <sz val="10"/>
        <rFont val="微软雅黑"/>
        <family val="2"/>
        <charset val="134"/>
      </rPr>
      <t>促进</t>
    </r>
    <r>
      <rPr>
        <sz val="10"/>
        <color rgb="FFC00000"/>
        <rFont val="微软雅黑"/>
        <family val="2"/>
        <charset val="134"/>
      </rPr>
      <t>产后恶露排出</t>
    </r>
    <r>
      <rPr>
        <sz val="10"/>
        <rFont val="微软雅黑"/>
        <family val="2"/>
        <charset val="134"/>
      </rPr>
      <t>，一般建议产后排气后可以使用，建议周期7-14天</t>
    </r>
  </si>
  <si>
    <t>筑颜汤</t>
  </si>
  <si>
    <t>328/盒</t>
  </si>
  <si>
    <r>
      <rPr>
        <sz val="10"/>
        <rFont val="微软雅黑"/>
        <family val="2"/>
        <charset val="134"/>
      </rPr>
      <t>产后身体会出现腰酸背痛，虚弱无力，疲劳难捱，面部松弛，气血不足，脸色蜡黄，状态差，消化能力差，
到了产后第三周，腰酸背痛情况会尤为突出，此时需</t>
    </r>
    <r>
      <rPr>
        <sz val="10"/>
        <color rgb="FFC00000"/>
        <rFont val="微软雅黑"/>
        <family val="2"/>
        <charset val="134"/>
      </rPr>
      <t>要补养肾气来维系带脉，所谓巩固肾元、强化筋骨</t>
    </r>
    <r>
      <rPr>
        <sz val="10"/>
        <rFont val="微软雅黑"/>
        <family val="2"/>
        <charset val="134"/>
      </rPr>
      <t>，中医认为腰为肾之府，要“养腰补肾、填精固本”，饮用筑颜汤能</t>
    </r>
    <r>
      <rPr>
        <sz val="10"/>
        <color rgb="FFC00000"/>
        <rFont val="微软雅黑"/>
        <family val="2"/>
        <charset val="134"/>
      </rPr>
      <t>有效减缓卵巢衰老</t>
    </r>
    <r>
      <rPr>
        <sz val="10"/>
        <rFont val="微软雅黑"/>
        <family val="2"/>
        <charset val="134"/>
      </rPr>
      <t>，让面色红润，改善腰酸痛，保持好体力，哺乳期才能有更充沛的奶水。</t>
    </r>
  </si>
  <si>
    <t>缮纤汤</t>
  </si>
  <si>
    <r>
      <rPr>
        <sz val="10"/>
        <rFont val="微软雅黑"/>
        <family val="2"/>
        <charset val="134"/>
      </rPr>
      <t>产后会出现身体会出现口干舌燥，面色蜡黄，气血不足，奶水不足，身体虚弱，体质变差，产后水桶腰，
随着子宫的逐渐缩小回落，五脏六腑要恢复到原有位置，并且刺激肠道消化液分泌，要</t>
    </r>
    <r>
      <rPr>
        <sz val="10"/>
        <color rgb="FFC00000"/>
        <rFont val="微软雅黑"/>
        <family val="2"/>
        <charset val="134"/>
      </rPr>
      <t>“调脾养胃、收缩内脏”</t>
    </r>
    <r>
      <rPr>
        <sz val="10"/>
        <rFont val="微软雅黑"/>
        <family val="2"/>
        <charset val="134"/>
      </rPr>
      <t>。
此时饮用缮纤汤能有效</t>
    </r>
    <r>
      <rPr>
        <sz val="10"/>
        <color rgb="FFC00000"/>
        <rFont val="微软雅黑"/>
        <family val="2"/>
        <charset val="134"/>
      </rPr>
      <t>修复肠胃功能，助力小腹与内脏的收缩</t>
    </r>
    <r>
      <rPr>
        <sz val="10"/>
        <rFont val="微软雅黑"/>
        <family val="2"/>
        <charset val="134"/>
      </rPr>
      <t>，能尽快的恢复轻盈体态，</t>
    </r>
  </si>
  <si>
    <t>月之茶</t>
  </si>
  <si>
    <t>4阶18g*7包*4盒
6阶18g*7包*6盒</t>
  </si>
  <si>
    <t>336/28天
476/41天</t>
  </si>
  <si>
    <t>188/28天
258/42天</t>
  </si>
  <si>
    <t>24-49H
湖北发货
三通一达</t>
  </si>
  <si>
    <r>
      <rPr>
        <sz val="10"/>
        <rFont val="微软雅黑"/>
        <family val="2"/>
        <charset val="134"/>
      </rPr>
      <t>一句话总结—</t>
    </r>
    <r>
      <rPr>
        <sz val="10"/>
        <color rgb="FFFF0000"/>
        <rFont val="微软雅黑"/>
        <family val="2"/>
        <charset val="134"/>
      </rPr>
      <t>产后不喝白水，只喝月之茶</t>
    </r>
    <r>
      <rPr>
        <sz val="10"/>
        <rFont val="微软雅黑"/>
        <family val="2"/>
        <charset val="134"/>
      </rPr>
      <t xml:space="preserve">
</t>
    </r>
    <r>
      <rPr>
        <sz val="10"/>
        <color rgb="FFFF0000"/>
        <rFont val="微软雅黑"/>
        <family val="2"/>
        <charset val="134"/>
      </rPr>
      <t>分阶调理｜排水不耗气｜止汗不伤津｜补活水不补胖</t>
    </r>
    <r>
      <rPr>
        <sz val="10"/>
        <rFont val="微软雅黑"/>
        <family val="2"/>
        <charset val="134"/>
      </rPr>
      <t xml:space="preserve">
【配方理念】”排收补调养固”四阶标准调理，六阶强化固本
【配方解析】
第一阶段：【山药陈皮清归茶】排（产后1-7天）—先排后补 升清降浊  水利万物 充足的水 加速排痛
第二阶段：【五指毛桃茯湿茶】收（产后8-14天）—收体型 健脾利水 促进脾胃运化 加速代谢
第三阶段：【黄芪党参黑五茶】补（产后15-21天）—充盈补水 养雌养巢身体“肌底水”加速恢复产前
第四阶段：【西洋参石斛清润茶】调（产后22-28天）—调红补气 稳定情绪 摆脱断崖老 加速产后重塑
第五阶段：【党参枸杞元气茶】养（产后29-35天）—促调养 固本元 拒绝产后疲劳 带娃腰酸
第六阶段：【黄芪地黄固养茶】固（产后36-42天）—巩固体质 焕发光彩 远离产后月子病</t>
    </r>
  </si>
  <si>
    <t>小产呵护</t>
  </si>
  <si>
    <t>亦如初膏方</t>
  </si>
  <si>
    <t>小产</t>
  </si>
  <si>
    <t>30g*14瓶</t>
  </si>
  <si>
    <r>
      <rPr>
        <sz val="10"/>
        <color rgb="FFFF0000"/>
        <rFont val="微软雅黑"/>
        <family val="2"/>
        <charset val="134"/>
      </rPr>
      <t>三阶调养 如初无痕</t>
    </r>
    <r>
      <rPr>
        <sz val="10"/>
        <rFont val="微软雅黑"/>
        <family val="2"/>
        <charset val="134"/>
      </rPr>
      <t xml:space="preserve">
●产品介绍：结合现代养生新理念，专门针对女性小月子调理而开发，将传统膏滋古法加工工艺和现代植物提取技术完美结合，分三阶段14天调养，高效修复。
</t>
    </r>
    <r>
      <rPr>
        <sz val="10"/>
        <color rgb="FFFF0000"/>
        <rFont val="微软雅黑"/>
        <family val="2"/>
        <charset val="134"/>
      </rPr>
      <t>第一阶段新亦膏（1-4天）—排</t>
    </r>
    <r>
      <rPr>
        <sz val="10"/>
        <rFont val="微软雅黑"/>
        <family val="2"/>
        <charset val="134"/>
      </rPr>
      <t xml:space="preserve"> ， 排出恶露 ， 活血清淤； 传统膏方古法与增加现代食品科技水平元素结合 ， 协同增效 ，缓解情绪压力 ，促进加快恢复。
</t>
    </r>
    <r>
      <rPr>
        <sz val="10"/>
        <color rgb="FFFF0000"/>
        <rFont val="微软雅黑"/>
        <family val="2"/>
        <charset val="134"/>
      </rPr>
      <t xml:space="preserve">第二阶段亦宁膏（ 5-9天）—养 </t>
    </r>
    <r>
      <rPr>
        <sz val="10"/>
        <rFont val="微软雅黑"/>
        <family val="2"/>
        <charset val="134"/>
      </rPr>
      <t xml:space="preserve">， 调养脾胃、 脏腑 ， 提高机体免疫力； 传统膏方古法与增加现代食品科技水平元素结合 ，协同增效 ，促进修复受损细胞和美白。
</t>
    </r>
    <r>
      <rPr>
        <sz val="10"/>
        <color rgb="FFFF0000"/>
        <rFont val="微软雅黑"/>
        <family val="2"/>
        <charset val="134"/>
      </rPr>
      <t>第三阶段亦妍膏（ 10-14天） —补</t>
    </r>
    <r>
      <rPr>
        <sz val="10"/>
        <rFont val="微软雅黑"/>
        <family val="2"/>
        <charset val="134"/>
      </rPr>
      <t xml:space="preserve"> ， 深度进补，再孕无忧；补益气血 ， 补肾养肝 ， 温通经脉； 名贵食材结合现代植物提取精髓 ， 取显著功效之长。</t>
    </r>
  </si>
  <si>
    <t>小月饮</t>
  </si>
  <si>
    <t>55g*7瓶</t>
  </si>
  <si>
    <t>398/盒</t>
  </si>
  <si>
    <t>278/盒
540/2盒
1047/4盒</t>
  </si>
  <si>
    <r>
      <rPr>
        <sz val="10"/>
        <rFont val="微软雅黑"/>
        <family val="2"/>
        <charset val="134"/>
      </rPr>
      <t>核心卖点：</t>
    </r>
    <r>
      <rPr>
        <sz val="10"/>
        <color rgb="FFFF0000"/>
        <rFont val="微软雅黑"/>
        <family val="2"/>
        <charset val="134"/>
      </rPr>
      <t>三阶调养 如初无痕</t>
    </r>
    <r>
      <rPr>
        <sz val="10"/>
        <rFont val="微软雅黑"/>
        <family val="2"/>
        <charset val="134"/>
      </rPr>
      <t xml:space="preserve">
一句话总结—</t>
    </r>
    <r>
      <rPr>
        <sz val="10"/>
        <color rgb="FFFF0000"/>
        <rFont val="微软雅黑"/>
        <family val="2"/>
        <charset val="134"/>
      </rPr>
      <t>不止是补气血！中西双通路，破瘀生新，小产修复快一倍
子宫内膜的“修复加速器” | 14味古方浓缩+5肽组合+蔓越莓+橄榄果，告别小产后遗症</t>
    </r>
    <r>
      <rPr>
        <sz val="10"/>
        <rFont val="微软雅黑"/>
        <family val="2"/>
        <charset val="134"/>
      </rPr>
      <t xml:space="preserve">
【配方优势】
1.5重胶原网格协同作用，“细胞胶水”靶向修复子宫内膜
胶原修复链路 </t>
    </r>
    <r>
      <rPr>
        <sz val="10"/>
        <color rgb="FFFF0000"/>
        <rFont val="微软雅黑"/>
        <family val="2"/>
        <charset val="134"/>
      </rPr>
      <t>通过5效胶原网格协同作用</t>
    </r>
    <r>
      <rPr>
        <sz val="10"/>
        <rFont val="微软雅黑"/>
        <family val="2"/>
        <charset val="134"/>
      </rPr>
      <t>（鱼胶原蛋白肽、海参肽、阿胶肽、鲣鱼弹性蛋白肽、血蛋白多肽粉等）直接提供子宫内膜修复所需的蛋白质、胶原和铁质等物质原料，优先用于生殖系统组织结构的再生与功能恢复，尤其通过</t>
    </r>
    <r>
      <rPr>
        <sz val="10"/>
        <color rgb="FFFF0000"/>
        <rFont val="微软雅黑"/>
        <family val="2"/>
        <charset val="134"/>
      </rPr>
      <t>补血与补充结构蛋白直接作用于内膜生长与厚度增加。</t>
    </r>
    <r>
      <rPr>
        <sz val="10"/>
        <rFont val="微软雅黑"/>
        <family val="2"/>
        <charset val="134"/>
      </rPr>
      <t xml:space="preserve">
2.抑-抗-调黄金三角，为小房子筑起洁净防线，全方位提升自护力
三步防抗链路 通过 “</t>
    </r>
    <r>
      <rPr>
        <sz val="10"/>
        <color rgb="FFFF0000"/>
        <rFont val="微软雅黑"/>
        <family val="2"/>
        <charset val="134"/>
      </rPr>
      <t>抑菌、抗炎、调免疫”全面提升自护力</t>
    </r>
    <r>
      <rPr>
        <sz val="10"/>
        <rFont val="微软雅黑"/>
        <family val="2"/>
        <charset val="134"/>
      </rPr>
      <t xml:space="preserve"> ：蔓越莓果粉、橄榄果粉、覆盆子直接抑制病原菌黏附与生长；甘草、黄芪、白芷调节免疫、抗炎排脓；红石榴、巴西莓、柠檬汁、枸杞、玉竹提供强抗氧化与抗炎支持，3步骤加速小产后子宫内膜修复与微循环重建，</t>
    </r>
    <r>
      <rPr>
        <sz val="10"/>
        <color rgb="FFFF0000"/>
        <rFont val="微软雅黑"/>
        <family val="2"/>
        <charset val="134"/>
      </rPr>
      <t>从“被动防御”升级到“主动修复</t>
    </r>
    <r>
      <rPr>
        <sz val="10"/>
        <rFont val="微软雅黑"/>
        <family val="2"/>
        <charset val="134"/>
      </rPr>
      <t>”，降低小产后生殖道感染风险。
3.14味药源复配“小月”方：补而不滞，破瘀生新，专为母体本源补调而设。
中医气血链路 《</t>
    </r>
    <r>
      <rPr>
        <sz val="10"/>
        <color rgb="FFFF0000"/>
        <rFont val="微软雅黑"/>
        <family val="2"/>
        <charset val="134"/>
      </rPr>
      <t>校注妇人良方》</t>
    </r>
    <r>
      <rPr>
        <sz val="10"/>
        <rFont val="微软雅黑"/>
        <family val="2"/>
        <charset val="134"/>
      </rPr>
      <t>强调“小产重于大产，盖大产如瓜熟自脱，小产如生采，断其根蒂”小月方通过补气养血改善子宫微循环、促进血液供应，旨在活血祛瘀，温经散寒，通过破血而不耗血的方式，在活血中行补气血，</t>
    </r>
    <r>
      <rPr>
        <sz val="10"/>
        <color rgb="FFFF0000"/>
        <rFont val="微软雅黑"/>
        <family val="2"/>
        <charset val="134"/>
      </rPr>
      <t>形成内外协同的修复机制</t>
    </r>
    <r>
      <rPr>
        <sz val="10"/>
        <rFont val="微软雅黑"/>
        <family val="2"/>
        <charset val="134"/>
      </rPr>
      <t>，追求本源，达到调理身体的目的。</t>
    </r>
  </si>
  <si>
    <t>外用养生品</t>
  </si>
  <si>
    <t>个护</t>
  </si>
  <si>
    <t>洗头包</t>
  </si>
  <si>
    <t>10包装</t>
  </si>
  <si>
    <r>
      <rPr>
        <sz val="10"/>
        <color rgb="FFFF0000"/>
        <rFont val="微软雅黑"/>
        <family val="2"/>
        <charset val="134"/>
      </rPr>
      <t xml:space="preserve">拒绝化学成分，只有草本提纯,为产后妈妈量身定制 </t>
    </r>
    <r>
      <rPr>
        <sz val="10"/>
        <rFont val="微软雅黑"/>
        <family val="2"/>
        <charset val="134"/>
      </rPr>
      <t xml:space="preserve">
成分：</t>
    </r>
    <r>
      <rPr>
        <sz val="10"/>
        <color rgb="FFC00000"/>
        <rFont val="微软雅黑"/>
        <family val="2"/>
        <charset val="134"/>
      </rPr>
      <t>泰山何首乌：乌发养发</t>
    </r>
    <r>
      <rPr>
        <sz val="10"/>
        <rFont val="微软雅黑"/>
        <family val="2"/>
        <charset val="134"/>
      </rPr>
      <t xml:space="preserve">
内蒙古防风：祛风除湿
哈尔滨地肤子：清热散湿
沭阳侧柏叶：固发育发
青海桑枝：</t>
    </r>
    <r>
      <rPr>
        <sz val="10"/>
        <color rgb="FFC00000"/>
        <rFont val="微软雅黑"/>
        <family val="2"/>
        <charset val="134"/>
      </rPr>
      <t>驱风暖身</t>
    </r>
    <r>
      <rPr>
        <sz val="10"/>
        <rFont val="微软雅黑"/>
        <family val="2"/>
        <charset val="134"/>
      </rPr>
      <t xml:space="preserve">
广东藿香：除气清燥
蕲州艾草：</t>
    </r>
    <r>
      <rPr>
        <sz val="10"/>
        <color rgb="FFC00000"/>
        <rFont val="微软雅黑"/>
        <family val="2"/>
        <charset val="134"/>
      </rPr>
      <t>驱湿散寒</t>
    </r>
    <r>
      <rPr>
        <sz val="10"/>
        <rFont val="微软雅黑"/>
        <family val="2"/>
        <charset val="134"/>
      </rPr>
      <t xml:space="preserve">
东南亚香茅：通络全身</t>
    </r>
  </si>
  <si>
    <t>足浴包</t>
  </si>
  <si>
    <r>
      <rPr>
        <sz val="10"/>
        <color rgb="FFFF0000"/>
        <rFont val="微软雅黑"/>
        <family val="2"/>
        <charset val="134"/>
      </rPr>
      <t>拒绝化学成分，只有草本提纯,为产后妈妈量身定制</t>
    </r>
    <r>
      <rPr>
        <sz val="10"/>
        <color rgb="FFC00000"/>
        <rFont val="微软雅黑"/>
        <family val="2"/>
        <charset val="134"/>
      </rPr>
      <t xml:space="preserve">
</t>
    </r>
    <r>
      <rPr>
        <sz val="10"/>
        <rFont val="微软雅黑"/>
        <family val="2"/>
        <charset val="134"/>
      </rPr>
      <t>散寒祛湿，消除产后水肿
刺激脚底穴位，舒筋活络
预防感冒
改善睡眠质量
促进血液循环，改善手脚冰冷</t>
    </r>
  </si>
  <si>
    <t>沐浴包</t>
  </si>
  <si>
    <r>
      <rPr>
        <sz val="10"/>
        <color rgb="FFFF0000"/>
        <rFont val="微软雅黑"/>
        <family val="2"/>
        <charset val="134"/>
      </rPr>
      <t>拒绝化学成分，只有草本提纯,为产后妈妈量身定制</t>
    </r>
    <r>
      <rPr>
        <sz val="10"/>
        <rFont val="微软雅黑"/>
        <family val="2"/>
        <charset val="134"/>
      </rPr>
      <t xml:space="preserve">
产后沐浴专用，卓效发汗，远离寒湿，洗出体内淤积，健康好身材，容光焕发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</si>
</sst>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.00_);\(0.00\)"/>
  </numFmts>
  <fonts count="23">
    <font>
      <sz val="11"/>
      <color theme="1"/>
      <name val="宋体"/>
      <charset val="134"/>
      <scheme val="minor"/>
    </font>
    <font>
      <b/>
      <sz val="12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b/>
      <sz val="28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0"/>
      <color rgb="FF0000FF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rgb="FFC00000"/>
      <name val="微软雅黑"/>
      <family val="2"/>
      <charset val="134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80" fontId="8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80" fontId="11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180" fontId="15" fillId="0" borderId="1" xfId="1" applyNumberFormat="1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80" fontId="3" fillId="0" borderId="2" xfId="0" applyNumberFormat="1" applyFont="1" applyBorder="1" applyAlignment="1">
      <alignment horizontal="left" vertical="center" wrapText="1"/>
    </xf>
    <xf numFmtId="180" fontId="3" fillId="0" borderId="3" xfId="0" applyNumberFormat="1" applyFont="1" applyBorder="1" applyAlignment="1">
      <alignment horizontal="left" vertical="center" wrapText="1"/>
    </xf>
    <xf numFmtId="180" fontId="3" fillId="0" borderId="4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1" fillId="0" borderId="1" xfId="1" applyNumberFormat="1" applyFont="1" applyBorder="1" applyAlignment="1">
      <alignment horizontal="center" vertical="center" wrapText="1"/>
    </xf>
    <xf numFmtId="180" fontId="11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1D0FD"/>
      <color rgb="FFF0DB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18" Type="http://schemas.openxmlformats.org/officeDocument/2006/relationships/image" Target="media/image17.jpeg"/><Relationship Id="rId13" Type="http://schemas.openxmlformats.org/officeDocument/2006/relationships/image" Target="media/image13.png"/><Relationship Id="rId3" Type="http://schemas.openxmlformats.org/officeDocument/2006/relationships/image" Target="media/image3.png"/><Relationship Id="rId21" Type="http://schemas.openxmlformats.org/officeDocument/2006/relationships/image" Target="media/image20.png"/><Relationship Id="rId7" Type="http://schemas.openxmlformats.org/officeDocument/2006/relationships/image" Target="media/image7.jpeg"/><Relationship Id="rId17" Type="http://schemas.openxmlformats.org/officeDocument/2006/relationships/image" Target="media/image16.png"/><Relationship Id="rId12" Type="http://schemas.openxmlformats.org/officeDocument/2006/relationships/image" Target="media/image12.png"/><Relationship Id="rId20" Type="http://schemas.openxmlformats.org/officeDocument/2006/relationships/image" Target="media/image19.jpeg"/><Relationship Id="rId2" Type="http://schemas.openxmlformats.org/officeDocument/2006/relationships/image" Target="media/image2.png"/><Relationship Id="rId16" Type="http://schemas.openxmlformats.org/officeDocument/2006/relationships/image" Target="NULL" TargetMode="External"/><Relationship Id="rId6" Type="http://schemas.openxmlformats.org/officeDocument/2006/relationships/image" Target="media/image6.jpeg"/><Relationship Id="rId11" Type="http://schemas.openxmlformats.org/officeDocument/2006/relationships/image" Target="media/image11.png"/><Relationship Id="rId1" Type="http://schemas.openxmlformats.org/officeDocument/2006/relationships/image" Target="media/image1.png"/><Relationship Id="rId5" Type="http://schemas.openxmlformats.org/officeDocument/2006/relationships/image" Target="media/image5.jpeg"/><Relationship Id="rId23" Type="http://schemas.openxmlformats.org/officeDocument/2006/relationships/image" Target="media/image22.png"/><Relationship Id="rId15" Type="http://schemas.openxmlformats.org/officeDocument/2006/relationships/image" Target="media/image15.jpeg"/><Relationship Id="rId19" Type="http://schemas.openxmlformats.org/officeDocument/2006/relationships/image" Target="media/image18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png"/><Relationship Id="rId22" Type="http://schemas.openxmlformats.org/officeDocument/2006/relationships/image" Target="media/image21.png"/><Relationship Id="rId14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zoomScale="70" zoomScaleNormal="70" workbookViewId="0">
      <pane xSplit="1" ySplit="2" topLeftCell="B13" activePane="bottomRight" state="frozen"/>
      <selection pane="topRight"/>
      <selection pane="bottomLeft"/>
      <selection pane="bottomRight" activeCell="L16" sqref="L16:L18"/>
    </sheetView>
  </sheetViews>
  <sheetFormatPr baseColWidth="10" defaultColWidth="8.6640625" defaultRowHeight="14"/>
  <cols>
    <col min="2" max="2" width="14" customWidth="1"/>
    <col min="3" max="3" width="10.33203125" customWidth="1"/>
    <col min="4" max="4" width="16.1640625" customWidth="1"/>
    <col min="5" max="5" width="12.1640625" customWidth="1"/>
    <col min="6" max="6" width="31.1640625" customWidth="1"/>
    <col min="7" max="7" width="14.6640625" customWidth="1"/>
    <col min="9" max="9" width="12.6640625" customWidth="1"/>
    <col min="10" max="10" width="9.83203125"/>
    <col min="11" max="11" width="9.33203125"/>
    <col min="12" max="12" width="106.6640625" customWidth="1"/>
    <col min="13" max="13" width="18.5" customWidth="1"/>
  </cols>
  <sheetData>
    <row r="1" spans="1:13" ht="59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s="1" customFormat="1" ht="42" customHeight="1">
      <c r="A2" s="7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10" t="s">
        <v>8</v>
      </c>
      <c r="J2" s="9" t="s">
        <v>9</v>
      </c>
      <c r="K2" s="11" t="s">
        <v>10</v>
      </c>
      <c r="L2" s="8" t="s">
        <v>11</v>
      </c>
      <c r="M2" s="8" t="s">
        <v>12</v>
      </c>
    </row>
    <row r="3" spans="1:13" s="1" customFormat="1" ht="161" customHeight="1">
      <c r="A3" s="38" t="s">
        <v>13</v>
      </c>
      <c r="B3" s="12" t="s">
        <v>14</v>
      </c>
      <c r="C3" s="12" t="s">
        <v>15</v>
      </c>
      <c r="D3" s="12" t="s">
        <v>16</v>
      </c>
      <c r="E3" s="12" t="s">
        <v>17</v>
      </c>
      <c r="F3" t="str">
        <f>_xlfn.DISPIMG("ID_296216A348FB42F9A66783CC3F4BA782",1)</f>
        <v>=DISPIMG("ID_296216A348FB42F9A66783CC3F4BA782",1)</v>
      </c>
      <c r="G3" s="12" t="s">
        <v>18</v>
      </c>
      <c r="H3" s="12">
        <v>2280</v>
      </c>
      <c r="I3" s="13">
        <v>1950</v>
      </c>
      <c r="J3" s="12">
        <v>2000</v>
      </c>
      <c r="K3" s="14" t="s">
        <v>19</v>
      </c>
      <c r="L3" s="15" t="s">
        <v>20</v>
      </c>
      <c r="M3" s="12"/>
    </row>
    <row r="4" spans="1:13" s="1" customFormat="1" ht="319" customHeight="1">
      <c r="A4" s="39"/>
      <c r="B4" s="12" t="s">
        <v>14</v>
      </c>
      <c r="C4" s="12" t="s">
        <v>15</v>
      </c>
      <c r="D4" s="12" t="s">
        <v>21</v>
      </c>
      <c r="E4" s="12" t="s">
        <v>22</v>
      </c>
      <c r="F4" s="16" t="str">
        <f>_xlfn.DISPIMG("ID_42373887E901459E979CD6DA52DFB41D",1)</f>
        <v>=DISPIMG("ID_42373887E901459E979CD6DA52DFB41D",1)</v>
      </c>
      <c r="G4" s="12" t="s">
        <v>23</v>
      </c>
      <c r="H4" s="12">
        <v>3980</v>
      </c>
      <c r="I4" s="13">
        <v>3680</v>
      </c>
      <c r="J4" s="12">
        <v>1000</v>
      </c>
      <c r="K4" s="14" t="s">
        <v>19</v>
      </c>
      <c r="L4" s="17" t="s">
        <v>24</v>
      </c>
      <c r="M4" s="14"/>
    </row>
    <row r="5" spans="1:13" s="1" customFormat="1" ht="298" customHeight="1">
      <c r="A5" s="39"/>
      <c r="B5" s="12" t="s">
        <v>14</v>
      </c>
      <c r="C5" s="12" t="s">
        <v>15</v>
      </c>
      <c r="D5" s="12" t="s">
        <v>25</v>
      </c>
      <c r="E5" s="12" t="s">
        <v>17</v>
      </c>
      <c r="F5" s="18" t="str">
        <f>_xlfn.DISPIMG("ID_4C277637ED6F4B1DA005BB1C99C19890",1)</f>
        <v>=DISPIMG("ID_4C277637ED6F4B1DA005BB1C99C19890",1)</v>
      </c>
      <c r="G5" s="12" t="s">
        <v>26</v>
      </c>
      <c r="H5" s="12">
        <v>3490</v>
      </c>
      <c r="I5" s="13">
        <v>3210</v>
      </c>
      <c r="J5" s="12">
        <v>1000</v>
      </c>
      <c r="K5" s="14" t="s">
        <v>19</v>
      </c>
      <c r="L5" s="17" t="s">
        <v>27</v>
      </c>
      <c r="M5" s="18"/>
    </row>
    <row r="6" spans="1:13" s="1" customFormat="1" ht="170" customHeight="1">
      <c r="A6" s="39"/>
      <c r="B6" s="12" t="s">
        <v>14</v>
      </c>
      <c r="C6" s="12" t="s">
        <v>15</v>
      </c>
      <c r="D6" s="12" t="s">
        <v>28</v>
      </c>
      <c r="E6" s="12" t="s">
        <v>17</v>
      </c>
      <c r="F6" s="18" t="str">
        <f>_xlfn.DISPIMG("ID_7D09B5366F41456A837CD394EC48E9F3",1)</f>
        <v>=DISPIMG("ID_7D09B5366F41456A837CD394EC48E9F3",1)</v>
      </c>
      <c r="G6" s="12" t="s">
        <v>29</v>
      </c>
      <c r="H6" s="12">
        <v>1860</v>
      </c>
      <c r="I6" s="13">
        <v>1720</v>
      </c>
      <c r="J6" s="12">
        <v>1000</v>
      </c>
      <c r="K6" s="14" t="s">
        <v>19</v>
      </c>
      <c r="L6" s="19" t="s">
        <v>30</v>
      </c>
      <c r="M6" s="18"/>
    </row>
    <row r="7" spans="1:13" s="1" customFormat="1" ht="158" customHeight="1">
      <c r="A7" s="40"/>
      <c r="B7" s="12" t="s">
        <v>14</v>
      </c>
      <c r="C7" s="12" t="s">
        <v>15</v>
      </c>
      <c r="D7" s="12" t="s">
        <v>31</v>
      </c>
      <c r="E7" s="12" t="s">
        <v>17</v>
      </c>
      <c r="F7" s="18" t="str">
        <f>_xlfn.DISPIMG("ID_CD99C43095CC447C9E339500827902C9",1)</f>
        <v>=DISPIMG("ID_CD99C43095CC447C9E339500827902C9",1)</v>
      </c>
      <c r="G7" s="12" t="s">
        <v>32</v>
      </c>
      <c r="H7" s="12">
        <v>568</v>
      </c>
      <c r="I7" s="13">
        <v>529</v>
      </c>
      <c r="J7" s="12">
        <v>1000</v>
      </c>
      <c r="K7" s="14" t="s">
        <v>19</v>
      </c>
      <c r="L7" s="15" t="s">
        <v>33</v>
      </c>
      <c r="M7" s="18"/>
    </row>
    <row r="8" spans="1:13" s="2" customFormat="1" ht="27" customHeight="1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s="3" customFormat="1" ht="82" customHeight="1">
      <c r="A9" s="41" t="s">
        <v>34</v>
      </c>
      <c r="B9" s="12" t="s">
        <v>14</v>
      </c>
      <c r="C9" s="12" t="s">
        <v>15</v>
      </c>
      <c r="D9" s="12" t="s">
        <v>35</v>
      </c>
      <c r="E9" s="12" t="s">
        <v>36</v>
      </c>
      <c r="F9" s="12" t="str">
        <f>_xlfn.DISPIMG("ID_4268D163BB63431E85EEFC9F8055AFF0",1)</f>
        <v>=DISPIMG("ID_4268D163BB63431E85EEFC9F8055AFF0",1)</v>
      </c>
      <c r="G9" s="12" t="s">
        <v>37</v>
      </c>
      <c r="H9" s="12" t="s">
        <v>38</v>
      </c>
      <c r="I9" s="13" t="s">
        <v>39</v>
      </c>
      <c r="J9" s="21">
        <v>4000</v>
      </c>
      <c r="K9" s="14" t="s">
        <v>40</v>
      </c>
      <c r="L9" s="19" t="s">
        <v>41</v>
      </c>
      <c r="M9" s="22"/>
    </row>
    <row r="10" spans="1:13" s="1" customFormat="1" ht="182" customHeight="1">
      <c r="A10" s="42"/>
      <c r="B10" s="12" t="s">
        <v>14</v>
      </c>
      <c r="C10" s="12" t="s">
        <v>15</v>
      </c>
      <c r="D10" s="12" t="s">
        <v>42</v>
      </c>
      <c r="E10" s="12" t="s">
        <v>43</v>
      </c>
      <c r="F10" s="23" t="str">
        <f>_xlfn.DISPIMG("ID_790CAAE3126C4B0D9688727A5F96E035",1)</f>
        <v>=DISPIMG("ID_790CAAE3126C4B0D9688727A5F96E035",1)</v>
      </c>
      <c r="G10" s="12" t="s">
        <v>44</v>
      </c>
      <c r="H10" s="12">
        <v>499</v>
      </c>
      <c r="I10" s="13" t="s">
        <v>45</v>
      </c>
      <c r="J10" s="12">
        <v>5800</v>
      </c>
      <c r="K10" s="14" t="s">
        <v>19</v>
      </c>
      <c r="L10" s="19" t="s">
        <v>46</v>
      </c>
      <c r="M10" s="12"/>
    </row>
    <row r="11" spans="1:13" s="1" customFormat="1" ht="30" customHeight="1">
      <c r="A11" s="42"/>
      <c r="B11" s="12" t="s">
        <v>14</v>
      </c>
      <c r="C11" s="12" t="s">
        <v>15</v>
      </c>
      <c r="D11" s="50" t="s">
        <v>47</v>
      </c>
      <c r="E11" s="50" t="s">
        <v>48</v>
      </c>
      <c r="F11" s="55" t="str">
        <f>_xlfn.DISPIMG("ID_670EC01B7E484B6D92ED08D9B6E1C7EE",1)</f>
        <v>=DISPIMG("ID_670EC01B7E484B6D92ED08D9B6E1C7EE",1)</v>
      </c>
      <c r="G11" s="12" t="s">
        <v>49</v>
      </c>
      <c r="H11" s="12">
        <v>198</v>
      </c>
      <c r="I11" s="13">
        <v>138</v>
      </c>
      <c r="J11" s="50">
        <v>3500</v>
      </c>
      <c r="K11" s="14" t="s">
        <v>40</v>
      </c>
      <c r="L11" s="61" t="s">
        <v>50</v>
      </c>
      <c r="M11" s="68"/>
    </row>
    <row r="12" spans="1:13" s="1" customFormat="1" ht="30" customHeight="1">
      <c r="A12" s="42"/>
      <c r="B12" s="12" t="s">
        <v>14</v>
      </c>
      <c r="C12" s="12" t="s">
        <v>15</v>
      </c>
      <c r="D12" s="51"/>
      <c r="E12" s="51"/>
      <c r="F12" s="56"/>
      <c r="G12" s="12" t="s">
        <v>51</v>
      </c>
      <c r="H12" s="12">
        <v>198</v>
      </c>
      <c r="I12" s="13">
        <v>138</v>
      </c>
      <c r="J12" s="51"/>
      <c r="K12" s="14" t="s">
        <v>40</v>
      </c>
      <c r="L12" s="62"/>
      <c r="M12" s="69"/>
    </row>
    <row r="13" spans="1:13" s="1" customFormat="1" ht="30" customHeight="1">
      <c r="A13" s="42"/>
      <c r="B13" s="12" t="s">
        <v>14</v>
      </c>
      <c r="C13" s="12" t="s">
        <v>15</v>
      </c>
      <c r="D13" s="51"/>
      <c r="E13" s="51"/>
      <c r="F13" s="56"/>
      <c r="G13" s="12" t="s">
        <v>52</v>
      </c>
      <c r="H13" s="12">
        <v>198</v>
      </c>
      <c r="I13" s="13">
        <v>138</v>
      </c>
      <c r="J13" s="51"/>
      <c r="K13" s="14" t="s">
        <v>40</v>
      </c>
      <c r="L13" s="62"/>
      <c r="M13" s="69"/>
    </row>
    <row r="14" spans="1:13" s="1" customFormat="1" ht="30" customHeight="1">
      <c r="A14" s="43"/>
      <c r="B14" s="12" t="s">
        <v>14</v>
      </c>
      <c r="C14" s="12" t="s">
        <v>15</v>
      </c>
      <c r="D14" s="52"/>
      <c r="E14" s="52"/>
      <c r="F14" s="57"/>
      <c r="G14" s="12" t="s">
        <v>53</v>
      </c>
      <c r="H14" s="12">
        <v>338</v>
      </c>
      <c r="I14" s="13">
        <v>258</v>
      </c>
      <c r="J14" s="52"/>
      <c r="K14" s="14" t="s">
        <v>40</v>
      </c>
      <c r="L14" s="63"/>
      <c r="M14" s="70"/>
    </row>
    <row r="15" spans="1:13" s="2" customFormat="1" ht="30" customHeight="1">
      <c r="A15" s="24"/>
      <c r="B15" s="20"/>
      <c r="C15" s="20"/>
      <c r="D15" s="25"/>
      <c r="E15" s="25"/>
      <c r="F15" s="25"/>
      <c r="G15" s="20"/>
      <c r="H15" s="20"/>
      <c r="I15" s="20"/>
      <c r="J15" s="25"/>
      <c r="K15" s="20"/>
      <c r="L15" s="25"/>
      <c r="M15" s="20"/>
    </row>
    <row r="16" spans="1:13" s="1" customFormat="1" ht="49" customHeight="1">
      <c r="A16" s="44" t="s">
        <v>54</v>
      </c>
      <c r="B16" s="12" t="s">
        <v>14</v>
      </c>
      <c r="C16" s="12" t="s">
        <v>15</v>
      </c>
      <c r="D16" s="53" t="s">
        <v>55</v>
      </c>
      <c r="E16" s="50" t="s">
        <v>56</v>
      </c>
      <c r="F16" s="58" t="str">
        <f>_xlfn.DISPIMG("ID_FD507F9AA5124F84A09EF740C6496E4D",1)</f>
        <v>=DISPIMG("ID_FD507F9AA5124F84A09EF740C6496E4D",1)</v>
      </c>
      <c r="G16" s="12" t="s">
        <v>57</v>
      </c>
      <c r="H16" s="12" t="s">
        <v>58</v>
      </c>
      <c r="I16" s="13" t="s">
        <v>59</v>
      </c>
      <c r="J16" s="50">
        <v>2000</v>
      </c>
      <c r="K16" s="14" t="s">
        <v>40</v>
      </c>
      <c r="L16" s="64" t="s">
        <v>60</v>
      </c>
      <c r="M16" s="50"/>
    </row>
    <row r="17" spans="1:14" s="3" customFormat="1" ht="49" customHeight="1">
      <c r="A17" s="44"/>
      <c r="B17" s="12" t="s">
        <v>14</v>
      </c>
      <c r="C17" s="12" t="s">
        <v>15</v>
      </c>
      <c r="D17" s="53"/>
      <c r="E17" s="51"/>
      <c r="F17" s="58"/>
      <c r="G17" s="12" t="s">
        <v>61</v>
      </c>
      <c r="H17" s="12" t="s">
        <v>58</v>
      </c>
      <c r="I17" s="13" t="s">
        <v>59</v>
      </c>
      <c r="J17" s="51"/>
      <c r="K17" s="14" t="s">
        <v>40</v>
      </c>
      <c r="L17" s="62"/>
      <c r="M17" s="51"/>
      <c r="N17"/>
    </row>
    <row r="18" spans="1:14" s="3" customFormat="1" ht="49" customHeight="1">
      <c r="A18" s="44"/>
      <c r="B18" s="12" t="s">
        <v>14</v>
      </c>
      <c r="C18" s="12" t="s">
        <v>15</v>
      </c>
      <c r="D18" s="54"/>
      <c r="E18" s="52"/>
      <c r="F18" s="59"/>
      <c r="G18" s="12" t="s">
        <v>62</v>
      </c>
      <c r="H18" s="12" t="s">
        <v>63</v>
      </c>
      <c r="I18" s="13" t="s">
        <v>64</v>
      </c>
      <c r="J18" s="52"/>
      <c r="K18" s="14" t="s">
        <v>40</v>
      </c>
      <c r="L18" s="63"/>
      <c r="M18" s="52"/>
      <c r="N18"/>
    </row>
    <row r="19" spans="1:14" s="3" customFormat="1" ht="153">
      <c r="A19" s="44"/>
      <c r="B19" s="12" t="s">
        <v>14</v>
      </c>
      <c r="C19" s="12" t="s">
        <v>15</v>
      </c>
      <c r="D19" s="12" t="s">
        <v>65</v>
      </c>
      <c r="E19" s="12" t="s">
        <v>66</v>
      </c>
      <c r="F19" s="26" t="str">
        <f>_xlfn.DISPIMG("ID_ED4E08B07A924D9AAD4483285E37CEC5",1)</f>
        <v>=DISPIMG("ID_ED4E08B07A924D9AAD4483285E37CEC5",1)</v>
      </c>
      <c r="G19" s="12" t="s">
        <v>67</v>
      </c>
      <c r="H19" s="12" t="s">
        <v>68</v>
      </c>
      <c r="I19" s="13" t="s">
        <v>69</v>
      </c>
      <c r="J19" s="12">
        <v>5700</v>
      </c>
      <c r="K19" s="14" t="s">
        <v>40</v>
      </c>
      <c r="L19" s="15" t="s">
        <v>70</v>
      </c>
      <c r="M19" s="27"/>
      <c r="N19"/>
    </row>
    <row r="20" spans="1:14" s="3" customFormat="1" ht="48" customHeight="1">
      <c r="A20" s="44"/>
      <c r="B20" s="12" t="s">
        <v>14</v>
      </c>
      <c r="C20" s="12" t="s">
        <v>15</v>
      </c>
      <c r="D20" s="50" t="s">
        <v>71</v>
      </c>
      <c r="E20" s="50" t="s">
        <v>72</v>
      </c>
      <c r="F20" s="60" t="str">
        <f>_xlfn.DISPIMG("ID_2AD30FEC664D4422B172D3A78128A677",1)</f>
        <v>=DISPIMG("ID_2AD30FEC664D4422B172D3A78128A677",1)</v>
      </c>
      <c r="G20" s="12" t="s">
        <v>73</v>
      </c>
      <c r="H20" s="12">
        <v>338</v>
      </c>
      <c r="I20" s="13">
        <v>278</v>
      </c>
      <c r="J20" s="50">
        <v>900</v>
      </c>
      <c r="K20" s="14" t="s">
        <v>40</v>
      </c>
      <c r="L20" s="65" t="s">
        <v>74</v>
      </c>
      <c r="M20" s="71"/>
    </row>
    <row r="21" spans="1:14" ht="53" customHeight="1">
      <c r="A21" s="44"/>
      <c r="B21" s="12" t="s">
        <v>14</v>
      </c>
      <c r="C21" s="12" t="s">
        <v>15</v>
      </c>
      <c r="D21" s="51"/>
      <c r="E21" s="51"/>
      <c r="F21" s="60"/>
      <c r="G21" s="12" t="s">
        <v>75</v>
      </c>
      <c r="H21" s="12">
        <v>689</v>
      </c>
      <c r="I21" s="13">
        <v>546</v>
      </c>
      <c r="J21" s="51"/>
      <c r="K21" s="14" t="s">
        <v>40</v>
      </c>
      <c r="L21" s="66"/>
      <c r="M21" s="72"/>
    </row>
    <row r="22" spans="1:14" ht="60" customHeight="1">
      <c r="A22" s="44"/>
      <c r="B22" s="12" t="s">
        <v>14</v>
      </c>
      <c r="C22" s="12" t="s">
        <v>15</v>
      </c>
      <c r="D22" s="52"/>
      <c r="E22" s="52"/>
      <c r="F22" s="60"/>
      <c r="G22" s="12" t="s">
        <v>76</v>
      </c>
      <c r="H22" s="12">
        <v>901</v>
      </c>
      <c r="I22" s="13">
        <v>824</v>
      </c>
      <c r="J22" s="52"/>
      <c r="K22" s="14" t="s">
        <v>40</v>
      </c>
      <c r="L22" s="67"/>
      <c r="M22" s="72"/>
    </row>
    <row r="23" spans="1:14" s="4" customFormat="1" ht="109" customHeight="1">
      <c r="A23" s="44"/>
      <c r="B23" s="12" t="s">
        <v>14</v>
      </c>
      <c r="C23" s="12" t="s">
        <v>15</v>
      </c>
      <c r="D23" s="12" t="s">
        <v>77</v>
      </c>
      <c r="E23" s="12" t="s">
        <v>56</v>
      </c>
      <c r="F23" s="12" t="str">
        <f>_xlfn.DISPIMG("ID_33A7CB44091E432A8FFB42A53BACB76C",1)</f>
        <v>=DISPIMG("ID_33A7CB44091E432A8FFB42A53BACB76C",1)</v>
      </c>
      <c r="G23" s="12" t="s">
        <v>78</v>
      </c>
      <c r="H23" s="12">
        <v>258</v>
      </c>
      <c r="I23" s="13" t="s">
        <v>79</v>
      </c>
      <c r="J23" s="12">
        <v>1000</v>
      </c>
      <c r="K23" s="14" t="s">
        <v>40</v>
      </c>
      <c r="L23" s="15" t="s">
        <v>80</v>
      </c>
      <c r="M23" s="12"/>
    </row>
    <row r="24" spans="1:14" s="5" customFormat="1" ht="25" customHeight="1">
      <c r="A24" s="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4" ht="127" customHeight="1">
      <c r="A25" s="45" t="s">
        <v>81</v>
      </c>
      <c r="B25" s="29" t="s">
        <v>14</v>
      </c>
      <c r="C25" s="12" t="s">
        <v>15</v>
      </c>
      <c r="D25" s="12" t="s">
        <v>82</v>
      </c>
      <c r="E25" s="12" t="s">
        <v>17</v>
      </c>
      <c r="F25" s="30" t="str">
        <f>_xlfn.DISPIMG("ID_063B3F73AECE459EBBBF7F6BC9C991E1",1)</f>
        <v>=DISPIMG("ID_063B3F73AECE459EBBBF7F6BC9C991E1",1)</v>
      </c>
      <c r="G25" s="12" t="s">
        <v>83</v>
      </c>
      <c r="H25" s="12">
        <v>328</v>
      </c>
      <c r="I25" s="13" t="s">
        <v>84</v>
      </c>
      <c r="J25" s="12">
        <v>2000</v>
      </c>
      <c r="K25" s="14" t="s">
        <v>40</v>
      </c>
      <c r="L25" s="19" t="s">
        <v>85</v>
      </c>
      <c r="M25" s="12"/>
    </row>
    <row r="26" spans="1:14" ht="127" customHeight="1">
      <c r="A26" s="46"/>
      <c r="B26" s="29" t="s">
        <v>14</v>
      </c>
      <c r="C26" s="12" t="s">
        <v>15</v>
      </c>
      <c r="D26" s="12" t="s">
        <v>86</v>
      </c>
      <c r="E26" s="12" t="s">
        <v>17</v>
      </c>
      <c r="F26" s="12" t="str">
        <f>_xlfn.DISPIMG("ID_9EC41F4C89F04CF4B22613A8879ACB75",1)</f>
        <v>=DISPIMG("ID_9EC41F4C89F04CF4B22613A8879ACB75",1)</v>
      </c>
      <c r="G26" s="12" t="s">
        <v>83</v>
      </c>
      <c r="H26" s="12">
        <v>328</v>
      </c>
      <c r="I26" s="13" t="s">
        <v>84</v>
      </c>
      <c r="J26" s="12">
        <v>2000</v>
      </c>
      <c r="K26" s="14" t="s">
        <v>40</v>
      </c>
      <c r="L26" s="19" t="s">
        <v>87</v>
      </c>
      <c r="M26" s="12"/>
    </row>
    <row r="27" spans="1:14" ht="127" customHeight="1">
      <c r="A27" s="46"/>
      <c r="B27" s="29" t="s">
        <v>14</v>
      </c>
      <c r="C27" s="12" t="s">
        <v>15</v>
      </c>
      <c r="D27" s="12" t="s">
        <v>88</v>
      </c>
      <c r="E27" s="12" t="s">
        <v>17</v>
      </c>
      <c r="F27" s="30" t="str">
        <f>_xlfn.DISPIMG("ID_355BB6AD1AE648ED81B44C913A65E80B",1)</f>
        <v>=DISPIMG("ID_355BB6AD1AE648ED81B44C913A65E80B",1)</v>
      </c>
      <c r="G27" s="12" t="s">
        <v>83</v>
      </c>
      <c r="H27" s="12">
        <v>398</v>
      </c>
      <c r="I27" s="13" t="s">
        <v>89</v>
      </c>
      <c r="J27" s="12">
        <v>2000</v>
      </c>
      <c r="K27" s="14" t="s">
        <v>40</v>
      </c>
      <c r="L27" s="19" t="s">
        <v>90</v>
      </c>
      <c r="M27" s="12"/>
    </row>
    <row r="28" spans="1:14" ht="127" customHeight="1">
      <c r="A28" s="46"/>
      <c r="B28" s="29" t="s">
        <v>14</v>
      </c>
      <c r="C28" s="12" t="s">
        <v>15</v>
      </c>
      <c r="D28" s="12" t="s">
        <v>91</v>
      </c>
      <c r="E28" s="12" t="s">
        <v>17</v>
      </c>
      <c r="F28" s="30" t="str">
        <f>_xlfn.DISPIMG("ID_A7D135EB75E74338884EAE6239365DC7",1)</f>
        <v>=DISPIMG("ID_A7D135EB75E74338884EAE6239365DC7",1)</v>
      </c>
      <c r="G28" s="12" t="s">
        <v>83</v>
      </c>
      <c r="H28" s="12">
        <v>398</v>
      </c>
      <c r="I28" s="13" t="s">
        <v>89</v>
      </c>
      <c r="J28" s="12">
        <v>2000</v>
      </c>
      <c r="K28" s="14" t="s">
        <v>40</v>
      </c>
      <c r="L28" s="19" t="s">
        <v>92</v>
      </c>
      <c r="M28" s="12"/>
    </row>
    <row r="29" spans="1:14" ht="170">
      <c r="A29" s="47"/>
      <c r="B29" s="29" t="s">
        <v>14</v>
      </c>
      <c r="C29" s="12" t="s">
        <v>15</v>
      </c>
      <c r="D29" s="12" t="s">
        <v>93</v>
      </c>
      <c r="E29" s="12" t="s">
        <v>17</v>
      </c>
      <c r="F29" s="30" t="str">
        <f>_xlfn.DISPIMG("ID_045CADDBB07A4CE4A867D979E927CCC3",1)</f>
        <v>=DISPIMG("ID_045CADDBB07A4CE4A867D979E927CCC3",1)</v>
      </c>
      <c r="G29" s="12" t="s">
        <v>94</v>
      </c>
      <c r="H29" s="12" t="s">
        <v>95</v>
      </c>
      <c r="I29" s="13" t="s">
        <v>96</v>
      </c>
      <c r="J29" s="12">
        <v>2000</v>
      </c>
      <c r="K29" s="14" t="s">
        <v>97</v>
      </c>
      <c r="L29" s="19" t="s">
        <v>98</v>
      </c>
      <c r="M29" s="12"/>
    </row>
    <row r="30" spans="1:14" s="5" customFormat="1" ht="25" customHeight="1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1:14" ht="153">
      <c r="A31" s="45" t="s">
        <v>99</v>
      </c>
      <c r="B31" s="29" t="s">
        <v>14</v>
      </c>
      <c r="C31" s="12" t="s">
        <v>15</v>
      </c>
      <c r="D31" s="12" t="s">
        <v>100</v>
      </c>
      <c r="E31" s="12" t="s">
        <v>101</v>
      </c>
      <c r="F31" s="12" t="str">
        <f>_xlfn.DISPIMG("ID_00783BB4E6F04DB49C930A00D30AE2D3",1)</f>
        <v>=DISPIMG("ID_00783BB4E6F04DB49C930A00D30AE2D3",1)</v>
      </c>
      <c r="G31" s="12" t="s">
        <v>102</v>
      </c>
      <c r="H31" s="12">
        <v>2580</v>
      </c>
      <c r="I31" s="12">
        <v>1880</v>
      </c>
      <c r="J31" s="12">
        <v>2000</v>
      </c>
      <c r="K31" s="14" t="s">
        <v>19</v>
      </c>
      <c r="L31" s="15" t="s">
        <v>103</v>
      </c>
      <c r="M31" s="12"/>
    </row>
    <row r="32" spans="1:14" s="6" customFormat="1" ht="140" customHeight="1">
      <c r="A32" s="48"/>
      <c r="B32" s="12" t="s">
        <v>14</v>
      </c>
      <c r="C32" s="12" t="s">
        <v>15</v>
      </c>
      <c r="D32" s="12" t="s">
        <v>104</v>
      </c>
      <c r="E32" s="12" t="s">
        <v>101</v>
      </c>
      <c r="F32" s="12" t="str">
        <f>_xlfn.DISPIMG("ID_630EAAA6FE9A458A8E48A823F8448530",1)</f>
        <v>=DISPIMG("ID_630EAAA6FE9A458A8E48A823F8448530",1)</v>
      </c>
      <c r="G32" s="12" t="s">
        <v>105</v>
      </c>
      <c r="H32" s="12" t="s">
        <v>106</v>
      </c>
      <c r="I32" s="13" t="s">
        <v>107</v>
      </c>
      <c r="J32" s="12">
        <v>2000</v>
      </c>
      <c r="K32" s="14" t="s">
        <v>19</v>
      </c>
      <c r="L32" s="31" t="s">
        <v>108</v>
      </c>
      <c r="M32" s="12"/>
    </row>
    <row r="33" spans="1:13" s="5" customFormat="1" ht="25" customHeigh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ht="102" customHeight="1">
      <c r="A34" s="49" t="s">
        <v>109</v>
      </c>
      <c r="B34" s="12" t="s">
        <v>14</v>
      </c>
      <c r="C34" s="12" t="s">
        <v>110</v>
      </c>
      <c r="D34" s="12" t="s">
        <v>111</v>
      </c>
      <c r="E34" s="12" t="s">
        <v>66</v>
      </c>
      <c r="F34" s="32" t="str">
        <f>_xlfn.DISPIMG("ID_DE2ED171F2464B2AB3AAA6DF03DFB6E4",1)</f>
        <v>=DISPIMG("ID_DE2ED171F2464B2AB3AAA6DF03DFB6E4",1)</v>
      </c>
      <c r="G34" s="12" t="s">
        <v>112</v>
      </c>
      <c r="H34" s="12">
        <v>158</v>
      </c>
      <c r="I34" s="13">
        <v>151</v>
      </c>
      <c r="J34" s="12">
        <v>1900</v>
      </c>
      <c r="K34" s="14" t="s">
        <v>40</v>
      </c>
      <c r="L34" s="15" t="s">
        <v>113</v>
      </c>
      <c r="M34" s="33"/>
    </row>
    <row r="35" spans="1:13" ht="99" customHeight="1">
      <c r="A35" s="49"/>
      <c r="B35" s="12" t="s">
        <v>14</v>
      </c>
      <c r="C35" s="12" t="s">
        <v>110</v>
      </c>
      <c r="D35" s="12" t="s">
        <v>114</v>
      </c>
      <c r="E35" s="12" t="s">
        <v>66</v>
      </c>
      <c r="F35" s="32" t="str">
        <f>_xlfn.DISPIMG("ID_3CA05CE27FCF45BCB0EF450F98099C42",1)</f>
        <v>=DISPIMG("ID_3CA05CE27FCF45BCB0EF450F98099C42",1)</v>
      </c>
      <c r="G35" s="12" t="s">
        <v>112</v>
      </c>
      <c r="H35" s="12">
        <v>129</v>
      </c>
      <c r="I35" s="13">
        <v>116</v>
      </c>
      <c r="J35" s="12">
        <v>2800</v>
      </c>
      <c r="K35" s="14" t="s">
        <v>40</v>
      </c>
      <c r="L35" s="15" t="s">
        <v>115</v>
      </c>
      <c r="M35" s="33"/>
    </row>
    <row r="36" spans="1:13" ht="98" customHeight="1">
      <c r="A36" s="49"/>
      <c r="B36" s="12" t="s">
        <v>14</v>
      </c>
      <c r="C36" s="12" t="s">
        <v>110</v>
      </c>
      <c r="D36" s="12" t="s">
        <v>116</v>
      </c>
      <c r="E36" s="12" t="s">
        <v>66</v>
      </c>
      <c r="F36" s="23" t="str">
        <f>_xlfn.DISPIMG("ID_258D83D3B90246A9B1ED843953FB9415",1)</f>
        <v>=DISPIMG("ID_258D83D3B90246A9B1ED843953FB9415",1)</v>
      </c>
      <c r="G36" s="12" t="s">
        <v>112</v>
      </c>
      <c r="H36" s="12">
        <v>218</v>
      </c>
      <c r="I36" s="13">
        <v>168</v>
      </c>
      <c r="J36" s="12">
        <v>2000</v>
      </c>
      <c r="K36" s="14" t="s">
        <v>40</v>
      </c>
      <c r="L36" s="15" t="s">
        <v>117</v>
      </c>
      <c r="M36" s="33"/>
    </row>
  </sheetData>
  <mergeCells count="28">
    <mergeCell ref="L16:L18"/>
    <mergeCell ref="L20:L22"/>
    <mergeCell ref="M11:M14"/>
    <mergeCell ref="M16:M18"/>
    <mergeCell ref="M20:M22"/>
    <mergeCell ref="A34:A36"/>
    <mergeCell ref="D11:D14"/>
    <mergeCell ref="D16:D18"/>
    <mergeCell ref="D20:D22"/>
    <mergeCell ref="E11:E14"/>
    <mergeCell ref="E16:E18"/>
    <mergeCell ref="E20:E22"/>
    <mergeCell ref="A1:M1"/>
    <mergeCell ref="A8:M8"/>
    <mergeCell ref="A30:M30"/>
    <mergeCell ref="A33:M33"/>
    <mergeCell ref="A3:A7"/>
    <mergeCell ref="A9:A14"/>
    <mergeCell ref="A16:A23"/>
    <mergeCell ref="A25:A29"/>
    <mergeCell ref="A31:A32"/>
    <mergeCell ref="F11:F14"/>
    <mergeCell ref="F16:F18"/>
    <mergeCell ref="F20:F22"/>
    <mergeCell ref="J11:J14"/>
    <mergeCell ref="J16:J18"/>
    <mergeCell ref="J20:J22"/>
    <mergeCell ref="L11:L14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孕产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Lydia Fu</cp:lastModifiedBy>
  <dcterms:created xsi:type="dcterms:W3CDTF">2025-11-25T09:50:00Z</dcterms:created>
  <dcterms:modified xsi:type="dcterms:W3CDTF">2026-10-23T08:50:00Z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55C8002AC3054215AE07052B28A22AA9_13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