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ugas dan Materi D4 TPPIS\SEMESTER 7\Estimasi Biaya Pemeliharaan Infrastruktur\BHN\"/>
    </mc:Choice>
  </mc:AlternateContent>
  <bookViews>
    <workbookView xWindow="0" yWindow="0" windowWidth="20490" windowHeight="7020" firstSheet="1" activeTab="2"/>
  </bookViews>
  <sheets>
    <sheet name="VOLUME PEK" sheetId="1" r:id="rId1"/>
    <sheet name="DHBU" sheetId="2" r:id="rId2"/>
    <sheet name="AHSP" sheetId="3" r:id="rId3"/>
    <sheet name="RAB" sheetId="4" r:id="rId4"/>
    <sheet name="REKAPITULASI" sheetId="5" r:id="rId5"/>
  </sheets>
  <externalReferences>
    <externalReference r:id="rId6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68" i="3" l="1"/>
  <c r="H768" i="3"/>
  <c r="H750" i="3"/>
  <c r="H734" i="3"/>
  <c r="H718" i="3"/>
  <c r="H702" i="3"/>
  <c r="H686" i="3"/>
  <c r="H670" i="3"/>
  <c r="H650" i="3"/>
  <c r="H631" i="3"/>
  <c r="H612" i="3"/>
  <c r="H560" i="3"/>
  <c r="H523" i="3"/>
  <c r="H508" i="3"/>
  <c r="H499" i="3"/>
  <c r="H484" i="3"/>
  <c r="H487" i="3" s="1"/>
  <c r="H475" i="3"/>
  <c r="H447" i="3"/>
  <c r="H422" i="3"/>
  <c r="H401" i="3"/>
  <c r="H384" i="3"/>
  <c r="H367" i="3"/>
  <c r="H351" i="3"/>
  <c r="H334" i="3"/>
  <c r="H316" i="3"/>
  <c r="H304" i="3"/>
  <c r="H296" i="3"/>
  <c r="H279" i="3"/>
  <c r="H258" i="3"/>
  <c r="H245" i="3"/>
  <c r="H240" i="3"/>
  <c r="H228" i="3"/>
  <c r="H230" i="3"/>
  <c r="H220" i="3"/>
  <c r="H164" i="3"/>
  <c r="H161" i="3"/>
  <c r="H156" i="3"/>
  <c r="H86" i="3"/>
  <c r="H96" i="3"/>
  <c r="H76" i="3"/>
  <c r="H78" i="3"/>
  <c r="H73" i="3"/>
  <c r="H65" i="3"/>
  <c r="H52" i="3"/>
  <c r="H47" i="3"/>
  <c r="H45" i="3"/>
  <c r="H34" i="3"/>
  <c r="H25" i="3"/>
  <c r="H9" i="3"/>
  <c r="B21" i="5"/>
  <c r="E89" i="4"/>
  <c r="H985" i="3"/>
  <c r="H993" i="3"/>
  <c r="H988" i="3"/>
  <c r="H989" i="3"/>
  <c r="H990" i="3"/>
  <c r="H991" i="3"/>
  <c r="H992" i="3"/>
  <c r="H987" i="3"/>
  <c r="E987" i="3"/>
  <c r="G987" i="3"/>
  <c r="E988" i="3"/>
  <c r="G988" i="3"/>
  <c r="E989" i="3"/>
  <c r="G989" i="3"/>
  <c r="E990" i="3"/>
  <c r="G990" i="3"/>
  <c r="E991" i="3"/>
  <c r="G991" i="3"/>
  <c r="E992" i="3"/>
  <c r="G992" i="3"/>
  <c r="G1006" i="3"/>
  <c r="D1006" i="3"/>
  <c r="D992" i="3"/>
  <c r="D991" i="3"/>
  <c r="D990" i="3"/>
  <c r="D989" i="3"/>
  <c r="D988" i="3"/>
  <c r="D987" i="3"/>
  <c r="G984" i="3"/>
  <c r="G983" i="3"/>
  <c r="H983" i="3" s="1"/>
  <c r="G982" i="3"/>
  <c r="H982" i="3" s="1"/>
  <c r="G981" i="3"/>
  <c r="H981" i="3" s="1"/>
  <c r="E981" i="3"/>
  <c r="E982" i="3"/>
  <c r="E983" i="3"/>
  <c r="E984" i="3"/>
  <c r="D984" i="3"/>
  <c r="D983" i="3"/>
  <c r="D982" i="3"/>
  <c r="D981" i="3"/>
  <c r="H1006" i="3"/>
  <c r="H1007" i="3" s="1"/>
  <c r="G971" i="3"/>
  <c r="H971" i="3" s="1"/>
  <c r="G970" i="3"/>
  <c r="H970" i="3" s="1"/>
  <c r="E970" i="3"/>
  <c r="D970" i="3"/>
  <c r="E964" i="3"/>
  <c r="G964" i="3"/>
  <c r="H964" i="3" s="1"/>
  <c r="E965" i="3"/>
  <c r="G965" i="3"/>
  <c r="H965" i="3" s="1"/>
  <c r="E966" i="3"/>
  <c r="G966" i="3"/>
  <c r="H966" i="3" s="1"/>
  <c r="E967" i="3"/>
  <c r="G967" i="3"/>
  <c r="H967" i="3" s="1"/>
  <c r="D967" i="3"/>
  <c r="D966" i="3"/>
  <c r="D965" i="3"/>
  <c r="D964" i="3"/>
  <c r="G954" i="3"/>
  <c r="H954" i="3" s="1"/>
  <c r="E953" i="3"/>
  <c r="G953" i="3"/>
  <c r="H953" i="3" s="1"/>
  <c r="D953" i="3"/>
  <c r="E947" i="3"/>
  <c r="G947" i="3"/>
  <c r="H947" i="3" s="1"/>
  <c r="E948" i="3"/>
  <c r="G948" i="3"/>
  <c r="H948" i="3" s="1"/>
  <c r="E949" i="3"/>
  <c r="G949" i="3"/>
  <c r="H949" i="3" s="1"/>
  <c r="E950" i="3"/>
  <c r="G950" i="3"/>
  <c r="H950" i="3" s="1"/>
  <c r="D950" i="3"/>
  <c r="D949" i="3"/>
  <c r="D948" i="3"/>
  <c r="D947" i="3"/>
  <c r="E936" i="3"/>
  <c r="G936" i="3"/>
  <c r="H936" i="3" s="1"/>
  <c r="E937" i="3"/>
  <c r="G937" i="3"/>
  <c r="H937" i="3" s="1"/>
  <c r="D937" i="3"/>
  <c r="D936" i="3"/>
  <c r="E930" i="3"/>
  <c r="G930" i="3"/>
  <c r="H930" i="3" s="1"/>
  <c r="E931" i="3"/>
  <c r="G931" i="3"/>
  <c r="H931" i="3" s="1"/>
  <c r="E932" i="3"/>
  <c r="G932" i="3"/>
  <c r="H932" i="3" s="1"/>
  <c r="E933" i="3"/>
  <c r="G933" i="3"/>
  <c r="H933" i="3" s="1"/>
  <c r="D933" i="3"/>
  <c r="D932" i="3"/>
  <c r="D931" i="3"/>
  <c r="D930" i="3"/>
  <c r="G920" i="3"/>
  <c r="H920" i="3" s="1"/>
  <c r="E920" i="3"/>
  <c r="E916" i="3"/>
  <c r="G916" i="3"/>
  <c r="H916" i="3" s="1"/>
  <c r="E917" i="3"/>
  <c r="G917" i="3"/>
  <c r="H917" i="3" s="1"/>
  <c r="E918" i="3"/>
  <c r="G918" i="3"/>
  <c r="H918" i="3" s="1"/>
  <c r="E919" i="3"/>
  <c r="G919" i="3"/>
  <c r="H919" i="3" s="1"/>
  <c r="D920" i="3"/>
  <c r="D919" i="3"/>
  <c r="D918" i="3"/>
  <c r="D917" i="3"/>
  <c r="D916" i="3"/>
  <c r="E910" i="3"/>
  <c r="G910" i="3"/>
  <c r="H910" i="3" s="1"/>
  <c r="E911" i="3"/>
  <c r="G911" i="3"/>
  <c r="H911" i="3" s="1"/>
  <c r="E912" i="3"/>
  <c r="G912" i="3"/>
  <c r="H912" i="3" s="1"/>
  <c r="E913" i="3"/>
  <c r="G913" i="3"/>
  <c r="H913" i="3" s="1"/>
  <c r="D913" i="3"/>
  <c r="D912" i="3"/>
  <c r="D911" i="3"/>
  <c r="D910" i="3"/>
  <c r="G898" i="3"/>
  <c r="H898" i="3" s="1"/>
  <c r="G899" i="3"/>
  <c r="H899" i="3" s="1"/>
  <c r="G900" i="3"/>
  <c r="H900" i="3" s="1"/>
  <c r="E898" i="3"/>
  <c r="E899" i="3"/>
  <c r="E900" i="3"/>
  <c r="D900" i="3"/>
  <c r="D899" i="3"/>
  <c r="D898" i="3"/>
  <c r="G892" i="3"/>
  <c r="H892" i="3" s="1"/>
  <c r="G893" i="3"/>
  <c r="H893" i="3" s="1"/>
  <c r="G894" i="3"/>
  <c r="H894" i="3" s="1"/>
  <c r="G895" i="3"/>
  <c r="H895" i="3" s="1"/>
  <c r="E892" i="3"/>
  <c r="E893" i="3"/>
  <c r="E894" i="3"/>
  <c r="E895" i="3"/>
  <c r="D895" i="3"/>
  <c r="D894" i="3"/>
  <c r="D893" i="3"/>
  <c r="D892" i="3"/>
  <c r="B20" i="5"/>
  <c r="E880" i="3"/>
  <c r="G880" i="3"/>
  <c r="H880" i="3" s="1"/>
  <c r="H881" i="3" s="1"/>
  <c r="D880" i="3"/>
  <c r="E866" i="3"/>
  <c r="G866" i="3"/>
  <c r="H866" i="3" s="1"/>
  <c r="H867" i="3" s="1"/>
  <c r="D866" i="3"/>
  <c r="E852" i="3"/>
  <c r="G852" i="3"/>
  <c r="H852" i="3" s="1"/>
  <c r="H853" i="3" s="1"/>
  <c r="D852" i="3"/>
  <c r="H838" i="3"/>
  <c r="H839" i="3" s="1"/>
  <c r="H824" i="3"/>
  <c r="H825" i="3" s="1"/>
  <c r="E810" i="3"/>
  <c r="G810" i="3"/>
  <c r="H810" i="3" s="1"/>
  <c r="H811" i="3" s="1"/>
  <c r="D810" i="3"/>
  <c r="B19" i="5"/>
  <c r="G792" i="3"/>
  <c r="H792" i="3" s="1"/>
  <c r="G793" i="3"/>
  <c r="H793" i="3" s="1"/>
  <c r="G794" i="3"/>
  <c r="H794" i="3" s="1"/>
  <c r="E792" i="3"/>
  <c r="E793" i="3"/>
  <c r="E794" i="3"/>
  <c r="D793" i="3"/>
  <c r="D794" i="3"/>
  <c r="D792" i="3"/>
  <c r="E786" i="3"/>
  <c r="G786" i="3"/>
  <c r="H786" i="3" s="1"/>
  <c r="E787" i="3"/>
  <c r="G787" i="3"/>
  <c r="H787" i="3" s="1"/>
  <c r="E788" i="3"/>
  <c r="G788" i="3"/>
  <c r="H788" i="3" s="1"/>
  <c r="E789" i="3"/>
  <c r="G789" i="3"/>
  <c r="H789" i="3" s="1"/>
  <c r="D789" i="3"/>
  <c r="D788" i="3"/>
  <c r="D787" i="3"/>
  <c r="D786" i="3"/>
  <c r="G776" i="3"/>
  <c r="H776" i="3" s="1"/>
  <c r="E776" i="3"/>
  <c r="D776" i="3"/>
  <c r="E770" i="3"/>
  <c r="G770" i="3"/>
  <c r="H770" i="3" s="1"/>
  <c r="E771" i="3"/>
  <c r="G771" i="3"/>
  <c r="H771" i="3" s="1"/>
  <c r="E772" i="3"/>
  <c r="G772" i="3"/>
  <c r="H772" i="3" s="1"/>
  <c r="E773" i="3"/>
  <c r="G773" i="3"/>
  <c r="H773" i="3" s="1"/>
  <c r="E774" i="3"/>
  <c r="G774" i="3"/>
  <c r="H774" i="3" s="1"/>
  <c r="E775" i="3"/>
  <c r="G775" i="3"/>
  <c r="H775" i="3" s="1"/>
  <c r="D771" i="3"/>
  <c r="D772" i="3"/>
  <c r="D773" i="3"/>
  <c r="D774" i="3"/>
  <c r="D775" i="3"/>
  <c r="D770" i="3"/>
  <c r="E764" i="3"/>
  <c r="G764" i="3"/>
  <c r="H764" i="3" s="1"/>
  <c r="E765" i="3"/>
  <c r="G765" i="3"/>
  <c r="H765" i="3" s="1"/>
  <c r="E766" i="3"/>
  <c r="G766" i="3"/>
  <c r="H766" i="3" s="1"/>
  <c r="E767" i="3"/>
  <c r="G767" i="3"/>
  <c r="H767" i="3" s="1"/>
  <c r="D765" i="3"/>
  <c r="D766" i="3"/>
  <c r="D767" i="3"/>
  <c r="D764" i="3"/>
  <c r="B18" i="5"/>
  <c r="E752" i="3"/>
  <c r="G752" i="3"/>
  <c r="H752" i="3" s="1"/>
  <c r="H753" i="3" s="1"/>
  <c r="D752" i="3"/>
  <c r="E746" i="3"/>
  <c r="G746" i="3"/>
  <c r="H746" i="3" s="1"/>
  <c r="E747" i="3"/>
  <c r="G747" i="3"/>
  <c r="H747" i="3" s="1"/>
  <c r="E748" i="3"/>
  <c r="G748" i="3"/>
  <c r="H748" i="3" s="1"/>
  <c r="E749" i="3"/>
  <c r="G749" i="3"/>
  <c r="H749" i="3" s="1"/>
  <c r="D746" i="3"/>
  <c r="D749" i="3"/>
  <c r="D748" i="3"/>
  <c r="D747" i="3"/>
  <c r="G736" i="3"/>
  <c r="H736" i="3" s="1"/>
  <c r="H737" i="3" s="1"/>
  <c r="E736" i="3"/>
  <c r="D736" i="3"/>
  <c r="H972" i="3" l="1"/>
  <c r="H951" i="3"/>
  <c r="H934" i="3"/>
  <c r="H896" i="3"/>
  <c r="H914" i="3"/>
  <c r="H955" i="3"/>
  <c r="H938" i="3"/>
  <c r="H921" i="3"/>
  <c r="H901" i="3"/>
  <c r="H795" i="3"/>
  <c r="H777" i="3"/>
  <c r="G730" i="3"/>
  <c r="H730" i="3" s="1"/>
  <c r="G731" i="3"/>
  <c r="H731" i="3" s="1"/>
  <c r="G732" i="3"/>
  <c r="H732" i="3" s="1"/>
  <c r="G733" i="3"/>
  <c r="H733" i="3" s="1"/>
  <c r="E730" i="3"/>
  <c r="E731" i="3"/>
  <c r="E732" i="3"/>
  <c r="E733" i="3"/>
  <c r="D733" i="3"/>
  <c r="D732" i="3"/>
  <c r="D731" i="3"/>
  <c r="D730" i="3"/>
  <c r="E720" i="3"/>
  <c r="G720" i="3"/>
  <c r="H720" i="3" s="1"/>
  <c r="H721" i="3" s="1"/>
  <c r="D720" i="3"/>
  <c r="G714" i="3"/>
  <c r="H714" i="3" s="1"/>
  <c r="E714" i="3"/>
  <c r="E715" i="3"/>
  <c r="G715" i="3"/>
  <c r="H715" i="3" s="1"/>
  <c r="E716" i="3"/>
  <c r="G716" i="3"/>
  <c r="H716" i="3" s="1"/>
  <c r="E717" i="3"/>
  <c r="G717" i="3"/>
  <c r="H717" i="3" s="1"/>
  <c r="D717" i="3"/>
  <c r="D716" i="3"/>
  <c r="D715" i="3"/>
  <c r="D714" i="3"/>
  <c r="D711" i="3"/>
  <c r="D727" i="3"/>
  <c r="E704" i="3"/>
  <c r="G704" i="3"/>
  <c r="H704" i="3" s="1"/>
  <c r="H705" i="3" s="1"/>
  <c r="D704" i="3"/>
  <c r="E698" i="3"/>
  <c r="G698" i="3"/>
  <c r="H698" i="3" s="1"/>
  <c r="E699" i="3"/>
  <c r="G699" i="3"/>
  <c r="H699" i="3" s="1"/>
  <c r="E700" i="3"/>
  <c r="G700" i="3"/>
  <c r="H700" i="3" s="1"/>
  <c r="E701" i="3"/>
  <c r="G701" i="3"/>
  <c r="H701" i="3" s="1"/>
  <c r="D701" i="3"/>
  <c r="D700" i="3"/>
  <c r="D699" i="3"/>
  <c r="D698" i="3"/>
  <c r="E688" i="3"/>
  <c r="G688" i="3"/>
  <c r="H688" i="3" s="1"/>
  <c r="H689" i="3" s="1"/>
  <c r="D688" i="3"/>
  <c r="E682" i="3"/>
  <c r="G682" i="3"/>
  <c r="H682" i="3" s="1"/>
  <c r="E683" i="3"/>
  <c r="G683" i="3"/>
  <c r="H683" i="3" s="1"/>
  <c r="E684" i="3"/>
  <c r="G684" i="3"/>
  <c r="H684" i="3" s="1"/>
  <c r="E685" i="3"/>
  <c r="G685" i="3"/>
  <c r="H685" i="3" s="1"/>
  <c r="D685" i="3"/>
  <c r="D684" i="3"/>
  <c r="D683" i="3"/>
  <c r="D682" i="3"/>
  <c r="E672" i="3"/>
  <c r="G672" i="3"/>
  <c r="H672" i="3" s="1"/>
  <c r="D672" i="3"/>
  <c r="G669" i="3"/>
  <c r="H669" i="3" s="1"/>
  <c r="G668" i="3"/>
  <c r="H668" i="3" s="1"/>
  <c r="G667" i="3"/>
  <c r="H667" i="3" s="1"/>
  <c r="G666" i="3"/>
  <c r="H666" i="3" s="1"/>
  <c r="E667" i="3"/>
  <c r="E668" i="3"/>
  <c r="E669" i="3"/>
  <c r="E666" i="3"/>
  <c r="D669" i="3"/>
  <c r="D668" i="3"/>
  <c r="D667" i="3"/>
  <c r="D666" i="3"/>
  <c r="H724" i="3" l="1"/>
  <c r="G654" i="3"/>
  <c r="H654" i="3" s="1"/>
  <c r="G653" i="3"/>
  <c r="H653" i="3" s="1"/>
  <c r="G652" i="3"/>
  <c r="H652" i="3" s="1"/>
  <c r="E654" i="3"/>
  <c r="E653" i="3"/>
  <c r="E652" i="3"/>
  <c r="D654" i="3"/>
  <c r="D653" i="3"/>
  <c r="D652" i="3"/>
  <c r="G610" i="3"/>
  <c r="H610" i="3" s="1"/>
  <c r="G611" i="3"/>
  <c r="H611" i="3" s="1"/>
  <c r="G630" i="3"/>
  <c r="H630" i="3" s="1"/>
  <c r="G629" i="3"/>
  <c r="H629" i="3" s="1"/>
  <c r="E646" i="3"/>
  <c r="G646" i="3"/>
  <c r="H646" i="3" s="1"/>
  <c r="G649" i="3"/>
  <c r="H649" i="3" s="1"/>
  <c r="G648" i="3"/>
  <c r="H648" i="3" s="1"/>
  <c r="G647" i="3"/>
  <c r="H647" i="3" s="1"/>
  <c r="E648" i="3"/>
  <c r="E649" i="3"/>
  <c r="E647" i="3"/>
  <c r="D649" i="3"/>
  <c r="D648" i="3"/>
  <c r="D647" i="3"/>
  <c r="D646" i="3"/>
  <c r="G636" i="3"/>
  <c r="H636" i="3" s="1"/>
  <c r="G635" i="3"/>
  <c r="H635" i="3" s="1"/>
  <c r="G634" i="3"/>
  <c r="H634" i="3" s="1"/>
  <c r="G633" i="3"/>
  <c r="H633" i="3" s="1"/>
  <c r="E636" i="3"/>
  <c r="E635" i="3"/>
  <c r="E633" i="3"/>
  <c r="E634" i="3"/>
  <c r="D636" i="3"/>
  <c r="D635" i="3"/>
  <c r="D634" i="3"/>
  <c r="D633" i="3"/>
  <c r="G628" i="3"/>
  <c r="H628" i="3" s="1"/>
  <c r="G627" i="3"/>
  <c r="H627" i="3" s="1"/>
  <c r="E628" i="3"/>
  <c r="E629" i="3"/>
  <c r="E630" i="3"/>
  <c r="E627" i="3"/>
  <c r="D630" i="3"/>
  <c r="D629" i="3"/>
  <c r="D628" i="3"/>
  <c r="D627" i="3"/>
  <c r="D617" i="3"/>
  <c r="G617" i="3"/>
  <c r="H617" i="3" s="1"/>
  <c r="G616" i="3"/>
  <c r="H616" i="3" s="1"/>
  <c r="G615" i="3"/>
  <c r="H615" i="3" s="1"/>
  <c r="G614" i="3"/>
  <c r="H614" i="3" s="1"/>
  <c r="E617" i="3"/>
  <c r="E616" i="3"/>
  <c r="E615" i="3"/>
  <c r="E614" i="3"/>
  <c r="D616" i="3"/>
  <c r="D615" i="3"/>
  <c r="D614" i="3"/>
  <c r="G609" i="3"/>
  <c r="H609" i="3" s="1"/>
  <c r="G608" i="3"/>
  <c r="H608" i="3" s="1"/>
  <c r="E609" i="3"/>
  <c r="E610" i="3"/>
  <c r="E611" i="3"/>
  <c r="D608" i="3"/>
  <c r="E608" i="3"/>
  <c r="D611" i="3"/>
  <c r="D610" i="3"/>
  <c r="D609" i="3"/>
  <c r="G598" i="3"/>
  <c r="H598" i="3" s="1"/>
  <c r="H599" i="3" s="1"/>
  <c r="G595" i="3"/>
  <c r="H595" i="3" s="1"/>
  <c r="G594" i="3"/>
  <c r="H594" i="3" s="1"/>
  <c r="G593" i="3"/>
  <c r="H593" i="3" s="1"/>
  <c r="G592" i="3"/>
  <c r="E593" i="3"/>
  <c r="E594" i="3"/>
  <c r="E595" i="3"/>
  <c r="E592" i="3"/>
  <c r="D595" i="3"/>
  <c r="D594" i="3"/>
  <c r="D593" i="3"/>
  <c r="D592" i="3"/>
  <c r="E598" i="3"/>
  <c r="D598" i="3"/>
  <c r="H725" i="3" l="1"/>
  <c r="H726" i="3" s="1"/>
  <c r="E67" i="4" s="1"/>
  <c r="H655" i="3"/>
  <c r="H637" i="3"/>
  <c r="H618" i="3"/>
  <c r="G579" i="3"/>
  <c r="H579" i="3" s="1"/>
  <c r="G580" i="3"/>
  <c r="H580" i="3" s="1"/>
  <c r="E580" i="3"/>
  <c r="E579" i="3"/>
  <c r="D580" i="3"/>
  <c r="D579" i="3"/>
  <c r="G576" i="3"/>
  <c r="H576" i="3" s="1"/>
  <c r="G575" i="3"/>
  <c r="H575" i="3" s="1"/>
  <c r="G574" i="3"/>
  <c r="H574" i="3" s="1"/>
  <c r="G573" i="3"/>
  <c r="H573" i="3" s="1"/>
  <c r="E574" i="3"/>
  <c r="E575" i="3"/>
  <c r="E576" i="3"/>
  <c r="E573" i="3"/>
  <c r="D576" i="3"/>
  <c r="D575" i="3"/>
  <c r="D574" i="3"/>
  <c r="D573" i="3"/>
  <c r="G563" i="3"/>
  <c r="H563" i="3" s="1"/>
  <c r="E563" i="3"/>
  <c r="G562" i="3"/>
  <c r="H562" i="3" s="1"/>
  <c r="E562" i="3"/>
  <c r="D563" i="3"/>
  <c r="D562" i="3"/>
  <c r="G559" i="3"/>
  <c r="H559" i="3" s="1"/>
  <c r="G558" i="3"/>
  <c r="H558" i="3" s="1"/>
  <c r="G557" i="3"/>
  <c r="H557" i="3" s="1"/>
  <c r="G556" i="3"/>
  <c r="H556" i="3" s="1"/>
  <c r="E557" i="3"/>
  <c r="E558" i="3"/>
  <c r="E559" i="3"/>
  <c r="E556" i="3"/>
  <c r="D559" i="3"/>
  <c r="D558" i="3"/>
  <c r="D557" i="3"/>
  <c r="D556" i="3"/>
  <c r="E544" i="3"/>
  <c r="E543" i="3"/>
  <c r="G544" i="3"/>
  <c r="H544" i="3" s="1"/>
  <c r="G543" i="3"/>
  <c r="H543" i="3" s="1"/>
  <c r="D544" i="3"/>
  <c r="D543" i="3"/>
  <c r="G540" i="3"/>
  <c r="H540" i="3" s="1"/>
  <c r="G539" i="3"/>
  <c r="H539" i="3" s="1"/>
  <c r="G538" i="3"/>
  <c r="H538" i="3" s="1"/>
  <c r="G537" i="3"/>
  <c r="H537" i="3" s="1"/>
  <c r="E538" i="3"/>
  <c r="E539" i="3"/>
  <c r="E540" i="3"/>
  <c r="E537" i="3"/>
  <c r="D540" i="3"/>
  <c r="D539" i="3"/>
  <c r="D538" i="3"/>
  <c r="D537" i="3"/>
  <c r="G527" i="3"/>
  <c r="H527" i="3" s="1"/>
  <c r="G526" i="3"/>
  <c r="H526" i="3" s="1"/>
  <c r="G525" i="3"/>
  <c r="H525" i="3" s="1"/>
  <c r="E527" i="3"/>
  <c r="E526" i="3"/>
  <c r="E525" i="3"/>
  <c r="D527" i="3"/>
  <c r="D526" i="3"/>
  <c r="D525" i="3"/>
  <c r="G522" i="3"/>
  <c r="H522" i="3" s="1"/>
  <c r="G521" i="3"/>
  <c r="H521" i="3" s="1"/>
  <c r="G520" i="3"/>
  <c r="H520" i="3" s="1"/>
  <c r="G519" i="3"/>
  <c r="H519" i="3" s="1"/>
  <c r="E520" i="3"/>
  <c r="E521" i="3"/>
  <c r="E522" i="3"/>
  <c r="E519" i="3"/>
  <c r="D521" i="3"/>
  <c r="D520" i="3"/>
  <c r="D519" i="3"/>
  <c r="G507" i="3"/>
  <c r="H507" i="3" s="1"/>
  <c r="G506" i="3"/>
  <c r="H506" i="3" s="1"/>
  <c r="G505" i="3"/>
  <c r="H505" i="3" s="1"/>
  <c r="G504" i="3"/>
  <c r="H504" i="3" s="1"/>
  <c r="G503" i="3"/>
  <c r="H503" i="3" s="1"/>
  <c r="G502" i="3"/>
  <c r="H502" i="3" s="1"/>
  <c r="G501" i="3"/>
  <c r="H501" i="3" s="1"/>
  <c r="E507" i="3"/>
  <c r="E506" i="3"/>
  <c r="E505" i="3"/>
  <c r="D506" i="3"/>
  <c r="D507" i="3"/>
  <c r="D505" i="3"/>
  <c r="E504" i="3"/>
  <c r="E503" i="3"/>
  <c r="E502" i="3"/>
  <c r="D504" i="3"/>
  <c r="D503" i="3"/>
  <c r="D502" i="3"/>
  <c r="E501" i="3"/>
  <c r="D501" i="3"/>
  <c r="G498" i="3"/>
  <c r="H498" i="3" s="1"/>
  <c r="G497" i="3"/>
  <c r="H497" i="3" s="1"/>
  <c r="G496" i="3"/>
  <c r="H496" i="3" s="1"/>
  <c r="G495" i="3"/>
  <c r="H495" i="3" s="1"/>
  <c r="G494" i="3"/>
  <c r="H494" i="3" s="1"/>
  <c r="G493" i="3"/>
  <c r="E494" i="3"/>
  <c r="E495" i="3"/>
  <c r="E496" i="3"/>
  <c r="E497" i="3"/>
  <c r="E498" i="3"/>
  <c r="E493" i="3"/>
  <c r="D498" i="3"/>
  <c r="D497" i="3"/>
  <c r="D494" i="3"/>
  <c r="D495" i="3"/>
  <c r="D496" i="3"/>
  <c r="D493" i="3"/>
  <c r="G483" i="3"/>
  <c r="H483" i="3" s="1"/>
  <c r="G482" i="3"/>
  <c r="H482" i="3" s="1"/>
  <c r="G481" i="3"/>
  <c r="H481" i="3" s="1"/>
  <c r="G480" i="3"/>
  <c r="H480" i="3" s="1"/>
  <c r="G479" i="3"/>
  <c r="H479" i="3" s="1"/>
  <c r="G478" i="3"/>
  <c r="H478" i="3" s="1"/>
  <c r="G477" i="3"/>
  <c r="H477" i="3" s="1"/>
  <c r="E483" i="3"/>
  <c r="E482" i="3"/>
  <c r="E477" i="3"/>
  <c r="E481" i="3"/>
  <c r="E480" i="3"/>
  <c r="E479" i="3"/>
  <c r="E478" i="3"/>
  <c r="D482" i="3"/>
  <c r="D483" i="3"/>
  <c r="D481" i="3"/>
  <c r="D480" i="3"/>
  <c r="D479" i="3"/>
  <c r="D478" i="3"/>
  <c r="D477" i="3"/>
  <c r="G474" i="3"/>
  <c r="H474" i="3" s="1"/>
  <c r="G473" i="3"/>
  <c r="H473" i="3" s="1"/>
  <c r="G472" i="3"/>
  <c r="H472" i="3" s="1"/>
  <c r="G471" i="3"/>
  <c r="H471" i="3" s="1"/>
  <c r="G470" i="3"/>
  <c r="H470" i="3" s="1"/>
  <c r="G469" i="3"/>
  <c r="H469" i="3" s="1"/>
  <c r="E470" i="3"/>
  <c r="E471" i="3"/>
  <c r="E472" i="3"/>
  <c r="E473" i="3"/>
  <c r="E474" i="3"/>
  <c r="E469" i="3"/>
  <c r="D474" i="3"/>
  <c r="D473" i="3"/>
  <c r="D472" i="3"/>
  <c r="D470" i="3"/>
  <c r="D471" i="3"/>
  <c r="D469" i="3"/>
  <c r="G459" i="3"/>
  <c r="H459" i="3" s="1"/>
  <c r="G458" i="3"/>
  <c r="H458" i="3" s="1"/>
  <c r="G457" i="3"/>
  <c r="H457" i="3" s="1"/>
  <c r="G456" i="3"/>
  <c r="H456" i="3" s="1"/>
  <c r="G455" i="3"/>
  <c r="H455" i="3" s="1"/>
  <c r="G454" i="3"/>
  <c r="H454" i="3" s="1"/>
  <c r="G453" i="3"/>
  <c r="H453" i="3" s="1"/>
  <c r="G452" i="3"/>
  <c r="H452" i="3" s="1"/>
  <c r="G451" i="3"/>
  <c r="H451" i="3" s="1"/>
  <c r="G450" i="3"/>
  <c r="H450" i="3" s="1"/>
  <c r="G449" i="3"/>
  <c r="H449" i="3" s="1"/>
  <c r="E459" i="3"/>
  <c r="E458" i="3"/>
  <c r="E457" i="3"/>
  <c r="E456" i="3"/>
  <c r="E455" i="3"/>
  <c r="E454" i="3"/>
  <c r="E453" i="3"/>
  <c r="E452" i="3"/>
  <c r="E451" i="3"/>
  <c r="E450" i="3"/>
  <c r="E449" i="3"/>
  <c r="D459" i="3"/>
  <c r="D458" i="3"/>
  <c r="D457" i="3"/>
  <c r="D455" i="3"/>
  <c r="D456" i="3"/>
  <c r="D454" i="3"/>
  <c r="D453" i="3"/>
  <c r="D452" i="3"/>
  <c r="D451" i="3"/>
  <c r="D450" i="3"/>
  <c r="D449" i="3"/>
  <c r="G446" i="3"/>
  <c r="H446" i="3" s="1"/>
  <c r="G445" i="3"/>
  <c r="H445" i="3" s="1"/>
  <c r="G444" i="3"/>
  <c r="H444" i="3" s="1"/>
  <c r="G443" i="3"/>
  <c r="H443" i="3" s="1"/>
  <c r="G442" i="3"/>
  <c r="H442" i="3" s="1"/>
  <c r="G441" i="3"/>
  <c r="H441" i="3" s="1"/>
  <c r="E442" i="3"/>
  <c r="E443" i="3"/>
  <c r="E444" i="3"/>
  <c r="E445" i="3"/>
  <c r="E446" i="3"/>
  <c r="D442" i="3"/>
  <c r="D443" i="3"/>
  <c r="D444" i="3"/>
  <c r="D445" i="3"/>
  <c r="D446" i="3"/>
  <c r="E441" i="3"/>
  <c r="D441" i="3"/>
  <c r="G430" i="3"/>
  <c r="H430" i="3" s="1"/>
  <c r="G431" i="3"/>
  <c r="H431" i="3" s="1"/>
  <c r="G429" i="3"/>
  <c r="H429" i="3" s="1"/>
  <c r="G427" i="3"/>
  <c r="H427" i="3" s="1"/>
  <c r="G428" i="3"/>
  <c r="H428" i="3" s="1"/>
  <c r="G426" i="3"/>
  <c r="H426" i="3" s="1"/>
  <c r="G425" i="3"/>
  <c r="H425" i="3" s="1"/>
  <c r="E430" i="3"/>
  <c r="E431" i="3"/>
  <c r="E429" i="3"/>
  <c r="E427" i="3"/>
  <c r="E428" i="3"/>
  <c r="E426" i="3"/>
  <c r="E425" i="3"/>
  <c r="D431" i="3"/>
  <c r="D430" i="3"/>
  <c r="D429" i="3"/>
  <c r="D428" i="3"/>
  <c r="D427" i="3"/>
  <c r="D426" i="3"/>
  <c r="D425" i="3"/>
  <c r="G424" i="3"/>
  <c r="H424" i="3" s="1"/>
  <c r="E424" i="3"/>
  <c r="D424" i="3"/>
  <c r="G419" i="3"/>
  <c r="H419" i="3" s="1"/>
  <c r="E419" i="3"/>
  <c r="D419" i="3"/>
  <c r="G337" i="3"/>
  <c r="H337" i="3" s="1"/>
  <c r="E337" i="3"/>
  <c r="G320" i="3"/>
  <c r="E320" i="3"/>
  <c r="H581" i="3" l="1"/>
  <c r="H577" i="3"/>
  <c r="H564" i="3"/>
  <c r="H545" i="3"/>
  <c r="H541" i="3"/>
  <c r="H528" i="3"/>
  <c r="H460" i="3"/>
  <c r="H463" i="3" s="1"/>
  <c r="H432" i="3"/>
  <c r="A5" i="5"/>
  <c r="A4" i="5"/>
  <c r="A3" i="5"/>
  <c r="F89" i="4"/>
  <c r="B83" i="4"/>
  <c r="B75" i="4"/>
  <c r="D72" i="4"/>
  <c r="B71" i="4"/>
  <c r="F67" i="4"/>
  <c r="B63" i="4"/>
  <c r="B57" i="4"/>
  <c r="B17" i="5" s="1"/>
  <c r="D55" i="4"/>
  <c r="B53" i="4"/>
  <c r="B16" i="5" s="1"/>
  <c r="B49" i="4"/>
  <c r="B15" i="5" s="1"/>
  <c r="B43" i="4"/>
  <c r="B14" i="5" s="1"/>
  <c r="D41" i="4"/>
  <c r="D40" i="4"/>
  <c r="B35" i="4"/>
  <c r="B13" i="5" s="1"/>
  <c r="B31" i="4"/>
  <c r="B12" i="5" s="1"/>
  <c r="B27" i="4"/>
  <c r="B11" i="5" s="1"/>
  <c r="B24" i="4"/>
  <c r="B10" i="5" s="1"/>
  <c r="B19" i="4"/>
  <c r="B9" i="5" s="1"/>
  <c r="B8" i="4"/>
  <c r="B8" i="5" s="1"/>
  <c r="A5" i="4"/>
  <c r="A4" i="4"/>
  <c r="A3" i="4"/>
  <c r="G421" i="3"/>
  <c r="H421" i="3" s="1"/>
  <c r="G420" i="3"/>
  <c r="H420" i="3" s="1"/>
  <c r="G418" i="3"/>
  <c r="H418" i="3" s="1"/>
  <c r="G417" i="3"/>
  <c r="H417" i="3" s="1"/>
  <c r="G416" i="3"/>
  <c r="H416" i="3" s="1"/>
  <c r="E417" i="3"/>
  <c r="D417" i="3"/>
  <c r="E418" i="3"/>
  <c r="E420" i="3"/>
  <c r="E421" i="3"/>
  <c r="E416" i="3"/>
  <c r="D418" i="3"/>
  <c r="D421" i="3"/>
  <c r="D420" i="3"/>
  <c r="D416" i="3"/>
  <c r="G404" i="3"/>
  <c r="H404" i="3" s="1"/>
  <c r="G403" i="3"/>
  <c r="H403" i="3" s="1"/>
  <c r="E404" i="3"/>
  <c r="E403" i="3"/>
  <c r="D404" i="3"/>
  <c r="D403" i="3"/>
  <c r="G400" i="3"/>
  <c r="H400" i="3" s="1"/>
  <c r="G399" i="3"/>
  <c r="H399" i="3" s="1"/>
  <c r="G398" i="3"/>
  <c r="H398" i="3" s="1"/>
  <c r="G397" i="3"/>
  <c r="H397" i="3" s="1"/>
  <c r="E397" i="3"/>
  <c r="E398" i="3"/>
  <c r="E399" i="3"/>
  <c r="E400" i="3"/>
  <c r="D398" i="3"/>
  <c r="D399" i="3"/>
  <c r="D400" i="3"/>
  <c r="D397" i="3"/>
  <c r="G387" i="3"/>
  <c r="H387" i="3" s="1"/>
  <c r="G386" i="3"/>
  <c r="H386" i="3" s="1"/>
  <c r="E387" i="3"/>
  <c r="E386" i="3"/>
  <c r="D387" i="3"/>
  <c r="D386" i="3"/>
  <c r="G383" i="3"/>
  <c r="H383" i="3" s="1"/>
  <c r="G382" i="3"/>
  <c r="H382" i="3" s="1"/>
  <c r="G381" i="3"/>
  <c r="H381" i="3" s="1"/>
  <c r="G380" i="3"/>
  <c r="H380" i="3" s="1"/>
  <c r="E380" i="3"/>
  <c r="E381" i="3"/>
  <c r="E382" i="3"/>
  <c r="E383" i="3"/>
  <c r="D383" i="3"/>
  <c r="D382" i="3"/>
  <c r="D381" i="3"/>
  <c r="D380" i="3"/>
  <c r="G370" i="3"/>
  <c r="H370" i="3" s="1"/>
  <c r="G369" i="3"/>
  <c r="H369" i="3" s="1"/>
  <c r="E370" i="3"/>
  <c r="E369" i="3"/>
  <c r="D370" i="3"/>
  <c r="D369" i="3"/>
  <c r="G366" i="3"/>
  <c r="H366" i="3" s="1"/>
  <c r="G365" i="3"/>
  <c r="H365" i="3" s="1"/>
  <c r="G364" i="3"/>
  <c r="H364" i="3" s="1"/>
  <c r="G363" i="3"/>
  <c r="H363" i="3" s="1"/>
  <c r="E364" i="3"/>
  <c r="E365" i="3"/>
  <c r="E366" i="3"/>
  <c r="E363" i="3"/>
  <c r="D366" i="3"/>
  <c r="D365" i="3"/>
  <c r="D364" i="3"/>
  <c r="D363" i="3"/>
  <c r="G353" i="3"/>
  <c r="H353" i="3" s="1"/>
  <c r="H354" i="3" s="1"/>
  <c r="E353" i="3"/>
  <c r="G350" i="3"/>
  <c r="H350" i="3" s="1"/>
  <c r="G349" i="3"/>
  <c r="H349" i="3" s="1"/>
  <c r="G348" i="3"/>
  <c r="H348" i="3" s="1"/>
  <c r="G347" i="3"/>
  <c r="H347" i="3" s="1"/>
  <c r="E348" i="3"/>
  <c r="E349" i="3"/>
  <c r="E350" i="3"/>
  <c r="E347" i="3"/>
  <c r="D350" i="3"/>
  <c r="D349" i="3"/>
  <c r="D348" i="3"/>
  <c r="D347" i="3"/>
  <c r="D353" i="3"/>
  <c r="G336" i="3"/>
  <c r="H336" i="3" s="1"/>
  <c r="H338" i="3" s="1"/>
  <c r="E336" i="3"/>
  <c r="D337" i="3"/>
  <c r="D336" i="3"/>
  <c r="G333" i="3"/>
  <c r="H333" i="3" s="1"/>
  <c r="G332" i="3"/>
  <c r="H332" i="3" s="1"/>
  <c r="G331" i="3"/>
  <c r="H331" i="3" s="1"/>
  <c r="G330" i="3"/>
  <c r="H330" i="3" s="1"/>
  <c r="E333" i="3"/>
  <c r="E332" i="3"/>
  <c r="E331" i="3"/>
  <c r="E330" i="3"/>
  <c r="D333" i="3"/>
  <c r="D332" i="3"/>
  <c r="D331" i="3"/>
  <c r="D330" i="3"/>
  <c r="H584" i="3" l="1"/>
  <c r="H531" i="3"/>
  <c r="H405" i="3"/>
  <c r="H388" i="3"/>
  <c r="H371" i="3"/>
  <c r="H320" i="3"/>
  <c r="D320" i="3"/>
  <c r="G319" i="3"/>
  <c r="H319" i="3" s="1"/>
  <c r="G318" i="3"/>
  <c r="H318" i="3" s="1"/>
  <c r="E319" i="3"/>
  <c r="E318" i="3"/>
  <c r="D319" i="3"/>
  <c r="D318" i="3"/>
  <c r="G315" i="3"/>
  <c r="H315" i="3" s="1"/>
  <c r="G314" i="3"/>
  <c r="H314" i="3" s="1"/>
  <c r="G313" i="3"/>
  <c r="H313" i="3" s="1"/>
  <c r="G312" i="3"/>
  <c r="H312" i="3" s="1"/>
  <c r="E313" i="3"/>
  <c r="E314" i="3"/>
  <c r="E315" i="3"/>
  <c r="E312" i="3"/>
  <c r="D314" i="3"/>
  <c r="D313" i="3"/>
  <c r="G109" i="3"/>
  <c r="H109" i="3" s="1"/>
  <c r="H110" i="3" s="1"/>
  <c r="G300" i="3"/>
  <c r="H300" i="3" s="1"/>
  <c r="G299" i="3"/>
  <c r="H299" i="3" s="1"/>
  <c r="G298" i="3"/>
  <c r="H298" i="3" s="1"/>
  <c r="G295" i="3"/>
  <c r="H295" i="3" s="1"/>
  <c r="G294" i="3"/>
  <c r="H294" i="3" s="1"/>
  <c r="G293" i="3"/>
  <c r="H293" i="3" s="1"/>
  <c r="D295" i="3"/>
  <c r="D293" i="3"/>
  <c r="E294" i="3"/>
  <c r="E295" i="3"/>
  <c r="E293" i="3"/>
  <c r="G292" i="3"/>
  <c r="H292" i="3" s="1"/>
  <c r="E292" i="3"/>
  <c r="D292" i="3"/>
  <c r="E298" i="3"/>
  <c r="E299" i="3"/>
  <c r="E300" i="3"/>
  <c r="D300" i="3"/>
  <c r="D299" i="3"/>
  <c r="D298" i="3"/>
  <c r="G282" i="3"/>
  <c r="H282" i="3" s="1"/>
  <c r="G281" i="3"/>
  <c r="H281" i="3" s="1"/>
  <c r="E282" i="3"/>
  <c r="D282" i="3"/>
  <c r="E281" i="3"/>
  <c r="D281" i="3"/>
  <c r="G278" i="3"/>
  <c r="H278" i="3" s="1"/>
  <c r="G277" i="3"/>
  <c r="H277" i="3" s="1"/>
  <c r="G276" i="3"/>
  <c r="H276" i="3" s="1"/>
  <c r="G275" i="3"/>
  <c r="H275" i="3" s="1"/>
  <c r="D277" i="3"/>
  <c r="D276" i="3"/>
  <c r="E276" i="3"/>
  <c r="E277" i="3"/>
  <c r="E278" i="3"/>
  <c r="E275" i="3"/>
  <c r="G263" i="3"/>
  <c r="H263" i="3" s="1"/>
  <c r="G262" i="3"/>
  <c r="H262" i="3" s="1"/>
  <c r="G261" i="3"/>
  <c r="H261" i="3" s="1"/>
  <c r="G260" i="3"/>
  <c r="H260" i="3" s="1"/>
  <c r="E260" i="3"/>
  <c r="E261" i="3"/>
  <c r="E262" i="3"/>
  <c r="E263" i="3"/>
  <c r="D263" i="3"/>
  <c r="D262" i="3"/>
  <c r="D261" i="3"/>
  <c r="D260" i="3"/>
  <c r="G254" i="3"/>
  <c r="H254" i="3" s="1"/>
  <c r="G257" i="3"/>
  <c r="G256" i="3"/>
  <c r="H256" i="3" s="1"/>
  <c r="G255" i="3"/>
  <c r="H255" i="3" s="1"/>
  <c r="D256" i="3"/>
  <c r="D255" i="3"/>
  <c r="E255" i="3"/>
  <c r="E256" i="3"/>
  <c r="E257" i="3"/>
  <c r="E254" i="3"/>
  <c r="G244" i="3"/>
  <c r="H244" i="3" s="1"/>
  <c r="G243" i="3"/>
  <c r="H243" i="3" s="1"/>
  <c r="G242" i="3"/>
  <c r="H242" i="3" s="1"/>
  <c r="E244" i="3"/>
  <c r="E243" i="3"/>
  <c r="E242" i="3"/>
  <c r="D244" i="3"/>
  <c r="D243" i="3"/>
  <c r="D242" i="3"/>
  <c r="G239" i="3"/>
  <c r="G238" i="3"/>
  <c r="H238" i="3" s="1"/>
  <c r="G237" i="3"/>
  <c r="H237" i="3" s="1"/>
  <c r="G236" i="3"/>
  <c r="H236" i="3" s="1"/>
  <c r="E237" i="3"/>
  <c r="E238" i="3"/>
  <c r="D238" i="3"/>
  <c r="D237" i="3"/>
  <c r="E239" i="3"/>
  <c r="E236" i="3"/>
  <c r="G224" i="3"/>
  <c r="H224" i="3" s="1"/>
  <c r="G223" i="3"/>
  <c r="H223" i="3" s="1"/>
  <c r="G222" i="3"/>
  <c r="H222" i="3" s="1"/>
  <c r="E222" i="3"/>
  <c r="E224" i="3"/>
  <c r="E223" i="3"/>
  <c r="D224" i="3"/>
  <c r="D223" i="3"/>
  <c r="D222" i="3"/>
  <c r="G219" i="3"/>
  <c r="H219" i="3" s="1"/>
  <c r="G218" i="3"/>
  <c r="H218" i="3" s="1"/>
  <c r="G217" i="3"/>
  <c r="H217" i="3" s="1"/>
  <c r="G216" i="3"/>
  <c r="H216" i="3" s="1"/>
  <c r="E217" i="3"/>
  <c r="E218" i="3"/>
  <c r="E219" i="3"/>
  <c r="E216" i="3"/>
  <c r="D219" i="3"/>
  <c r="D218" i="3"/>
  <c r="G200" i="3"/>
  <c r="H200" i="3" s="1"/>
  <c r="G201" i="3"/>
  <c r="H201" i="3" s="1"/>
  <c r="G187" i="3"/>
  <c r="G186" i="3"/>
  <c r="G160" i="3"/>
  <c r="H160" i="3" s="1"/>
  <c r="G159" i="3"/>
  <c r="H159" i="3" s="1"/>
  <c r="G158" i="3"/>
  <c r="H158" i="3" s="1"/>
  <c r="E160" i="3"/>
  <c r="E159" i="3"/>
  <c r="E158" i="3"/>
  <c r="D160" i="3"/>
  <c r="D159" i="3"/>
  <c r="D158" i="3"/>
  <c r="G155" i="3"/>
  <c r="H155" i="3" s="1"/>
  <c r="G154" i="3"/>
  <c r="H154" i="3" s="1"/>
  <c r="G153" i="3"/>
  <c r="H153" i="3" s="1"/>
  <c r="G152" i="3"/>
  <c r="H152" i="3" s="1"/>
  <c r="E153" i="3"/>
  <c r="E154" i="3"/>
  <c r="E155" i="3"/>
  <c r="E152" i="3"/>
  <c r="G142" i="3"/>
  <c r="H142" i="3" s="1"/>
  <c r="G141" i="3"/>
  <c r="H141" i="3" s="1"/>
  <c r="E141" i="3"/>
  <c r="D142" i="3"/>
  <c r="E142" i="3"/>
  <c r="D141" i="3"/>
  <c r="G137" i="3"/>
  <c r="H137" i="3" s="1"/>
  <c r="G125" i="3"/>
  <c r="H125" i="3" s="1"/>
  <c r="H126" i="3" s="1"/>
  <c r="E125" i="3"/>
  <c r="D125" i="3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E71" i="3"/>
  <c r="E72" i="3"/>
  <c r="E70" i="3"/>
  <c r="D72" i="3"/>
  <c r="D71" i="3"/>
  <c r="D70" i="3"/>
  <c r="E69" i="3"/>
  <c r="E68" i="3"/>
  <c r="E67" i="3"/>
  <c r="D68" i="3"/>
  <c r="D69" i="3"/>
  <c r="D67" i="3"/>
  <c r="G63" i="3"/>
  <c r="H63" i="3" s="1"/>
  <c r="G61" i="3"/>
  <c r="D61" i="3"/>
  <c r="D58" i="3"/>
  <c r="G7" i="3"/>
  <c r="E22" i="3"/>
  <c r="E23" i="3"/>
  <c r="E24" i="3"/>
  <c r="E21" i="3"/>
  <c r="D4" i="3"/>
  <c r="H321" i="3" l="1"/>
  <c r="H301" i="3"/>
  <c r="H283" i="3"/>
  <c r="H264" i="3"/>
  <c r="H225" i="3"/>
  <c r="H143" i="3"/>
  <c r="D999" i="3"/>
  <c r="G1003" i="3"/>
  <c r="H1003" i="3" s="1"/>
  <c r="G1002" i="3"/>
  <c r="H1002" i="3" s="1"/>
  <c r="D978" i="3"/>
  <c r="H984" i="3"/>
  <c r="D961" i="3"/>
  <c r="D944" i="3"/>
  <c r="D927" i="3"/>
  <c r="D907" i="3"/>
  <c r="D889" i="3"/>
  <c r="D888" i="3"/>
  <c r="D873" i="3"/>
  <c r="G877" i="3"/>
  <c r="H877" i="3" s="1"/>
  <c r="G876" i="3"/>
  <c r="H876" i="3" s="1"/>
  <c r="D859" i="3"/>
  <c r="G863" i="3"/>
  <c r="H863" i="3" s="1"/>
  <c r="G862" i="3"/>
  <c r="H862" i="3" s="1"/>
  <c r="D845" i="3"/>
  <c r="G849" i="3"/>
  <c r="H849" i="3" s="1"/>
  <c r="G848" i="3"/>
  <c r="H848" i="3" s="1"/>
  <c r="D831" i="3"/>
  <c r="G835" i="3"/>
  <c r="H835" i="3" s="1"/>
  <c r="G834" i="3"/>
  <c r="H834" i="3" s="1"/>
  <c r="D817" i="3"/>
  <c r="G821" i="3"/>
  <c r="H821" i="3" s="1"/>
  <c r="G820" i="3"/>
  <c r="H820" i="3" s="1"/>
  <c r="D803" i="3"/>
  <c r="D802" i="3"/>
  <c r="G807" i="3"/>
  <c r="H807" i="3" s="1"/>
  <c r="G806" i="3"/>
  <c r="H806" i="3" s="1"/>
  <c r="D783" i="3"/>
  <c r="D761" i="3"/>
  <c r="D760" i="3"/>
  <c r="D743" i="3"/>
  <c r="D695" i="3"/>
  <c r="D679" i="3"/>
  <c r="D663" i="3"/>
  <c r="D662" i="3"/>
  <c r="D643" i="3"/>
  <c r="D624" i="3"/>
  <c r="D605" i="3"/>
  <c r="D589" i="3"/>
  <c r="D588" i="3"/>
  <c r="H592" i="3"/>
  <c r="D570" i="3"/>
  <c r="D553" i="3"/>
  <c r="D552" i="3"/>
  <c r="D534" i="3"/>
  <c r="D516" i="3"/>
  <c r="D515" i="3"/>
  <c r="D490" i="3"/>
  <c r="H493" i="3"/>
  <c r="D466" i="3"/>
  <c r="D438" i="3"/>
  <c r="D413" i="3"/>
  <c r="D412" i="3"/>
  <c r="D394" i="3"/>
  <c r="D377" i="3"/>
  <c r="D360" i="3"/>
  <c r="D344" i="3"/>
  <c r="D327" i="3"/>
  <c r="D309" i="3"/>
  <c r="D308" i="3"/>
  <c r="D289" i="3"/>
  <c r="D272" i="3"/>
  <c r="D271" i="3"/>
  <c r="D251" i="3"/>
  <c r="H257" i="3"/>
  <c r="D233" i="3"/>
  <c r="D232" i="3"/>
  <c r="H239" i="3"/>
  <c r="D213" i="3"/>
  <c r="D212" i="3"/>
  <c r="D197" i="3"/>
  <c r="H958" i="3" l="1"/>
  <c r="H959" i="3" s="1"/>
  <c r="H960" i="3" s="1"/>
  <c r="E87" i="4" s="1"/>
  <c r="F87" i="4" s="1"/>
  <c r="H435" i="3"/>
  <c r="H436" i="3" s="1"/>
  <c r="H437" i="3" s="1"/>
  <c r="E44" i="4" s="1"/>
  <c r="F44" i="4" s="1"/>
  <c r="H324" i="3"/>
  <c r="H325" i="3" s="1"/>
  <c r="H326" i="3" s="1"/>
  <c r="E36" i="4" s="1"/>
  <c r="F36" i="4" s="1"/>
  <c r="H341" i="3"/>
  <c r="H342" i="3" s="1"/>
  <c r="H343" i="3" s="1"/>
  <c r="E37" i="4" s="1"/>
  <c r="F37" i="4" s="1"/>
  <c r="H658" i="3"/>
  <c r="H659" i="3" s="1"/>
  <c r="H660" i="3" s="1"/>
  <c r="E61" i="4" s="1"/>
  <c r="F61" i="4" s="1"/>
  <c r="H740" i="3"/>
  <c r="H741" i="3" s="1"/>
  <c r="H742" i="3" s="1"/>
  <c r="E68" i="4" s="1"/>
  <c r="F68" i="4" s="1"/>
  <c r="H836" i="3"/>
  <c r="H842" i="3" s="1"/>
  <c r="H843" i="3" s="1"/>
  <c r="H844" i="3" s="1"/>
  <c r="E78" i="4" s="1"/>
  <c r="F78" i="4" s="1"/>
  <c r="H229" i="3"/>
  <c r="E25" i="4" s="1"/>
  <c r="F25" i="4" s="1"/>
  <c r="G24" i="4" s="1"/>
  <c r="C10" i="5" s="1"/>
  <c r="H248" i="3"/>
  <c r="H249" i="3" s="1"/>
  <c r="H250" i="3" s="1"/>
  <c r="E28" i="4" s="1"/>
  <c r="F28" i="4" s="1"/>
  <c r="H267" i="3"/>
  <c r="H268" i="3" s="1"/>
  <c r="H269" i="3" s="1"/>
  <c r="E29" i="4" s="1"/>
  <c r="F29" i="4" s="1"/>
  <c r="H286" i="3"/>
  <c r="H287" i="3" s="1"/>
  <c r="H288" i="3" s="1"/>
  <c r="E32" i="4" s="1"/>
  <c r="F32" i="4" s="1"/>
  <c r="H305" i="3"/>
  <c r="H306" i="3" s="1"/>
  <c r="E33" i="4" s="1"/>
  <c r="F33" i="4" s="1"/>
  <c r="H408" i="3"/>
  <c r="H409" i="3" s="1"/>
  <c r="H410" i="3" s="1"/>
  <c r="E41" i="4" s="1"/>
  <c r="F41" i="4" s="1"/>
  <c r="H567" i="3"/>
  <c r="H568" i="3" s="1"/>
  <c r="H569" i="3" s="1"/>
  <c r="E54" i="4" s="1"/>
  <c r="F54" i="4" s="1"/>
  <c r="H585" i="3"/>
  <c r="H586" i="3" s="1"/>
  <c r="E55" i="4" s="1"/>
  <c r="F55" i="4" s="1"/>
  <c r="H692" i="3"/>
  <c r="H693" i="3" s="1"/>
  <c r="H694" i="3" s="1"/>
  <c r="E65" i="4" s="1"/>
  <c r="F65" i="4" s="1"/>
  <c r="H850" i="3"/>
  <c r="H856" i="3" s="1"/>
  <c r="H857" i="3" s="1"/>
  <c r="H858" i="3" s="1"/>
  <c r="E79" i="4" s="1"/>
  <c r="F79" i="4" s="1"/>
  <c r="H941" i="3"/>
  <c r="H942" i="3" s="1"/>
  <c r="H943" i="3" s="1"/>
  <c r="E86" i="4" s="1"/>
  <c r="F86" i="4" s="1"/>
  <c r="H202" i="3"/>
  <c r="H208" i="3" s="1"/>
  <c r="H209" i="3" s="1"/>
  <c r="H210" i="3" s="1"/>
  <c r="E22" i="4" s="1"/>
  <c r="F22" i="4" s="1"/>
  <c r="H924" i="3"/>
  <c r="H925" i="3" s="1"/>
  <c r="H926" i="3" s="1"/>
  <c r="E85" i="4" s="1"/>
  <c r="F85" i="4" s="1"/>
  <c r="H808" i="3"/>
  <c r="H814" i="3" s="1"/>
  <c r="H815" i="3" s="1"/>
  <c r="H816" i="3" s="1"/>
  <c r="E76" i="4" s="1"/>
  <c r="F76" i="4" s="1"/>
  <c r="H374" i="3"/>
  <c r="H375" i="3" s="1"/>
  <c r="H357" i="3"/>
  <c r="H358" i="3" s="1"/>
  <c r="H359" i="3" s="1"/>
  <c r="E38" i="4" s="1"/>
  <c r="F38" i="4" s="1"/>
  <c r="H596" i="3"/>
  <c r="H621" i="3"/>
  <c r="H622" i="3" s="1"/>
  <c r="H623" i="3" s="1"/>
  <c r="E59" i="4" s="1"/>
  <c r="F59" i="4" s="1"/>
  <c r="H708" i="3"/>
  <c r="H709" i="3" s="1"/>
  <c r="H710" i="3" s="1"/>
  <c r="E66" i="4" s="1"/>
  <c r="F66" i="4" s="1"/>
  <c r="H790" i="3"/>
  <c r="H798" i="3" s="1"/>
  <c r="H799" i="3" s="1"/>
  <c r="H800" i="3" s="1"/>
  <c r="E73" i="4" s="1"/>
  <c r="F73" i="4" s="1"/>
  <c r="H864" i="3"/>
  <c r="H870" i="3" s="1"/>
  <c r="H871" i="3" s="1"/>
  <c r="H878" i="3"/>
  <c r="H884" i="3" s="1"/>
  <c r="H885" i="3" s="1"/>
  <c r="H886" i="3" s="1"/>
  <c r="E81" i="4" s="1"/>
  <c r="F81" i="4" s="1"/>
  <c r="H975" i="3"/>
  <c r="H976" i="3" s="1"/>
  <c r="H977" i="3" s="1"/>
  <c r="E88" i="4" s="1"/>
  <c r="F88" i="4" s="1"/>
  <c r="H1004" i="3"/>
  <c r="H1010" i="3" s="1"/>
  <c r="H996" i="3"/>
  <c r="H822" i="3"/>
  <c r="H828" i="3" s="1"/>
  <c r="H548" i="3"/>
  <c r="H391" i="3"/>
  <c r="D183" i="3"/>
  <c r="H187" i="3"/>
  <c r="H186" i="3"/>
  <c r="G173" i="3"/>
  <c r="H173" i="3" s="1"/>
  <c r="G172" i="3"/>
  <c r="H172" i="3" s="1"/>
  <c r="D169" i="3"/>
  <c r="D168" i="3"/>
  <c r="D149" i="3"/>
  <c r="G95" i="3"/>
  <c r="H95" i="3" s="1"/>
  <c r="G94" i="3"/>
  <c r="H94" i="3" s="1"/>
  <c r="G93" i="3"/>
  <c r="H93" i="3" s="1"/>
  <c r="G92" i="3"/>
  <c r="H92" i="3" s="1"/>
  <c r="G91" i="3"/>
  <c r="H91" i="3" s="1"/>
  <c r="G89" i="3"/>
  <c r="H89" i="3" s="1"/>
  <c r="G90" i="3"/>
  <c r="H90" i="3" s="1"/>
  <c r="G88" i="3"/>
  <c r="H88" i="3" s="1"/>
  <c r="E95" i="3"/>
  <c r="E94" i="3"/>
  <c r="E93" i="3"/>
  <c r="E92" i="3"/>
  <c r="E91" i="3"/>
  <c r="E90" i="3"/>
  <c r="E89" i="3"/>
  <c r="E88" i="3"/>
  <c r="D95" i="3"/>
  <c r="D94" i="3"/>
  <c r="D93" i="3"/>
  <c r="D92" i="3"/>
  <c r="D91" i="3"/>
  <c r="D90" i="3"/>
  <c r="D89" i="3"/>
  <c r="D88" i="3"/>
  <c r="G85" i="3"/>
  <c r="H85" i="3" s="1"/>
  <c r="G84" i="3"/>
  <c r="H84" i="3" s="1"/>
  <c r="H107" i="3"/>
  <c r="D132" i="3"/>
  <c r="G138" i="3"/>
  <c r="H138" i="3" s="1"/>
  <c r="G136" i="3"/>
  <c r="H136" i="3" s="1"/>
  <c r="G135" i="3"/>
  <c r="H135" i="3" s="1"/>
  <c r="D116" i="3"/>
  <c r="G122" i="3"/>
  <c r="G120" i="3"/>
  <c r="G119" i="3"/>
  <c r="D102" i="3"/>
  <c r="G83" i="3"/>
  <c r="H83" i="3" s="1"/>
  <c r="G82" i="3"/>
  <c r="H82" i="3" s="1"/>
  <c r="D79" i="3"/>
  <c r="G64" i="3"/>
  <c r="H64" i="3" s="1"/>
  <c r="G62" i="3"/>
  <c r="H62" i="3" s="1"/>
  <c r="H61" i="3"/>
  <c r="G24" i="3"/>
  <c r="H24" i="3" s="1"/>
  <c r="G43" i="3"/>
  <c r="H43" i="3" s="1"/>
  <c r="G46" i="3"/>
  <c r="H46" i="3" s="1"/>
  <c r="G51" i="3"/>
  <c r="H51" i="3" s="1"/>
  <c r="G50" i="3"/>
  <c r="H50" i="3" s="1"/>
  <c r="G49" i="3"/>
  <c r="H49" i="3" s="1"/>
  <c r="G45" i="3"/>
  <c r="G44" i="3"/>
  <c r="H44" i="3" s="1"/>
  <c r="E51" i="3"/>
  <c r="E50" i="3"/>
  <c r="E49" i="3"/>
  <c r="D51" i="3"/>
  <c r="D50" i="3"/>
  <c r="D49" i="3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E28" i="3"/>
  <c r="E29" i="3"/>
  <c r="E30" i="3"/>
  <c r="E31" i="3"/>
  <c r="E32" i="3"/>
  <c r="E33" i="3"/>
  <c r="D33" i="3"/>
  <c r="D32" i="3"/>
  <c r="D31" i="3"/>
  <c r="D30" i="3"/>
  <c r="D29" i="3"/>
  <c r="D28" i="3"/>
  <c r="G27" i="3"/>
  <c r="H27" i="3" s="1"/>
  <c r="E27" i="3"/>
  <c r="D27" i="3"/>
  <c r="G23" i="3"/>
  <c r="H23" i="3" s="1"/>
  <c r="G22" i="3"/>
  <c r="G21" i="3"/>
  <c r="D40" i="3"/>
  <c r="H904" i="3" l="1"/>
  <c r="H905" i="3" s="1"/>
  <c r="H906" i="3" s="1"/>
  <c r="E84" i="4" s="1"/>
  <c r="F84" i="4" s="1"/>
  <c r="H780" i="3"/>
  <c r="H781" i="3" s="1"/>
  <c r="H782" i="3" s="1"/>
  <c r="E72" i="4" s="1"/>
  <c r="F72" i="4" s="1"/>
  <c r="G71" i="4" s="1"/>
  <c r="C19" i="5" s="1"/>
  <c r="H756" i="3"/>
  <c r="H757" i="3" s="1"/>
  <c r="H758" i="3" s="1"/>
  <c r="E69" i="4" s="1"/>
  <c r="F69" i="4" s="1"/>
  <c r="H673" i="3"/>
  <c r="H676" i="3" s="1"/>
  <c r="H677" i="3" s="1"/>
  <c r="H678" i="3" s="1"/>
  <c r="E64" i="4" s="1"/>
  <c r="F64" i="4" s="1"/>
  <c r="H640" i="3"/>
  <c r="H641" i="3" s="1"/>
  <c r="H642" i="3" s="1"/>
  <c r="E60" i="4" s="1"/>
  <c r="F60" i="4" s="1"/>
  <c r="G53" i="4"/>
  <c r="C16" i="5" s="1"/>
  <c r="H602" i="3"/>
  <c r="H603" i="3" s="1"/>
  <c r="H604" i="3" s="1"/>
  <c r="E58" i="4" s="1"/>
  <c r="F58" i="4" s="1"/>
  <c r="H511" i="3"/>
  <c r="H512" i="3" s="1"/>
  <c r="H513" i="3" s="1"/>
  <c r="E47" i="4" s="1"/>
  <c r="F47" i="4" s="1"/>
  <c r="G27" i="4"/>
  <c r="C11" i="5" s="1"/>
  <c r="G31" i="4"/>
  <c r="C12" i="5" s="1"/>
  <c r="H113" i="3"/>
  <c r="H114" i="3" s="1"/>
  <c r="H115" i="3" s="1"/>
  <c r="E14" i="4" s="1"/>
  <c r="F14" i="4" s="1"/>
  <c r="H376" i="3"/>
  <c r="E39" i="4" s="1"/>
  <c r="F39" i="4" s="1"/>
  <c r="H872" i="3"/>
  <c r="E80" i="4" s="1"/>
  <c r="F80" i="4" s="1"/>
  <c r="H1011" i="3"/>
  <c r="H1012" i="3" s="1"/>
  <c r="E90" i="4" s="1"/>
  <c r="F90" i="4" s="1"/>
  <c r="H997" i="3"/>
  <c r="H998" i="3" s="1"/>
  <c r="H829" i="3"/>
  <c r="H830" i="3" s="1"/>
  <c r="E77" i="4" s="1"/>
  <c r="F77" i="4" s="1"/>
  <c r="H549" i="3"/>
  <c r="H550" i="3" s="1"/>
  <c r="E51" i="4" s="1"/>
  <c r="F51" i="4" s="1"/>
  <c r="H532" i="3"/>
  <c r="H533" i="3" s="1"/>
  <c r="E50" i="4" s="1"/>
  <c r="F50" i="4" s="1"/>
  <c r="H488" i="3"/>
  <c r="H489" i="3" s="1"/>
  <c r="E46" i="4" s="1"/>
  <c r="F46" i="4" s="1"/>
  <c r="H464" i="3"/>
  <c r="H465" i="3" s="1"/>
  <c r="E45" i="4" s="1"/>
  <c r="F45" i="4" s="1"/>
  <c r="H392" i="3"/>
  <c r="H393" i="3" s="1"/>
  <c r="E40" i="4" s="1"/>
  <c r="F40" i="4" s="1"/>
  <c r="H188" i="3"/>
  <c r="H194" i="3" s="1"/>
  <c r="H195" i="3" s="1"/>
  <c r="H196" i="3" s="1"/>
  <c r="E21" i="4" s="1"/>
  <c r="F21" i="4" s="1"/>
  <c r="H174" i="3"/>
  <c r="H180" i="3" s="1"/>
  <c r="H181" i="3" s="1"/>
  <c r="H182" i="3" s="1"/>
  <c r="E20" i="4" s="1"/>
  <c r="F20" i="4" s="1"/>
  <c r="H165" i="3"/>
  <c r="H166" i="3" s="1"/>
  <c r="E17" i="4" s="1"/>
  <c r="F17" i="4" s="1"/>
  <c r="H129" i="3"/>
  <c r="H130" i="3" s="1"/>
  <c r="H131" i="3" s="1"/>
  <c r="E15" i="4" s="1"/>
  <c r="F15" i="4" s="1"/>
  <c r="H139" i="3"/>
  <c r="H22" i="3"/>
  <c r="D18" i="3"/>
  <c r="H21" i="3"/>
  <c r="G8" i="3"/>
  <c r="H8" i="3" s="1"/>
  <c r="H7" i="3"/>
  <c r="G83" i="4" l="1"/>
  <c r="C21" i="5" s="1"/>
  <c r="G75" i="4"/>
  <c r="C20" i="5" s="1"/>
  <c r="G63" i="4"/>
  <c r="C18" i="5" s="1"/>
  <c r="G57" i="4"/>
  <c r="C17" i="5" s="1"/>
  <c r="G49" i="4"/>
  <c r="C15" i="5" s="1"/>
  <c r="G43" i="4"/>
  <c r="C14" i="5" s="1"/>
  <c r="G35" i="4"/>
  <c r="C13" i="5" s="1"/>
  <c r="G19" i="4"/>
  <c r="C9" i="5" s="1"/>
  <c r="H146" i="3"/>
  <c r="H147" i="3" s="1"/>
  <c r="H148" i="3" s="1"/>
  <c r="E16" i="4" s="1"/>
  <c r="F16" i="4" s="1"/>
  <c r="H99" i="3"/>
  <c r="H100" i="3" s="1"/>
  <c r="H101" i="3" s="1"/>
  <c r="E13" i="4" s="1"/>
  <c r="F13" i="4" s="1"/>
  <c r="H55" i="3"/>
  <c r="H56" i="3" s="1"/>
  <c r="H57" i="3" s="1"/>
  <c r="E11" i="4" s="1"/>
  <c r="F11" i="4" s="1"/>
  <c r="H77" i="3"/>
  <c r="E12" i="4" s="1"/>
  <c r="F12" i="4" s="1"/>
  <c r="H37" i="3"/>
  <c r="H38" i="3" s="1"/>
  <c r="H39" i="3" s="1"/>
  <c r="E10" i="4" s="1"/>
  <c r="F10" i="4" s="1"/>
  <c r="H15" i="3"/>
  <c r="H16" i="3" l="1"/>
  <c r="H17" i="3" s="1"/>
  <c r="E9" i="4" s="1"/>
  <c r="F9" i="4" s="1"/>
  <c r="G8" i="4" s="1"/>
  <c r="C8" i="5" s="1"/>
  <c r="C22" i="5" l="1"/>
  <c r="C23" i="5" s="1"/>
</calcChain>
</file>

<file path=xl/sharedStrings.xml><?xml version="1.0" encoding="utf-8"?>
<sst xmlns="http://schemas.openxmlformats.org/spreadsheetml/2006/main" count="2381" uniqueCount="376">
  <si>
    <t>No</t>
  </si>
  <si>
    <t>Jenis Pekerjaan</t>
  </si>
  <si>
    <t>Satuan</t>
  </si>
  <si>
    <t>Volume</t>
  </si>
  <si>
    <t>A</t>
  </si>
  <si>
    <t>Pembersihan Lahan</t>
  </si>
  <si>
    <t>m²</t>
  </si>
  <si>
    <t>Pemasangan Pagar Sementara dari Kayu tinggi 2 m</t>
  </si>
  <si>
    <t>m¹</t>
  </si>
  <si>
    <t>Memasang Bouwplank</t>
  </si>
  <si>
    <t>Memasang Papan Nama Proyek 80x120 cm</t>
  </si>
  <si>
    <t>Bh</t>
  </si>
  <si>
    <t>Membuat direksi keet &amp; Gudang Sementara</t>
  </si>
  <si>
    <t>Listrik dan Air Kerja</t>
  </si>
  <si>
    <t>Ls</t>
  </si>
  <si>
    <t>Mob &amp; Demob Alat</t>
  </si>
  <si>
    <t>Tes Material Baja dan Beton</t>
  </si>
  <si>
    <t>Rambu - rambu lalu lintas dan keselamatan Kerja</t>
  </si>
  <si>
    <t>B</t>
  </si>
  <si>
    <t>Galian Tanah Biasa sedalam 1 m</t>
  </si>
  <si>
    <t>m³</t>
  </si>
  <si>
    <t>Urugan Kembali</t>
  </si>
  <si>
    <t>Urugan Pasir Bawah Pondasi</t>
  </si>
  <si>
    <t>C</t>
  </si>
  <si>
    <t>D</t>
  </si>
  <si>
    <t>Pasangan Tembok ½ Bata 1Pc:4Ps (Trasraam)</t>
  </si>
  <si>
    <t>Pasangan Tembok ½ Bata 1Pc:3Kp:10Ps</t>
  </si>
  <si>
    <t>E</t>
  </si>
  <si>
    <t>Plesteran Dinding 1Pc:3Ps tebal 20 mm</t>
  </si>
  <si>
    <t>Plesteran Dinding 1Pc:3Kp:10Ps tebal 15 mm</t>
  </si>
  <si>
    <t>F</t>
  </si>
  <si>
    <t>Pasang Kusen Pintu dan Jendela Kayu Jati</t>
  </si>
  <si>
    <t>Pasang Pintu Panel Kayu Jati</t>
  </si>
  <si>
    <t>Pasang Nook, Gording, Murplat, Nook Kayu Bengkirai</t>
  </si>
  <si>
    <t>Pasang Usuk+Reng Genteng Beton Kayu Bengkirai</t>
  </si>
  <si>
    <t>Pasang Listplank, Reuter 2X (2X20) cm, kayu bengkirai</t>
  </si>
  <si>
    <t>Pasang Rangka Langit-langit 1X1 m Kayu Borneo</t>
  </si>
  <si>
    <t>G</t>
  </si>
  <si>
    <t>Membuat sloof Beton Bertulang (200Kg besi+bekisting)</t>
  </si>
  <si>
    <t>Membuat Kolom Beton Bertulang (300Kg besi+bekisting)</t>
  </si>
  <si>
    <t>Membuat Ring Balok (200Kg besi+bekisting)</t>
  </si>
  <si>
    <t>Membuat Kuda-Kuda Beton (200Kg besi+bekisting)</t>
  </si>
  <si>
    <t>H</t>
  </si>
  <si>
    <t>Pasang Genteng Kerpus</t>
  </si>
  <si>
    <t>Pasang Genteng Beton</t>
  </si>
  <si>
    <t>I</t>
  </si>
  <si>
    <t>Pasang List Plafon Kayu Profil</t>
  </si>
  <si>
    <t>Langit-langit Asbes</t>
  </si>
  <si>
    <t>J</t>
  </si>
  <si>
    <t>Pekerjaan Urug Pasir Bawah Lantai</t>
  </si>
  <si>
    <t>Pasang Lantai Keramik 33X33 cm</t>
  </si>
  <si>
    <t>Pasang Lantai Keramik 10X20 cm</t>
  </si>
  <si>
    <t>Pasang plint ubin pc abu-abu ukuran 10x30 cm</t>
  </si>
  <si>
    <t>K</t>
  </si>
  <si>
    <t>Pasang Kunci Tanam Biasa</t>
  </si>
  <si>
    <t>Pasang Engsel pintu</t>
  </si>
  <si>
    <t>Pasang Engsel Jendela</t>
  </si>
  <si>
    <t>Pasang Pegangan Pintu/Door holder</t>
  </si>
  <si>
    <t>Pasang Kaca tebal 3 mm</t>
  </si>
  <si>
    <t>Pasang Kaca wireglass tebal 5 mm</t>
  </si>
  <si>
    <t>L</t>
  </si>
  <si>
    <t>Pengecatan Kayu</t>
  </si>
  <si>
    <t>Pengecatan Tembok Baru</t>
  </si>
  <si>
    <t>M</t>
  </si>
  <si>
    <t>Penyambungan Listrik PLN 2400 watt</t>
  </si>
  <si>
    <t>LS</t>
  </si>
  <si>
    <t>Pemasangan Lampu SL 25 Watt</t>
  </si>
  <si>
    <t>Pemasangan Sekering Group</t>
  </si>
  <si>
    <t>Pemasangan Stop Kontak</t>
  </si>
  <si>
    <t>Pemasangan Sakelar Tunggal</t>
  </si>
  <si>
    <t>Pemasangan Sakelar Ganda</t>
  </si>
  <si>
    <t>N</t>
  </si>
  <si>
    <t xml:space="preserve">Memasang Kloset Jongkok Porselen </t>
  </si>
  <si>
    <t>Memasang Bak Mandi Bata Bata, Vol 0.3 m³</t>
  </si>
  <si>
    <t>Memasang Kran Air Ø ½" atau ¾"</t>
  </si>
  <si>
    <t>Memasang pipa PVC tipe AW Ø 1"</t>
  </si>
  <si>
    <t>Memasang pipa PVC tipe AW Ø 4"</t>
  </si>
  <si>
    <t>Memasang Bak kontrol Pas Batu Bata 45X45 cm</t>
  </si>
  <si>
    <t>Membuat Septictank 1.5x2x2 m + Peresapan</t>
  </si>
  <si>
    <t>Pekerjaan :</t>
  </si>
  <si>
    <t>Lokasi :</t>
  </si>
  <si>
    <t>Tahun :</t>
  </si>
  <si>
    <t>PEKERJAAN PERSIAPAN</t>
  </si>
  <si>
    <t>PEKERJAAN TANAH</t>
  </si>
  <si>
    <t>PEKERJAAN PONDASI</t>
  </si>
  <si>
    <t>PEKERJAAN DINDING</t>
  </si>
  <si>
    <t>PEKERJAAN PLESTERAN DINDING</t>
  </si>
  <si>
    <t>PEKERJAAN KAYU</t>
  </si>
  <si>
    <t>PEKERJAAN BETON</t>
  </si>
  <si>
    <t>PEKERJAAN PENUTUP ATAP</t>
  </si>
  <si>
    <t>PEKERJAAN PLAFON</t>
  </si>
  <si>
    <t>PEKERJAAN PENUTUP LANTAI DAN DINDING</t>
  </si>
  <si>
    <t>PEKERJAAN KUNCI DAN KACA</t>
  </si>
  <si>
    <t>PEKERJAAN PENGECATAN</t>
  </si>
  <si>
    <t>PEKERJAAN INSTALASI LISTRIK</t>
  </si>
  <si>
    <t>PEKERJAAN SANITASI</t>
  </si>
  <si>
    <t>DAFTAR VOLUME PEKERJAAN</t>
  </si>
  <si>
    <t>Daftar Harga Bahan Hasil Survey</t>
  </si>
  <si>
    <t>Pembangunan Rumah</t>
  </si>
  <si>
    <t>Yogyakarta Selatan</t>
  </si>
  <si>
    <t>Bahan</t>
  </si>
  <si>
    <t>Harga (Rp)</t>
  </si>
  <si>
    <t>Sumber informasi/survey</t>
  </si>
  <si>
    <t>Dolken Kayu Ø 8-10/400 cm</t>
  </si>
  <si>
    <t>Btg</t>
  </si>
  <si>
    <t>Toko Matahari Jaya</t>
  </si>
  <si>
    <t>Semen Portland</t>
  </si>
  <si>
    <t>Kg</t>
  </si>
  <si>
    <t>Pasir Beton</t>
  </si>
  <si>
    <t>M³</t>
  </si>
  <si>
    <t>Depo Pasir</t>
  </si>
  <si>
    <t>Koral Beton</t>
  </si>
  <si>
    <t>Depo</t>
  </si>
  <si>
    <t>Kayu 5/7</t>
  </si>
  <si>
    <t>Paku Biasa 2"-5"</t>
  </si>
  <si>
    <t>Residu</t>
  </si>
  <si>
    <t>Lt</t>
  </si>
  <si>
    <t>Kayu Papan Bengkirai 3/20</t>
  </si>
  <si>
    <t>Besi Strip</t>
  </si>
  <si>
    <t>Pasir Pasang</t>
  </si>
  <si>
    <t>Seng Plat</t>
  </si>
  <si>
    <t>Lbr</t>
  </si>
  <si>
    <t>Jendela Nako 12 kaca/1m</t>
  </si>
  <si>
    <t>Kaca Polos 3 mm</t>
  </si>
  <si>
    <t>M²</t>
  </si>
  <si>
    <t>Kunci Tanam</t>
  </si>
  <si>
    <t>Plywood 4 mm</t>
  </si>
  <si>
    <t>Pasir Urug</t>
  </si>
  <si>
    <t>Batu Belah 15/20 cm</t>
  </si>
  <si>
    <t>Bata Merah 5 X 11 X 22 cm</t>
  </si>
  <si>
    <t>Kapur Padam</t>
  </si>
  <si>
    <r>
      <t>M</t>
    </r>
    <r>
      <rPr>
        <sz val="9"/>
        <rFont val="Arial"/>
        <family val="2"/>
      </rPr>
      <t>³</t>
    </r>
  </si>
  <si>
    <t>Kayu jati, balok</t>
  </si>
  <si>
    <t>Kayu Jati, papan</t>
  </si>
  <si>
    <t>Kayu Bengkirai, balok</t>
  </si>
  <si>
    <t>Kayu Borneo, balok</t>
  </si>
  <si>
    <t>Kayu Borneo,Papan</t>
  </si>
  <si>
    <t>Kayu Meranti</t>
  </si>
  <si>
    <t>Kayu Terentang</t>
  </si>
  <si>
    <t>Minyak Bekisting</t>
  </si>
  <si>
    <t>Besi Beton polos</t>
  </si>
  <si>
    <t>Kawat Beton</t>
  </si>
  <si>
    <t>Kayu Albasiah</t>
  </si>
  <si>
    <t>Plywood tebal 9 mm</t>
  </si>
  <si>
    <t>Ubin Abu-Abu 20X20 cm</t>
  </si>
  <si>
    <t>Plint Ubin 10x30 cm</t>
  </si>
  <si>
    <t>Kunci Tanam Biasa</t>
  </si>
  <si>
    <t>Engsel Pintu</t>
  </si>
  <si>
    <t>Engsel Jendela</t>
  </si>
  <si>
    <t>Door holder</t>
  </si>
  <si>
    <t>Kaca Wireglass 5 mm</t>
  </si>
  <si>
    <t>Cat Meni</t>
  </si>
  <si>
    <t>Kertas Gosok kayu</t>
  </si>
  <si>
    <t>Plamir</t>
  </si>
  <si>
    <t>Cat dasar kayu</t>
  </si>
  <si>
    <t>Cat penutup 2 kali</t>
  </si>
  <si>
    <t>Minyak Cat</t>
  </si>
  <si>
    <t>Ltr</t>
  </si>
  <si>
    <t>Kuas 3"</t>
  </si>
  <si>
    <t>Kertas gosok tembok</t>
  </si>
  <si>
    <t>Cat Dasar tembok</t>
  </si>
  <si>
    <t>Cat Penutup 2x</t>
  </si>
  <si>
    <t>Kloset Jongkok Porselen</t>
  </si>
  <si>
    <t>Porselen (11x11) Cm</t>
  </si>
  <si>
    <t>Semen Nat</t>
  </si>
  <si>
    <t>Kran Air</t>
  </si>
  <si>
    <t>bh</t>
  </si>
  <si>
    <t>Sealm Tape</t>
  </si>
  <si>
    <t>Pipa PVC 1"</t>
  </si>
  <si>
    <t>Pipa PVC 4"</t>
  </si>
  <si>
    <t>Batu Kerikil</t>
  </si>
  <si>
    <r>
      <t>M</t>
    </r>
    <r>
      <rPr>
        <vertAlign val="superscript"/>
        <sz val="9"/>
        <rFont val="Arial"/>
        <family val="2"/>
      </rPr>
      <t>3</t>
    </r>
  </si>
  <si>
    <t>Besi Beton</t>
  </si>
  <si>
    <t>Genteng Bubung Palentong</t>
  </si>
  <si>
    <t>Genteng Beton</t>
  </si>
  <si>
    <t>Kayu Profil</t>
  </si>
  <si>
    <t>M¹</t>
  </si>
  <si>
    <t>Paku plafon</t>
  </si>
  <si>
    <t>Pelat Asbes tebal 6mm</t>
  </si>
  <si>
    <t>Ubin Keramik 33X33 cm</t>
  </si>
  <si>
    <t>Semen Warna</t>
  </si>
  <si>
    <t>Ubin Keramik Artistik 10X20 cm</t>
  </si>
  <si>
    <t>Septic tank + Resapan</t>
  </si>
  <si>
    <t>Tanya Tanya</t>
  </si>
  <si>
    <t xml:space="preserve"> </t>
  </si>
  <si>
    <t>Tenaga</t>
  </si>
  <si>
    <t>Sat</t>
  </si>
  <si>
    <t>Harga</t>
  </si>
  <si>
    <t>Pekerja</t>
  </si>
  <si>
    <t>Oh</t>
  </si>
  <si>
    <t>Tukang Batu</t>
  </si>
  <si>
    <t>Tukang Kayu</t>
  </si>
  <si>
    <t>Tukang Besi</t>
  </si>
  <si>
    <t>Tukang Gali</t>
  </si>
  <si>
    <t>Tukang Cat</t>
  </si>
  <si>
    <t>Tukang Politur</t>
  </si>
  <si>
    <t>Kepala Tukang</t>
  </si>
  <si>
    <t>Mandor</t>
  </si>
  <si>
    <t>Masinis/operator</t>
  </si>
  <si>
    <t>Kernet</t>
  </si>
  <si>
    <t>Penyemprot</t>
  </si>
  <si>
    <t>Pekerja malam</t>
  </si>
  <si>
    <t>Analisis Harga Satuan</t>
  </si>
  <si>
    <t>1.1</t>
  </si>
  <si>
    <t>1.1.1</t>
  </si>
  <si>
    <t>No.</t>
  </si>
  <si>
    <t>Uraian</t>
  </si>
  <si>
    <t>Koefisien</t>
  </si>
  <si>
    <t>Harga Satuan</t>
  </si>
  <si>
    <t>Jumlah Harga</t>
  </si>
  <si>
    <t>Ket</t>
  </si>
  <si>
    <t>oh</t>
  </si>
  <si>
    <t>-</t>
  </si>
  <si>
    <t>c</t>
  </si>
  <si>
    <t>Peralatan</t>
  </si>
  <si>
    <t>Jumlah (A+B+C)</t>
  </si>
  <si>
    <t>Harga Seluruh Pekerjaan (D+E)</t>
  </si>
  <si>
    <t>Overhead &amp; Profit 15%</t>
  </si>
  <si>
    <t>D x 15%</t>
  </si>
  <si>
    <t xml:space="preserve">Kepala Tukang </t>
  </si>
  <si>
    <t>1.1.2</t>
  </si>
  <si>
    <t>1.1.3</t>
  </si>
  <si>
    <t>1.1.4</t>
  </si>
  <si>
    <t>1.1.5</t>
  </si>
  <si>
    <t>1.1.6</t>
  </si>
  <si>
    <t>1.1.7</t>
  </si>
  <si>
    <t>1.1.8</t>
  </si>
  <si>
    <t>Tukang listrik</t>
  </si>
  <si>
    <t>Pipa listrik 5/8"</t>
  </si>
  <si>
    <t>Toko Shopee</t>
  </si>
  <si>
    <t>Kabel</t>
  </si>
  <si>
    <t>T Dus</t>
  </si>
  <si>
    <t>L Bow</t>
  </si>
  <si>
    <t>Las Dop</t>
  </si>
  <si>
    <t>Klem</t>
  </si>
  <si>
    <t>Fitting</t>
  </si>
  <si>
    <t>Tokopedia</t>
  </si>
  <si>
    <t>Shopee</t>
  </si>
  <si>
    <t>Seng gelombang bwg 32</t>
  </si>
  <si>
    <t>1.1.9</t>
  </si>
  <si>
    <t>1.2</t>
  </si>
  <si>
    <t>1.2.1</t>
  </si>
  <si>
    <t>Tukang Listrik</t>
  </si>
  <si>
    <t>SNI 2835:2008</t>
  </si>
  <si>
    <t>1.2.2</t>
  </si>
  <si>
    <t>1.2.3</t>
  </si>
  <si>
    <t>1.3</t>
  </si>
  <si>
    <t>1.3.1</t>
  </si>
  <si>
    <t>1.4</t>
  </si>
  <si>
    <t>1.4.1</t>
  </si>
  <si>
    <t>1.4.2</t>
  </si>
  <si>
    <t>1.5</t>
  </si>
  <si>
    <t>1.5.1</t>
  </si>
  <si>
    <t>1.5.2</t>
  </si>
  <si>
    <t>1.6</t>
  </si>
  <si>
    <t>1.6.1</t>
  </si>
  <si>
    <t>1.6.2</t>
  </si>
  <si>
    <t>1.6.3</t>
  </si>
  <si>
    <t>1.6.4</t>
  </si>
  <si>
    <t>1.6.5</t>
  </si>
  <si>
    <t>1.6.6</t>
  </si>
  <si>
    <t>1.7</t>
  </si>
  <si>
    <t>1.7.1</t>
  </si>
  <si>
    <t>1.7.2</t>
  </si>
  <si>
    <t>1.7.3</t>
  </si>
  <si>
    <t>1.7.4</t>
  </si>
  <si>
    <t>1.8</t>
  </si>
  <si>
    <t>1.8.1</t>
  </si>
  <si>
    <t>1.8.2</t>
  </si>
  <si>
    <t>1.9</t>
  </si>
  <si>
    <t>1.9.1</t>
  </si>
  <si>
    <t>1.9.2</t>
  </si>
  <si>
    <t>1.10</t>
  </si>
  <si>
    <t>1.10.1</t>
  </si>
  <si>
    <t>1.10.2</t>
  </si>
  <si>
    <t>1.10.3</t>
  </si>
  <si>
    <t>1.10.4</t>
  </si>
  <si>
    <t>1.11</t>
  </si>
  <si>
    <t>1.11.1</t>
  </si>
  <si>
    <t>1.11.2</t>
  </si>
  <si>
    <t>1.11.3</t>
  </si>
  <si>
    <t>1.11.4</t>
  </si>
  <si>
    <t>1.11.5</t>
  </si>
  <si>
    <t>1.11.6</t>
  </si>
  <si>
    <t>1.12</t>
  </si>
  <si>
    <t>1.12.1</t>
  </si>
  <si>
    <t>1.12.2</t>
  </si>
  <si>
    <t>1.13</t>
  </si>
  <si>
    <t>1.13.1</t>
  </si>
  <si>
    <t>1.13.2</t>
  </si>
  <si>
    <t>1.13.3</t>
  </si>
  <si>
    <t>1.13.4</t>
  </si>
  <si>
    <t>1.13.5</t>
  </si>
  <si>
    <t>1.13.6</t>
  </si>
  <si>
    <t>1.14</t>
  </si>
  <si>
    <t>1.14.1</t>
  </si>
  <si>
    <t>1.14.2</t>
  </si>
  <si>
    <t>1.14.3</t>
  </si>
  <si>
    <t>1.14.4</t>
  </si>
  <si>
    <t>1.14.5</t>
  </si>
  <si>
    <t>1.14.6</t>
  </si>
  <si>
    <t>1.14.7</t>
  </si>
  <si>
    <t xml:space="preserve">AHSP Bidang Cipta Karya A.2.2.1.9 (K3) </t>
  </si>
  <si>
    <t xml:space="preserve">AHSP Bidang Cipta Karya A.2.2.1.1 (K3) </t>
  </si>
  <si>
    <t xml:space="preserve">AHSP Bidang Cipta Karya A.2.2.1.4 (K3) </t>
  </si>
  <si>
    <r>
      <t xml:space="preserve">Print </t>
    </r>
    <r>
      <rPr>
        <i/>
        <sz val="9"/>
        <rFont val="Arial"/>
        <family val="2"/>
      </rPr>
      <t>Outdoor</t>
    </r>
    <r>
      <rPr>
        <sz val="9"/>
        <rFont val="Arial"/>
        <family val="2"/>
      </rPr>
      <t xml:space="preserve"> flexi</t>
    </r>
  </si>
  <si>
    <r>
      <t>M</t>
    </r>
    <r>
      <rPr>
        <vertAlign val="superscript"/>
        <sz val="9"/>
        <rFont val="Arial"/>
        <family val="2"/>
      </rPr>
      <t>2</t>
    </r>
  </si>
  <si>
    <t>Repository UMY</t>
  </si>
  <si>
    <t xml:space="preserve">AHSP Bidang Cipta Karya A.2.2.1.7 (K3) </t>
  </si>
  <si>
    <t>Kebutuhan</t>
  </si>
  <si>
    <r>
      <t xml:space="preserve">Kajian Implementasi Aplikasi </t>
    </r>
    <r>
      <rPr>
        <b/>
        <i/>
        <sz val="12"/>
        <color rgb="FF000000"/>
        <rFont val="Times New Roman"/>
        <family val="1"/>
      </rPr>
      <t>Ibuild</t>
    </r>
    <r>
      <rPr>
        <b/>
        <sz val="12"/>
        <color rgb="FF000000"/>
        <rFont val="Times New Roman"/>
        <family val="1"/>
      </rPr>
      <t xml:space="preserve"> untuk Perhitungan dan Penjadwalan Proyek Konstruksi pada Gedung Bertingkat Tinggi Studi Kasus Proyek Pembangunan </t>
    </r>
    <r>
      <rPr>
        <b/>
        <i/>
        <sz val="12"/>
        <color rgb="FF000000"/>
        <rFont val="Times New Roman"/>
        <family val="1"/>
      </rPr>
      <t xml:space="preserve">Law Learning Centre </t>
    </r>
    <r>
      <rPr>
        <b/>
        <sz val="12"/>
        <color rgb="FF000000"/>
        <rFont val="Times New Roman"/>
        <family val="1"/>
      </rPr>
      <t>UGM oleh R.M Hadiman (UII) (Lampiran 1)</t>
    </r>
  </si>
  <si>
    <t>Mobilization and Demobilization</t>
  </si>
  <si>
    <t>Studi Kasus UII</t>
  </si>
  <si>
    <t>ls</t>
  </si>
  <si>
    <t>Pengujian kuat tekan beton silinder</t>
  </si>
  <si>
    <t>Pengujian kuat tarik baja</t>
  </si>
  <si>
    <t>Bppjn Bina Marga</t>
  </si>
  <si>
    <t>BPPJN Bina Marga Jawa Timur Berdasarkan PP RI No 38 Tahun 2012</t>
  </si>
  <si>
    <t xml:space="preserve">AHSP Bidang Cipta Karya A.2.3.1.11 (K3) </t>
  </si>
  <si>
    <t>Pasangan Pondasi Batu Kali 1 Pc: 5 Pp</t>
  </si>
  <si>
    <t xml:space="preserve">AHSP Bidang Cipta Karya A.3.2.1.3 (K3) </t>
  </si>
  <si>
    <t xml:space="preserve">AHSP Bidang Cipta Karya A.4.4.1.9 (K3) </t>
  </si>
  <si>
    <t xml:space="preserve">AHSP Bidang Cipta Karya A.4.4.1.13 (K3) </t>
  </si>
  <si>
    <t xml:space="preserve">AHSP Bidang Cipta Karya A.4.4.2.15 (K3) </t>
  </si>
  <si>
    <t>SNI 2835:2002</t>
  </si>
  <si>
    <t>SNI</t>
  </si>
  <si>
    <t>Listrik dan Air</t>
  </si>
  <si>
    <t>Lem Kayu</t>
  </si>
  <si>
    <t xml:space="preserve">AHSP Bidang Cipta Karya A.4.6.1.1 (K3) </t>
  </si>
  <si>
    <t xml:space="preserve">AHSP Bidang Cipta Karya A.4.6.1.5 (K3) </t>
  </si>
  <si>
    <t>Rencanana Anggaran Biaya</t>
  </si>
  <si>
    <t>Harga Satuan (Rp)</t>
  </si>
  <si>
    <t>Jumlah Harga (Rp)</t>
  </si>
  <si>
    <t>Total Harga (Rp)</t>
  </si>
  <si>
    <t>Pasangan Pondasi Batu Kali 1 Pc: 5 Ps</t>
  </si>
  <si>
    <t>Daftar Rekapitulasi Rencanana Anggaran Biaya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</si>
  <si>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</si>
  <si>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</si>
  <si>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</si>
  <si>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</si>
  <si>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</si>
  <si>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</si>
  <si>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</si>
  <si>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</si>
  <si>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</si>
  <si>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</si>
  <si>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</si>
  <si>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</si>
  <si>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</si>
  <si>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TOTAL JUMLAH</t>
  </si>
  <si>
    <t>dibulatkan</t>
  </si>
  <si>
    <t>SNI 7394:2008</t>
  </si>
  <si>
    <t xml:space="preserve">AHSP Bidang Cipta Karya A.4.5.1.9 (K3) </t>
  </si>
  <si>
    <t>AHSP Bidang Cipta Karya A.4.5.1.1</t>
  </si>
  <si>
    <t>AHSP Bidang Cipta Karya A.4.4.3.34</t>
  </si>
  <si>
    <t>AHSP Bidang Cipta Karya A.4.4.3.32</t>
  </si>
  <si>
    <t>AHSP Bidang Cipta Karya A.4.4.3.17</t>
  </si>
  <si>
    <t>AHSP Bidang Cipta Karya A.4.6.2.2</t>
  </si>
  <si>
    <t>AHSP Bidang Cipta Karya A.4.6.2.5</t>
  </si>
  <si>
    <t>AHSP Bidang Cipta Karya A.4.6.2.6</t>
  </si>
  <si>
    <t>AHSP Bidang Cipta Karya A.4.6.2.12</t>
  </si>
  <si>
    <t>AHSP Bidang Cipta Karya A.4.6.2.16</t>
  </si>
  <si>
    <t>AHSP Bidang Cipta Karya A.4.7.1.10</t>
  </si>
  <si>
    <r>
      <t xml:space="preserve">Connect power </t>
    </r>
    <r>
      <rPr>
        <sz val="9"/>
        <rFont val="Arial"/>
        <family val="2"/>
      </rPr>
      <t>2400 watt ke PLN</t>
    </r>
  </si>
  <si>
    <t>Toko Google</t>
  </si>
  <si>
    <t>Lampu SL 25 Watt</t>
  </si>
  <si>
    <t>Stop Kontak</t>
  </si>
  <si>
    <t>Saklar Tunggal</t>
  </si>
  <si>
    <t>Saklar Ganda</t>
  </si>
  <si>
    <t>AHSP Bidang Cipta Karya A.5.1.1.8</t>
  </si>
  <si>
    <t>AHSP Bidang Cipta Karya A.5.1.1.19</t>
  </si>
  <si>
    <t>Perlengkapan 35 % harga pipa</t>
  </si>
  <si>
    <t>%</t>
  </si>
  <si>
    <t>AHSP Bidang Cipta Karya A.5.1.1.27</t>
  </si>
  <si>
    <t>AHSP Bidang Cipta Karya A.5.1.1.32</t>
  </si>
  <si>
    <t>RSNI-T-15-2002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</si>
</sst>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.00_);_(* \(#,##0.00\);_(* &quot;-&quot;??_);_(@_)"/>
    <numFmt numFmtId="165" formatCode="_([$Rp-421]* #,##0.00_);_([$Rp-421]* \(#,##0.00\);_([$Rp-421]* &quot;-&quot;??_);_(@_)"/>
    <numFmt numFmtId="166" formatCode="_-[$Rp-3809]* #,##0.00_-;\-[$Rp-3809]* #,##0.00_-;_-[$Rp-3809]* &quot;-&quot;??_-;_-@_-"/>
    <numFmt numFmtId="167" formatCode="_-[$Rp-3809]* #,##0.000_-;\-[$Rp-3809]* #,##0.000_-;_-[$Rp-3809]* &quot;-&quot;???_-;_-@_-"/>
    <numFmt numFmtId="168" formatCode="_-[$Rp-3809]* #,##0.00_-;\-[$Rp-3809]* #,##0.00_-;_-[$Rp-3809]* &quot;-&quot;???_-;_-@_-"/>
    <numFmt numFmtId="169" formatCode="_-[$Rp-3809]* #,##0_-;\-[$Rp-3809]* #,##0_-;_-[$Rp-3809]* &quot;-&quot;??_-;_-@_-"/>
    <numFmt numFmtId="170" formatCode="_-&quot;Rp&quot;* #,##0.00_-;\-&quot;Rp&quot;* #,##0.00_-;_-&quot;Rp&quot;* &quot;-&quot;_-;_-@_-"/>
    <numFmt numFmtId="171" formatCode="0.0000"/>
    <numFmt numFmtId="172" formatCode="0.000"/>
    <numFmt numFmtId="173" formatCode="_-[$Rp-3809]* #,##0.0000_-;\-[$Rp-3809]* #,##0.0000_-;_-[$Rp-3809]* &quot;-&quot;??_-;_-@_-"/>
  </numFmts>
  <fonts count="21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Arial Black"/>
      <family val="2"/>
    </font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b/>
      <sz val="2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9"/>
      <name val="Arial"/>
      <family val="2"/>
    </font>
    <font>
      <i/>
      <sz val="9"/>
      <name val="Arial"/>
      <family val="2"/>
    </font>
    <font>
      <b/>
      <i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65" fontId="5" fillId="0" borderId="1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165" fontId="5" fillId="0" borderId="8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5" fillId="0" borderId="10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165" fontId="5" fillId="0" borderId="12" xfId="2" applyNumberFormat="1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165" fontId="5" fillId="0" borderId="15" xfId="2" applyNumberFormat="1" applyFont="1" applyFill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 applyAlignment="1">
      <alignment horizontal="center"/>
    </xf>
    <xf numFmtId="165" fontId="5" fillId="0" borderId="18" xfId="2" applyNumberFormat="1" applyFont="1" applyFill="1" applyBorder="1" applyAlignment="1">
      <alignment horizontal="center"/>
    </xf>
    <xf numFmtId="0" fontId="10" fillId="0" borderId="23" xfId="3" applyFont="1" applyFill="1" applyBorder="1" applyAlignment="1">
      <alignment horizontal="left" vertical="center"/>
    </xf>
    <xf numFmtId="0" fontId="10" fillId="0" borderId="24" xfId="3" applyFont="1" applyFill="1" applyBorder="1" applyAlignment="1">
      <alignment horizontal="left" vertical="center"/>
    </xf>
    <xf numFmtId="0" fontId="10" fillId="0" borderId="25" xfId="3" applyFont="1" applyFill="1" applyBorder="1" applyAlignment="1">
      <alignment horizontal="left" vertic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 vertical="center"/>
    </xf>
    <xf numFmtId="42" fontId="10" fillId="0" borderId="1" xfId="0" applyNumberFormat="1" applyFont="1" applyFill="1" applyBorder="1"/>
    <xf numFmtId="0" fontId="10" fillId="0" borderId="27" xfId="0" applyFont="1" applyFill="1" applyBorder="1" applyAlignment="1">
      <alignment horizontal="center" vertical="center"/>
    </xf>
    <xf numFmtId="0" fontId="10" fillId="0" borderId="28" xfId="0" applyFont="1" applyFill="1" applyBorder="1"/>
    <xf numFmtId="0" fontId="10" fillId="0" borderId="0" xfId="0" applyFont="1" applyFill="1"/>
    <xf numFmtId="0" fontId="10" fillId="0" borderId="1" xfId="0" applyFont="1" applyFill="1" applyBorder="1" applyAlignment="1">
      <alignment horizontal="center"/>
    </xf>
    <xf numFmtId="166" fontId="10" fillId="0" borderId="1" xfId="0" applyNumberFormat="1" applyFont="1" applyFill="1" applyBorder="1"/>
    <xf numFmtId="1" fontId="12" fillId="0" borderId="29" xfId="0" applyNumberFormat="1" applyFont="1" applyFill="1" applyBorder="1" applyAlignment="1">
      <alignment horizontal="center" vertical="top" shrinkToFit="1"/>
    </xf>
    <xf numFmtId="167" fontId="10" fillId="0" borderId="1" xfId="0" applyNumberFormat="1" applyFont="1" applyFill="1" applyBorder="1"/>
    <xf numFmtId="0" fontId="10" fillId="0" borderId="29" xfId="0" applyFont="1" applyFill="1" applyBorder="1"/>
    <xf numFmtId="168" fontId="10" fillId="0" borderId="1" xfId="0" applyNumberFormat="1" applyFont="1" applyFill="1" applyBorder="1"/>
    <xf numFmtId="0" fontId="10" fillId="0" borderId="31" xfId="0" applyFont="1" applyFill="1" applyBorder="1" applyAlignment="1">
      <alignment horizontal="center" vertical="center"/>
    </xf>
    <xf numFmtId="0" fontId="10" fillId="0" borderId="33" xfId="0" applyFont="1" applyFill="1" applyBorder="1"/>
    <xf numFmtId="0" fontId="10" fillId="0" borderId="6" xfId="0" applyFont="1" applyFill="1" applyBorder="1"/>
    <xf numFmtId="0" fontId="10" fillId="0" borderId="30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/>
    </xf>
    <xf numFmtId="42" fontId="10" fillId="0" borderId="5" xfId="0" applyNumberFormat="1" applyFont="1" applyFill="1" applyBorder="1"/>
    <xf numFmtId="0" fontId="13" fillId="0" borderId="1" xfId="0" applyFont="1" applyFill="1" applyBorder="1" applyAlignment="1">
      <alignment horizontal="left"/>
    </xf>
    <xf numFmtId="165" fontId="13" fillId="0" borderId="1" xfId="1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66" fontId="10" fillId="0" borderId="1" xfId="0" applyNumberFormat="1" applyFont="1" applyFill="1" applyBorder="1" applyAlignment="1">
      <alignment horizontal="center" vertical="center"/>
    </xf>
    <xf numFmtId="166" fontId="10" fillId="0" borderId="30" xfId="0" applyNumberFormat="1" applyFont="1" applyFill="1" applyBorder="1" applyAlignment="1">
      <alignment horizontal="center" vertical="center"/>
    </xf>
    <xf numFmtId="0" fontId="9" fillId="2" borderId="20" xfId="3" applyFont="1" applyFill="1" applyBorder="1" applyAlignment="1">
      <alignment horizontal="center" vertical="center"/>
    </xf>
    <xf numFmtId="0" fontId="10" fillId="3" borderId="23" xfId="3" applyFont="1" applyFill="1" applyBorder="1" applyAlignment="1">
      <alignment horizontal="left" vertical="center"/>
    </xf>
    <xf numFmtId="1" fontId="12" fillId="0" borderId="29" xfId="0" applyNumberFormat="1" applyFont="1" applyFill="1" applyBorder="1" applyAlignment="1">
      <alignment horizontal="center" vertical="top" wrapText="1" shrinkToFit="1"/>
    </xf>
    <xf numFmtId="42" fontId="10" fillId="0" borderId="1" xfId="4" applyFont="1" applyFill="1" applyBorder="1" applyAlignment="1">
      <alignment horizontal="center" vertical="center"/>
    </xf>
    <xf numFmtId="42" fontId="10" fillId="0" borderId="1" xfId="0" applyNumberFormat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/>
    </xf>
    <xf numFmtId="0" fontId="10" fillId="0" borderId="32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/>
    </xf>
    <xf numFmtId="0" fontId="10" fillId="0" borderId="30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0" fontId="10" fillId="0" borderId="30" xfId="0" applyFont="1" applyFill="1" applyBorder="1" applyAlignment="1">
      <alignment horizontal="left" vertical="top"/>
    </xf>
    <xf numFmtId="0" fontId="10" fillId="0" borderId="5" xfId="0" applyFont="1" applyFill="1" applyBorder="1" applyAlignment="1">
      <alignment horizontal="left" vertical="top"/>
    </xf>
    <xf numFmtId="0" fontId="10" fillId="0" borderId="34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3" applyFont="1" applyFill="1" applyBorder="1" applyAlignment="1">
      <alignment horizontal="left" vertical="center"/>
    </xf>
    <xf numFmtId="0" fontId="10" fillId="0" borderId="38" xfId="3" applyFont="1" applyFill="1" applyBorder="1" applyAlignment="1">
      <alignment horizontal="left" vertical="center"/>
    </xf>
    <xf numFmtId="0" fontId="10" fillId="0" borderId="39" xfId="3" applyFont="1" applyFill="1" applyBorder="1" applyAlignment="1">
      <alignment horizontal="left" vertical="center"/>
    </xf>
    <xf numFmtId="0" fontId="9" fillId="2" borderId="40" xfId="3" applyFont="1" applyFill="1" applyBorder="1" applyAlignment="1">
      <alignment horizontal="center" vertical="center"/>
    </xf>
    <xf numFmtId="0" fontId="9" fillId="2" borderId="41" xfId="3" applyFont="1" applyFill="1" applyBorder="1" applyAlignment="1">
      <alignment horizontal="center" vertical="center"/>
    </xf>
    <xf numFmtId="0" fontId="9" fillId="2" borderId="42" xfId="3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center" vertical="center"/>
    </xf>
    <xf numFmtId="1" fontId="12" fillId="0" borderId="29" xfId="0" applyNumberFormat="1" applyFont="1" applyFill="1" applyBorder="1" applyAlignment="1">
      <alignment horizontal="center" vertical="center" wrapText="1" shrinkToFit="1"/>
    </xf>
    <xf numFmtId="169" fontId="10" fillId="0" borderId="1" xfId="4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166" fontId="10" fillId="0" borderId="5" xfId="0" applyNumberFormat="1" applyFont="1" applyFill="1" applyBorder="1" applyAlignment="1">
      <alignment horizontal="center" vertical="center"/>
    </xf>
    <xf numFmtId="1" fontId="12" fillId="0" borderId="29" xfId="0" applyNumberFormat="1" applyFont="1" applyFill="1" applyBorder="1" applyAlignment="1">
      <alignment vertical="top" wrapText="1" shrinkToFit="1"/>
    </xf>
    <xf numFmtId="42" fontId="10" fillId="0" borderId="1" xfId="4" applyFont="1" applyFill="1" applyBorder="1"/>
    <xf numFmtId="170" fontId="10" fillId="0" borderId="1" xfId="0" applyNumberFormat="1" applyFont="1" applyFill="1" applyBorder="1" applyAlignment="1">
      <alignment horizontal="center" vertical="center"/>
    </xf>
    <xf numFmtId="42" fontId="10" fillId="0" borderId="1" xfId="4" applyFont="1" applyFill="1" applyBorder="1" applyAlignment="1">
      <alignment horizontal="center"/>
    </xf>
    <xf numFmtId="170" fontId="10" fillId="0" borderId="5" xfId="0" applyNumberFormat="1" applyFont="1" applyFill="1" applyBorder="1" applyAlignment="1">
      <alignment horizontal="center" vertical="center"/>
    </xf>
    <xf numFmtId="171" fontId="10" fillId="0" borderId="1" xfId="0" applyNumberFormat="1" applyFont="1" applyFill="1" applyBorder="1" applyAlignment="1">
      <alignment horizontal="center"/>
    </xf>
    <xf numFmtId="0" fontId="16" fillId="0" borderId="0" xfId="0" applyFont="1" applyFill="1"/>
    <xf numFmtId="42" fontId="10" fillId="0" borderId="1" xfId="0" applyNumberFormat="1" applyFont="1" applyFill="1" applyBorder="1" applyAlignment="1">
      <alignment horizontal="left"/>
    </xf>
    <xf numFmtId="170" fontId="10" fillId="0" borderId="1" xfId="0" applyNumberFormat="1" applyFont="1" applyFill="1" applyBorder="1" applyAlignment="1">
      <alignment horizontal="left"/>
    </xf>
    <xf numFmtId="42" fontId="10" fillId="0" borderId="1" xfId="4" applyFont="1" applyFill="1" applyBorder="1" applyAlignment="1">
      <alignment horizontal="left"/>
    </xf>
    <xf numFmtId="42" fontId="10" fillId="0" borderId="0" xfId="4" applyFont="1" applyFill="1" applyBorder="1" applyAlignment="1">
      <alignment horizontal="left"/>
    </xf>
    <xf numFmtId="168" fontId="10" fillId="4" borderId="32" xfId="0" applyNumberFormat="1" applyFont="1" applyFill="1" applyBorder="1"/>
    <xf numFmtId="0" fontId="10" fillId="0" borderId="1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center" vertical="center"/>
    </xf>
    <xf numFmtId="170" fontId="10" fillId="0" borderId="1" xfId="4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Alignment="1"/>
    <xf numFmtId="0" fontId="16" fillId="0" borderId="0" xfId="0" applyFont="1"/>
    <xf numFmtId="0" fontId="16" fillId="0" borderId="0" xfId="0" applyFont="1" applyBorder="1"/>
    <xf numFmtId="0" fontId="11" fillId="0" borderId="0" xfId="0" applyFont="1" applyAlignment="1"/>
    <xf numFmtId="0" fontId="10" fillId="0" borderId="0" xfId="0" applyFont="1"/>
    <xf numFmtId="0" fontId="11" fillId="5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20" fillId="0" borderId="44" xfId="0" applyFont="1" applyBorder="1"/>
    <xf numFmtId="172" fontId="20" fillId="0" borderId="44" xfId="0" applyNumberFormat="1" applyFont="1" applyBorder="1" applyAlignment="1">
      <alignment horizontal="center"/>
    </xf>
    <xf numFmtId="164" fontId="20" fillId="0" borderId="44" xfId="0" applyNumberFormat="1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4" xfId="0" applyFont="1" applyFill="1" applyBorder="1" applyAlignment="1">
      <alignment horizontal="left"/>
    </xf>
    <xf numFmtId="172" fontId="20" fillId="0" borderId="14" xfId="0" applyNumberFormat="1" applyFont="1" applyBorder="1" applyAlignment="1">
      <alignment horizontal="center"/>
    </xf>
    <xf numFmtId="164" fontId="20" fillId="0" borderId="14" xfId="0" applyNumberFormat="1" applyFont="1" applyBorder="1" applyAlignment="1">
      <alignment horizontal="center"/>
    </xf>
    <xf numFmtId="172" fontId="20" fillId="0" borderId="45" xfId="0" applyNumberFormat="1" applyFont="1" applyBorder="1" applyAlignment="1">
      <alignment horizontal="center"/>
    </xf>
    <xf numFmtId="0" fontId="20" fillId="0" borderId="43" xfId="0" applyFont="1" applyBorder="1" applyAlignment="1">
      <alignment horizontal="center"/>
    </xf>
    <xf numFmtId="0" fontId="20" fillId="0" borderId="43" xfId="0" applyFont="1" applyFill="1" applyBorder="1" applyAlignment="1">
      <alignment horizontal="left"/>
    </xf>
    <xf numFmtId="172" fontId="20" fillId="0" borderId="43" xfId="0" applyNumberFormat="1" applyFont="1" applyBorder="1" applyAlignment="1">
      <alignment horizontal="center"/>
    </xf>
    <xf numFmtId="164" fontId="20" fillId="0" borderId="43" xfId="0" applyNumberFormat="1" applyFont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17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44" xfId="0" applyFont="1" applyFill="1" applyBorder="1" applyAlignment="1">
      <alignment horizontal="left"/>
    </xf>
    <xf numFmtId="0" fontId="20" fillId="0" borderId="1" xfId="0" applyFont="1" applyBorder="1"/>
    <xf numFmtId="0" fontId="20" fillId="0" borderId="17" xfId="0" applyFont="1" applyBorder="1" applyAlignment="1">
      <alignment horizontal="center"/>
    </xf>
    <xf numFmtId="0" fontId="20" fillId="0" borderId="17" xfId="0" applyFont="1" applyFill="1" applyBorder="1" applyAlignment="1">
      <alignment horizontal="left"/>
    </xf>
    <xf numFmtId="172" fontId="20" fillId="0" borderId="17" xfId="0" applyNumberFormat="1" applyFont="1" applyBorder="1" applyAlignment="1">
      <alignment horizontal="center"/>
    </xf>
    <xf numFmtId="164" fontId="20" fillId="0" borderId="17" xfId="0" applyNumberFormat="1" applyFont="1" applyBorder="1" applyAlignment="1">
      <alignment horizontal="center"/>
    </xf>
    <xf numFmtId="172" fontId="20" fillId="0" borderId="14" xfId="0" applyNumberFormat="1" applyFont="1" applyFill="1" applyBorder="1" applyAlignment="1">
      <alignment horizontal="center"/>
    </xf>
    <xf numFmtId="0" fontId="20" fillId="0" borderId="45" xfId="0" applyFont="1" applyBorder="1" applyAlignment="1">
      <alignment horizontal="center"/>
    </xf>
    <xf numFmtId="164" fontId="20" fillId="0" borderId="45" xfId="0" applyNumberFormat="1" applyFont="1" applyBorder="1" applyAlignment="1">
      <alignment horizontal="center"/>
    </xf>
    <xf numFmtId="164" fontId="10" fillId="0" borderId="0" xfId="0" applyNumberFormat="1" applyFont="1"/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164" fontId="20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42" fontId="20" fillId="0" borderId="44" xfId="4" applyFont="1" applyBorder="1" applyAlignment="1">
      <alignment horizontal="center"/>
    </xf>
    <xf numFmtId="42" fontId="20" fillId="0" borderId="14" xfId="4" applyFont="1" applyBorder="1" applyAlignment="1">
      <alignment horizontal="center"/>
    </xf>
    <xf numFmtId="42" fontId="20" fillId="0" borderId="43" xfId="4" applyFont="1" applyBorder="1" applyAlignment="1">
      <alignment horizontal="center"/>
    </xf>
    <xf numFmtId="42" fontId="20" fillId="3" borderId="1" xfId="4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left" vertical="center" wrapText="1"/>
    </xf>
    <xf numFmtId="0" fontId="20" fillId="0" borderId="14" xfId="0" applyFont="1" applyFill="1" applyBorder="1" applyAlignment="1">
      <alignment horizontal="center"/>
    </xf>
    <xf numFmtId="0" fontId="20" fillId="0" borderId="43" xfId="0" applyFont="1" applyFill="1" applyBorder="1" applyAlignment="1">
      <alignment horizontal="center"/>
    </xf>
    <xf numFmtId="165" fontId="10" fillId="0" borderId="45" xfId="0" applyNumberFormat="1" applyFont="1" applyBorder="1"/>
    <xf numFmtId="0" fontId="20" fillId="0" borderId="6" xfId="0" applyFont="1" applyBorder="1"/>
    <xf numFmtId="0" fontId="18" fillId="0" borderId="5" xfId="0" applyFont="1" applyBorder="1" applyAlignment="1">
      <alignment horizontal="center"/>
    </xf>
    <xf numFmtId="165" fontId="10" fillId="0" borderId="1" xfId="0" applyNumberFormat="1" applyFont="1" applyBorder="1"/>
    <xf numFmtId="0" fontId="10" fillId="0" borderId="2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/>
    </xf>
    <xf numFmtId="164" fontId="20" fillId="3" borderId="1" xfId="0" applyNumberFormat="1" applyFont="1" applyFill="1" applyBorder="1" applyAlignment="1">
      <alignment horizontal="center"/>
    </xf>
    <xf numFmtId="42" fontId="10" fillId="0" borderId="5" xfId="4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6" fillId="0" borderId="1" xfId="0" applyFont="1" applyFill="1" applyBorder="1"/>
    <xf numFmtId="0" fontId="16" fillId="0" borderId="1" xfId="0" applyFont="1" applyFill="1" applyBorder="1" applyAlignment="1">
      <alignment horizontal="center"/>
    </xf>
    <xf numFmtId="173" fontId="10" fillId="0" borderId="1" xfId="0" applyNumberFormat="1" applyFont="1" applyFill="1" applyBorder="1"/>
    <xf numFmtId="0" fontId="10" fillId="0" borderId="2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/>
    </xf>
    <xf numFmtId="0" fontId="9" fillId="2" borderId="40" xfId="3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 shrinkToFit="1"/>
    </xf>
    <xf numFmtId="0" fontId="7" fillId="0" borderId="0" xfId="0" applyFont="1" applyFill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9" fillId="2" borderId="21" xfId="3" applyFont="1" applyFill="1" applyBorder="1" applyAlignment="1">
      <alignment horizontal="center" vertical="center"/>
    </xf>
    <xf numFmtId="0" fontId="9" fillId="2" borderId="22" xfId="3" applyFont="1" applyFill="1" applyBorder="1" applyAlignment="1">
      <alignment horizontal="center" vertical="center"/>
    </xf>
    <xf numFmtId="0" fontId="10" fillId="3" borderId="24" xfId="3" applyFont="1" applyFill="1" applyBorder="1" applyAlignment="1">
      <alignment horizontal="left" vertical="center"/>
    </xf>
    <xf numFmtId="0" fontId="10" fillId="3" borderId="25" xfId="3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/>
    </xf>
    <xf numFmtId="1" fontId="12" fillId="0" borderId="29" xfId="0" applyNumberFormat="1" applyFont="1" applyFill="1" applyBorder="1" applyAlignment="1">
      <alignment horizontal="center" vertical="top" wrapText="1" shrinkToFit="1"/>
    </xf>
    <xf numFmtId="0" fontId="17" fillId="0" borderId="0" xfId="0" applyFont="1" applyAlignment="1">
      <alignment horizontal="center"/>
    </xf>
    <xf numFmtId="0" fontId="10" fillId="0" borderId="0" xfId="0" applyFont="1" applyFill="1" applyBorder="1" applyAlignment="1">
      <alignment horizontal="left"/>
    </xf>
    <xf numFmtId="42" fontId="10" fillId="0" borderId="5" xfId="4" applyFont="1" applyFill="1" applyBorder="1" applyAlignment="1">
      <alignment horizontal="left"/>
    </xf>
    <xf numFmtId="0" fontId="20" fillId="0" borderId="14" xfId="0" applyFont="1" applyFill="1" applyBorder="1" applyAlignment="1">
      <alignment vertical="center"/>
    </xf>
    <xf numFmtId="9" fontId="10" fillId="0" borderId="1" xfId="6" applyFont="1" applyFill="1" applyBorder="1" applyAlignment="1">
      <alignment horizontal="center"/>
    </xf>
    <xf numFmtId="0" fontId="20" fillId="0" borderId="43" xfId="0" applyFont="1" applyFill="1" applyBorder="1" applyAlignment="1">
      <alignment horizontal="left" wrapText="1"/>
    </xf>
    <xf numFmtId="166" fontId="10" fillId="0" borderId="1" xfId="0" applyNumberFormat="1" applyFont="1" applyFill="1" applyBorder="1" applyAlignment="1">
      <alignment vertical="center"/>
    </xf>
    <xf numFmtId="165" fontId="10" fillId="0" borderId="44" xfId="5" applyNumberFormat="1" applyFont="1" applyFill="1" applyBorder="1"/>
    <xf numFmtId="165" fontId="10" fillId="0" borderId="14" xfId="0" applyNumberFormat="1" applyFont="1" applyFill="1" applyBorder="1"/>
  </cellXfs>
  <cellStyles count="7">
    <cellStyle name="Comma" xfId="1" builtinId="3"/>
    <cellStyle name="Comma [0]" xfId="5" builtinId="6"/>
    <cellStyle name="Currency" xfId="2" builtinId="4"/>
    <cellStyle name="Currency [0]" xfId="4" builtinId="7"/>
    <cellStyle name="Normal" xfId="0" builtinId="0"/>
    <cellStyle name="Normal 8" xfId="3"/>
    <cellStyle name="Percent" xfId="6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_([$Rp-421]* #,##0.00_);_([$Rp-421]* \(#,##0.00\);_([$Rp-421]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5" formatCode="_([$Rp-421]* #,##0.00_);_([$Rp-421]* \(#,##0.00\);_([$Rp-421]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%20I%20N%20D%20O%20W%20S%20%20%201%200\Downloads\Contoh_ra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Harga Satuan"/>
      <sheetName val="Rencana Anggaran Biaya"/>
      <sheetName val="Rekapitulasi RAB"/>
      <sheetName val="Harga Bahan"/>
    </sheetNames>
    <sheetDataSet>
      <sheetData sheetId="0">
        <row r="3">
          <cell r="A3" t="str">
            <v>Pekerjaan :</v>
          </cell>
        </row>
        <row r="4">
          <cell r="A4" t="str">
            <v>Lokasi :</v>
          </cell>
        </row>
        <row r="5">
          <cell r="A5" t="str">
            <v>Tahun :</v>
          </cell>
        </row>
        <row r="9">
          <cell r="B9" t="str">
            <v>PEKERJAAN PERSIAPAN</v>
          </cell>
        </row>
        <row r="81">
          <cell r="B81" t="str">
            <v>PEKERJAAN TANAH</v>
          </cell>
        </row>
        <row r="100">
          <cell r="B100" t="str">
            <v>PEKERJAAN PONDASI</v>
          </cell>
        </row>
        <row r="113">
          <cell r="B113" t="str">
            <v>PEKERJAAN DINDING</v>
          </cell>
        </row>
        <row r="138">
          <cell r="B138" t="str">
            <v>PEKERJAAN PLESTERAN DINDING</v>
          </cell>
        </row>
        <row r="161">
          <cell r="B161" t="str">
            <v>PEKERJAAN KAYU</v>
          </cell>
        </row>
        <row r="220">
          <cell r="B220" t="str">
            <v>PEKERJAAN BETON</v>
          </cell>
        </row>
        <row r="330">
          <cell r="B330" t="str">
            <v>PEKERJAAN PENUTUP ATAP</v>
          </cell>
        </row>
        <row r="353">
          <cell r="B353" t="str">
            <v>PEKERJAAN PLAFON</v>
          </cell>
        </row>
        <row r="375">
          <cell r="B375" t="str">
            <v>PEKERJAAN PENUTUP LANTAI DAN DINDING</v>
          </cell>
        </row>
        <row r="432">
          <cell r="B432" t="str">
            <v>PEKERJAAN KUNCI DAN KACA</v>
          </cell>
        </row>
        <row r="488">
          <cell r="B488" t="str">
            <v>PEKERJAAN PENGECATAN</v>
          </cell>
        </row>
        <row r="517">
          <cell r="B517" t="str">
            <v>PEKERJAAN INSTALASI LISTRIK</v>
          </cell>
        </row>
        <row r="531">
          <cell r="B531" t="str">
            <v>PEKERJAAN SANITASI</v>
          </cell>
        </row>
      </sheetData>
      <sheetData sheetId="1">
        <row r="3">
          <cell r="A3" t="str">
            <v>Pekerjaan :</v>
          </cell>
        </row>
        <row r="4">
          <cell r="A4" t="str">
            <v>Lokasi :</v>
          </cell>
        </row>
        <row r="5">
          <cell r="A5" t="str">
            <v>Tahun :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B7:F92" totalsRowShown="0" headerRowDxfId="15" headerRowBorderDxfId="14" tableBorderDxfId="13" totalsRowBorderDxfId="12">
  <autoFilter ref="B7:F92"/>
  <tableColumns count="5">
    <tableColumn id="1" name="No" dataDxfId="11"/>
    <tableColumn id="2" name="Bahan" dataDxfId="10"/>
    <tableColumn id="3" name="Satuan" dataDxfId="9"/>
    <tableColumn id="4" name="Harga (Rp)" dataDxfId="8" dataCellStyle="Comma"/>
    <tableColumn id="5" name="Sumber informasi/survey" dataDxfId="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5:E109" totalsRowShown="0" headerRowDxfId="6" headerRowBorderDxfId="5" tableBorderDxfId="4">
  <autoFilter ref="B95:E109"/>
  <tableColumns count="4">
    <tableColumn id="1" name="No" dataDxfId="3"/>
    <tableColumn id="2" name="Tenaga" dataDxfId="2"/>
    <tableColumn id="3" name="Sat" dataDxfId="1"/>
    <tableColumn id="4" name="Harga" dataDxfId="0" dataCellStyle="Currenc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9"/>
  <sheetViews>
    <sheetView topLeftCell="A72" workbookViewId="0">
      <selection activeCell="C92" sqref="C92"/>
    </sheetView>
  </sheetViews>
  <sheetFormatPr defaultRowHeight="15" x14ac:dyDescent="0.25"/>
  <cols>
    <col min="2" max="2" width="5.140625" customWidth="1"/>
    <col min="3" max="3" width="44.7109375" customWidth="1"/>
    <col min="5" max="5" width="9.140625" style="3"/>
  </cols>
  <sheetData>
    <row r="1" spans="2:5" ht="18.75" x14ac:dyDescent="0.4">
      <c r="C1" s="2" t="s">
        <v>96</v>
      </c>
    </row>
    <row r="2" spans="2:5" x14ac:dyDescent="0.25">
      <c r="B2" t="s">
        <v>79</v>
      </c>
    </row>
    <row r="3" spans="2:5" x14ac:dyDescent="0.25">
      <c r="B3" t="s">
        <v>80</v>
      </c>
    </row>
    <row r="4" spans="2:5" x14ac:dyDescent="0.25">
      <c r="B4" t="s">
        <v>81</v>
      </c>
    </row>
    <row r="6" spans="2:5" x14ac:dyDescent="0.25">
      <c r="B6" s="1" t="s">
        <v>0</v>
      </c>
      <c r="C6" s="1" t="s">
        <v>1</v>
      </c>
      <c r="D6" s="1" t="s">
        <v>2</v>
      </c>
      <c r="E6" s="4" t="s">
        <v>3</v>
      </c>
    </row>
    <row r="7" spans="2:5" x14ac:dyDescent="0.25">
      <c r="B7" s="1" t="s">
        <v>4</v>
      </c>
      <c r="C7" s="1" t="s">
        <v>82</v>
      </c>
      <c r="D7" s="1"/>
      <c r="E7" s="4"/>
    </row>
    <row r="8" spans="2:5" x14ac:dyDescent="0.25">
      <c r="B8" s="1">
        <v>1</v>
      </c>
      <c r="C8" s="1" t="s">
        <v>5</v>
      </c>
      <c r="D8" s="1" t="s">
        <v>6</v>
      </c>
      <c r="E8" s="4">
        <v>308.12</v>
      </c>
    </row>
    <row r="9" spans="2:5" x14ac:dyDescent="0.25">
      <c r="B9" s="1">
        <v>2</v>
      </c>
      <c r="C9" s="1" t="s">
        <v>7</v>
      </c>
      <c r="D9" s="1" t="s">
        <v>8</v>
      </c>
      <c r="E9" s="4">
        <v>72.739999999999995</v>
      </c>
    </row>
    <row r="10" spans="2:5" x14ac:dyDescent="0.25">
      <c r="B10" s="1">
        <v>3</v>
      </c>
      <c r="C10" s="1" t="s">
        <v>9</v>
      </c>
      <c r="D10" s="1" t="s">
        <v>8</v>
      </c>
      <c r="E10" s="4">
        <v>38</v>
      </c>
    </row>
    <row r="11" spans="2:5" x14ac:dyDescent="0.25">
      <c r="B11" s="1">
        <v>4</v>
      </c>
      <c r="C11" s="1" t="s">
        <v>10</v>
      </c>
      <c r="D11" s="1" t="s">
        <v>11</v>
      </c>
      <c r="E11" s="4">
        <v>1</v>
      </c>
    </row>
    <row r="12" spans="2:5" x14ac:dyDescent="0.25">
      <c r="B12" s="1">
        <v>5</v>
      </c>
      <c r="C12" s="1" t="s">
        <v>12</v>
      </c>
      <c r="D12" s="1" t="s">
        <v>6</v>
      </c>
      <c r="E12" s="4">
        <v>24</v>
      </c>
    </row>
    <row r="13" spans="2:5" x14ac:dyDescent="0.25">
      <c r="B13" s="1">
        <v>6</v>
      </c>
      <c r="C13" s="1" t="s">
        <v>13</v>
      </c>
      <c r="D13" s="1" t="s">
        <v>14</v>
      </c>
      <c r="E13" s="4">
        <v>1</v>
      </c>
    </row>
    <row r="14" spans="2:5" x14ac:dyDescent="0.25">
      <c r="B14" s="1">
        <v>7</v>
      </c>
      <c r="C14" s="1" t="s">
        <v>15</v>
      </c>
      <c r="D14" s="1" t="s">
        <v>14</v>
      </c>
      <c r="E14" s="4">
        <v>1</v>
      </c>
    </row>
    <row r="15" spans="2:5" x14ac:dyDescent="0.25">
      <c r="B15" s="1">
        <v>8</v>
      </c>
      <c r="C15" s="1" t="s">
        <v>16</v>
      </c>
      <c r="D15" s="1" t="s">
        <v>14</v>
      </c>
      <c r="E15" s="4">
        <v>1</v>
      </c>
    </row>
    <row r="16" spans="2:5" x14ac:dyDescent="0.25">
      <c r="B16" s="1">
        <v>9</v>
      </c>
      <c r="C16" s="1" t="s">
        <v>17</v>
      </c>
      <c r="D16" s="1" t="s">
        <v>14</v>
      </c>
      <c r="E16" s="4">
        <v>1</v>
      </c>
    </row>
    <row r="17" spans="2:5" x14ac:dyDescent="0.25">
      <c r="B17" s="1"/>
      <c r="C17" s="1"/>
      <c r="D17" s="1"/>
      <c r="E17" s="4"/>
    </row>
    <row r="18" spans="2:5" x14ac:dyDescent="0.25">
      <c r="B18" s="1" t="s">
        <v>18</v>
      </c>
      <c r="C18" s="1" t="s">
        <v>83</v>
      </c>
      <c r="D18" s="1"/>
      <c r="E18" s="4"/>
    </row>
    <row r="19" spans="2:5" x14ac:dyDescent="0.25">
      <c r="B19" s="1">
        <v>1</v>
      </c>
      <c r="C19" s="1" t="s">
        <v>19</v>
      </c>
      <c r="D19" s="1" t="s">
        <v>20</v>
      </c>
      <c r="E19" s="4">
        <v>52.787999999999997</v>
      </c>
    </row>
    <row r="20" spans="2:5" x14ac:dyDescent="0.25">
      <c r="B20" s="1">
        <v>2</v>
      </c>
      <c r="C20" s="1" t="s">
        <v>21</v>
      </c>
      <c r="D20" s="1" t="s">
        <v>20</v>
      </c>
      <c r="E20" s="4">
        <v>13.196999999999999</v>
      </c>
    </row>
    <row r="21" spans="2:5" x14ac:dyDescent="0.25">
      <c r="B21" s="1">
        <v>3</v>
      </c>
      <c r="C21" s="1" t="s">
        <v>22</v>
      </c>
      <c r="D21" s="1" t="s">
        <v>20</v>
      </c>
      <c r="E21" s="4">
        <v>3.3380000000000001</v>
      </c>
    </row>
    <row r="22" spans="2:5" x14ac:dyDescent="0.25">
      <c r="B22" s="1"/>
      <c r="C22" s="1"/>
      <c r="D22" s="1"/>
      <c r="E22" s="4"/>
    </row>
    <row r="23" spans="2:5" x14ac:dyDescent="0.25">
      <c r="B23" s="1" t="s">
        <v>23</v>
      </c>
      <c r="C23" s="1" t="s">
        <v>84</v>
      </c>
      <c r="D23" s="1"/>
      <c r="E23" s="4"/>
    </row>
    <row r="24" spans="2:5" x14ac:dyDescent="0.25">
      <c r="B24" s="1">
        <v>1</v>
      </c>
      <c r="C24" s="1" t="s">
        <v>319</v>
      </c>
      <c r="D24" s="1" t="s">
        <v>20</v>
      </c>
      <c r="E24" s="4">
        <v>28.369</v>
      </c>
    </row>
    <row r="25" spans="2:5" x14ac:dyDescent="0.25">
      <c r="B25" s="1"/>
      <c r="C25" s="1"/>
      <c r="D25" s="1"/>
      <c r="E25" s="4"/>
    </row>
    <row r="26" spans="2:5" x14ac:dyDescent="0.25">
      <c r="B26" s="1" t="s">
        <v>24</v>
      </c>
      <c r="C26" s="1" t="s">
        <v>85</v>
      </c>
      <c r="D26" s="1"/>
      <c r="E26" s="4"/>
    </row>
    <row r="27" spans="2:5" x14ac:dyDescent="0.25">
      <c r="B27" s="1">
        <v>1</v>
      </c>
      <c r="C27" s="1" t="s">
        <v>25</v>
      </c>
      <c r="D27" s="1" t="s">
        <v>6</v>
      </c>
      <c r="E27" s="4">
        <v>28.946999999999999</v>
      </c>
    </row>
    <row r="28" spans="2:5" x14ac:dyDescent="0.25">
      <c r="B28" s="1">
        <v>2</v>
      </c>
      <c r="C28" s="1" t="s">
        <v>26</v>
      </c>
      <c r="D28" s="1" t="s">
        <v>6</v>
      </c>
      <c r="E28" s="4">
        <v>268.53199999999998</v>
      </c>
    </row>
    <row r="29" spans="2:5" x14ac:dyDescent="0.25">
      <c r="B29" s="1"/>
      <c r="C29" s="1"/>
      <c r="D29" s="1"/>
      <c r="E29" s="4"/>
    </row>
    <row r="30" spans="2:5" x14ac:dyDescent="0.25">
      <c r="B30" s="1" t="s">
        <v>27</v>
      </c>
      <c r="C30" s="1" t="s">
        <v>86</v>
      </c>
      <c r="D30" s="1"/>
      <c r="E30" s="4"/>
    </row>
    <row r="31" spans="2:5" x14ac:dyDescent="0.25">
      <c r="B31" s="1">
        <v>1</v>
      </c>
      <c r="C31" s="1" t="s">
        <v>28</v>
      </c>
      <c r="D31" s="1" t="s">
        <v>6</v>
      </c>
      <c r="E31" s="4">
        <v>29.782</v>
      </c>
    </row>
    <row r="32" spans="2:5" x14ac:dyDescent="0.25">
      <c r="B32" s="1">
        <v>2</v>
      </c>
      <c r="C32" s="1" t="s">
        <v>29</v>
      </c>
      <c r="D32" s="1" t="s">
        <v>6</v>
      </c>
      <c r="E32" s="4">
        <v>396.226</v>
      </c>
    </row>
    <row r="33" spans="2:5" x14ac:dyDescent="0.25">
      <c r="B33" s="1"/>
      <c r="C33" s="1"/>
      <c r="D33" s="1"/>
      <c r="E33" s="4"/>
    </row>
    <row r="34" spans="2:5" x14ac:dyDescent="0.25">
      <c r="B34" s="1" t="s">
        <v>30</v>
      </c>
      <c r="C34" s="1" t="s">
        <v>87</v>
      </c>
      <c r="D34" s="1"/>
      <c r="E34" s="4"/>
    </row>
    <row r="35" spans="2:5" x14ac:dyDescent="0.25">
      <c r="B35" s="1">
        <v>1</v>
      </c>
      <c r="C35" s="1" t="s">
        <v>31</v>
      </c>
      <c r="D35" s="1" t="s">
        <v>20</v>
      </c>
      <c r="E35" s="4">
        <v>1.123</v>
      </c>
    </row>
    <row r="36" spans="2:5" x14ac:dyDescent="0.25">
      <c r="B36" s="1">
        <v>2</v>
      </c>
      <c r="C36" s="1" t="s">
        <v>32</v>
      </c>
      <c r="D36" s="1" t="s">
        <v>6</v>
      </c>
      <c r="E36" s="4">
        <v>25.553999999999998</v>
      </c>
    </row>
    <row r="37" spans="2:5" x14ac:dyDescent="0.25">
      <c r="B37" s="1">
        <v>3</v>
      </c>
      <c r="C37" s="1" t="s">
        <v>33</v>
      </c>
      <c r="D37" s="1" t="s">
        <v>20</v>
      </c>
      <c r="E37" s="4">
        <v>1.327</v>
      </c>
    </row>
    <row r="38" spans="2:5" x14ac:dyDescent="0.25">
      <c r="B38" s="1">
        <v>4</v>
      </c>
      <c r="C38" s="1" t="s">
        <v>34</v>
      </c>
      <c r="D38" s="1" t="s">
        <v>6</v>
      </c>
      <c r="E38" s="4">
        <v>226.30699999999999</v>
      </c>
    </row>
    <row r="39" spans="2:5" x14ac:dyDescent="0.25">
      <c r="B39" s="1">
        <v>5</v>
      </c>
      <c r="C39" s="1" t="s">
        <v>35</v>
      </c>
      <c r="D39" s="1" t="s">
        <v>20</v>
      </c>
      <c r="E39" s="4">
        <v>0.35499999999999998</v>
      </c>
    </row>
    <row r="40" spans="2:5" x14ac:dyDescent="0.25">
      <c r="B40" s="1">
        <v>6</v>
      </c>
      <c r="C40" s="1" t="s">
        <v>36</v>
      </c>
      <c r="D40" s="1" t="s">
        <v>6</v>
      </c>
      <c r="E40" s="4">
        <v>184.72499999999999</v>
      </c>
    </row>
    <row r="41" spans="2:5" x14ac:dyDescent="0.25">
      <c r="B41" s="1"/>
      <c r="C41" s="1"/>
      <c r="D41" s="1"/>
      <c r="E41" s="4"/>
    </row>
    <row r="42" spans="2:5" x14ac:dyDescent="0.25">
      <c r="B42" s="1" t="s">
        <v>37</v>
      </c>
      <c r="C42" s="1" t="s">
        <v>88</v>
      </c>
      <c r="D42" s="1"/>
      <c r="E42" s="4"/>
    </row>
    <row r="43" spans="2:5" x14ac:dyDescent="0.25">
      <c r="B43" s="1">
        <v>1</v>
      </c>
      <c r="C43" s="1" t="s">
        <v>38</v>
      </c>
      <c r="D43" s="1" t="s">
        <v>20</v>
      </c>
      <c r="E43" s="4">
        <v>3.3380000000000001</v>
      </c>
    </row>
    <row r="44" spans="2:5" x14ac:dyDescent="0.25">
      <c r="B44" s="1">
        <v>2</v>
      </c>
      <c r="C44" s="1" t="s">
        <v>39</v>
      </c>
      <c r="D44" s="1" t="s">
        <v>20</v>
      </c>
      <c r="E44" s="4">
        <v>3.2290000000000001</v>
      </c>
    </row>
    <row r="45" spans="2:5" x14ac:dyDescent="0.25">
      <c r="B45" s="1">
        <v>3</v>
      </c>
      <c r="C45" s="1" t="s">
        <v>40</v>
      </c>
      <c r="D45" s="1" t="s">
        <v>20</v>
      </c>
      <c r="E45" s="4">
        <v>3.3380000000000001</v>
      </c>
    </row>
    <row r="46" spans="2:5" x14ac:dyDescent="0.25">
      <c r="B46" s="1">
        <v>4</v>
      </c>
      <c r="C46" s="1" t="s">
        <v>41</v>
      </c>
      <c r="D46" s="1" t="s">
        <v>20</v>
      </c>
      <c r="E46" s="4">
        <v>5.2830000000000004</v>
      </c>
    </row>
    <row r="47" spans="2:5" x14ac:dyDescent="0.25">
      <c r="B47" s="1"/>
      <c r="C47" s="1"/>
      <c r="D47" s="1"/>
      <c r="E47" s="4"/>
    </row>
    <row r="48" spans="2:5" x14ac:dyDescent="0.25">
      <c r="B48" s="1" t="s">
        <v>42</v>
      </c>
      <c r="C48" s="1" t="s">
        <v>89</v>
      </c>
      <c r="D48" s="1"/>
      <c r="E48" s="4"/>
    </row>
    <row r="49" spans="2:5" x14ac:dyDescent="0.25">
      <c r="B49" s="1">
        <v>1</v>
      </c>
      <c r="C49" s="1" t="s">
        <v>43</v>
      </c>
      <c r="D49" s="1" t="s">
        <v>8</v>
      </c>
      <c r="E49" s="4">
        <v>59.8</v>
      </c>
    </row>
    <row r="50" spans="2:5" x14ac:dyDescent="0.25">
      <c r="B50" s="1">
        <v>2</v>
      </c>
      <c r="C50" s="1" t="s">
        <v>44</v>
      </c>
      <c r="D50" s="1" t="s">
        <v>6</v>
      </c>
      <c r="E50" s="4">
        <v>226.30699999999999</v>
      </c>
    </row>
    <row r="51" spans="2:5" x14ac:dyDescent="0.25">
      <c r="B51" s="1"/>
      <c r="C51" s="1"/>
      <c r="D51" s="1"/>
      <c r="E51" s="4"/>
    </row>
    <row r="52" spans="2:5" x14ac:dyDescent="0.25">
      <c r="B52" s="1" t="s">
        <v>45</v>
      </c>
      <c r="C52" s="1" t="s">
        <v>90</v>
      </c>
      <c r="D52" s="1"/>
      <c r="E52" s="4"/>
    </row>
    <row r="53" spans="2:5" x14ac:dyDescent="0.25">
      <c r="B53" s="1">
        <v>1</v>
      </c>
      <c r="C53" s="1" t="s">
        <v>46</v>
      </c>
      <c r="D53" s="1" t="s">
        <v>8</v>
      </c>
      <c r="E53" s="4">
        <v>141.5</v>
      </c>
    </row>
    <row r="54" spans="2:5" x14ac:dyDescent="0.25">
      <c r="B54" s="1">
        <v>2</v>
      </c>
      <c r="C54" s="1" t="s">
        <v>47</v>
      </c>
      <c r="D54" s="1" t="s">
        <v>6</v>
      </c>
      <c r="E54" s="4">
        <v>184.72499999999999</v>
      </c>
    </row>
    <row r="55" spans="2:5" x14ac:dyDescent="0.25">
      <c r="B55" s="1"/>
      <c r="C55" s="1"/>
      <c r="D55" s="1"/>
      <c r="E55" s="4"/>
    </row>
    <row r="56" spans="2:5" x14ac:dyDescent="0.25">
      <c r="B56" s="1" t="s">
        <v>48</v>
      </c>
      <c r="C56" s="1" t="s">
        <v>91</v>
      </c>
      <c r="D56" s="1"/>
      <c r="E56" s="4"/>
    </row>
    <row r="57" spans="2:5" x14ac:dyDescent="0.25">
      <c r="B57" s="1">
        <v>1</v>
      </c>
      <c r="C57" s="1" t="s">
        <v>49</v>
      </c>
      <c r="D57" s="1" t="s">
        <v>20</v>
      </c>
      <c r="E57" s="4">
        <v>12.15</v>
      </c>
    </row>
    <row r="58" spans="2:5" x14ac:dyDescent="0.25">
      <c r="B58" s="1">
        <v>2</v>
      </c>
      <c r="C58" s="1" t="s">
        <v>50</v>
      </c>
      <c r="D58" s="1" t="s">
        <v>6</v>
      </c>
      <c r="E58" s="4">
        <v>123.61499999999999</v>
      </c>
    </row>
    <row r="59" spans="2:5" x14ac:dyDescent="0.25">
      <c r="B59" s="1">
        <v>3</v>
      </c>
      <c r="C59" s="1" t="s">
        <v>51</v>
      </c>
      <c r="D59" s="1" t="s">
        <v>6</v>
      </c>
      <c r="E59" s="4">
        <v>5.25</v>
      </c>
    </row>
    <row r="60" spans="2:5" x14ac:dyDescent="0.25">
      <c r="B60" s="1">
        <v>4</v>
      </c>
      <c r="C60" s="1" t="s">
        <v>52</v>
      </c>
      <c r="D60" s="1" t="s">
        <v>6</v>
      </c>
      <c r="E60" s="4">
        <v>15.824</v>
      </c>
    </row>
    <row r="61" spans="2:5" x14ac:dyDescent="0.25">
      <c r="B61" s="1"/>
      <c r="C61" s="1"/>
      <c r="D61" s="1"/>
      <c r="E61" s="4"/>
    </row>
    <row r="62" spans="2:5" x14ac:dyDescent="0.25">
      <c r="B62" s="1" t="s">
        <v>53</v>
      </c>
      <c r="C62" s="1" t="s">
        <v>92</v>
      </c>
      <c r="D62" s="1"/>
      <c r="E62" s="4"/>
    </row>
    <row r="63" spans="2:5" x14ac:dyDescent="0.25">
      <c r="B63" s="1">
        <v>1</v>
      </c>
      <c r="C63" s="1" t="s">
        <v>54</v>
      </c>
      <c r="D63" s="1" t="s">
        <v>11</v>
      </c>
      <c r="E63" s="4">
        <v>8</v>
      </c>
    </row>
    <row r="64" spans="2:5" x14ac:dyDescent="0.25">
      <c r="B64" s="1">
        <v>2</v>
      </c>
      <c r="C64" s="1" t="s">
        <v>55</v>
      </c>
      <c r="D64" s="1" t="s">
        <v>11</v>
      </c>
      <c r="E64" s="4">
        <v>38</v>
      </c>
    </row>
    <row r="65" spans="2:5" x14ac:dyDescent="0.25">
      <c r="B65" s="1">
        <v>3</v>
      </c>
      <c r="C65" s="1" t="s">
        <v>56</v>
      </c>
      <c r="D65" s="1" t="s">
        <v>11</v>
      </c>
      <c r="E65" s="4">
        <v>4</v>
      </c>
    </row>
    <row r="66" spans="2:5" x14ac:dyDescent="0.25">
      <c r="B66" s="1">
        <v>4</v>
      </c>
      <c r="C66" s="1" t="s">
        <v>57</v>
      </c>
      <c r="D66" s="1" t="s">
        <v>11</v>
      </c>
      <c r="E66" s="4">
        <v>17</v>
      </c>
    </row>
    <row r="67" spans="2:5" x14ac:dyDescent="0.25">
      <c r="B67" s="1">
        <v>5</v>
      </c>
      <c r="C67" s="1" t="s">
        <v>58</v>
      </c>
      <c r="D67" s="1" t="s">
        <v>6</v>
      </c>
      <c r="E67" s="4">
        <v>21.472000000000001</v>
      </c>
    </row>
    <row r="68" spans="2:5" x14ac:dyDescent="0.25">
      <c r="B68" s="1">
        <v>6</v>
      </c>
      <c r="C68" s="1" t="s">
        <v>59</v>
      </c>
      <c r="D68" s="1" t="s">
        <v>6</v>
      </c>
      <c r="E68" s="4">
        <v>0.9</v>
      </c>
    </row>
    <row r="69" spans="2:5" x14ac:dyDescent="0.25">
      <c r="B69" s="1"/>
      <c r="C69" s="1"/>
      <c r="D69" s="1"/>
      <c r="E69" s="4"/>
    </row>
    <row r="70" spans="2:5" x14ac:dyDescent="0.25">
      <c r="B70" s="1" t="s">
        <v>60</v>
      </c>
      <c r="C70" s="1" t="s">
        <v>93</v>
      </c>
      <c r="D70" s="1"/>
      <c r="E70" s="4"/>
    </row>
    <row r="71" spans="2:5" x14ac:dyDescent="0.25">
      <c r="B71" s="1">
        <v>1</v>
      </c>
      <c r="C71" s="1" t="s">
        <v>61</v>
      </c>
      <c r="D71" s="1" t="s">
        <v>6</v>
      </c>
      <c r="E71" s="4">
        <v>254.58600000000001</v>
      </c>
    </row>
    <row r="72" spans="2:5" x14ac:dyDescent="0.25">
      <c r="B72" s="1">
        <v>2</v>
      </c>
      <c r="C72" s="1" t="s">
        <v>62</v>
      </c>
      <c r="D72" s="1" t="s">
        <v>6</v>
      </c>
      <c r="E72" s="4">
        <v>410.18400000000003</v>
      </c>
    </row>
    <row r="73" spans="2:5" x14ac:dyDescent="0.25">
      <c r="B73" s="1"/>
      <c r="C73" s="1"/>
      <c r="D73" s="1"/>
      <c r="E73" s="4"/>
    </row>
    <row r="74" spans="2:5" x14ac:dyDescent="0.25">
      <c r="B74" s="1" t="s">
        <v>63</v>
      </c>
      <c r="C74" s="1" t="s">
        <v>94</v>
      </c>
      <c r="D74" s="1"/>
      <c r="E74" s="4"/>
    </row>
    <row r="75" spans="2:5" x14ac:dyDescent="0.25">
      <c r="B75" s="1">
        <v>1</v>
      </c>
      <c r="C75" s="1" t="s">
        <v>64</v>
      </c>
      <c r="D75" s="1" t="s">
        <v>65</v>
      </c>
      <c r="E75" s="4">
        <v>1</v>
      </c>
    </row>
    <row r="76" spans="2:5" x14ac:dyDescent="0.25">
      <c r="B76" s="1">
        <v>2</v>
      </c>
      <c r="C76" s="1" t="s">
        <v>66</v>
      </c>
      <c r="D76" s="1" t="s">
        <v>11</v>
      </c>
      <c r="E76" s="4">
        <v>14</v>
      </c>
    </row>
    <row r="77" spans="2:5" x14ac:dyDescent="0.25">
      <c r="B77" s="1">
        <v>3</v>
      </c>
      <c r="C77" s="1" t="s">
        <v>67</v>
      </c>
      <c r="D77" s="1" t="s">
        <v>11</v>
      </c>
      <c r="E77" s="4">
        <v>1</v>
      </c>
    </row>
    <row r="78" spans="2:5" x14ac:dyDescent="0.25">
      <c r="B78" s="1">
        <v>4</v>
      </c>
      <c r="C78" s="1" t="s">
        <v>68</v>
      </c>
      <c r="D78" s="1" t="s">
        <v>11</v>
      </c>
      <c r="E78" s="4">
        <v>9</v>
      </c>
    </row>
    <row r="79" spans="2:5" x14ac:dyDescent="0.25">
      <c r="B79" s="1">
        <v>5</v>
      </c>
      <c r="C79" s="1" t="s">
        <v>69</v>
      </c>
      <c r="D79" s="1" t="s">
        <v>11</v>
      </c>
      <c r="E79" s="4">
        <v>14</v>
      </c>
    </row>
    <row r="80" spans="2:5" x14ac:dyDescent="0.25">
      <c r="B80" s="1">
        <v>6</v>
      </c>
      <c r="C80" s="1" t="s">
        <v>70</v>
      </c>
      <c r="D80" s="1" t="s">
        <v>11</v>
      </c>
      <c r="E80" s="4">
        <v>14</v>
      </c>
    </row>
    <row r="81" spans="2:5" x14ac:dyDescent="0.25">
      <c r="B81" s="1"/>
      <c r="C81" s="1"/>
      <c r="D81" s="1"/>
      <c r="E81" s="4"/>
    </row>
    <row r="82" spans="2:5" x14ac:dyDescent="0.25">
      <c r="B82" s="1" t="s">
        <v>71</v>
      </c>
      <c r="C82" s="1" t="s">
        <v>95</v>
      </c>
      <c r="D82" s="1"/>
      <c r="E82" s="4"/>
    </row>
    <row r="83" spans="2:5" x14ac:dyDescent="0.25">
      <c r="B83" s="1">
        <v>1</v>
      </c>
      <c r="C83" s="1" t="s">
        <v>72</v>
      </c>
      <c r="D83" s="1" t="s">
        <v>11</v>
      </c>
      <c r="E83" s="4">
        <v>2</v>
      </c>
    </row>
    <row r="84" spans="2:5" x14ac:dyDescent="0.25">
      <c r="B84" s="1">
        <v>2</v>
      </c>
      <c r="C84" s="1" t="s">
        <v>73</v>
      </c>
      <c r="D84" s="1" t="s">
        <v>11</v>
      </c>
      <c r="E84" s="4">
        <v>2</v>
      </c>
    </row>
    <row r="85" spans="2:5" x14ac:dyDescent="0.25">
      <c r="B85" s="1">
        <v>3</v>
      </c>
      <c r="C85" s="1" t="s">
        <v>74</v>
      </c>
      <c r="D85" s="1" t="s">
        <v>11</v>
      </c>
      <c r="E85" s="4">
        <v>3</v>
      </c>
    </row>
    <row r="86" spans="2:5" x14ac:dyDescent="0.25">
      <c r="B86" s="1">
        <v>4</v>
      </c>
      <c r="C86" s="1" t="s">
        <v>75</v>
      </c>
      <c r="D86" s="1" t="s">
        <v>8</v>
      </c>
      <c r="E86" s="4">
        <v>19.649999999999999</v>
      </c>
    </row>
    <row r="87" spans="2:5" x14ac:dyDescent="0.25">
      <c r="B87" s="1">
        <v>5</v>
      </c>
      <c r="C87" s="1" t="s">
        <v>76</v>
      </c>
      <c r="D87" s="1" t="s">
        <v>8</v>
      </c>
      <c r="E87" s="4">
        <v>20.47</v>
      </c>
    </row>
    <row r="88" spans="2:5" x14ac:dyDescent="0.25">
      <c r="B88" s="1">
        <v>6</v>
      </c>
      <c r="C88" s="1" t="s">
        <v>77</v>
      </c>
      <c r="D88" s="1" t="s">
        <v>11</v>
      </c>
      <c r="E88" s="4">
        <v>1</v>
      </c>
    </row>
    <row r="89" spans="2:5" x14ac:dyDescent="0.25">
      <c r="B89" s="1">
        <v>7</v>
      </c>
      <c r="C89" s="1" t="s">
        <v>78</v>
      </c>
      <c r="D89" s="1" t="s">
        <v>11</v>
      </c>
      <c r="E89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9"/>
  <sheetViews>
    <sheetView topLeftCell="A60" workbookViewId="0">
      <selection activeCell="E83" sqref="E83"/>
    </sheetView>
  </sheetViews>
  <sheetFormatPr defaultRowHeight="15" x14ac:dyDescent="0.25"/>
  <cols>
    <col min="2" max="2" width="12.85546875" customWidth="1"/>
    <col min="3" max="3" width="29.7109375" customWidth="1"/>
    <col min="5" max="5" width="19.5703125" customWidth="1"/>
    <col min="6" max="6" width="23.85546875" customWidth="1"/>
  </cols>
  <sheetData>
    <row r="1" spans="2:6" ht="18" x14ac:dyDescent="0.25">
      <c r="B1" s="185" t="s">
        <v>97</v>
      </c>
      <c r="C1" s="185"/>
      <c r="D1" s="185"/>
      <c r="E1" s="185"/>
      <c r="F1" s="185"/>
    </row>
    <row r="3" spans="2:6" x14ac:dyDescent="0.25">
      <c r="B3" t="s">
        <v>79</v>
      </c>
      <c r="C3" s="5" t="s">
        <v>98</v>
      </c>
    </row>
    <row r="4" spans="2:6" x14ac:dyDescent="0.25">
      <c r="B4" t="s">
        <v>80</v>
      </c>
      <c r="C4" s="5" t="s">
        <v>99</v>
      </c>
    </row>
    <row r="5" spans="2:6" x14ac:dyDescent="0.25">
      <c r="B5" t="s">
        <v>81</v>
      </c>
      <c r="C5" s="5">
        <v>2019</v>
      </c>
    </row>
    <row r="7" spans="2:6" x14ac:dyDescent="0.25">
      <c r="B7" s="6" t="s">
        <v>0</v>
      </c>
      <c r="C7" s="7" t="s">
        <v>100</v>
      </c>
      <c r="D7" s="7" t="s">
        <v>2</v>
      </c>
      <c r="E7" s="8" t="s">
        <v>101</v>
      </c>
      <c r="F7" s="9" t="s">
        <v>102</v>
      </c>
    </row>
    <row r="8" spans="2:6" x14ac:dyDescent="0.25">
      <c r="B8" s="10">
        <v>1</v>
      </c>
      <c r="C8" s="11" t="s">
        <v>103</v>
      </c>
      <c r="D8" s="12" t="s">
        <v>104</v>
      </c>
      <c r="E8" s="13">
        <v>40000</v>
      </c>
      <c r="F8" s="14" t="s">
        <v>105</v>
      </c>
    </row>
    <row r="9" spans="2:6" x14ac:dyDescent="0.25">
      <c r="B9" s="10">
        <v>2</v>
      </c>
      <c r="C9" s="11" t="s">
        <v>106</v>
      </c>
      <c r="D9" s="12" t="s">
        <v>107</v>
      </c>
      <c r="E9" s="13">
        <v>1500</v>
      </c>
      <c r="F9" s="14" t="s">
        <v>105</v>
      </c>
    </row>
    <row r="10" spans="2:6" x14ac:dyDescent="0.25">
      <c r="B10" s="10">
        <v>3</v>
      </c>
      <c r="C10" s="11" t="s">
        <v>108</v>
      </c>
      <c r="D10" s="12" t="s">
        <v>109</v>
      </c>
      <c r="E10" s="13">
        <v>300000</v>
      </c>
      <c r="F10" s="14" t="s">
        <v>110</v>
      </c>
    </row>
    <row r="11" spans="2:6" x14ac:dyDescent="0.25">
      <c r="B11" s="10">
        <v>4</v>
      </c>
      <c r="C11" s="11" t="s">
        <v>111</v>
      </c>
      <c r="D11" s="12" t="s">
        <v>109</v>
      </c>
      <c r="E11" s="13">
        <v>280000</v>
      </c>
      <c r="F11" s="14" t="s">
        <v>112</v>
      </c>
    </row>
    <row r="12" spans="2:6" x14ac:dyDescent="0.25">
      <c r="B12" s="10">
        <v>5</v>
      </c>
      <c r="C12" s="11" t="s">
        <v>113</v>
      </c>
      <c r="D12" s="12" t="s">
        <v>109</v>
      </c>
      <c r="E12" s="13">
        <v>2500000</v>
      </c>
      <c r="F12" s="14" t="s">
        <v>105</v>
      </c>
    </row>
    <row r="13" spans="2:6" x14ac:dyDescent="0.25">
      <c r="B13" s="10">
        <v>6</v>
      </c>
      <c r="C13" s="11" t="s">
        <v>114</v>
      </c>
      <c r="D13" s="12" t="s">
        <v>107</v>
      </c>
      <c r="E13" s="13">
        <v>16000</v>
      </c>
      <c r="F13" s="14" t="s">
        <v>105</v>
      </c>
    </row>
    <row r="14" spans="2:6" x14ac:dyDescent="0.25">
      <c r="B14" s="10">
        <v>7</v>
      </c>
      <c r="C14" s="11" t="s">
        <v>115</v>
      </c>
      <c r="D14" s="12" t="s">
        <v>116</v>
      </c>
      <c r="E14" s="13">
        <v>35000</v>
      </c>
      <c r="F14" s="14" t="s">
        <v>105</v>
      </c>
    </row>
    <row r="15" spans="2:6" x14ac:dyDescent="0.25">
      <c r="B15" s="10">
        <v>8</v>
      </c>
      <c r="C15" s="11" t="s">
        <v>117</v>
      </c>
      <c r="D15" s="12" t="s">
        <v>109</v>
      </c>
      <c r="E15" s="13">
        <v>12320000</v>
      </c>
      <c r="F15" s="14" t="s">
        <v>105</v>
      </c>
    </row>
    <row r="16" spans="2:6" x14ac:dyDescent="0.25">
      <c r="B16" s="10">
        <v>9</v>
      </c>
      <c r="C16" s="11" t="s">
        <v>118</v>
      </c>
      <c r="D16" s="12" t="s">
        <v>107</v>
      </c>
      <c r="E16" s="13">
        <v>20000</v>
      </c>
      <c r="F16" s="14" t="s">
        <v>105</v>
      </c>
    </row>
    <row r="17" spans="2:6" x14ac:dyDescent="0.25">
      <c r="B17" s="10">
        <v>10</v>
      </c>
      <c r="C17" s="11" t="s">
        <v>119</v>
      </c>
      <c r="D17" s="12" t="s">
        <v>109</v>
      </c>
      <c r="E17" s="13">
        <v>350000</v>
      </c>
      <c r="F17" s="14" t="s">
        <v>110</v>
      </c>
    </row>
    <row r="18" spans="2:6" x14ac:dyDescent="0.25">
      <c r="B18" s="10">
        <v>11</v>
      </c>
      <c r="C18" s="11" t="s">
        <v>120</v>
      </c>
      <c r="D18" s="12" t="s">
        <v>121</v>
      </c>
      <c r="E18" s="13">
        <v>57000</v>
      </c>
      <c r="F18" s="14" t="s">
        <v>105</v>
      </c>
    </row>
    <row r="19" spans="2:6" x14ac:dyDescent="0.25">
      <c r="B19" s="10">
        <v>12</v>
      </c>
      <c r="C19" s="11" t="s">
        <v>122</v>
      </c>
      <c r="D19" s="12" t="s">
        <v>11</v>
      </c>
      <c r="E19" s="13">
        <v>510000</v>
      </c>
      <c r="F19" s="14" t="s">
        <v>105</v>
      </c>
    </row>
    <row r="20" spans="2:6" x14ac:dyDescent="0.25">
      <c r="B20" s="10">
        <v>13</v>
      </c>
      <c r="C20" s="11" t="s">
        <v>123</v>
      </c>
      <c r="D20" s="12" t="s">
        <v>124</v>
      </c>
      <c r="E20" s="13">
        <v>50000</v>
      </c>
      <c r="F20" s="14" t="s">
        <v>105</v>
      </c>
    </row>
    <row r="21" spans="2:6" x14ac:dyDescent="0.25">
      <c r="B21" s="10">
        <v>14</v>
      </c>
      <c r="C21" s="11" t="s">
        <v>125</v>
      </c>
      <c r="D21" s="12" t="s">
        <v>11</v>
      </c>
      <c r="E21" s="13">
        <v>210000</v>
      </c>
      <c r="F21" s="14" t="s">
        <v>105</v>
      </c>
    </row>
    <row r="22" spans="2:6" x14ac:dyDescent="0.25">
      <c r="B22" s="10">
        <v>15</v>
      </c>
      <c r="C22" s="11" t="s">
        <v>126</v>
      </c>
      <c r="D22" s="12" t="s">
        <v>121</v>
      </c>
      <c r="E22" s="13">
        <v>54000</v>
      </c>
      <c r="F22" s="14" t="s">
        <v>105</v>
      </c>
    </row>
    <row r="23" spans="2:6" x14ac:dyDescent="0.25">
      <c r="B23" s="10">
        <v>16</v>
      </c>
      <c r="C23" s="11" t="s">
        <v>127</v>
      </c>
      <c r="D23" s="12" t="s">
        <v>109</v>
      </c>
      <c r="E23" s="13">
        <v>100000</v>
      </c>
      <c r="F23" s="14" t="s">
        <v>110</v>
      </c>
    </row>
    <row r="24" spans="2:6" x14ac:dyDescent="0.25">
      <c r="B24" s="10">
        <v>17</v>
      </c>
      <c r="C24" s="11" t="s">
        <v>128</v>
      </c>
      <c r="D24" s="12" t="s">
        <v>109</v>
      </c>
      <c r="E24" s="13">
        <v>190000</v>
      </c>
      <c r="F24" s="14" t="s">
        <v>105</v>
      </c>
    </row>
    <row r="25" spans="2:6" x14ac:dyDescent="0.25">
      <c r="B25" s="10">
        <v>18</v>
      </c>
      <c r="C25" s="11" t="s">
        <v>129</v>
      </c>
      <c r="D25" s="12" t="s">
        <v>11</v>
      </c>
      <c r="E25" s="13">
        <v>800</v>
      </c>
      <c r="F25" s="14" t="s">
        <v>105</v>
      </c>
    </row>
    <row r="26" spans="2:6" x14ac:dyDescent="0.25">
      <c r="B26" s="10">
        <v>19</v>
      </c>
      <c r="C26" s="11" t="s">
        <v>130</v>
      </c>
      <c r="D26" s="12" t="s">
        <v>131</v>
      </c>
      <c r="E26" s="13">
        <v>180000</v>
      </c>
      <c r="F26" s="14" t="s">
        <v>112</v>
      </c>
    </row>
    <row r="27" spans="2:6" x14ac:dyDescent="0.25">
      <c r="B27" s="10">
        <v>20</v>
      </c>
      <c r="C27" s="11" t="s">
        <v>132</v>
      </c>
      <c r="D27" s="12" t="s">
        <v>131</v>
      </c>
      <c r="E27" s="13">
        <v>20000000</v>
      </c>
      <c r="F27" s="14" t="s">
        <v>105</v>
      </c>
    </row>
    <row r="28" spans="2:6" x14ac:dyDescent="0.25">
      <c r="B28" s="10">
        <v>21</v>
      </c>
      <c r="C28" s="11" t="s">
        <v>133</v>
      </c>
      <c r="D28" s="12" t="s">
        <v>131</v>
      </c>
      <c r="E28" s="13">
        <v>25000000</v>
      </c>
      <c r="F28" s="14" t="s">
        <v>105</v>
      </c>
    </row>
    <row r="29" spans="2:6" x14ac:dyDescent="0.25">
      <c r="B29" s="10">
        <v>22</v>
      </c>
      <c r="C29" s="15" t="s">
        <v>134</v>
      </c>
      <c r="D29" s="12" t="s">
        <v>131</v>
      </c>
      <c r="E29" s="13">
        <v>12000000</v>
      </c>
      <c r="F29" s="14" t="s">
        <v>105</v>
      </c>
    </row>
    <row r="30" spans="2:6" x14ac:dyDescent="0.25">
      <c r="B30" s="10">
        <v>23</v>
      </c>
      <c r="C30" s="15" t="s">
        <v>135</v>
      </c>
      <c r="D30" s="12" t="s">
        <v>131</v>
      </c>
      <c r="E30" s="13">
        <v>13000000</v>
      </c>
      <c r="F30" s="14" t="s">
        <v>105</v>
      </c>
    </row>
    <row r="31" spans="2:6" x14ac:dyDescent="0.25">
      <c r="B31" s="10">
        <v>24</v>
      </c>
      <c r="C31" s="15" t="s">
        <v>136</v>
      </c>
      <c r="D31" s="12" t="s">
        <v>131</v>
      </c>
      <c r="E31" s="13">
        <v>14000000</v>
      </c>
      <c r="F31" s="14" t="s">
        <v>105</v>
      </c>
    </row>
    <row r="32" spans="2:6" x14ac:dyDescent="0.25">
      <c r="B32" s="10">
        <v>25</v>
      </c>
      <c r="C32" s="15" t="s">
        <v>137</v>
      </c>
      <c r="D32" s="12" t="s">
        <v>104</v>
      </c>
      <c r="E32" s="13">
        <v>3000000</v>
      </c>
      <c r="F32" s="14" t="s">
        <v>105</v>
      </c>
    </row>
    <row r="33" spans="2:6" x14ac:dyDescent="0.25">
      <c r="B33" s="10">
        <v>26</v>
      </c>
      <c r="C33" s="11" t="s">
        <v>138</v>
      </c>
      <c r="D33" s="12" t="s">
        <v>109</v>
      </c>
      <c r="E33" s="13">
        <v>2500000</v>
      </c>
      <c r="F33" s="14" t="s">
        <v>105</v>
      </c>
    </row>
    <row r="34" spans="2:6" x14ac:dyDescent="0.25">
      <c r="B34" s="10">
        <v>27</v>
      </c>
      <c r="C34" s="11" t="s">
        <v>139</v>
      </c>
      <c r="D34" s="12" t="s">
        <v>116</v>
      </c>
      <c r="E34" s="13">
        <v>20000</v>
      </c>
      <c r="F34" s="14" t="s">
        <v>105</v>
      </c>
    </row>
    <row r="35" spans="2:6" x14ac:dyDescent="0.25">
      <c r="B35" s="10">
        <v>28</v>
      </c>
      <c r="C35" s="11" t="s">
        <v>140</v>
      </c>
      <c r="D35" s="12" t="s">
        <v>107</v>
      </c>
      <c r="E35" s="13">
        <v>8200</v>
      </c>
      <c r="F35" s="14" t="s">
        <v>105</v>
      </c>
    </row>
    <row r="36" spans="2:6" x14ac:dyDescent="0.25">
      <c r="B36" s="10">
        <v>29</v>
      </c>
      <c r="C36" s="11" t="s">
        <v>141</v>
      </c>
      <c r="D36" s="12" t="s">
        <v>107</v>
      </c>
      <c r="E36" s="13">
        <v>20000</v>
      </c>
      <c r="F36" s="14" t="s">
        <v>105</v>
      </c>
    </row>
    <row r="37" spans="2:6" x14ac:dyDescent="0.25">
      <c r="B37" s="10">
        <v>30</v>
      </c>
      <c r="C37" s="11" t="s">
        <v>142</v>
      </c>
      <c r="D37" s="12" t="s">
        <v>109</v>
      </c>
      <c r="E37" s="13">
        <v>2200000</v>
      </c>
      <c r="F37" s="14" t="s">
        <v>105</v>
      </c>
    </row>
    <row r="38" spans="2:6" x14ac:dyDescent="0.25">
      <c r="B38" s="10">
        <v>31</v>
      </c>
      <c r="C38" s="11" t="s">
        <v>143</v>
      </c>
      <c r="D38" s="12" t="s">
        <v>121</v>
      </c>
      <c r="E38" s="13">
        <v>100000</v>
      </c>
      <c r="F38" s="14" t="s">
        <v>105</v>
      </c>
    </row>
    <row r="39" spans="2:6" x14ac:dyDescent="0.25">
      <c r="B39" s="10">
        <v>32</v>
      </c>
      <c r="C39" s="11" t="s">
        <v>144</v>
      </c>
      <c r="D39" s="12" t="s">
        <v>11</v>
      </c>
      <c r="E39" s="13">
        <v>4000</v>
      </c>
      <c r="F39" s="14" t="s">
        <v>105</v>
      </c>
    </row>
    <row r="40" spans="2:6" x14ac:dyDescent="0.25">
      <c r="B40" s="10">
        <v>33</v>
      </c>
      <c r="C40" s="11" t="s">
        <v>145</v>
      </c>
      <c r="D40" s="12" t="s">
        <v>11</v>
      </c>
      <c r="E40" s="13">
        <v>1500</v>
      </c>
      <c r="F40" s="14" t="s">
        <v>105</v>
      </c>
    </row>
    <row r="41" spans="2:6" x14ac:dyDescent="0.25">
      <c r="B41" s="10">
        <v>34</v>
      </c>
      <c r="C41" s="11" t="s">
        <v>146</v>
      </c>
      <c r="D41" s="12" t="s">
        <v>11</v>
      </c>
      <c r="E41" s="13">
        <v>180000</v>
      </c>
      <c r="F41" s="14" t="s">
        <v>105</v>
      </c>
    </row>
    <row r="42" spans="2:6" x14ac:dyDescent="0.25">
      <c r="B42" s="10">
        <v>35</v>
      </c>
      <c r="C42" s="11" t="s">
        <v>147</v>
      </c>
      <c r="D42" s="12" t="s">
        <v>11</v>
      </c>
      <c r="E42" s="13">
        <v>50000</v>
      </c>
      <c r="F42" s="14" t="s">
        <v>105</v>
      </c>
    </row>
    <row r="43" spans="2:6" x14ac:dyDescent="0.25">
      <c r="B43" s="10">
        <v>36</v>
      </c>
      <c r="C43" s="11" t="s">
        <v>148</v>
      </c>
      <c r="D43" s="12" t="s">
        <v>11</v>
      </c>
      <c r="E43" s="13">
        <v>30000</v>
      </c>
      <c r="F43" s="14" t="s">
        <v>105</v>
      </c>
    </row>
    <row r="44" spans="2:6" x14ac:dyDescent="0.25">
      <c r="B44" s="10">
        <v>37</v>
      </c>
      <c r="C44" s="11" t="s">
        <v>149</v>
      </c>
      <c r="D44" s="12" t="s">
        <v>11</v>
      </c>
      <c r="E44" s="13">
        <v>230000</v>
      </c>
      <c r="F44" s="14" t="s">
        <v>105</v>
      </c>
    </row>
    <row r="45" spans="2:6" x14ac:dyDescent="0.25">
      <c r="B45" s="10">
        <v>38</v>
      </c>
      <c r="C45" s="11" t="s">
        <v>150</v>
      </c>
      <c r="D45" s="12" t="s">
        <v>124</v>
      </c>
      <c r="E45" s="13">
        <v>90000</v>
      </c>
      <c r="F45" s="14" t="s">
        <v>105</v>
      </c>
    </row>
    <row r="46" spans="2:6" x14ac:dyDescent="0.25">
      <c r="B46" s="10">
        <v>39</v>
      </c>
      <c r="C46" s="11" t="s">
        <v>151</v>
      </c>
      <c r="D46" s="16" t="s">
        <v>107</v>
      </c>
      <c r="E46" s="13">
        <v>27000</v>
      </c>
      <c r="F46" s="14" t="s">
        <v>105</v>
      </c>
    </row>
    <row r="47" spans="2:6" x14ac:dyDescent="0.25">
      <c r="B47" s="10">
        <v>40</v>
      </c>
      <c r="C47" s="11" t="s">
        <v>152</v>
      </c>
      <c r="D47" s="16" t="s">
        <v>121</v>
      </c>
      <c r="E47" s="13">
        <v>2800</v>
      </c>
      <c r="F47" s="14" t="s">
        <v>105</v>
      </c>
    </row>
    <row r="48" spans="2:6" x14ac:dyDescent="0.25">
      <c r="B48" s="10">
        <v>41</v>
      </c>
      <c r="C48" s="11" t="s">
        <v>153</v>
      </c>
      <c r="D48" s="16" t="s">
        <v>107</v>
      </c>
      <c r="E48" s="13">
        <v>16800</v>
      </c>
      <c r="F48" s="14" t="s">
        <v>105</v>
      </c>
    </row>
    <row r="49" spans="2:6" x14ac:dyDescent="0.25">
      <c r="B49" s="10">
        <v>42</v>
      </c>
      <c r="C49" s="11" t="s">
        <v>154</v>
      </c>
      <c r="D49" s="16" t="s">
        <v>107</v>
      </c>
      <c r="E49" s="13">
        <v>52400</v>
      </c>
      <c r="F49" s="14" t="s">
        <v>105</v>
      </c>
    </row>
    <row r="50" spans="2:6" x14ac:dyDescent="0.25">
      <c r="B50" s="10">
        <v>43</v>
      </c>
      <c r="C50" s="11" t="s">
        <v>155</v>
      </c>
      <c r="D50" s="16" t="s">
        <v>107</v>
      </c>
      <c r="E50" s="13">
        <v>25800</v>
      </c>
      <c r="F50" s="14" t="s">
        <v>105</v>
      </c>
    </row>
    <row r="51" spans="2:6" x14ac:dyDescent="0.25">
      <c r="B51" s="10">
        <v>44</v>
      </c>
      <c r="C51" s="11" t="s">
        <v>156</v>
      </c>
      <c r="D51" s="16" t="s">
        <v>157</v>
      </c>
      <c r="E51" s="13">
        <v>21500</v>
      </c>
      <c r="F51" s="14" t="s">
        <v>105</v>
      </c>
    </row>
    <row r="52" spans="2:6" x14ac:dyDescent="0.25">
      <c r="B52" s="10">
        <v>45</v>
      </c>
      <c r="C52" s="11" t="s">
        <v>158</v>
      </c>
      <c r="D52" s="16" t="s">
        <v>11</v>
      </c>
      <c r="E52" s="13">
        <v>17000</v>
      </c>
      <c r="F52" s="14" t="s">
        <v>105</v>
      </c>
    </row>
    <row r="53" spans="2:6" x14ac:dyDescent="0.25">
      <c r="B53" s="10">
        <v>46</v>
      </c>
      <c r="C53" s="15" t="s">
        <v>153</v>
      </c>
      <c r="D53" s="16" t="s">
        <v>107</v>
      </c>
      <c r="E53" s="13">
        <v>16800</v>
      </c>
      <c r="F53" s="14" t="s">
        <v>105</v>
      </c>
    </row>
    <row r="54" spans="2:6" x14ac:dyDescent="0.25">
      <c r="B54" s="10">
        <v>47</v>
      </c>
      <c r="C54" s="15" t="s">
        <v>159</v>
      </c>
      <c r="D54" s="16" t="s">
        <v>121</v>
      </c>
      <c r="E54" s="13">
        <v>3000</v>
      </c>
      <c r="F54" s="14" t="s">
        <v>105</v>
      </c>
    </row>
    <row r="55" spans="2:6" x14ac:dyDescent="0.25">
      <c r="B55" s="10">
        <v>48</v>
      </c>
      <c r="C55" s="15" t="s">
        <v>160</v>
      </c>
      <c r="D55" s="16" t="s">
        <v>107</v>
      </c>
      <c r="E55" s="13">
        <v>27600</v>
      </c>
      <c r="F55" s="14" t="s">
        <v>105</v>
      </c>
    </row>
    <row r="56" spans="2:6" x14ac:dyDescent="0.25">
      <c r="B56" s="10">
        <v>49</v>
      </c>
      <c r="C56" s="15" t="s">
        <v>161</v>
      </c>
      <c r="D56" s="16" t="s">
        <v>107</v>
      </c>
      <c r="E56" s="13">
        <v>26000</v>
      </c>
      <c r="F56" s="14" t="s">
        <v>105</v>
      </c>
    </row>
    <row r="57" spans="2:6" x14ac:dyDescent="0.25">
      <c r="B57" s="10">
        <v>50</v>
      </c>
      <c r="C57" s="15" t="s">
        <v>162</v>
      </c>
      <c r="D57" s="16" t="s">
        <v>11</v>
      </c>
      <c r="E57" s="13">
        <v>349000</v>
      </c>
      <c r="F57" s="14" t="s">
        <v>105</v>
      </c>
    </row>
    <row r="58" spans="2:6" x14ac:dyDescent="0.25">
      <c r="B58" s="10">
        <v>51</v>
      </c>
      <c r="C58" s="15" t="s">
        <v>163</v>
      </c>
      <c r="D58" s="16" t="s">
        <v>11</v>
      </c>
      <c r="E58" s="13">
        <v>800</v>
      </c>
      <c r="F58" s="14" t="s">
        <v>105</v>
      </c>
    </row>
    <row r="59" spans="2:6" x14ac:dyDescent="0.25">
      <c r="B59" s="10">
        <v>52</v>
      </c>
      <c r="C59" s="15" t="s">
        <v>164</v>
      </c>
      <c r="D59" s="16" t="s">
        <v>107</v>
      </c>
      <c r="E59" s="13">
        <v>15600</v>
      </c>
      <c r="F59" s="14" t="s">
        <v>105</v>
      </c>
    </row>
    <row r="60" spans="2:6" x14ac:dyDescent="0.25">
      <c r="B60" s="10">
        <v>53</v>
      </c>
      <c r="C60" s="15" t="s">
        <v>165</v>
      </c>
      <c r="D60" s="16" t="s">
        <v>166</v>
      </c>
      <c r="E60" s="13">
        <v>30000</v>
      </c>
      <c r="F60" s="14" t="s">
        <v>105</v>
      </c>
    </row>
    <row r="61" spans="2:6" x14ac:dyDescent="0.25">
      <c r="B61" s="10">
        <v>54</v>
      </c>
      <c r="C61" s="15" t="s">
        <v>167</v>
      </c>
      <c r="D61" s="16" t="s">
        <v>107</v>
      </c>
      <c r="E61" s="13">
        <v>3000</v>
      </c>
      <c r="F61" s="14" t="s">
        <v>105</v>
      </c>
    </row>
    <row r="62" spans="2:6" x14ac:dyDescent="0.25">
      <c r="B62" s="10">
        <v>55</v>
      </c>
      <c r="C62" s="15" t="s">
        <v>168</v>
      </c>
      <c r="D62" s="16" t="s">
        <v>8</v>
      </c>
      <c r="E62" s="13">
        <v>10900</v>
      </c>
      <c r="F62" s="14" t="s">
        <v>105</v>
      </c>
    </row>
    <row r="63" spans="2:6" x14ac:dyDescent="0.25">
      <c r="B63" s="10">
        <v>56</v>
      </c>
      <c r="C63" s="15" t="s">
        <v>169</v>
      </c>
      <c r="D63" s="16" t="s">
        <v>8</v>
      </c>
      <c r="E63" s="13">
        <v>81100</v>
      </c>
      <c r="F63" s="14" t="s">
        <v>105</v>
      </c>
    </row>
    <row r="64" spans="2:6" x14ac:dyDescent="0.25">
      <c r="B64" s="10">
        <v>57</v>
      </c>
      <c r="C64" s="15" t="s">
        <v>170</v>
      </c>
      <c r="D64" s="16" t="s">
        <v>171</v>
      </c>
      <c r="E64" s="13">
        <v>280000</v>
      </c>
      <c r="F64" s="14" t="s">
        <v>110</v>
      </c>
    </row>
    <row r="65" spans="2:6" x14ac:dyDescent="0.25">
      <c r="B65" s="10">
        <v>58</v>
      </c>
      <c r="C65" s="15" t="s">
        <v>172</v>
      </c>
      <c r="D65" s="16" t="s">
        <v>107</v>
      </c>
      <c r="E65" s="13">
        <v>9000</v>
      </c>
      <c r="F65" s="14" t="s">
        <v>105</v>
      </c>
    </row>
    <row r="66" spans="2:6" x14ac:dyDescent="0.25">
      <c r="B66" s="10">
        <v>59</v>
      </c>
      <c r="C66" s="15" t="s">
        <v>173</v>
      </c>
      <c r="D66" s="16" t="s">
        <v>11</v>
      </c>
      <c r="E66" s="13">
        <v>1000</v>
      </c>
      <c r="F66" s="14" t="s">
        <v>105</v>
      </c>
    </row>
    <row r="67" spans="2:6" x14ac:dyDescent="0.25">
      <c r="B67" s="10">
        <v>60</v>
      </c>
      <c r="C67" s="15" t="s">
        <v>174</v>
      </c>
      <c r="D67" s="16" t="s">
        <v>11</v>
      </c>
      <c r="E67" s="13">
        <v>4500</v>
      </c>
      <c r="F67" s="14" t="s">
        <v>105</v>
      </c>
    </row>
    <row r="68" spans="2:6" x14ac:dyDescent="0.25">
      <c r="B68" s="10">
        <v>61</v>
      </c>
      <c r="C68" s="11" t="s">
        <v>175</v>
      </c>
      <c r="D68" s="12" t="s">
        <v>176</v>
      </c>
      <c r="E68" s="13">
        <v>20000</v>
      </c>
      <c r="F68" s="14" t="s">
        <v>105</v>
      </c>
    </row>
    <row r="69" spans="2:6" x14ac:dyDescent="0.25">
      <c r="B69" s="10">
        <v>62</v>
      </c>
      <c r="C69" s="11" t="s">
        <v>177</v>
      </c>
      <c r="D69" s="12" t="s">
        <v>107</v>
      </c>
      <c r="E69" s="13">
        <v>27000</v>
      </c>
      <c r="F69" s="14" t="s">
        <v>105</v>
      </c>
    </row>
    <row r="70" spans="2:6" x14ac:dyDescent="0.25">
      <c r="B70" s="10">
        <v>63</v>
      </c>
      <c r="C70" s="11" t="s">
        <v>178</v>
      </c>
      <c r="D70" s="12" t="s">
        <v>124</v>
      </c>
      <c r="E70" s="13">
        <v>30000</v>
      </c>
      <c r="F70" s="14" t="s">
        <v>105</v>
      </c>
    </row>
    <row r="71" spans="2:6" x14ac:dyDescent="0.25">
      <c r="B71" s="10">
        <v>64</v>
      </c>
      <c r="C71" s="11" t="s">
        <v>179</v>
      </c>
      <c r="D71" s="12" t="s">
        <v>11</v>
      </c>
      <c r="E71" s="13">
        <v>15300</v>
      </c>
      <c r="F71" s="14" t="s">
        <v>105</v>
      </c>
    </row>
    <row r="72" spans="2:6" x14ac:dyDescent="0.25">
      <c r="B72" s="10">
        <v>65</v>
      </c>
      <c r="C72" s="11" t="s">
        <v>180</v>
      </c>
      <c r="D72" s="12" t="s">
        <v>107</v>
      </c>
      <c r="E72" s="13">
        <v>2000</v>
      </c>
      <c r="F72" s="14" t="s">
        <v>105</v>
      </c>
    </row>
    <row r="73" spans="2:6" x14ac:dyDescent="0.25">
      <c r="B73" s="10">
        <v>66</v>
      </c>
      <c r="C73" s="11" t="s">
        <v>181</v>
      </c>
      <c r="D73" s="12" t="s">
        <v>11</v>
      </c>
      <c r="E73" s="13">
        <v>1200</v>
      </c>
      <c r="F73" s="14" t="s">
        <v>105</v>
      </c>
    </row>
    <row r="74" spans="2:6" x14ac:dyDescent="0.25">
      <c r="B74" s="17">
        <v>67</v>
      </c>
      <c r="C74" s="18" t="s">
        <v>182</v>
      </c>
      <c r="D74" s="19" t="s">
        <v>11</v>
      </c>
      <c r="E74" s="20">
        <v>8000000</v>
      </c>
      <c r="F74" s="14" t="s">
        <v>183</v>
      </c>
    </row>
    <row r="75" spans="2:6" x14ac:dyDescent="0.25">
      <c r="B75" s="10">
        <v>68</v>
      </c>
      <c r="C75" s="60" t="s">
        <v>228</v>
      </c>
      <c r="D75" s="65" t="s">
        <v>104</v>
      </c>
      <c r="E75" s="61">
        <v>6300</v>
      </c>
      <c r="F75" s="62" t="s">
        <v>229</v>
      </c>
    </row>
    <row r="76" spans="2:6" x14ac:dyDescent="0.25">
      <c r="B76" s="10">
        <v>69</v>
      </c>
      <c r="C76" s="60" t="s">
        <v>230</v>
      </c>
      <c r="D76" s="65" t="s">
        <v>63</v>
      </c>
      <c r="E76" s="61">
        <v>8500</v>
      </c>
      <c r="F76" s="62" t="s">
        <v>229</v>
      </c>
    </row>
    <row r="77" spans="2:6" x14ac:dyDescent="0.25">
      <c r="B77" s="10">
        <v>70</v>
      </c>
      <c r="C77" s="60" t="s">
        <v>231</v>
      </c>
      <c r="D77" s="19" t="s">
        <v>11</v>
      </c>
      <c r="E77" s="61">
        <v>12000</v>
      </c>
      <c r="F77" s="62" t="s">
        <v>236</v>
      </c>
    </row>
    <row r="78" spans="2:6" x14ac:dyDescent="0.25">
      <c r="B78" s="10">
        <v>71</v>
      </c>
      <c r="C78" s="60" t="s">
        <v>232</v>
      </c>
      <c r="D78" s="19" t="s">
        <v>11</v>
      </c>
      <c r="E78" s="61">
        <v>2000</v>
      </c>
      <c r="F78" s="62" t="s">
        <v>236</v>
      </c>
    </row>
    <row r="79" spans="2:6" x14ac:dyDescent="0.25">
      <c r="B79" s="17">
        <v>72</v>
      </c>
      <c r="C79" s="60" t="s">
        <v>233</v>
      </c>
      <c r="D79" s="19" t="s">
        <v>11</v>
      </c>
      <c r="E79" s="61">
        <v>22000</v>
      </c>
      <c r="F79" s="62" t="s">
        <v>236</v>
      </c>
    </row>
    <row r="80" spans="2:6" x14ac:dyDescent="0.25">
      <c r="B80" s="10">
        <v>73</v>
      </c>
      <c r="C80" s="60" t="s">
        <v>234</v>
      </c>
      <c r="D80" s="19" t="s">
        <v>11</v>
      </c>
      <c r="E80" s="61">
        <v>5975</v>
      </c>
      <c r="F80" s="62" t="s">
        <v>236</v>
      </c>
    </row>
    <row r="81" spans="2:6" x14ac:dyDescent="0.25">
      <c r="B81" s="10">
        <v>74</v>
      </c>
      <c r="C81" s="66" t="s">
        <v>367</v>
      </c>
      <c r="D81" s="19" t="s">
        <v>11</v>
      </c>
      <c r="E81" s="61">
        <v>12000</v>
      </c>
      <c r="F81" s="62" t="s">
        <v>237</v>
      </c>
    </row>
    <row r="82" spans="2:6" x14ac:dyDescent="0.25">
      <c r="B82" s="10">
        <v>75</v>
      </c>
      <c r="C82" s="66" t="s">
        <v>368</v>
      </c>
      <c r="D82" s="19" t="s">
        <v>11</v>
      </c>
      <c r="E82" s="13">
        <v>18500</v>
      </c>
      <c r="F82" s="62" t="s">
        <v>237</v>
      </c>
    </row>
    <row r="83" spans="2:6" x14ac:dyDescent="0.25">
      <c r="B83" s="10">
        <v>76</v>
      </c>
      <c r="C83" s="64" t="s">
        <v>235</v>
      </c>
      <c r="D83" s="19" t="s">
        <v>11</v>
      </c>
      <c r="E83" s="61">
        <v>29900</v>
      </c>
      <c r="F83" s="62" t="s">
        <v>237</v>
      </c>
    </row>
    <row r="84" spans="2:6" x14ac:dyDescent="0.25">
      <c r="B84" s="10">
        <v>77</v>
      </c>
      <c r="C84" s="66" t="s">
        <v>238</v>
      </c>
      <c r="D84" s="65" t="s">
        <v>121</v>
      </c>
      <c r="E84" s="13">
        <v>55000</v>
      </c>
      <c r="F84" s="62" t="s">
        <v>236</v>
      </c>
    </row>
    <row r="85" spans="2:6" x14ac:dyDescent="0.25">
      <c r="B85" s="10">
        <v>78</v>
      </c>
      <c r="C85" s="66" t="s">
        <v>305</v>
      </c>
      <c r="D85" s="65" t="s">
        <v>306</v>
      </c>
      <c r="E85" s="61">
        <v>42750</v>
      </c>
      <c r="F85" s="62" t="s">
        <v>307</v>
      </c>
    </row>
    <row r="86" spans="2:6" x14ac:dyDescent="0.25">
      <c r="B86" s="10">
        <v>79</v>
      </c>
      <c r="C86" s="64" t="s">
        <v>363</v>
      </c>
      <c r="D86" s="65" t="s">
        <v>14</v>
      </c>
      <c r="E86" s="13">
        <v>2000000</v>
      </c>
      <c r="F86" s="62" t="s">
        <v>364</v>
      </c>
    </row>
    <row r="87" spans="2:6" x14ac:dyDescent="0.25">
      <c r="B87" s="10">
        <v>80</v>
      </c>
      <c r="C87" s="66" t="s">
        <v>326</v>
      </c>
      <c r="D87" s="65" t="s">
        <v>14</v>
      </c>
      <c r="E87" s="13">
        <v>2000000</v>
      </c>
      <c r="F87" s="62" t="s">
        <v>312</v>
      </c>
    </row>
    <row r="88" spans="2:6" x14ac:dyDescent="0.25">
      <c r="B88" s="10">
        <v>81</v>
      </c>
      <c r="C88" s="64" t="s">
        <v>311</v>
      </c>
      <c r="D88" s="65" t="s">
        <v>14</v>
      </c>
      <c r="E88" s="13">
        <v>2000000</v>
      </c>
      <c r="F88" s="62" t="s">
        <v>325</v>
      </c>
    </row>
    <row r="89" spans="2:6" x14ac:dyDescent="0.25">
      <c r="B89" s="10">
        <v>82</v>
      </c>
      <c r="C89" s="66" t="s">
        <v>315</v>
      </c>
      <c r="D89" s="65" t="s">
        <v>14</v>
      </c>
      <c r="E89" s="13">
        <v>150000</v>
      </c>
      <c r="F89" s="62" t="s">
        <v>316</v>
      </c>
    </row>
    <row r="90" spans="2:6" x14ac:dyDescent="0.25">
      <c r="B90" s="10">
        <v>83</v>
      </c>
      <c r="C90" s="66" t="s">
        <v>314</v>
      </c>
      <c r="D90" s="65" t="s">
        <v>14</v>
      </c>
      <c r="E90" s="13">
        <v>75000</v>
      </c>
      <c r="F90" s="62" t="s">
        <v>316</v>
      </c>
    </row>
    <row r="91" spans="2:6" x14ac:dyDescent="0.25">
      <c r="B91" s="10">
        <v>84</v>
      </c>
      <c r="C91" s="66" t="s">
        <v>327</v>
      </c>
      <c r="D91" s="65" t="s">
        <v>107</v>
      </c>
      <c r="E91" s="13">
        <v>72000</v>
      </c>
      <c r="F91" s="62" t="s">
        <v>236</v>
      </c>
    </row>
    <row r="92" spans="2:6" x14ac:dyDescent="0.25">
      <c r="B92" s="10">
        <v>85</v>
      </c>
      <c r="C92" s="66" t="s">
        <v>366</v>
      </c>
      <c r="D92" s="65" t="s">
        <v>11</v>
      </c>
      <c r="E92" s="61">
        <v>37000</v>
      </c>
      <c r="F92" s="62" t="s">
        <v>237</v>
      </c>
    </row>
    <row r="93" spans="2:6" x14ac:dyDescent="0.25">
      <c r="B93" s="3"/>
      <c r="C93" s="21"/>
      <c r="D93" s="22"/>
      <c r="E93" s="23"/>
    </row>
    <row r="94" spans="2:6" x14ac:dyDescent="0.25">
      <c r="E94" s="24" t="s">
        <v>184</v>
      </c>
    </row>
    <row r="95" spans="2:6" x14ac:dyDescent="0.25">
      <c r="B95" s="25" t="s">
        <v>0</v>
      </c>
      <c r="C95" s="26" t="s">
        <v>185</v>
      </c>
      <c r="D95" s="27" t="s">
        <v>186</v>
      </c>
      <c r="E95" s="28" t="s">
        <v>187</v>
      </c>
    </row>
    <row r="96" spans="2:6" x14ac:dyDescent="0.25">
      <c r="B96" s="29">
        <v>1</v>
      </c>
      <c r="C96" s="30" t="s">
        <v>188</v>
      </c>
      <c r="D96" s="31" t="s">
        <v>189</v>
      </c>
      <c r="E96" s="32">
        <v>80000</v>
      </c>
    </row>
    <row r="97" spans="2:5" x14ac:dyDescent="0.25">
      <c r="B97" s="29">
        <v>2</v>
      </c>
      <c r="C97" s="33" t="s">
        <v>190</v>
      </c>
      <c r="D97" s="34" t="s">
        <v>189</v>
      </c>
      <c r="E97" s="35">
        <v>90000</v>
      </c>
    </row>
    <row r="98" spans="2:5" x14ac:dyDescent="0.25">
      <c r="B98" s="29">
        <v>3</v>
      </c>
      <c r="C98" s="33" t="s">
        <v>191</v>
      </c>
      <c r="D98" s="34" t="s">
        <v>189</v>
      </c>
      <c r="E98" s="35">
        <v>100000</v>
      </c>
    </row>
    <row r="99" spans="2:5" x14ac:dyDescent="0.25">
      <c r="B99" s="29">
        <v>4</v>
      </c>
      <c r="C99" s="33" t="s">
        <v>192</v>
      </c>
      <c r="D99" s="34" t="s">
        <v>189</v>
      </c>
      <c r="E99" s="35">
        <v>95000</v>
      </c>
    </row>
    <row r="100" spans="2:5" x14ac:dyDescent="0.25">
      <c r="B100" s="29">
        <v>5</v>
      </c>
      <c r="C100" s="33" t="s">
        <v>193</v>
      </c>
      <c r="D100" s="34" t="s">
        <v>189</v>
      </c>
      <c r="E100" s="35">
        <v>90000</v>
      </c>
    </row>
    <row r="101" spans="2:5" x14ac:dyDescent="0.25">
      <c r="B101" s="29">
        <v>6</v>
      </c>
      <c r="C101" s="33" t="s">
        <v>194</v>
      </c>
      <c r="D101" s="34" t="s">
        <v>189</v>
      </c>
      <c r="E101" s="35">
        <v>90000</v>
      </c>
    </row>
    <row r="102" spans="2:5" x14ac:dyDescent="0.25">
      <c r="B102" s="29">
        <v>7</v>
      </c>
      <c r="C102" s="33" t="s">
        <v>195</v>
      </c>
      <c r="D102" s="34" t="s">
        <v>189</v>
      </c>
      <c r="E102" s="35">
        <v>90000</v>
      </c>
    </row>
    <row r="103" spans="2:5" x14ac:dyDescent="0.25">
      <c r="B103" s="29">
        <v>8</v>
      </c>
      <c r="C103" s="33" t="s">
        <v>196</v>
      </c>
      <c r="D103" s="34" t="s">
        <v>189</v>
      </c>
      <c r="E103" s="35">
        <v>115000</v>
      </c>
    </row>
    <row r="104" spans="2:5" x14ac:dyDescent="0.25">
      <c r="B104" s="29">
        <v>9</v>
      </c>
      <c r="C104" s="33" t="s">
        <v>197</v>
      </c>
      <c r="D104" s="34" t="s">
        <v>189</v>
      </c>
      <c r="E104" s="35">
        <v>130000</v>
      </c>
    </row>
    <row r="105" spans="2:5" x14ac:dyDescent="0.25">
      <c r="B105" s="29">
        <v>10</v>
      </c>
      <c r="C105" s="33" t="s">
        <v>198</v>
      </c>
      <c r="D105" s="34" t="s">
        <v>189</v>
      </c>
      <c r="E105" s="35">
        <v>230000</v>
      </c>
    </row>
    <row r="106" spans="2:5" x14ac:dyDescent="0.25">
      <c r="B106" s="29">
        <v>11</v>
      </c>
      <c r="C106" s="33" t="s">
        <v>199</v>
      </c>
      <c r="D106" s="34" t="s">
        <v>189</v>
      </c>
      <c r="E106" s="35">
        <v>100000</v>
      </c>
    </row>
    <row r="107" spans="2:5" x14ac:dyDescent="0.25">
      <c r="B107" s="29">
        <v>12</v>
      </c>
      <c r="C107" s="33" t="s">
        <v>200</v>
      </c>
      <c r="D107" s="34" t="s">
        <v>189</v>
      </c>
      <c r="E107" s="35">
        <v>80000</v>
      </c>
    </row>
    <row r="108" spans="2:5" x14ac:dyDescent="0.25">
      <c r="B108" s="29">
        <v>13</v>
      </c>
      <c r="C108" s="36" t="s">
        <v>201</v>
      </c>
      <c r="D108" s="37" t="s">
        <v>189</v>
      </c>
      <c r="E108" s="38">
        <v>100000</v>
      </c>
    </row>
    <row r="109" spans="2:5" x14ac:dyDescent="0.25">
      <c r="B109" s="29">
        <v>14</v>
      </c>
      <c r="C109" s="33" t="s">
        <v>242</v>
      </c>
      <c r="D109" s="34" t="s">
        <v>189</v>
      </c>
      <c r="E109" s="35">
        <v>80000</v>
      </c>
    </row>
  </sheetData>
  <mergeCells count="1">
    <mergeCell ref="B1:F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012"/>
  <sheetViews>
    <sheetView tabSelected="1" topLeftCell="B1003" workbookViewId="0">
      <selection activeCell="H1021" sqref="H1021"/>
    </sheetView>
  </sheetViews>
  <sheetFormatPr defaultRowHeight="15" x14ac:dyDescent="0.25"/>
  <cols>
    <col min="1" max="3" width="9.140625" style="106"/>
    <col min="4" max="4" width="34.5703125" style="106" customWidth="1"/>
    <col min="5" max="5" width="9.140625" style="106"/>
    <col min="6" max="6" width="12.7109375" style="106" bestFit="1" customWidth="1"/>
    <col min="7" max="7" width="18.5703125" style="106" customWidth="1"/>
    <col min="8" max="8" width="28" style="106" customWidth="1"/>
    <col min="9" max="9" width="29.42578125" style="106" customWidth="1"/>
    <col min="10" max="11" width="9.140625" style="106"/>
    <col min="12" max="12" width="28" style="106" customWidth="1"/>
    <col min="13" max="13" width="9.140625" style="106" customWidth="1"/>
    <col min="14" max="14" width="9.140625" style="106"/>
    <col min="15" max="15" width="19" style="106" customWidth="1"/>
    <col min="16" max="16" width="18.5703125" style="106" customWidth="1"/>
    <col min="17" max="17" width="16.7109375" style="106" customWidth="1"/>
    <col min="18" max="16384" width="9.140625" style="106"/>
  </cols>
  <sheetData>
    <row r="1" spans="3:9" ht="15" customHeight="1" x14ac:dyDescent="0.25">
      <c r="C1" s="187" t="s">
        <v>202</v>
      </c>
      <c r="D1" s="187"/>
      <c r="E1" s="187"/>
      <c r="F1" s="187"/>
      <c r="G1" s="187"/>
      <c r="H1" s="187"/>
      <c r="I1" s="187"/>
    </row>
    <row r="2" spans="3:9" ht="15" customHeight="1" thickBot="1" x14ac:dyDescent="0.3">
      <c r="C2" s="188"/>
      <c r="D2" s="188"/>
      <c r="E2" s="188"/>
      <c r="F2" s="188"/>
      <c r="G2" s="188"/>
      <c r="H2" s="188"/>
      <c r="I2" s="188"/>
    </row>
    <row r="3" spans="3:9" ht="15" customHeight="1" thickBot="1" x14ac:dyDescent="0.3">
      <c r="C3" s="69" t="s">
        <v>203</v>
      </c>
      <c r="D3" s="189" t="s">
        <v>82</v>
      </c>
      <c r="E3" s="189"/>
      <c r="F3" s="189"/>
      <c r="G3" s="189"/>
      <c r="H3" s="189"/>
      <c r="I3" s="190"/>
    </row>
    <row r="4" spans="3:9" ht="15" customHeight="1" x14ac:dyDescent="0.25">
      <c r="C4" s="70" t="s">
        <v>204</v>
      </c>
      <c r="D4" s="191" t="str">
        <f>'VOLUME PEK'!C8</f>
        <v>Pembersihan Lahan</v>
      </c>
      <c r="E4" s="191"/>
      <c r="F4" s="191"/>
      <c r="G4" s="191"/>
      <c r="H4" s="191"/>
      <c r="I4" s="192"/>
    </row>
    <row r="5" spans="3:9" ht="15" customHeight="1" x14ac:dyDescent="0.25">
      <c r="C5" s="77" t="s">
        <v>205</v>
      </c>
      <c r="D5" s="42" t="s">
        <v>206</v>
      </c>
      <c r="E5" s="43" t="s">
        <v>2</v>
      </c>
      <c r="F5" s="43" t="s">
        <v>207</v>
      </c>
      <c r="G5" s="44" t="s">
        <v>208</v>
      </c>
      <c r="H5" s="42" t="s">
        <v>209</v>
      </c>
      <c r="I5" s="45" t="s">
        <v>210</v>
      </c>
    </row>
    <row r="6" spans="3:9" ht="15" customHeight="1" x14ac:dyDescent="0.25">
      <c r="C6" s="193" t="s">
        <v>4</v>
      </c>
      <c r="D6" s="194" t="s">
        <v>185</v>
      </c>
      <c r="E6" s="194"/>
      <c r="F6" s="194"/>
      <c r="G6" s="194"/>
      <c r="H6" s="194"/>
      <c r="I6" s="46"/>
    </row>
    <row r="7" spans="3:9" ht="15" customHeight="1" x14ac:dyDescent="0.25">
      <c r="C7" s="193"/>
      <c r="D7" s="47" t="s">
        <v>197</v>
      </c>
      <c r="E7" s="43" t="s">
        <v>211</v>
      </c>
      <c r="F7" s="48">
        <v>0.05</v>
      </c>
      <c r="G7" s="44">
        <f>DHBU!E104</f>
        <v>130000</v>
      </c>
      <c r="H7" s="49">
        <f>F7*G7</f>
        <v>6500</v>
      </c>
      <c r="I7" s="46"/>
    </row>
    <row r="8" spans="3:9" ht="15" customHeight="1" x14ac:dyDescent="0.25">
      <c r="C8" s="193"/>
      <c r="D8" s="47" t="s">
        <v>188</v>
      </c>
      <c r="E8" s="43" t="s">
        <v>211</v>
      </c>
      <c r="F8" s="48">
        <v>0.1</v>
      </c>
      <c r="G8" s="44">
        <f>DHBU!E96</f>
        <v>80000</v>
      </c>
      <c r="H8" s="49">
        <f>F8*G8</f>
        <v>8000</v>
      </c>
      <c r="I8" s="46"/>
    </row>
    <row r="9" spans="3:9" ht="15" customHeight="1" x14ac:dyDescent="0.25">
      <c r="C9" s="193"/>
      <c r="D9" s="194" t="s">
        <v>209</v>
      </c>
      <c r="E9" s="194"/>
      <c r="F9" s="194"/>
      <c r="G9" s="194"/>
      <c r="H9" s="49">
        <f>SUM(H7:H8)</f>
        <v>14500</v>
      </c>
      <c r="I9" s="186" t="s">
        <v>302</v>
      </c>
    </row>
    <row r="10" spans="3:9" ht="15" customHeight="1" x14ac:dyDescent="0.25">
      <c r="C10" s="193" t="s">
        <v>18</v>
      </c>
      <c r="D10" s="194" t="s">
        <v>100</v>
      </c>
      <c r="E10" s="194"/>
      <c r="F10" s="194"/>
      <c r="G10" s="194"/>
      <c r="H10" s="194"/>
      <c r="I10" s="186"/>
    </row>
    <row r="11" spans="3:9" ht="15" customHeight="1" x14ac:dyDescent="0.25">
      <c r="C11" s="193"/>
      <c r="D11" s="42" t="s">
        <v>212</v>
      </c>
      <c r="E11" s="43" t="s">
        <v>212</v>
      </c>
      <c r="F11" s="48" t="s">
        <v>212</v>
      </c>
      <c r="G11" s="44" t="s">
        <v>212</v>
      </c>
      <c r="H11" s="51"/>
      <c r="I11" s="186"/>
    </row>
    <row r="12" spans="3:9" ht="15" customHeight="1" x14ac:dyDescent="0.25">
      <c r="C12" s="193"/>
      <c r="D12" s="194" t="s">
        <v>209</v>
      </c>
      <c r="E12" s="194"/>
      <c r="F12" s="194"/>
      <c r="G12" s="194"/>
      <c r="H12" s="51"/>
      <c r="I12" s="186"/>
    </row>
    <row r="13" spans="3:9" ht="15" customHeight="1" x14ac:dyDescent="0.25">
      <c r="C13" s="193" t="s">
        <v>213</v>
      </c>
      <c r="D13" s="195" t="s">
        <v>214</v>
      </c>
      <c r="E13" s="195"/>
      <c r="F13" s="195"/>
      <c r="G13" s="195"/>
      <c r="H13" s="195"/>
      <c r="I13" s="186"/>
    </row>
    <row r="14" spans="3:9" ht="15" customHeight="1" x14ac:dyDescent="0.25">
      <c r="C14" s="193"/>
      <c r="D14" s="42" t="s">
        <v>212</v>
      </c>
      <c r="E14" s="43" t="s">
        <v>212</v>
      </c>
      <c r="F14" s="43" t="s">
        <v>212</v>
      </c>
      <c r="G14" s="44" t="s">
        <v>212</v>
      </c>
      <c r="H14" s="42" t="s">
        <v>212</v>
      </c>
      <c r="I14" s="52"/>
    </row>
    <row r="15" spans="3:9" ht="15" customHeight="1" x14ac:dyDescent="0.25">
      <c r="C15" s="77" t="s">
        <v>24</v>
      </c>
      <c r="D15" s="194" t="s">
        <v>215</v>
      </c>
      <c r="E15" s="194"/>
      <c r="F15" s="194"/>
      <c r="G15" s="194"/>
      <c r="H15" s="53">
        <f>H12+H9</f>
        <v>14500</v>
      </c>
      <c r="I15" s="52"/>
    </row>
    <row r="16" spans="3:9" ht="15" customHeight="1" x14ac:dyDescent="0.25">
      <c r="C16" s="77" t="s">
        <v>27</v>
      </c>
      <c r="D16" s="194" t="s">
        <v>217</v>
      </c>
      <c r="E16" s="194"/>
      <c r="F16" s="194"/>
      <c r="G16" s="44" t="s">
        <v>218</v>
      </c>
      <c r="H16" s="53">
        <f>H15*0.15</f>
        <v>2175</v>
      </c>
      <c r="I16" s="52"/>
    </row>
    <row r="17" spans="3:9" ht="15" customHeight="1" thickBot="1" x14ac:dyDescent="0.3">
      <c r="C17" s="54" t="s">
        <v>30</v>
      </c>
      <c r="D17" s="196" t="s">
        <v>216</v>
      </c>
      <c r="E17" s="196"/>
      <c r="F17" s="196"/>
      <c r="G17" s="196"/>
      <c r="H17" s="111">
        <f>H15+H16</f>
        <v>16675</v>
      </c>
      <c r="I17" s="55"/>
    </row>
    <row r="18" spans="3:9" ht="15" customHeight="1" x14ac:dyDescent="0.25">
      <c r="C18" s="39" t="s">
        <v>220</v>
      </c>
      <c r="D18" s="88" t="str">
        <f>'VOLUME PEK'!C9</f>
        <v>Pemasangan Pagar Sementara dari Kayu tinggi 2 m</v>
      </c>
      <c r="E18" s="89"/>
      <c r="F18" s="89"/>
      <c r="G18" s="89"/>
      <c r="H18" s="89"/>
      <c r="I18" s="90"/>
    </row>
    <row r="19" spans="3:9" ht="15" customHeight="1" x14ac:dyDescent="0.25">
      <c r="C19" s="77" t="s">
        <v>205</v>
      </c>
      <c r="D19" s="42" t="s">
        <v>206</v>
      </c>
      <c r="E19" s="43" t="s">
        <v>2</v>
      </c>
      <c r="F19" s="43" t="s">
        <v>207</v>
      </c>
      <c r="G19" s="44" t="s">
        <v>208</v>
      </c>
      <c r="H19" s="42" t="s">
        <v>209</v>
      </c>
      <c r="I19" s="45" t="s">
        <v>210</v>
      </c>
    </row>
    <row r="20" spans="3:9" ht="15" customHeight="1" x14ac:dyDescent="0.25">
      <c r="C20" s="85" t="s">
        <v>4</v>
      </c>
      <c r="D20" s="78" t="s">
        <v>185</v>
      </c>
      <c r="E20" s="79"/>
      <c r="F20" s="79"/>
      <c r="G20" s="79"/>
      <c r="H20" s="80"/>
      <c r="I20" s="46"/>
    </row>
    <row r="21" spans="3:9" ht="15.75" x14ac:dyDescent="0.25">
      <c r="C21" s="87"/>
      <c r="D21" s="42" t="s">
        <v>219</v>
      </c>
      <c r="E21" s="43" t="str">
        <f>DHBU!D96</f>
        <v>Oh</v>
      </c>
      <c r="F21" s="48">
        <v>0.02</v>
      </c>
      <c r="G21" s="44">
        <f>DHBU!E103</f>
        <v>115000</v>
      </c>
      <c r="H21" s="49">
        <f>F21*G21</f>
        <v>2300</v>
      </c>
      <c r="I21" s="46"/>
    </row>
    <row r="22" spans="3:9" ht="15.75" x14ac:dyDescent="0.25">
      <c r="C22" s="87"/>
      <c r="D22" s="42" t="s">
        <v>188</v>
      </c>
      <c r="E22" s="43" t="str">
        <f>DHBU!D97</f>
        <v>Oh</v>
      </c>
      <c r="F22" s="48">
        <v>0.4</v>
      </c>
      <c r="G22" s="44">
        <f>DHBU!E96</f>
        <v>80000</v>
      </c>
      <c r="H22" s="49">
        <f>F22*G22</f>
        <v>32000</v>
      </c>
      <c r="I22" s="46"/>
    </row>
    <row r="23" spans="3:9" ht="15.75" x14ac:dyDescent="0.25">
      <c r="C23" s="87"/>
      <c r="D23" s="42" t="s">
        <v>191</v>
      </c>
      <c r="E23" s="43" t="str">
        <f>DHBU!D98</f>
        <v>Oh</v>
      </c>
      <c r="F23" s="48">
        <v>0.2</v>
      </c>
      <c r="G23" s="44">
        <f>DHBU!E98</f>
        <v>100000</v>
      </c>
      <c r="H23" s="49">
        <f>F23*G23</f>
        <v>20000</v>
      </c>
      <c r="I23" s="46"/>
    </row>
    <row r="24" spans="3:9" ht="15.75" x14ac:dyDescent="0.25">
      <c r="C24" s="87"/>
      <c r="D24" s="42" t="s">
        <v>197</v>
      </c>
      <c r="E24" s="43" t="str">
        <f>DHBU!D99</f>
        <v>Oh</v>
      </c>
      <c r="F24" s="48">
        <v>0.02</v>
      </c>
      <c r="G24" s="44">
        <f>DHBU!E104</f>
        <v>130000</v>
      </c>
      <c r="H24" s="49">
        <f>F24*G24</f>
        <v>2600</v>
      </c>
      <c r="I24" s="186" t="s">
        <v>303</v>
      </c>
    </row>
    <row r="25" spans="3:9" ht="15.75" x14ac:dyDescent="0.25">
      <c r="C25" s="86"/>
      <c r="D25" s="78" t="s">
        <v>209</v>
      </c>
      <c r="E25" s="79"/>
      <c r="F25" s="79"/>
      <c r="G25" s="80"/>
      <c r="H25" s="49">
        <f>SUM(H21:H24)</f>
        <v>56900</v>
      </c>
      <c r="I25" s="186"/>
    </row>
    <row r="26" spans="3:9" ht="15.75" x14ac:dyDescent="0.25">
      <c r="C26" s="85" t="s">
        <v>18</v>
      </c>
      <c r="D26" s="78" t="s">
        <v>100</v>
      </c>
      <c r="E26" s="79"/>
      <c r="F26" s="79"/>
      <c r="G26" s="79"/>
      <c r="H26" s="80"/>
      <c r="I26" s="186"/>
    </row>
    <row r="27" spans="3:9" ht="15.75" x14ac:dyDescent="0.25">
      <c r="C27" s="87"/>
      <c r="D27" s="42" t="str">
        <f>DHBU!C8</f>
        <v>Dolken Kayu Ø 8-10/400 cm</v>
      </c>
      <c r="E27" s="43" t="str">
        <f>DHBU!D8</f>
        <v>Btg</v>
      </c>
      <c r="F27" s="48">
        <v>1.25</v>
      </c>
      <c r="G27" s="44">
        <f>DHBU!E8</f>
        <v>40000</v>
      </c>
      <c r="H27" s="51">
        <f t="shared" ref="H27:H33" si="0">G27*F27</f>
        <v>50000</v>
      </c>
      <c r="I27" s="186"/>
    </row>
    <row r="28" spans="3:9" ht="15.75" x14ac:dyDescent="0.25">
      <c r="C28" s="87"/>
      <c r="D28" s="56" t="str">
        <f>DHBU!C9</f>
        <v>Semen Portland</v>
      </c>
      <c r="E28" s="43" t="str">
        <f>DHBU!D9</f>
        <v>Kg</v>
      </c>
      <c r="F28" s="58">
        <v>5</v>
      </c>
      <c r="G28" s="44">
        <f>DHBU!E9</f>
        <v>1500</v>
      </c>
      <c r="H28" s="51">
        <f t="shared" si="0"/>
        <v>7500</v>
      </c>
      <c r="I28" s="186"/>
    </row>
    <row r="29" spans="3:9" ht="15.75" x14ac:dyDescent="0.25">
      <c r="C29" s="87"/>
      <c r="D29" s="56" t="str">
        <f>DHBU!C10</f>
        <v>Pasir Beton</v>
      </c>
      <c r="E29" s="43" t="str">
        <f>DHBU!D10</f>
        <v>M³</v>
      </c>
      <c r="F29" s="58">
        <v>5.0000000000000001E-3</v>
      </c>
      <c r="G29" s="44">
        <f>DHBU!E10</f>
        <v>300000</v>
      </c>
      <c r="H29" s="51">
        <f t="shared" si="0"/>
        <v>1500</v>
      </c>
      <c r="I29" s="74"/>
    </row>
    <row r="30" spans="3:9" ht="15.75" x14ac:dyDescent="0.25">
      <c r="C30" s="87"/>
      <c r="D30" s="56" t="str">
        <f>DHBU!C11</f>
        <v>Koral Beton</v>
      </c>
      <c r="E30" s="43" t="str">
        <f>DHBU!D11</f>
        <v>M³</v>
      </c>
      <c r="F30" s="58">
        <v>8.9999999999999993E-3</v>
      </c>
      <c r="G30" s="44">
        <f>DHBU!E11</f>
        <v>280000</v>
      </c>
      <c r="H30" s="51">
        <f t="shared" si="0"/>
        <v>2520</v>
      </c>
      <c r="I30" s="74"/>
    </row>
    <row r="31" spans="3:9" ht="15.75" x14ac:dyDescent="0.25">
      <c r="C31" s="87"/>
      <c r="D31" s="56" t="str">
        <f>DHBU!C12</f>
        <v>Kayu 5/7</v>
      </c>
      <c r="E31" s="43" t="str">
        <f>DHBU!D12</f>
        <v>M³</v>
      </c>
      <c r="F31" s="58">
        <v>7.1999999999999995E-2</v>
      </c>
      <c r="G31" s="44">
        <f>DHBU!E12</f>
        <v>2500000</v>
      </c>
      <c r="H31" s="51">
        <f t="shared" si="0"/>
        <v>180000</v>
      </c>
      <c r="I31" s="74"/>
    </row>
    <row r="32" spans="3:9" ht="15.75" x14ac:dyDescent="0.25">
      <c r="C32" s="87"/>
      <c r="D32" s="56" t="str">
        <f>DHBU!C13</f>
        <v>Paku Biasa 2"-5"</v>
      </c>
      <c r="E32" s="43" t="str">
        <f>DHBU!D13</f>
        <v>Kg</v>
      </c>
      <c r="F32" s="58">
        <v>0.06</v>
      </c>
      <c r="G32" s="44">
        <f>DHBU!E13</f>
        <v>16000</v>
      </c>
      <c r="H32" s="51">
        <f t="shared" si="0"/>
        <v>960</v>
      </c>
      <c r="I32" s="74"/>
    </row>
    <row r="33" spans="3:9" ht="15.75" x14ac:dyDescent="0.25">
      <c r="C33" s="87"/>
      <c r="D33" s="56" t="str">
        <f>DHBU!C14</f>
        <v>Residu</v>
      </c>
      <c r="E33" s="43" t="str">
        <f>DHBU!D14</f>
        <v>Lt</v>
      </c>
      <c r="F33" s="58">
        <v>0.4</v>
      </c>
      <c r="G33" s="44">
        <f>DHBU!E14</f>
        <v>35000</v>
      </c>
      <c r="H33" s="51">
        <f t="shared" si="0"/>
        <v>14000</v>
      </c>
      <c r="I33" s="74"/>
    </row>
    <row r="34" spans="3:9" ht="15.75" x14ac:dyDescent="0.25">
      <c r="C34" s="86"/>
      <c r="D34" s="194" t="s">
        <v>209</v>
      </c>
      <c r="E34" s="194"/>
      <c r="F34" s="194"/>
      <c r="G34" s="194"/>
      <c r="H34" s="51">
        <f>SUM(H27:H33)</f>
        <v>256480</v>
      </c>
      <c r="I34" s="74"/>
    </row>
    <row r="35" spans="3:9" ht="15.75" x14ac:dyDescent="0.25">
      <c r="C35" s="85" t="s">
        <v>213</v>
      </c>
      <c r="D35" s="82" t="s">
        <v>214</v>
      </c>
      <c r="E35" s="83"/>
      <c r="F35" s="83"/>
      <c r="G35" s="83"/>
      <c r="H35" s="84"/>
      <c r="I35" s="74"/>
    </row>
    <row r="36" spans="3:9" ht="15.75" x14ac:dyDescent="0.25">
      <c r="C36" s="86"/>
      <c r="D36" s="42" t="s">
        <v>212</v>
      </c>
      <c r="E36" s="43" t="s">
        <v>212</v>
      </c>
      <c r="F36" s="43" t="s">
        <v>212</v>
      </c>
      <c r="G36" s="44" t="s">
        <v>212</v>
      </c>
      <c r="H36" s="42" t="s">
        <v>212</v>
      </c>
      <c r="I36" s="52"/>
    </row>
    <row r="37" spans="3:9" ht="15.75" x14ac:dyDescent="0.25">
      <c r="C37" s="77" t="s">
        <v>24</v>
      </c>
      <c r="D37" s="78" t="s">
        <v>215</v>
      </c>
      <c r="E37" s="79"/>
      <c r="F37" s="79"/>
      <c r="G37" s="80"/>
      <c r="H37" s="53">
        <f>H34+H25</f>
        <v>313380</v>
      </c>
      <c r="I37" s="52"/>
    </row>
    <row r="38" spans="3:9" ht="15.75" x14ac:dyDescent="0.25">
      <c r="C38" s="77" t="s">
        <v>27</v>
      </c>
      <c r="D38" s="78" t="s">
        <v>217</v>
      </c>
      <c r="E38" s="79"/>
      <c r="F38" s="80"/>
      <c r="G38" s="44" t="s">
        <v>218</v>
      </c>
      <c r="H38" s="53">
        <f>H37*0.15</f>
        <v>47007</v>
      </c>
      <c r="I38" s="52"/>
    </row>
    <row r="39" spans="3:9" ht="16.5" thickBot="1" x14ac:dyDescent="0.3">
      <c r="C39" s="54" t="s">
        <v>30</v>
      </c>
      <c r="D39" s="196" t="s">
        <v>216</v>
      </c>
      <c r="E39" s="196"/>
      <c r="F39" s="196"/>
      <c r="G39" s="196"/>
      <c r="H39" s="111">
        <f>H37+H38</f>
        <v>360387</v>
      </c>
      <c r="I39" s="55"/>
    </row>
    <row r="40" spans="3:9" ht="15.75" x14ac:dyDescent="0.25">
      <c r="C40" s="39" t="s">
        <v>221</v>
      </c>
      <c r="D40" s="40" t="str">
        <f>'VOLUME PEK'!C10</f>
        <v>Memasang Bouwplank</v>
      </c>
      <c r="E40" s="40"/>
      <c r="F40" s="40"/>
      <c r="G40" s="40"/>
      <c r="H40" s="40"/>
      <c r="I40" s="41"/>
    </row>
    <row r="41" spans="3:9" ht="15.75" x14ac:dyDescent="0.25">
      <c r="C41" s="77" t="s">
        <v>205</v>
      </c>
      <c r="D41" s="42" t="s">
        <v>206</v>
      </c>
      <c r="E41" s="43" t="s">
        <v>2</v>
      </c>
      <c r="F41" s="43" t="s">
        <v>207</v>
      </c>
      <c r="G41" s="44" t="s">
        <v>208</v>
      </c>
      <c r="H41" s="42" t="s">
        <v>209</v>
      </c>
      <c r="I41" s="45" t="s">
        <v>210</v>
      </c>
    </row>
    <row r="42" spans="3:9" ht="15.75" x14ac:dyDescent="0.25">
      <c r="C42" s="77" t="s">
        <v>4</v>
      </c>
      <c r="D42" s="75" t="s">
        <v>185</v>
      </c>
      <c r="E42" s="75"/>
      <c r="F42" s="75"/>
      <c r="G42" s="75"/>
      <c r="H42" s="75"/>
      <c r="I42" s="46"/>
    </row>
    <row r="43" spans="3:9" ht="15.75" x14ac:dyDescent="0.25">
      <c r="C43" s="77"/>
      <c r="D43" s="42" t="s">
        <v>219</v>
      </c>
      <c r="E43" s="43" t="s">
        <v>211</v>
      </c>
      <c r="F43" s="48">
        <v>0.01</v>
      </c>
      <c r="G43" s="44">
        <f>DHBU!E103</f>
        <v>115000</v>
      </c>
      <c r="H43" s="49">
        <f>F43*G43</f>
        <v>1150</v>
      </c>
      <c r="I43" s="46"/>
    </row>
    <row r="44" spans="3:9" ht="15.75" x14ac:dyDescent="0.25">
      <c r="C44" s="77"/>
      <c r="D44" s="42" t="s">
        <v>188</v>
      </c>
      <c r="E44" s="43" t="s">
        <v>211</v>
      </c>
      <c r="F44" s="48">
        <v>0.1</v>
      </c>
      <c r="G44" s="44">
        <f>DHBU!E96</f>
        <v>80000</v>
      </c>
      <c r="H44" s="49">
        <f>F44*G44</f>
        <v>8000</v>
      </c>
      <c r="I44" s="46"/>
    </row>
    <row r="45" spans="3:9" ht="15.75" x14ac:dyDescent="0.25">
      <c r="C45" s="77"/>
      <c r="D45" s="42" t="s">
        <v>191</v>
      </c>
      <c r="E45" s="43" t="s">
        <v>211</v>
      </c>
      <c r="F45" s="48">
        <v>0.1</v>
      </c>
      <c r="G45" s="44">
        <f>DHBU!E98</f>
        <v>100000</v>
      </c>
      <c r="H45" s="49">
        <f>F45*G45</f>
        <v>10000</v>
      </c>
      <c r="I45" s="46"/>
    </row>
    <row r="46" spans="3:9" ht="31.5" x14ac:dyDescent="0.25">
      <c r="C46" s="77"/>
      <c r="D46" s="42" t="s">
        <v>197</v>
      </c>
      <c r="E46" s="43" t="s">
        <v>211</v>
      </c>
      <c r="F46" s="48">
        <v>5.0000000000000001E-3</v>
      </c>
      <c r="G46" s="44">
        <f>DHBU!E104</f>
        <v>130000</v>
      </c>
      <c r="H46" s="49">
        <f>G46*F46</f>
        <v>650</v>
      </c>
      <c r="I46" s="96" t="s">
        <v>304</v>
      </c>
    </row>
    <row r="47" spans="3:9" ht="15.75" customHeight="1" x14ac:dyDescent="0.25">
      <c r="C47" s="77"/>
      <c r="D47" s="75" t="s">
        <v>209</v>
      </c>
      <c r="E47" s="75"/>
      <c r="F47" s="75"/>
      <c r="G47" s="75"/>
      <c r="H47" s="49">
        <f>SUM(H43:H46)</f>
        <v>19800</v>
      </c>
      <c r="I47" s="96"/>
    </row>
    <row r="48" spans="3:9" ht="15.75" x14ac:dyDescent="0.25">
      <c r="C48" s="77" t="s">
        <v>18</v>
      </c>
      <c r="D48" s="75" t="s">
        <v>100</v>
      </c>
      <c r="E48" s="75"/>
      <c r="F48" s="75"/>
      <c r="G48" s="75"/>
      <c r="H48" s="75"/>
      <c r="I48" s="96"/>
    </row>
    <row r="49" spans="3:9" ht="15.75" customHeight="1" x14ac:dyDescent="0.25">
      <c r="C49" s="77"/>
      <c r="D49" s="42" t="str">
        <f>DHBU!C12</f>
        <v>Kayu 5/7</v>
      </c>
      <c r="E49" s="43" t="str">
        <f>DHBU!D12</f>
        <v>M³</v>
      </c>
      <c r="F49" s="48">
        <v>1.2E-2</v>
      </c>
      <c r="G49" s="44">
        <f>DHBU!E12</f>
        <v>2500000</v>
      </c>
      <c r="H49" s="51">
        <f>F49*G49</f>
        <v>30000</v>
      </c>
      <c r="I49" s="96"/>
    </row>
    <row r="50" spans="3:9" ht="15.75" x14ac:dyDescent="0.25">
      <c r="C50" s="77"/>
      <c r="D50" s="56" t="str">
        <f>DHBU!C13</f>
        <v>Paku Biasa 2"-5"</v>
      </c>
      <c r="E50" s="43" t="str">
        <f>DHBU!D13</f>
        <v>Kg</v>
      </c>
      <c r="F50" s="58">
        <v>0.02</v>
      </c>
      <c r="G50" s="59">
        <f>DHBU!E13</f>
        <v>16000</v>
      </c>
      <c r="H50" s="51">
        <f t="shared" ref="H50:H51" si="1">F50*G50</f>
        <v>320</v>
      </c>
      <c r="I50" s="96"/>
    </row>
    <row r="51" spans="3:9" ht="15.75" x14ac:dyDescent="0.25">
      <c r="C51" s="77"/>
      <c r="D51" s="56" t="str">
        <f>DHBU!C15</f>
        <v>Kayu Papan Bengkirai 3/20</v>
      </c>
      <c r="E51" s="57" t="str">
        <f>DHBU!D15</f>
        <v>M³</v>
      </c>
      <c r="F51" s="58">
        <v>7.0000000000000001E-3</v>
      </c>
      <c r="G51" s="59">
        <f>DHBU!E15</f>
        <v>12320000</v>
      </c>
      <c r="H51" s="51">
        <f t="shared" si="1"/>
        <v>86240</v>
      </c>
      <c r="I51" s="50"/>
    </row>
    <row r="52" spans="3:9" ht="15.75" x14ac:dyDescent="0.25">
      <c r="C52" s="77"/>
      <c r="D52" s="75" t="s">
        <v>209</v>
      </c>
      <c r="E52" s="75"/>
      <c r="F52" s="75"/>
      <c r="G52" s="75"/>
      <c r="H52" s="51">
        <f>SUM(H49:H51)</f>
        <v>116560</v>
      </c>
      <c r="I52" s="74"/>
    </row>
    <row r="53" spans="3:9" ht="15.75" x14ac:dyDescent="0.25">
      <c r="C53" s="77" t="s">
        <v>213</v>
      </c>
      <c r="D53" s="81" t="s">
        <v>214</v>
      </c>
      <c r="E53" s="81"/>
      <c r="F53" s="81"/>
      <c r="G53" s="81"/>
      <c r="H53" s="81"/>
      <c r="I53" s="74"/>
    </row>
    <row r="54" spans="3:9" ht="15.75" x14ac:dyDescent="0.25">
      <c r="C54" s="77"/>
      <c r="D54" s="42" t="s">
        <v>212</v>
      </c>
      <c r="E54" s="43" t="s">
        <v>212</v>
      </c>
      <c r="F54" s="43" t="s">
        <v>212</v>
      </c>
      <c r="G54" s="44" t="s">
        <v>212</v>
      </c>
      <c r="H54" s="42" t="s">
        <v>212</v>
      </c>
      <c r="I54" s="52"/>
    </row>
    <row r="55" spans="3:9" ht="15.75" x14ac:dyDescent="0.25">
      <c r="C55" s="77" t="s">
        <v>24</v>
      </c>
      <c r="D55" s="75" t="s">
        <v>215</v>
      </c>
      <c r="E55" s="75"/>
      <c r="F55" s="75"/>
      <c r="G55" s="75"/>
      <c r="H55" s="53">
        <f>H52+H47</f>
        <v>136360</v>
      </c>
      <c r="I55" s="52"/>
    </row>
    <row r="56" spans="3:9" ht="15.75" x14ac:dyDescent="0.25">
      <c r="C56" s="77" t="s">
        <v>27</v>
      </c>
      <c r="D56" s="75" t="s">
        <v>217</v>
      </c>
      <c r="E56" s="75"/>
      <c r="F56" s="75"/>
      <c r="G56" s="44" t="s">
        <v>218</v>
      </c>
      <c r="H56" s="53">
        <f>H55*0.15</f>
        <v>20454</v>
      </c>
      <c r="I56" s="52"/>
    </row>
    <row r="57" spans="3:9" ht="16.5" thickBot="1" x14ac:dyDescent="0.3">
      <c r="C57" s="54" t="s">
        <v>30</v>
      </c>
      <c r="D57" s="76" t="s">
        <v>216</v>
      </c>
      <c r="E57" s="76"/>
      <c r="F57" s="76"/>
      <c r="G57" s="76"/>
      <c r="H57" s="111">
        <f>H55+H56</f>
        <v>156814</v>
      </c>
      <c r="I57" s="55"/>
    </row>
    <row r="58" spans="3:9" ht="15.75" x14ac:dyDescent="0.25">
      <c r="C58" s="39" t="s">
        <v>222</v>
      </c>
      <c r="D58" s="88" t="str">
        <f>'VOLUME PEK'!C11</f>
        <v>Memasang Papan Nama Proyek 80x120 cm</v>
      </c>
      <c r="E58" s="89"/>
      <c r="F58" s="89"/>
      <c r="G58" s="89"/>
      <c r="H58" s="89"/>
      <c r="I58" s="90"/>
    </row>
    <row r="59" spans="3:9" ht="15.75" x14ac:dyDescent="0.25">
      <c r="C59" s="77" t="s">
        <v>205</v>
      </c>
      <c r="D59" s="42" t="s">
        <v>206</v>
      </c>
      <c r="E59" s="43" t="s">
        <v>2</v>
      </c>
      <c r="F59" s="43" t="s">
        <v>207</v>
      </c>
      <c r="G59" s="44" t="s">
        <v>208</v>
      </c>
      <c r="H59" s="42" t="s">
        <v>209</v>
      </c>
      <c r="I59" s="45" t="s">
        <v>210</v>
      </c>
    </row>
    <row r="60" spans="3:9" ht="15.75" x14ac:dyDescent="0.25">
      <c r="C60" s="85" t="s">
        <v>4</v>
      </c>
      <c r="D60" s="78" t="s">
        <v>185</v>
      </c>
      <c r="E60" s="79"/>
      <c r="F60" s="79"/>
      <c r="G60" s="79"/>
      <c r="H60" s="80"/>
      <c r="I60" s="46"/>
    </row>
    <row r="61" spans="3:9" ht="15.75" x14ac:dyDescent="0.25">
      <c r="C61" s="87"/>
      <c r="D61" s="47" t="str">
        <f>DHBU!C97</f>
        <v>Tukang Batu</v>
      </c>
      <c r="E61" s="43" t="s">
        <v>211</v>
      </c>
      <c r="F61" s="48">
        <v>0.02</v>
      </c>
      <c r="G61" s="44">
        <f>DHBU!E97</f>
        <v>90000</v>
      </c>
      <c r="H61" s="49">
        <f>F61*G61</f>
        <v>1800</v>
      </c>
      <c r="I61" s="71"/>
    </row>
    <row r="62" spans="3:9" ht="15.75" x14ac:dyDescent="0.25">
      <c r="C62" s="87"/>
      <c r="D62" s="47" t="s">
        <v>188</v>
      </c>
      <c r="E62" s="43" t="s">
        <v>211</v>
      </c>
      <c r="F62" s="48">
        <v>1</v>
      </c>
      <c r="G62" s="44">
        <f>DHBU!E96</f>
        <v>80000</v>
      </c>
      <c r="H62" s="49">
        <f>F62*G62</f>
        <v>80000</v>
      </c>
      <c r="I62" s="46"/>
    </row>
    <row r="63" spans="3:9" ht="15.75" x14ac:dyDescent="0.25">
      <c r="C63" s="87"/>
      <c r="D63" s="47" t="s">
        <v>191</v>
      </c>
      <c r="E63" s="43" t="s">
        <v>211</v>
      </c>
      <c r="F63" s="48">
        <v>1</v>
      </c>
      <c r="G63" s="44">
        <f>DHBU!E98</f>
        <v>100000</v>
      </c>
      <c r="H63" s="49">
        <f>F63*G63</f>
        <v>100000</v>
      </c>
      <c r="I63" s="46"/>
    </row>
    <row r="64" spans="3:9" ht="15.75" x14ac:dyDescent="0.25">
      <c r="C64" s="87"/>
      <c r="D64" s="47" t="s">
        <v>197</v>
      </c>
      <c r="E64" s="43" t="s">
        <v>211</v>
      </c>
      <c r="F64" s="48">
        <v>0.1</v>
      </c>
      <c r="G64" s="44">
        <f>DHBU!E104</f>
        <v>130000</v>
      </c>
      <c r="H64" s="49">
        <f>G64*F64</f>
        <v>13000</v>
      </c>
      <c r="I64" s="46"/>
    </row>
    <row r="65" spans="3:9" ht="15.75" x14ac:dyDescent="0.25">
      <c r="C65" s="86"/>
      <c r="D65" s="78" t="s">
        <v>209</v>
      </c>
      <c r="E65" s="79"/>
      <c r="F65" s="79"/>
      <c r="G65" s="80"/>
      <c r="H65" s="49">
        <f>SUM(H61:H64)</f>
        <v>194800</v>
      </c>
      <c r="I65" s="50"/>
    </row>
    <row r="66" spans="3:9" ht="15.75" x14ac:dyDescent="0.25">
      <c r="C66" s="85" t="s">
        <v>18</v>
      </c>
      <c r="D66" s="78" t="s">
        <v>100</v>
      </c>
      <c r="E66" s="79"/>
      <c r="F66" s="79"/>
      <c r="G66" s="79"/>
      <c r="H66" s="80"/>
      <c r="I66" s="71" t="s">
        <v>307</v>
      </c>
    </row>
    <row r="67" spans="3:9" ht="15.75" x14ac:dyDescent="0.25">
      <c r="C67" s="87"/>
      <c r="D67" s="42" t="str">
        <f>DHBU!C32</f>
        <v>Kayu Meranti</v>
      </c>
      <c r="E67" s="43" t="str">
        <f>DHBU!D32</f>
        <v>Btg</v>
      </c>
      <c r="F67" s="43">
        <v>0.04</v>
      </c>
      <c r="G67" s="97">
        <f>DHBU!E32</f>
        <v>3000000</v>
      </c>
      <c r="H67" s="99">
        <f>F67*G67</f>
        <v>120000</v>
      </c>
      <c r="I67" s="74"/>
    </row>
    <row r="68" spans="3:9" ht="15.75" x14ac:dyDescent="0.25">
      <c r="C68" s="87"/>
      <c r="D68" s="42" t="str">
        <f>DHBU!C85</f>
        <v>Print Outdoor flexi</v>
      </c>
      <c r="E68" s="43" t="str">
        <f>DHBU!D85</f>
        <v>M2</v>
      </c>
      <c r="F68" s="43">
        <v>1</v>
      </c>
      <c r="G68" s="97">
        <f>DHBU!E85</f>
        <v>42750</v>
      </c>
      <c r="H68" s="99">
        <f t="shared" ref="H68:H72" si="2">F68*G68</f>
        <v>42750</v>
      </c>
      <c r="I68" s="74"/>
    </row>
    <row r="69" spans="3:9" ht="15.75" x14ac:dyDescent="0.25">
      <c r="C69" s="87"/>
      <c r="D69" s="42" t="str">
        <f>DHBU!C13</f>
        <v>Paku Biasa 2"-5"</v>
      </c>
      <c r="E69" s="43" t="str">
        <f>DHBU!D13</f>
        <v>Kg</v>
      </c>
      <c r="F69" s="43">
        <v>0.6</v>
      </c>
      <c r="G69" s="98">
        <f>DHBU!E13</f>
        <v>16000</v>
      </c>
      <c r="H69" s="99">
        <f t="shared" si="2"/>
        <v>9600</v>
      </c>
      <c r="I69" s="74"/>
    </row>
    <row r="70" spans="3:9" ht="15.75" x14ac:dyDescent="0.25">
      <c r="C70" s="87"/>
      <c r="D70" s="42" t="str">
        <f>DHBU!C9</f>
        <v>Semen Portland</v>
      </c>
      <c r="E70" s="43" t="str">
        <f>DHBU!D9</f>
        <v>Kg</v>
      </c>
      <c r="F70" s="43">
        <v>16.8</v>
      </c>
      <c r="G70" s="97">
        <f>DHBU!E9</f>
        <v>1500</v>
      </c>
      <c r="H70" s="99">
        <f t="shared" si="2"/>
        <v>25200</v>
      </c>
      <c r="I70" s="74"/>
    </row>
    <row r="71" spans="3:9" ht="15.75" x14ac:dyDescent="0.25">
      <c r="C71" s="87"/>
      <c r="D71" s="42" t="str">
        <f>DHBU!C10</f>
        <v>Pasir Beton</v>
      </c>
      <c r="E71" s="43" t="str">
        <f>DHBU!D10</f>
        <v>M³</v>
      </c>
      <c r="F71" s="43">
        <v>0.03</v>
      </c>
      <c r="G71" s="97">
        <f>DHBU!E10</f>
        <v>300000</v>
      </c>
      <c r="H71" s="99">
        <f t="shared" si="2"/>
        <v>9000</v>
      </c>
      <c r="I71" s="74"/>
    </row>
    <row r="72" spans="3:9" ht="15.75" x14ac:dyDescent="0.25">
      <c r="C72" s="87"/>
      <c r="D72" s="42" t="str">
        <f>DHBU!C11</f>
        <v>Koral Beton</v>
      </c>
      <c r="E72" s="43" t="str">
        <f>DHBU!D11</f>
        <v>M³</v>
      </c>
      <c r="F72" s="43">
        <v>0.04</v>
      </c>
      <c r="G72" s="97">
        <f>DHBU!E11</f>
        <v>280000</v>
      </c>
      <c r="H72" s="99">
        <f t="shared" si="2"/>
        <v>11200</v>
      </c>
      <c r="I72" s="74"/>
    </row>
    <row r="73" spans="3:9" ht="15.75" x14ac:dyDescent="0.25">
      <c r="C73" s="86"/>
      <c r="D73" s="75" t="s">
        <v>209</v>
      </c>
      <c r="E73" s="75"/>
      <c r="F73" s="75"/>
      <c r="G73" s="75"/>
      <c r="H73" s="51">
        <f>SUM(H67:H72)</f>
        <v>217750</v>
      </c>
      <c r="I73" s="74"/>
    </row>
    <row r="74" spans="3:9" ht="15.75" x14ac:dyDescent="0.25">
      <c r="C74" s="85" t="s">
        <v>213</v>
      </c>
      <c r="D74" s="82" t="s">
        <v>214</v>
      </c>
      <c r="E74" s="83"/>
      <c r="F74" s="83"/>
      <c r="G74" s="83"/>
      <c r="H74" s="84"/>
      <c r="I74" s="74"/>
    </row>
    <row r="75" spans="3:9" ht="15.75" x14ac:dyDescent="0.25">
      <c r="C75" s="86"/>
      <c r="D75" s="42" t="s">
        <v>212</v>
      </c>
      <c r="E75" s="43" t="s">
        <v>212</v>
      </c>
      <c r="F75" s="43" t="s">
        <v>212</v>
      </c>
      <c r="G75" s="44" t="s">
        <v>212</v>
      </c>
      <c r="H75" s="42" t="s">
        <v>212</v>
      </c>
      <c r="I75" s="52"/>
    </row>
    <row r="76" spans="3:9" ht="15.75" x14ac:dyDescent="0.25">
      <c r="C76" s="77" t="s">
        <v>24</v>
      </c>
      <c r="D76" s="78" t="s">
        <v>215</v>
      </c>
      <c r="E76" s="79"/>
      <c r="F76" s="79"/>
      <c r="G76" s="80"/>
      <c r="H76" s="53">
        <f>H73+H65</f>
        <v>412550</v>
      </c>
      <c r="I76" s="52"/>
    </row>
    <row r="77" spans="3:9" ht="15.75" x14ac:dyDescent="0.25">
      <c r="C77" s="77" t="s">
        <v>27</v>
      </c>
      <c r="D77" s="75" t="s">
        <v>217</v>
      </c>
      <c r="E77" s="75"/>
      <c r="F77" s="75"/>
      <c r="G77" s="44" t="s">
        <v>218</v>
      </c>
      <c r="H77" s="53">
        <f>H76*0.15</f>
        <v>61882.5</v>
      </c>
      <c r="I77" s="52"/>
    </row>
    <row r="78" spans="3:9" ht="16.5" thickBot="1" x14ac:dyDescent="0.3">
      <c r="C78" s="54" t="s">
        <v>30</v>
      </c>
      <c r="D78" s="76" t="s">
        <v>216</v>
      </c>
      <c r="E78" s="76"/>
      <c r="F78" s="76"/>
      <c r="G78" s="76"/>
      <c r="H78" s="111">
        <f>H76+H77</f>
        <v>474432.5</v>
      </c>
      <c r="I78" s="55"/>
    </row>
    <row r="79" spans="3:9" ht="15.75" x14ac:dyDescent="0.25">
      <c r="C79" s="39" t="s">
        <v>223</v>
      </c>
      <c r="D79" s="88" t="str">
        <f>'VOLUME PEK'!C12</f>
        <v>Membuat direksi keet &amp; Gudang Sementara</v>
      </c>
      <c r="E79" s="89"/>
      <c r="F79" s="89"/>
      <c r="G79" s="89"/>
      <c r="H79" s="89"/>
      <c r="I79" s="90"/>
    </row>
    <row r="80" spans="3:9" ht="15.75" x14ac:dyDescent="0.25">
      <c r="C80" s="77" t="s">
        <v>205</v>
      </c>
      <c r="D80" s="42" t="s">
        <v>206</v>
      </c>
      <c r="E80" s="43" t="s">
        <v>2</v>
      </c>
      <c r="F80" s="43" t="s">
        <v>207</v>
      </c>
      <c r="G80" s="44" t="s">
        <v>208</v>
      </c>
      <c r="H80" s="42" t="s">
        <v>209</v>
      </c>
      <c r="I80" s="45" t="s">
        <v>210</v>
      </c>
    </row>
    <row r="81" spans="3:9" ht="15.75" x14ac:dyDescent="0.25">
      <c r="C81" s="85" t="s">
        <v>4</v>
      </c>
      <c r="D81" s="78" t="s">
        <v>185</v>
      </c>
      <c r="E81" s="79"/>
      <c r="F81" s="79"/>
      <c r="G81" s="79"/>
      <c r="H81" s="80"/>
      <c r="I81" s="46"/>
    </row>
    <row r="82" spans="3:9" ht="15.75" x14ac:dyDescent="0.25">
      <c r="C82" s="87"/>
      <c r="D82" s="42" t="s">
        <v>196</v>
      </c>
      <c r="E82" s="43" t="s">
        <v>211</v>
      </c>
      <c r="F82" s="48">
        <v>0.2</v>
      </c>
      <c r="G82" s="44">
        <f>DHBU!E103</f>
        <v>115000</v>
      </c>
      <c r="H82" s="49">
        <f>F82*G82</f>
        <v>23000</v>
      </c>
      <c r="I82" s="46"/>
    </row>
    <row r="83" spans="3:9" ht="15.75" x14ac:dyDescent="0.25">
      <c r="C83" s="87"/>
      <c r="D83" s="42" t="s">
        <v>188</v>
      </c>
      <c r="E83" s="43" t="s">
        <v>211</v>
      </c>
      <c r="F83" s="48">
        <v>1</v>
      </c>
      <c r="G83" s="44">
        <f>DHBU!E96</f>
        <v>80000</v>
      </c>
      <c r="H83" s="49">
        <f>F83*G83</f>
        <v>80000</v>
      </c>
      <c r="I83" s="46"/>
    </row>
    <row r="84" spans="3:9" ht="15.75" x14ac:dyDescent="0.25">
      <c r="C84" s="87"/>
      <c r="D84" s="42" t="s">
        <v>191</v>
      </c>
      <c r="E84" s="43" t="s">
        <v>211</v>
      </c>
      <c r="F84" s="48">
        <v>2</v>
      </c>
      <c r="G84" s="44">
        <f>DHBU!E98</f>
        <v>100000</v>
      </c>
      <c r="H84" s="49">
        <f>F84*G84</f>
        <v>200000</v>
      </c>
      <c r="I84" s="46"/>
    </row>
    <row r="85" spans="3:9" ht="15.75" x14ac:dyDescent="0.25">
      <c r="C85" s="87"/>
      <c r="D85" s="42" t="s">
        <v>197</v>
      </c>
      <c r="E85" s="43" t="s">
        <v>211</v>
      </c>
      <c r="F85" s="48">
        <v>0.05</v>
      </c>
      <c r="G85" s="44">
        <f>DHBU!E104</f>
        <v>130000</v>
      </c>
      <c r="H85" s="49">
        <f>G85*F85</f>
        <v>6500</v>
      </c>
      <c r="I85" s="46"/>
    </row>
    <row r="86" spans="3:9" ht="31.5" x14ac:dyDescent="0.25">
      <c r="C86" s="86"/>
      <c r="D86" s="78" t="s">
        <v>209</v>
      </c>
      <c r="E86" s="79"/>
      <c r="F86" s="79"/>
      <c r="G86" s="80"/>
      <c r="H86" s="49">
        <f>SUM(H82:H85)</f>
        <v>309500</v>
      </c>
      <c r="I86" s="96" t="s">
        <v>308</v>
      </c>
    </row>
    <row r="87" spans="3:9" ht="15.75" customHeight="1" x14ac:dyDescent="0.25">
      <c r="C87" s="85" t="s">
        <v>18</v>
      </c>
      <c r="D87" s="78" t="s">
        <v>100</v>
      </c>
      <c r="E87" s="79"/>
      <c r="F87" s="79"/>
      <c r="G87" s="79"/>
      <c r="H87" s="80"/>
      <c r="I87" s="96"/>
    </row>
    <row r="88" spans="3:9" ht="15.75" x14ac:dyDescent="0.25">
      <c r="C88" s="87"/>
      <c r="D88" s="56" t="str">
        <f>DHBU!C8</f>
        <v>Dolken Kayu Ø 8-10/400 cm</v>
      </c>
      <c r="E88" s="43" t="str">
        <f>DHBU!D8</f>
        <v>Btg</v>
      </c>
      <c r="F88" s="43">
        <v>1.7</v>
      </c>
      <c r="G88" s="99">
        <f>DHBU!E8</f>
        <v>40000</v>
      </c>
      <c r="H88" s="67">
        <f t="shared" ref="H88:H95" si="3">G88*F88</f>
        <v>68000</v>
      </c>
      <c r="I88" s="96"/>
    </row>
    <row r="89" spans="3:9" ht="15.75" x14ac:dyDescent="0.25">
      <c r="C89" s="87"/>
      <c r="D89" s="56" t="str">
        <f>DHBU!C12</f>
        <v>Kayu 5/7</v>
      </c>
      <c r="E89" s="43" t="str">
        <f>DHBU!D12</f>
        <v>M³</v>
      </c>
      <c r="F89" s="43">
        <v>0.21</v>
      </c>
      <c r="G89" s="99">
        <f>DHBU!E12</f>
        <v>2500000</v>
      </c>
      <c r="H89" s="67">
        <f t="shared" si="3"/>
        <v>525000</v>
      </c>
      <c r="I89" s="96"/>
    </row>
    <row r="90" spans="3:9" ht="15.75" x14ac:dyDescent="0.25">
      <c r="C90" s="87"/>
      <c r="D90" s="56" t="str">
        <f>DHBU!C13</f>
        <v>Paku Biasa 2"-5"</v>
      </c>
      <c r="E90" s="43" t="str">
        <f>DHBU!D13</f>
        <v>Kg</v>
      </c>
      <c r="F90" s="43">
        <v>0.3</v>
      </c>
      <c r="G90" s="68">
        <f>DHBU!E13</f>
        <v>16000</v>
      </c>
      <c r="H90" s="67">
        <f t="shared" si="3"/>
        <v>4800</v>
      </c>
      <c r="I90" s="96"/>
    </row>
    <row r="91" spans="3:9" ht="15.75" x14ac:dyDescent="0.25">
      <c r="C91" s="87"/>
      <c r="D91" s="56" t="str">
        <f>DHBU!C9</f>
        <v>Semen Portland</v>
      </c>
      <c r="E91" s="43" t="str">
        <f>DHBU!D9</f>
        <v>Kg</v>
      </c>
      <c r="F91" s="43">
        <v>10.5</v>
      </c>
      <c r="G91" s="68">
        <f>DHBU!E9</f>
        <v>1500</v>
      </c>
      <c r="H91" s="67">
        <f t="shared" si="3"/>
        <v>15750</v>
      </c>
      <c r="I91" s="74"/>
    </row>
    <row r="92" spans="3:9" ht="15.75" x14ac:dyDescent="0.25">
      <c r="C92" s="87"/>
      <c r="D92" s="56" t="str">
        <f>DHBU!C10</f>
        <v>Pasir Beton</v>
      </c>
      <c r="E92" s="43" t="str">
        <f>DHBU!D10</f>
        <v>M³</v>
      </c>
      <c r="F92" s="43">
        <v>0.03</v>
      </c>
      <c r="G92" s="68">
        <f>DHBU!E10</f>
        <v>300000</v>
      </c>
      <c r="H92" s="67">
        <f t="shared" si="3"/>
        <v>9000</v>
      </c>
      <c r="I92" s="74"/>
    </row>
    <row r="93" spans="3:9" ht="15.75" x14ac:dyDescent="0.25">
      <c r="C93" s="87"/>
      <c r="D93" s="56" t="str">
        <f>DHBU!C11</f>
        <v>Koral Beton</v>
      </c>
      <c r="E93" s="43" t="str">
        <f>DHBU!D11</f>
        <v>M³</v>
      </c>
      <c r="F93" s="43">
        <v>0.05</v>
      </c>
      <c r="G93" s="68">
        <f>DHBU!E11</f>
        <v>280000</v>
      </c>
      <c r="H93" s="67">
        <f t="shared" si="3"/>
        <v>14000</v>
      </c>
      <c r="I93" s="74"/>
    </row>
    <row r="94" spans="3:9" ht="15.75" x14ac:dyDescent="0.25">
      <c r="C94" s="87"/>
      <c r="D94" s="56" t="str">
        <f>DHBU!C84</f>
        <v>Seng gelombang bwg 32</v>
      </c>
      <c r="E94" s="43" t="str">
        <f>DHBU!D84</f>
        <v>Lbr</v>
      </c>
      <c r="F94" s="43">
        <v>1.5</v>
      </c>
      <c r="G94" s="68">
        <f>DHBU!E84</f>
        <v>55000</v>
      </c>
      <c r="H94" s="67">
        <f t="shared" si="3"/>
        <v>82500</v>
      </c>
      <c r="I94" s="74"/>
    </row>
    <row r="95" spans="3:9" ht="15.75" x14ac:dyDescent="0.25">
      <c r="C95" s="87"/>
      <c r="D95" s="56" t="str">
        <f>DHBU!C18</f>
        <v>Seng Plat</v>
      </c>
      <c r="E95" s="43" t="str">
        <f>DHBU!D18</f>
        <v>Lbr</v>
      </c>
      <c r="F95" s="43">
        <v>0.25</v>
      </c>
      <c r="G95" s="68">
        <f>DHBU!E18</f>
        <v>57000</v>
      </c>
      <c r="H95" s="67">
        <f t="shared" si="3"/>
        <v>14250</v>
      </c>
      <c r="I95" s="74"/>
    </row>
    <row r="96" spans="3:9" ht="15.75" x14ac:dyDescent="0.25">
      <c r="C96" s="86"/>
      <c r="D96" s="75" t="s">
        <v>209</v>
      </c>
      <c r="E96" s="75"/>
      <c r="F96" s="75"/>
      <c r="G96" s="75"/>
      <c r="H96" s="51">
        <f>SUM(H88:H95)</f>
        <v>733300</v>
      </c>
      <c r="I96" s="74"/>
    </row>
    <row r="97" spans="3:9" ht="15.75" x14ac:dyDescent="0.25">
      <c r="C97" s="85" t="s">
        <v>213</v>
      </c>
      <c r="D97" s="82" t="s">
        <v>214</v>
      </c>
      <c r="E97" s="83"/>
      <c r="F97" s="83"/>
      <c r="G97" s="83"/>
      <c r="H97" s="84"/>
      <c r="I97" s="74"/>
    </row>
    <row r="98" spans="3:9" ht="15.75" x14ac:dyDescent="0.25">
      <c r="C98" s="86"/>
      <c r="D98" s="42" t="s">
        <v>212</v>
      </c>
      <c r="E98" s="43" t="s">
        <v>212</v>
      </c>
      <c r="F98" s="43" t="s">
        <v>212</v>
      </c>
      <c r="G98" s="44" t="s">
        <v>212</v>
      </c>
      <c r="H98" s="42" t="s">
        <v>212</v>
      </c>
      <c r="I98" s="52"/>
    </row>
    <row r="99" spans="3:9" ht="15.75" x14ac:dyDescent="0.25">
      <c r="C99" s="77" t="s">
        <v>24</v>
      </c>
      <c r="D99" s="75" t="s">
        <v>215</v>
      </c>
      <c r="E99" s="75"/>
      <c r="F99" s="75"/>
      <c r="G99" s="75"/>
      <c r="H99" s="53">
        <f>H96+H86</f>
        <v>1042800</v>
      </c>
      <c r="I99" s="52"/>
    </row>
    <row r="100" spans="3:9" ht="15.75" x14ac:dyDescent="0.25">
      <c r="C100" s="77" t="s">
        <v>27</v>
      </c>
      <c r="D100" s="75" t="s">
        <v>217</v>
      </c>
      <c r="E100" s="75"/>
      <c r="F100" s="75"/>
      <c r="G100" s="44" t="s">
        <v>218</v>
      </c>
      <c r="H100" s="53">
        <f>H99*0.15</f>
        <v>156420</v>
      </c>
      <c r="I100" s="52"/>
    </row>
    <row r="101" spans="3:9" ht="16.5" thickBot="1" x14ac:dyDescent="0.3">
      <c r="C101" s="54" t="s">
        <v>30</v>
      </c>
      <c r="D101" s="76" t="s">
        <v>216</v>
      </c>
      <c r="E101" s="76"/>
      <c r="F101" s="76"/>
      <c r="G101" s="76"/>
      <c r="H101" s="111">
        <f>H99+H100</f>
        <v>1199220</v>
      </c>
      <c r="I101" s="55"/>
    </row>
    <row r="102" spans="3:9" ht="15.75" x14ac:dyDescent="0.25">
      <c r="C102" s="39" t="s">
        <v>224</v>
      </c>
      <c r="D102" s="40" t="str">
        <f>'VOLUME PEK'!C13</f>
        <v>Listrik dan Air Kerja</v>
      </c>
      <c r="E102" s="40"/>
      <c r="F102" s="40"/>
      <c r="G102" s="40"/>
      <c r="H102" s="40"/>
      <c r="I102" s="41"/>
    </row>
    <row r="103" spans="3:9" ht="15.75" x14ac:dyDescent="0.25">
      <c r="C103" s="77" t="s">
        <v>205</v>
      </c>
      <c r="D103" s="42" t="s">
        <v>206</v>
      </c>
      <c r="E103" s="43" t="s">
        <v>2</v>
      </c>
      <c r="F103" s="43" t="s">
        <v>207</v>
      </c>
      <c r="G103" s="44" t="s">
        <v>208</v>
      </c>
      <c r="H103" s="42" t="s">
        <v>209</v>
      </c>
      <c r="I103" s="45" t="s">
        <v>210</v>
      </c>
    </row>
    <row r="104" spans="3:9" ht="15.75" x14ac:dyDescent="0.25">
      <c r="C104" s="77" t="s">
        <v>4</v>
      </c>
      <c r="D104" s="75" t="s">
        <v>185</v>
      </c>
      <c r="E104" s="75"/>
      <c r="F104" s="75"/>
      <c r="G104" s="75"/>
      <c r="H104" s="75"/>
      <c r="I104" s="46"/>
    </row>
    <row r="105" spans="3:9" ht="15.75" x14ac:dyDescent="0.25">
      <c r="C105" s="77"/>
      <c r="D105" s="42" t="s">
        <v>188</v>
      </c>
      <c r="E105" s="63" t="s">
        <v>212</v>
      </c>
      <c r="F105" s="63" t="s">
        <v>212</v>
      </c>
      <c r="G105" s="63" t="s">
        <v>212</v>
      </c>
      <c r="H105" s="49" t="s">
        <v>212</v>
      </c>
      <c r="I105" s="46"/>
    </row>
    <row r="106" spans="3:9" ht="15.75" x14ac:dyDescent="0.25">
      <c r="C106" s="77"/>
      <c r="D106" s="42" t="s">
        <v>227</v>
      </c>
      <c r="E106" s="63" t="s">
        <v>212</v>
      </c>
      <c r="F106" s="63" t="s">
        <v>212</v>
      </c>
      <c r="G106" s="63" t="s">
        <v>212</v>
      </c>
      <c r="H106" s="49" t="s">
        <v>212</v>
      </c>
      <c r="I106" s="46"/>
    </row>
    <row r="107" spans="3:9" ht="15.75" customHeight="1" x14ac:dyDescent="0.25">
      <c r="C107" s="77"/>
      <c r="D107" s="75" t="s">
        <v>209</v>
      </c>
      <c r="E107" s="75"/>
      <c r="F107" s="75"/>
      <c r="G107" s="75"/>
      <c r="H107" s="49">
        <f>SUM(H105:H105)</f>
        <v>0</v>
      </c>
      <c r="I107" s="46"/>
    </row>
    <row r="108" spans="3:9" ht="15.75" customHeight="1" x14ac:dyDescent="0.25">
      <c r="C108" s="77" t="s">
        <v>18</v>
      </c>
      <c r="D108" s="75" t="s">
        <v>309</v>
      </c>
      <c r="E108" s="75"/>
      <c r="F108" s="75"/>
      <c r="G108" s="75"/>
      <c r="H108" s="75"/>
      <c r="I108" s="71"/>
    </row>
    <row r="109" spans="3:9" ht="15.75" x14ac:dyDescent="0.25">
      <c r="C109" s="77"/>
      <c r="D109" s="42" t="s">
        <v>13</v>
      </c>
      <c r="E109" s="43" t="s">
        <v>313</v>
      </c>
      <c r="F109" s="43">
        <v>1</v>
      </c>
      <c r="G109" s="72">
        <f>DHBU!E87</f>
        <v>2000000</v>
      </c>
      <c r="H109" s="73">
        <f>F109*G109</f>
        <v>2000000</v>
      </c>
      <c r="I109" s="71" t="s">
        <v>243</v>
      </c>
    </row>
    <row r="110" spans="3:9" ht="15.75" x14ac:dyDescent="0.25">
      <c r="C110" s="77"/>
      <c r="D110" s="75" t="s">
        <v>209</v>
      </c>
      <c r="E110" s="75"/>
      <c r="F110" s="75"/>
      <c r="G110" s="75"/>
      <c r="H110" s="51">
        <f>SUM(H109)</f>
        <v>2000000</v>
      </c>
      <c r="I110" s="71"/>
    </row>
    <row r="111" spans="3:9" ht="15.75" x14ac:dyDescent="0.25">
      <c r="C111" s="77" t="s">
        <v>213</v>
      </c>
      <c r="D111" s="81" t="s">
        <v>214</v>
      </c>
      <c r="E111" s="81"/>
      <c r="F111" s="81"/>
      <c r="G111" s="81"/>
      <c r="H111" s="81"/>
      <c r="I111" s="71"/>
    </row>
    <row r="112" spans="3:9" ht="15.75" x14ac:dyDescent="0.25">
      <c r="C112" s="77"/>
      <c r="D112" s="42" t="s">
        <v>212</v>
      </c>
      <c r="E112" s="43" t="s">
        <v>212</v>
      </c>
      <c r="F112" s="43" t="s">
        <v>212</v>
      </c>
      <c r="G112" s="44" t="s">
        <v>212</v>
      </c>
      <c r="H112" s="42" t="s">
        <v>212</v>
      </c>
      <c r="I112" s="71"/>
    </row>
    <row r="113" spans="3:9" ht="15.75" x14ac:dyDescent="0.25">
      <c r="C113" s="77" t="s">
        <v>24</v>
      </c>
      <c r="D113" s="75" t="s">
        <v>215</v>
      </c>
      <c r="E113" s="75"/>
      <c r="F113" s="75"/>
      <c r="G113" s="75"/>
      <c r="H113" s="53">
        <f>H110+H107</f>
        <v>2000000</v>
      </c>
      <c r="I113" s="71"/>
    </row>
    <row r="114" spans="3:9" ht="15.75" x14ac:dyDescent="0.25">
      <c r="C114" s="77" t="s">
        <v>27</v>
      </c>
      <c r="D114" s="75" t="s">
        <v>217</v>
      </c>
      <c r="E114" s="75"/>
      <c r="F114" s="75"/>
      <c r="G114" s="44" t="s">
        <v>218</v>
      </c>
      <c r="H114" s="53">
        <f>H113*0.15</f>
        <v>300000</v>
      </c>
      <c r="I114" s="52"/>
    </row>
    <row r="115" spans="3:9" ht="16.5" thickBot="1" x14ac:dyDescent="0.3">
      <c r="C115" s="54" t="s">
        <v>30</v>
      </c>
      <c r="D115" s="76" t="s">
        <v>216</v>
      </c>
      <c r="E115" s="76"/>
      <c r="F115" s="76"/>
      <c r="G115" s="76"/>
      <c r="H115" s="111">
        <f>H113+H114</f>
        <v>2300000</v>
      </c>
      <c r="I115" s="55"/>
    </row>
    <row r="116" spans="3:9" ht="15.75" x14ac:dyDescent="0.25">
      <c r="C116" s="39" t="s">
        <v>225</v>
      </c>
      <c r="D116" s="40" t="str">
        <f>'VOLUME PEK'!C14</f>
        <v>Mob &amp; Demob Alat</v>
      </c>
      <c r="E116" s="40"/>
      <c r="F116" s="40"/>
      <c r="G116" s="40"/>
      <c r="H116" s="40"/>
      <c r="I116" s="41"/>
    </row>
    <row r="117" spans="3:9" ht="15.75" x14ac:dyDescent="0.25">
      <c r="C117" s="77" t="s">
        <v>205</v>
      </c>
      <c r="D117" s="42" t="s">
        <v>206</v>
      </c>
      <c r="E117" s="43" t="s">
        <v>2</v>
      </c>
      <c r="F117" s="43" t="s">
        <v>207</v>
      </c>
      <c r="G117" s="44" t="s">
        <v>208</v>
      </c>
      <c r="H117" s="42" t="s">
        <v>209</v>
      </c>
      <c r="I117" s="45" t="s">
        <v>210</v>
      </c>
    </row>
    <row r="118" spans="3:9" ht="15.75" x14ac:dyDescent="0.25">
      <c r="C118" s="77" t="s">
        <v>4</v>
      </c>
      <c r="D118" s="75" t="s">
        <v>185</v>
      </c>
      <c r="E118" s="75"/>
      <c r="F118" s="75"/>
      <c r="G118" s="75"/>
      <c r="H118" s="75"/>
      <c r="I118" s="46"/>
    </row>
    <row r="119" spans="3:9" ht="15.75" x14ac:dyDescent="0.25">
      <c r="C119" s="77"/>
      <c r="D119" s="42" t="s">
        <v>196</v>
      </c>
      <c r="E119" s="43" t="s">
        <v>211</v>
      </c>
      <c r="F119" s="48" t="s">
        <v>212</v>
      </c>
      <c r="G119" s="44">
        <f>DHBU!E141</f>
        <v>0</v>
      </c>
      <c r="H119" s="49"/>
      <c r="I119" s="46"/>
    </row>
    <row r="120" spans="3:9" ht="15.75" x14ac:dyDescent="0.25">
      <c r="C120" s="77"/>
      <c r="D120" s="42" t="s">
        <v>188</v>
      </c>
      <c r="E120" s="43" t="s">
        <v>211</v>
      </c>
      <c r="F120" s="48" t="s">
        <v>212</v>
      </c>
      <c r="G120" s="44">
        <f>DHBU!E134</f>
        <v>0</v>
      </c>
      <c r="H120" s="49"/>
      <c r="I120" s="46"/>
    </row>
    <row r="121" spans="3:9" ht="15.75" x14ac:dyDescent="0.25">
      <c r="C121" s="77"/>
      <c r="D121" s="42" t="s">
        <v>191</v>
      </c>
      <c r="E121" s="43" t="s">
        <v>211</v>
      </c>
      <c r="F121" s="48" t="s">
        <v>212</v>
      </c>
      <c r="G121" s="44" t="s">
        <v>212</v>
      </c>
      <c r="H121" s="49"/>
      <c r="I121" s="71" t="s">
        <v>243</v>
      </c>
    </row>
    <row r="122" spans="3:9" ht="15.75" customHeight="1" x14ac:dyDescent="0.25">
      <c r="C122" s="77"/>
      <c r="D122" s="42" t="s">
        <v>197</v>
      </c>
      <c r="E122" s="43" t="s">
        <v>211</v>
      </c>
      <c r="F122" s="48" t="s">
        <v>212</v>
      </c>
      <c r="G122" s="44">
        <f>DHBU!E161</f>
        <v>0</v>
      </c>
      <c r="H122" s="49"/>
      <c r="I122" s="71"/>
    </row>
    <row r="123" spans="3:9" ht="15.75" x14ac:dyDescent="0.25">
      <c r="C123" s="77"/>
      <c r="D123" s="75" t="s">
        <v>209</v>
      </c>
      <c r="E123" s="75"/>
      <c r="F123" s="75"/>
      <c r="G123" s="75"/>
      <c r="H123" s="49"/>
      <c r="I123" s="71"/>
    </row>
    <row r="124" spans="3:9" ht="15.75" x14ac:dyDescent="0.25">
      <c r="C124" s="77" t="s">
        <v>18</v>
      </c>
      <c r="D124" s="75" t="s">
        <v>309</v>
      </c>
      <c r="E124" s="75"/>
      <c r="F124" s="75"/>
      <c r="G124" s="75"/>
      <c r="H124" s="75"/>
      <c r="I124" s="71"/>
    </row>
    <row r="125" spans="3:9" ht="15.75" x14ac:dyDescent="0.25">
      <c r="C125" s="77"/>
      <c r="D125" s="42" t="str">
        <f>DHBU!C88</f>
        <v>Mobilization and Demobilization</v>
      </c>
      <c r="E125" s="48" t="str">
        <f>DHBU!D88</f>
        <v>Ls</v>
      </c>
      <c r="F125" s="43">
        <v>1</v>
      </c>
      <c r="G125" s="101">
        <f>DHBU!E88</f>
        <v>2000000</v>
      </c>
      <c r="H125" s="102">
        <f>F125*G125</f>
        <v>2000000</v>
      </c>
      <c r="I125" s="71"/>
    </row>
    <row r="126" spans="3:9" ht="15.75" x14ac:dyDescent="0.25">
      <c r="C126" s="77"/>
      <c r="D126" s="75" t="s">
        <v>209</v>
      </c>
      <c r="E126" s="75"/>
      <c r="F126" s="75"/>
      <c r="G126" s="75"/>
      <c r="H126" s="51">
        <f>H125+H123</f>
        <v>2000000</v>
      </c>
      <c r="I126" s="71"/>
    </row>
    <row r="127" spans="3:9" ht="15.75" x14ac:dyDescent="0.25">
      <c r="C127" s="77" t="s">
        <v>213</v>
      </c>
      <c r="D127" s="81" t="s">
        <v>214</v>
      </c>
      <c r="E127" s="81"/>
      <c r="F127" s="81"/>
      <c r="G127" s="81"/>
      <c r="H127" s="81"/>
      <c r="I127" s="71"/>
    </row>
    <row r="128" spans="3:9" ht="15.75" customHeight="1" x14ac:dyDescent="0.25">
      <c r="C128" s="77"/>
      <c r="D128" s="42" t="s">
        <v>212</v>
      </c>
      <c r="E128" s="43" t="s">
        <v>212</v>
      </c>
      <c r="F128" s="43" t="s">
        <v>212</v>
      </c>
      <c r="G128" s="44" t="s">
        <v>212</v>
      </c>
      <c r="H128" s="42" t="s">
        <v>212</v>
      </c>
      <c r="I128" s="71"/>
    </row>
    <row r="129" spans="3:9" ht="15.75" x14ac:dyDescent="0.25">
      <c r="C129" s="77" t="s">
        <v>24</v>
      </c>
      <c r="D129" s="75" t="s">
        <v>215</v>
      </c>
      <c r="E129" s="75"/>
      <c r="F129" s="75"/>
      <c r="G129" s="75"/>
      <c r="H129" s="53">
        <f>H126+H123</f>
        <v>2000000</v>
      </c>
      <c r="I129" s="71"/>
    </row>
    <row r="130" spans="3:9" ht="15.75" x14ac:dyDescent="0.25">
      <c r="C130" s="77" t="s">
        <v>27</v>
      </c>
      <c r="D130" s="75" t="s">
        <v>217</v>
      </c>
      <c r="E130" s="75"/>
      <c r="F130" s="75"/>
      <c r="G130" s="44" t="s">
        <v>218</v>
      </c>
      <c r="H130" s="53">
        <f>H129*0.15</f>
        <v>300000</v>
      </c>
      <c r="I130" s="52"/>
    </row>
    <row r="131" spans="3:9" ht="16.5" thickBot="1" x14ac:dyDescent="0.3">
      <c r="C131" s="54" t="s">
        <v>30</v>
      </c>
      <c r="D131" s="76" t="s">
        <v>216</v>
      </c>
      <c r="E131" s="76"/>
      <c r="F131" s="76"/>
      <c r="G131" s="76"/>
      <c r="H131" s="111">
        <f>H129+H130</f>
        <v>2300000</v>
      </c>
      <c r="I131" s="55"/>
    </row>
    <row r="132" spans="3:9" ht="15.75" x14ac:dyDescent="0.25">
      <c r="C132" s="39" t="s">
        <v>226</v>
      </c>
      <c r="D132" s="40" t="str">
        <f>'VOLUME PEK'!C15</f>
        <v>Tes Material Baja dan Beton</v>
      </c>
      <c r="E132" s="40"/>
      <c r="F132" s="40"/>
      <c r="G132" s="40"/>
      <c r="H132" s="40"/>
      <c r="I132" s="41"/>
    </row>
    <row r="133" spans="3:9" ht="15.75" x14ac:dyDescent="0.25">
      <c r="C133" s="77" t="s">
        <v>205</v>
      </c>
      <c r="D133" s="42" t="s">
        <v>206</v>
      </c>
      <c r="E133" s="43" t="s">
        <v>2</v>
      </c>
      <c r="F133" s="43" t="s">
        <v>207</v>
      </c>
      <c r="G133" s="44" t="s">
        <v>208</v>
      </c>
      <c r="H133" s="42" t="s">
        <v>209</v>
      </c>
      <c r="I133" s="45" t="s">
        <v>210</v>
      </c>
    </row>
    <row r="134" spans="3:9" ht="15.75" x14ac:dyDescent="0.25">
      <c r="C134" s="77" t="s">
        <v>4</v>
      </c>
      <c r="D134" s="75" t="s">
        <v>185</v>
      </c>
      <c r="E134" s="75"/>
      <c r="F134" s="75"/>
      <c r="G134" s="75"/>
      <c r="H134" s="75"/>
      <c r="I134" s="46"/>
    </row>
    <row r="135" spans="3:9" ht="15.75" x14ac:dyDescent="0.25">
      <c r="C135" s="77"/>
      <c r="D135" s="42" t="s">
        <v>196</v>
      </c>
      <c r="E135" s="43" t="s">
        <v>211</v>
      </c>
      <c r="F135" s="48">
        <v>0.2</v>
      </c>
      <c r="G135" s="44">
        <f>DHBU!E160</f>
        <v>0</v>
      </c>
      <c r="H135" s="49">
        <f>F135*G135</f>
        <v>0</v>
      </c>
      <c r="I135" s="46"/>
    </row>
    <row r="136" spans="3:9" ht="15.75" customHeight="1" x14ac:dyDescent="0.25">
      <c r="C136" s="77"/>
      <c r="D136" s="42" t="s">
        <v>188</v>
      </c>
      <c r="E136" s="43" t="s">
        <v>211</v>
      </c>
      <c r="F136" s="48">
        <v>1</v>
      </c>
      <c r="G136" s="44">
        <f>DHBU!E153</f>
        <v>0</v>
      </c>
      <c r="H136" s="49">
        <f>F136*G136</f>
        <v>0</v>
      </c>
      <c r="I136" s="100"/>
    </row>
    <row r="137" spans="3:9" ht="15.75" x14ac:dyDescent="0.25">
      <c r="C137" s="77"/>
      <c r="D137" s="42" t="s">
        <v>191</v>
      </c>
      <c r="E137" s="43" t="s">
        <v>211</v>
      </c>
      <c r="F137" s="48">
        <v>0.2</v>
      </c>
      <c r="G137" s="44">
        <f>DHBU!E154</f>
        <v>0</v>
      </c>
      <c r="H137" s="49">
        <f>F137*G137</f>
        <v>0</v>
      </c>
      <c r="I137" s="100"/>
    </row>
    <row r="138" spans="3:9" ht="15.75" x14ac:dyDescent="0.25">
      <c r="C138" s="77"/>
      <c r="D138" s="42" t="s">
        <v>197</v>
      </c>
      <c r="E138" s="43" t="s">
        <v>211</v>
      </c>
      <c r="F138" s="48">
        <v>0.05</v>
      </c>
      <c r="G138" s="44">
        <f>DHBU!E180</f>
        <v>0</v>
      </c>
      <c r="H138" s="49">
        <f>G138*F138</f>
        <v>0</v>
      </c>
      <c r="I138" s="100"/>
    </row>
    <row r="139" spans="3:9" ht="47.25" x14ac:dyDescent="0.25">
      <c r="C139" s="77"/>
      <c r="D139" s="75" t="s">
        <v>209</v>
      </c>
      <c r="E139" s="75"/>
      <c r="F139" s="75"/>
      <c r="G139" s="75"/>
      <c r="H139" s="49">
        <f>SUM(H135:H136)</f>
        <v>0</v>
      </c>
      <c r="I139" s="71" t="s">
        <v>317</v>
      </c>
    </row>
    <row r="140" spans="3:9" ht="15.75" customHeight="1" x14ac:dyDescent="0.25">
      <c r="C140" s="77" t="s">
        <v>18</v>
      </c>
      <c r="D140" s="75" t="s">
        <v>309</v>
      </c>
      <c r="E140" s="75"/>
      <c r="F140" s="75"/>
      <c r="G140" s="75"/>
      <c r="H140" s="75"/>
      <c r="I140" s="71"/>
    </row>
    <row r="141" spans="3:9" ht="15.75" x14ac:dyDescent="0.25">
      <c r="C141" s="77"/>
      <c r="D141" s="42" t="str">
        <f>DHBU!C89</f>
        <v>Pengujian kuat tarik baja</v>
      </c>
      <c r="E141" s="48" t="str">
        <f>DHBU!D89</f>
        <v>Ls</v>
      </c>
      <c r="F141" s="43">
        <v>1</v>
      </c>
      <c r="G141" s="72">
        <f>DHBU!E89</f>
        <v>150000</v>
      </c>
      <c r="H141" s="73">
        <f>F141*G141</f>
        <v>150000</v>
      </c>
      <c r="I141" s="71"/>
    </row>
    <row r="142" spans="3:9" ht="15.75" x14ac:dyDescent="0.25">
      <c r="C142" s="77"/>
      <c r="D142" s="42" t="str">
        <f>DHBU!C90</f>
        <v>Pengujian kuat tekan beton silinder</v>
      </c>
      <c r="E142" s="48" t="str">
        <f>DHBU!D90</f>
        <v>Ls</v>
      </c>
      <c r="F142" s="43">
        <v>1</v>
      </c>
      <c r="G142" s="72">
        <f>DHBU!E90</f>
        <v>75000</v>
      </c>
      <c r="H142" s="73">
        <f>F142*G142</f>
        <v>75000</v>
      </c>
      <c r="I142" s="71"/>
    </row>
    <row r="143" spans="3:9" ht="15.75" x14ac:dyDescent="0.25">
      <c r="C143" s="77"/>
      <c r="D143" s="75" t="s">
        <v>209</v>
      </c>
      <c r="E143" s="75"/>
      <c r="F143" s="75"/>
      <c r="G143" s="75"/>
      <c r="H143" s="51">
        <f>SUM(H141:H142)</f>
        <v>225000</v>
      </c>
      <c r="I143" s="100"/>
    </row>
    <row r="144" spans="3:9" ht="15.75" x14ac:dyDescent="0.25">
      <c r="C144" s="77" t="s">
        <v>213</v>
      </c>
      <c r="D144" s="81" t="s">
        <v>214</v>
      </c>
      <c r="E144" s="81"/>
      <c r="F144" s="81"/>
      <c r="G144" s="81"/>
      <c r="H144" s="81"/>
      <c r="I144" s="74"/>
    </row>
    <row r="145" spans="3:9" ht="15.75" x14ac:dyDescent="0.25">
      <c r="C145" s="77"/>
      <c r="D145" s="42" t="s">
        <v>212</v>
      </c>
      <c r="E145" s="43" t="s">
        <v>212</v>
      </c>
      <c r="F145" s="43" t="s">
        <v>212</v>
      </c>
      <c r="G145" s="44" t="s">
        <v>212</v>
      </c>
      <c r="H145" s="42" t="s">
        <v>212</v>
      </c>
      <c r="I145" s="52"/>
    </row>
    <row r="146" spans="3:9" ht="15.75" x14ac:dyDescent="0.25">
      <c r="C146" s="77" t="s">
        <v>24</v>
      </c>
      <c r="D146" s="75" t="s">
        <v>215</v>
      </c>
      <c r="E146" s="75"/>
      <c r="F146" s="75"/>
      <c r="G146" s="75"/>
      <c r="H146" s="53">
        <f>H143+H139</f>
        <v>225000</v>
      </c>
      <c r="I146" s="52"/>
    </row>
    <row r="147" spans="3:9" ht="15.75" x14ac:dyDescent="0.25">
      <c r="C147" s="77" t="s">
        <v>27</v>
      </c>
      <c r="D147" s="75" t="s">
        <v>217</v>
      </c>
      <c r="E147" s="75"/>
      <c r="F147" s="75"/>
      <c r="G147" s="44" t="s">
        <v>218</v>
      </c>
      <c r="H147" s="53">
        <f>H146*0.15</f>
        <v>33750</v>
      </c>
      <c r="I147" s="52"/>
    </row>
    <row r="148" spans="3:9" ht="16.5" thickBot="1" x14ac:dyDescent="0.3">
      <c r="C148" s="54" t="s">
        <v>30</v>
      </c>
      <c r="D148" s="76" t="s">
        <v>216</v>
      </c>
      <c r="E148" s="76"/>
      <c r="F148" s="76"/>
      <c r="G148" s="76"/>
      <c r="H148" s="111">
        <f>H146+H147</f>
        <v>258750</v>
      </c>
      <c r="I148" s="55"/>
    </row>
    <row r="149" spans="3:9" ht="15.75" x14ac:dyDescent="0.25">
      <c r="C149" s="39" t="s">
        <v>239</v>
      </c>
      <c r="D149" s="40" t="str">
        <f>'VOLUME PEK'!C16</f>
        <v>Rambu - rambu lalu lintas dan keselamatan Kerja</v>
      </c>
      <c r="E149" s="40"/>
      <c r="F149" s="40"/>
      <c r="G149" s="40"/>
      <c r="H149" s="40"/>
      <c r="I149" s="41"/>
    </row>
    <row r="150" spans="3:9" ht="15.75" x14ac:dyDescent="0.25">
      <c r="C150" s="77" t="s">
        <v>205</v>
      </c>
      <c r="D150" s="42" t="s">
        <v>206</v>
      </c>
      <c r="E150" s="43" t="s">
        <v>2</v>
      </c>
      <c r="F150" s="43" t="s">
        <v>207</v>
      </c>
      <c r="G150" s="44" t="s">
        <v>208</v>
      </c>
      <c r="H150" s="42" t="s">
        <v>209</v>
      </c>
      <c r="I150" s="45" t="s">
        <v>210</v>
      </c>
    </row>
    <row r="151" spans="3:9" ht="15.75" x14ac:dyDescent="0.25">
      <c r="C151" s="77" t="s">
        <v>4</v>
      </c>
      <c r="D151" s="75" t="s">
        <v>185</v>
      </c>
      <c r="E151" s="75"/>
      <c r="F151" s="75"/>
      <c r="G151" s="75"/>
      <c r="H151" s="75"/>
      <c r="I151" s="46"/>
    </row>
    <row r="152" spans="3:9" ht="15.75" x14ac:dyDescent="0.25">
      <c r="C152" s="77"/>
      <c r="D152" s="47" t="s">
        <v>196</v>
      </c>
      <c r="E152" s="43" t="str">
        <f>DHBU!D96</f>
        <v>Oh</v>
      </c>
      <c r="F152" s="48">
        <v>0.02</v>
      </c>
      <c r="G152" s="44">
        <f>DHBU!E103</f>
        <v>115000</v>
      </c>
      <c r="H152" s="49">
        <f>F152*G152</f>
        <v>2300</v>
      </c>
      <c r="I152" s="46"/>
    </row>
    <row r="153" spans="3:9" ht="15.75" x14ac:dyDescent="0.25">
      <c r="C153" s="77"/>
      <c r="D153" s="47" t="s">
        <v>188</v>
      </c>
      <c r="E153" s="43" t="str">
        <f>DHBU!D97</f>
        <v>Oh</v>
      </c>
      <c r="F153" s="48">
        <v>0.4</v>
      </c>
      <c r="G153" s="44">
        <f>DHBU!E96</f>
        <v>80000</v>
      </c>
      <c r="H153" s="49">
        <f t="shared" ref="H153:H155" si="4">F153*G153</f>
        <v>32000</v>
      </c>
      <c r="I153" s="197" t="s">
        <v>310</v>
      </c>
    </row>
    <row r="154" spans="3:9" ht="15.75" customHeight="1" x14ac:dyDescent="0.25">
      <c r="C154" s="77"/>
      <c r="D154" s="47" t="s">
        <v>191</v>
      </c>
      <c r="E154" s="43" t="str">
        <f>DHBU!D98</f>
        <v>Oh</v>
      </c>
      <c r="F154" s="48">
        <v>0.2</v>
      </c>
      <c r="G154" s="44">
        <f>DHBU!E98</f>
        <v>100000</v>
      </c>
      <c r="H154" s="49">
        <f t="shared" si="4"/>
        <v>20000</v>
      </c>
      <c r="I154" s="197"/>
    </row>
    <row r="155" spans="3:9" ht="15.75" x14ac:dyDescent="0.25">
      <c r="C155" s="77"/>
      <c r="D155" s="47" t="s">
        <v>197</v>
      </c>
      <c r="E155" s="43" t="str">
        <f>DHBU!D99</f>
        <v>Oh</v>
      </c>
      <c r="F155" s="48">
        <v>0.02</v>
      </c>
      <c r="G155" s="44">
        <f>DHBU!E104</f>
        <v>130000</v>
      </c>
      <c r="H155" s="49">
        <f t="shared" si="4"/>
        <v>2600</v>
      </c>
      <c r="I155" s="197"/>
    </row>
    <row r="156" spans="3:9" ht="15.75" x14ac:dyDescent="0.25">
      <c r="C156" s="77"/>
      <c r="D156" s="75" t="s">
        <v>209</v>
      </c>
      <c r="E156" s="75"/>
      <c r="F156" s="75"/>
      <c r="G156" s="75"/>
      <c r="H156" s="49">
        <f>SUM(H152:H155)</f>
        <v>56900</v>
      </c>
      <c r="I156" s="197"/>
    </row>
    <row r="157" spans="3:9" ht="15.75" x14ac:dyDescent="0.25">
      <c r="C157" s="77" t="s">
        <v>18</v>
      </c>
      <c r="D157" s="75" t="s">
        <v>100</v>
      </c>
      <c r="E157" s="75"/>
      <c r="F157" s="75"/>
      <c r="G157" s="75"/>
      <c r="H157" s="75"/>
      <c r="I157" s="197"/>
    </row>
    <row r="158" spans="3:9" ht="15.75" x14ac:dyDescent="0.25">
      <c r="C158" s="77"/>
      <c r="D158" s="42" t="str">
        <f>DHBU!C12</f>
        <v>Kayu 5/7</v>
      </c>
      <c r="E158" s="48" t="str">
        <f>DHBU!D12</f>
        <v>M³</v>
      </c>
      <c r="F158" s="43">
        <v>3.5000000000000003E-2</v>
      </c>
      <c r="G158" s="103">
        <f>DHBU!E12</f>
        <v>2500000</v>
      </c>
      <c r="H158" s="104">
        <f>F158*G158</f>
        <v>87500.000000000015</v>
      </c>
      <c r="I158" s="197"/>
    </row>
    <row r="159" spans="3:9" ht="15.75" x14ac:dyDescent="0.25">
      <c r="C159" s="77"/>
      <c r="D159" s="42" t="str">
        <f>DHBU!C85</f>
        <v>Print Outdoor flexi</v>
      </c>
      <c r="E159" s="48" t="str">
        <f>DHBU!D85</f>
        <v>M2</v>
      </c>
      <c r="F159" s="43">
        <v>1</v>
      </c>
      <c r="G159" s="103">
        <f>DHBU!E85</f>
        <v>42750</v>
      </c>
      <c r="H159" s="104">
        <f t="shared" ref="H159:H160" si="5">F159*G159</f>
        <v>42750</v>
      </c>
      <c r="I159" s="197"/>
    </row>
    <row r="160" spans="3:9" ht="15.75" x14ac:dyDescent="0.25">
      <c r="C160" s="77"/>
      <c r="D160" s="42" t="str">
        <f>DHBU!C13</f>
        <v>Paku Biasa 2"-5"</v>
      </c>
      <c r="E160" s="48" t="str">
        <f>DHBU!D13</f>
        <v>Kg</v>
      </c>
      <c r="F160" s="43">
        <v>0.6</v>
      </c>
      <c r="G160" s="103">
        <f>DHBU!E13</f>
        <v>16000</v>
      </c>
      <c r="H160" s="104">
        <f t="shared" si="5"/>
        <v>9600</v>
      </c>
      <c r="I160" s="197"/>
    </row>
    <row r="161" spans="3:9" ht="15.75" x14ac:dyDescent="0.25">
      <c r="C161" s="77"/>
      <c r="D161" s="75" t="s">
        <v>209</v>
      </c>
      <c r="E161" s="79"/>
      <c r="F161" s="79"/>
      <c r="G161" s="80"/>
      <c r="H161" s="51">
        <f>SUM(H158:H160)</f>
        <v>139850</v>
      </c>
      <c r="I161" s="197"/>
    </row>
    <row r="162" spans="3:9" ht="15.75" x14ac:dyDescent="0.25">
      <c r="C162" s="77" t="s">
        <v>213</v>
      </c>
      <c r="D162" s="81" t="s">
        <v>214</v>
      </c>
      <c r="E162" s="81"/>
      <c r="F162" s="81"/>
      <c r="G162" s="81"/>
      <c r="H162" s="81"/>
      <c r="I162" s="197"/>
    </row>
    <row r="163" spans="3:9" ht="15.75" x14ac:dyDescent="0.25">
      <c r="C163" s="77"/>
      <c r="D163" s="42" t="s">
        <v>212</v>
      </c>
      <c r="E163" s="43" t="s">
        <v>212</v>
      </c>
      <c r="F163" s="43" t="s">
        <v>212</v>
      </c>
      <c r="G163" s="44" t="s">
        <v>212</v>
      </c>
      <c r="H163" s="42" t="s">
        <v>212</v>
      </c>
      <c r="I163" s="52"/>
    </row>
    <row r="164" spans="3:9" ht="15.75" x14ac:dyDescent="0.25">
      <c r="C164" s="77" t="s">
        <v>24</v>
      </c>
      <c r="D164" s="75" t="s">
        <v>215</v>
      </c>
      <c r="E164" s="75"/>
      <c r="F164" s="75"/>
      <c r="G164" s="75"/>
      <c r="H164" s="53">
        <f>H161+H156</f>
        <v>196750</v>
      </c>
      <c r="I164" s="52"/>
    </row>
    <row r="165" spans="3:9" ht="15.75" x14ac:dyDescent="0.25">
      <c r="C165" s="77" t="s">
        <v>27</v>
      </c>
      <c r="D165" s="75" t="s">
        <v>217</v>
      </c>
      <c r="E165" s="75"/>
      <c r="F165" s="75"/>
      <c r="G165" s="44" t="s">
        <v>218</v>
      </c>
      <c r="H165" s="53">
        <f>H164*0.15</f>
        <v>29512.5</v>
      </c>
      <c r="I165" s="52"/>
    </row>
    <row r="166" spans="3:9" ht="16.5" thickBot="1" x14ac:dyDescent="0.3">
      <c r="C166" s="54" t="s">
        <v>30</v>
      </c>
      <c r="D166" s="76" t="s">
        <v>216</v>
      </c>
      <c r="E166" s="76"/>
      <c r="F166" s="76"/>
      <c r="G166" s="76"/>
      <c r="H166" s="111">
        <f>H164+H165</f>
        <v>226262.5</v>
      </c>
      <c r="I166" s="55"/>
    </row>
    <row r="167" spans="3:9" ht="15.75" thickBot="1" x14ac:dyDescent="0.3"/>
    <row r="168" spans="3:9" ht="16.5" thickBot="1" x14ac:dyDescent="0.3">
      <c r="C168" s="69" t="s">
        <v>240</v>
      </c>
      <c r="D168" s="91" t="str">
        <f>'VOLUME PEK'!C18</f>
        <v>PEKERJAAN TANAH</v>
      </c>
      <c r="E168" s="92"/>
      <c r="F168" s="92"/>
      <c r="G168" s="92"/>
      <c r="H168" s="92"/>
      <c r="I168" s="93"/>
    </row>
    <row r="169" spans="3:9" ht="15.75" x14ac:dyDescent="0.25">
      <c r="C169" s="39" t="s">
        <v>241</v>
      </c>
      <c r="D169" s="40" t="str">
        <f>'VOLUME PEK'!C19</f>
        <v>Galian Tanah Biasa sedalam 1 m</v>
      </c>
      <c r="E169" s="40"/>
      <c r="F169" s="40"/>
      <c r="G169" s="40"/>
      <c r="H169" s="40"/>
      <c r="I169" s="41"/>
    </row>
    <row r="170" spans="3:9" ht="15.75" x14ac:dyDescent="0.25">
      <c r="C170" s="77" t="s">
        <v>205</v>
      </c>
      <c r="D170" s="42" t="s">
        <v>206</v>
      </c>
      <c r="E170" s="43" t="s">
        <v>2</v>
      </c>
      <c r="F170" s="43" t="s">
        <v>207</v>
      </c>
      <c r="G170" s="44" t="s">
        <v>208</v>
      </c>
      <c r="H170" s="42" t="s">
        <v>209</v>
      </c>
      <c r="I170" s="45" t="s">
        <v>210</v>
      </c>
    </row>
    <row r="171" spans="3:9" ht="15.75" x14ac:dyDescent="0.25">
      <c r="C171" s="77" t="s">
        <v>4</v>
      </c>
      <c r="D171" s="75" t="s">
        <v>185</v>
      </c>
      <c r="E171" s="75"/>
      <c r="F171" s="75"/>
      <c r="G171" s="75"/>
      <c r="H171" s="75"/>
      <c r="I171" s="46"/>
    </row>
    <row r="172" spans="3:9" ht="15.75" x14ac:dyDescent="0.25">
      <c r="C172" s="77"/>
      <c r="D172" s="47" t="s">
        <v>197</v>
      </c>
      <c r="E172" s="43" t="s">
        <v>211</v>
      </c>
      <c r="F172" s="48">
        <v>2.5000000000000001E-2</v>
      </c>
      <c r="G172" s="44">
        <f>DHBU!E104</f>
        <v>130000</v>
      </c>
      <c r="H172" s="49">
        <f>F172*G172</f>
        <v>3250</v>
      </c>
      <c r="I172" s="46"/>
    </row>
    <row r="173" spans="3:9" ht="15.75" x14ac:dyDescent="0.25">
      <c r="C173" s="77"/>
      <c r="D173" s="47" t="s">
        <v>188</v>
      </c>
      <c r="E173" s="43" t="s">
        <v>211</v>
      </c>
      <c r="F173" s="48">
        <v>0.75</v>
      </c>
      <c r="G173" s="44">
        <f>DHBU!E96</f>
        <v>80000</v>
      </c>
      <c r="H173" s="49">
        <f>F173*G173</f>
        <v>60000</v>
      </c>
      <c r="I173" s="46"/>
    </row>
    <row r="174" spans="3:9" ht="15.75" x14ac:dyDescent="0.25">
      <c r="C174" s="77"/>
      <c r="D174" s="75" t="s">
        <v>209</v>
      </c>
      <c r="E174" s="75"/>
      <c r="F174" s="75"/>
      <c r="G174" s="75"/>
      <c r="H174" s="49">
        <f>SUM(H172:H173)</f>
        <v>63250</v>
      </c>
      <c r="I174" s="50"/>
    </row>
    <row r="175" spans="3:9" ht="15.75" x14ac:dyDescent="0.25">
      <c r="C175" s="77" t="s">
        <v>18</v>
      </c>
      <c r="D175" s="75" t="s">
        <v>100</v>
      </c>
      <c r="E175" s="75"/>
      <c r="F175" s="75"/>
      <c r="G175" s="75"/>
      <c r="H175" s="75"/>
      <c r="I175" s="74"/>
    </row>
    <row r="176" spans="3:9" ht="15.75" x14ac:dyDescent="0.25">
      <c r="C176" s="77"/>
      <c r="D176" s="42" t="s">
        <v>212</v>
      </c>
      <c r="E176" s="43" t="s">
        <v>212</v>
      </c>
      <c r="F176" s="48" t="s">
        <v>212</v>
      </c>
      <c r="G176" s="44" t="s">
        <v>212</v>
      </c>
      <c r="H176" s="51"/>
      <c r="I176" s="50" t="s">
        <v>243</v>
      </c>
    </row>
    <row r="177" spans="3:9" ht="15.75" x14ac:dyDescent="0.25">
      <c r="C177" s="77"/>
      <c r="D177" s="78"/>
      <c r="E177" s="79"/>
      <c r="F177" s="79"/>
      <c r="G177" s="80"/>
      <c r="H177" s="51"/>
      <c r="I177" s="74"/>
    </row>
    <row r="178" spans="3:9" ht="15.75" x14ac:dyDescent="0.25">
      <c r="C178" s="77" t="s">
        <v>213</v>
      </c>
      <c r="D178" s="81" t="s">
        <v>214</v>
      </c>
      <c r="E178" s="81"/>
      <c r="F178" s="81"/>
      <c r="G178" s="81"/>
      <c r="H178" s="81"/>
      <c r="I178" s="74"/>
    </row>
    <row r="179" spans="3:9" ht="15.75" x14ac:dyDescent="0.25">
      <c r="C179" s="77"/>
      <c r="D179" s="42" t="s">
        <v>212</v>
      </c>
      <c r="E179" s="43" t="s">
        <v>212</v>
      </c>
      <c r="F179" s="43" t="s">
        <v>212</v>
      </c>
      <c r="G179" s="44" t="s">
        <v>212</v>
      </c>
      <c r="H179" s="42" t="s">
        <v>212</v>
      </c>
      <c r="I179" s="52"/>
    </row>
    <row r="180" spans="3:9" ht="15.75" x14ac:dyDescent="0.25">
      <c r="C180" s="77" t="s">
        <v>24</v>
      </c>
      <c r="D180" s="75" t="s">
        <v>215</v>
      </c>
      <c r="E180" s="75"/>
      <c r="F180" s="75"/>
      <c r="G180" s="75"/>
      <c r="H180" s="53">
        <f>H177+H174</f>
        <v>63250</v>
      </c>
      <c r="I180" s="52"/>
    </row>
    <row r="181" spans="3:9" ht="15.75" x14ac:dyDescent="0.25">
      <c r="C181" s="77" t="s">
        <v>27</v>
      </c>
      <c r="D181" s="75" t="s">
        <v>217</v>
      </c>
      <c r="E181" s="75"/>
      <c r="F181" s="75"/>
      <c r="G181" s="44" t="s">
        <v>218</v>
      </c>
      <c r="H181" s="53">
        <f>H180*0.15</f>
        <v>9487.5</v>
      </c>
      <c r="I181" s="52"/>
    </row>
    <row r="182" spans="3:9" ht="16.5" thickBot="1" x14ac:dyDescent="0.3">
      <c r="C182" s="54" t="s">
        <v>30</v>
      </c>
      <c r="D182" s="76" t="s">
        <v>216</v>
      </c>
      <c r="E182" s="76"/>
      <c r="F182" s="76"/>
      <c r="G182" s="76"/>
      <c r="H182" s="111">
        <f>H180+H181</f>
        <v>72737.5</v>
      </c>
      <c r="I182" s="55"/>
    </row>
    <row r="183" spans="3:9" ht="15.75" x14ac:dyDescent="0.25">
      <c r="C183" s="39" t="s">
        <v>244</v>
      </c>
      <c r="D183" s="40" t="str">
        <f>'VOLUME PEK'!C20</f>
        <v>Urugan Kembali</v>
      </c>
      <c r="E183" s="40"/>
      <c r="F183" s="40"/>
      <c r="G183" s="40"/>
      <c r="H183" s="40"/>
      <c r="I183" s="41"/>
    </row>
    <row r="184" spans="3:9" ht="15.75" x14ac:dyDescent="0.25">
      <c r="C184" s="77" t="s">
        <v>205</v>
      </c>
      <c r="D184" s="42" t="s">
        <v>206</v>
      </c>
      <c r="E184" s="43" t="s">
        <v>2</v>
      </c>
      <c r="F184" s="43" t="s">
        <v>207</v>
      </c>
      <c r="G184" s="44" t="s">
        <v>208</v>
      </c>
      <c r="H184" s="42" t="s">
        <v>209</v>
      </c>
      <c r="I184" s="45" t="s">
        <v>210</v>
      </c>
    </row>
    <row r="185" spans="3:9" ht="15.75" x14ac:dyDescent="0.25">
      <c r="C185" s="77" t="s">
        <v>4</v>
      </c>
      <c r="D185" s="75" t="s">
        <v>185</v>
      </c>
      <c r="E185" s="75"/>
      <c r="F185" s="75"/>
      <c r="G185" s="75"/>
      <c r="H185" s="75"/>
      <c r="I185" s="46"/>
    </row>
    <row r="186" spans="3:9" ht="15.75" x14ac:dyDescent="0.25">
      <c r="C186" s="77"/>
      <c r="D186" s="42" t="s">
        <v>197</v>
      </c>
      <c r="E186" s="43" t="s">
        <v>211</v>
      </c>
      <c r="F186" s="105">
        <v>0.5</v>
      </c>
      <c r="G186" s="44">
        <f>DHBU!E104</f>
        <v>130000</v>
      </c>
      <c r="H186" s="49">
        <f>F186*G186</f>
        <v>65000</v>
      </c>
      <c r="I186" s="46"/>
    </row>
    <row r="187" spans="3:9" ht="15.75" x14ac:dyDescent="0.25">
      <c r="C187" s="77"/>
      <c r="D187" s="42" t="s">
        <v>188</v>
      </c>
      <c r="E187" s="43" t="s">
        <v>211</v>
      </c>
      <c r="F187" s="48">
        <v>0.05</v>
      </c>
      <c r="G187" s="44">
        <f>DHBU!E96</f>
        <v>80000</v>
      </c>
      <c r="H187" s="49">
        <f>F187*G187</f>
        <v>4000</v>
      </c>
      <c r="I187" s="46"/>
    </row>
    <row r="188" spans="3:9" ht="15.75" x14ac:dyDescent="0.25">
      <c r="C188" s="77"/>
      <c r="D188" s="75" t="s">
        <v>209</v>
      </c>
      <c r="E188" s="75"/>
      <c r="F188" s="75"/>
      <c r="G188" s="75"/>
      <c r="H188" s="49">
        <f>SUM(H186:H187)</f>
        <v>69000</v>
      </c>
      <c r="I188" s="50"/>
    </row>
    <row r="189" spans="3:9" ht="15.75" x14ac:dyDescent="0.25">
      <c r="C189" s="85" t="s">
        <v>18</v>
      </c>
      <c r="D189" s="78" t="s">
        <v>100</v>
      </c>
      <c r="E189" s="79"/>
      <c r="F189" s="79"/>
      <c r="G189" s="79"/>
      <c r="H189" s="80"/>
      <c r="I189" s="74"/>
    </row>
    <row r="190" spans="3:9" ht="15.75" x14ac:dyDescent="0.25">
      <c r="C190" s="87"/>
      <c r="D190" s="42" t="s">
        <v>212</v>
      </c>
      <c r="E190" s="43" t="s">
        <v>212</v>
      </c>
      <c r="F190" s="48" t="s">
        <v>212</v>
      </c>
      <c r="G190" s="44" t="s">
        <v>212</v>
      </c>
      <c r="H190" s="51"/>
      <c r="I190" s="74"/>
    </row>
    <row r="191" spans="3:9" ht="15.75" x14ac:dyDescent="0.25">
      <c r="C191" s="86"/>
      <c r="D191" s="78"/>
      <c r="E191" s="79"/>
      <c r="F191" s="79"/>
      <c r="G191" s="80"/>
      <c r="H191" s="51"/>
      <c r="I191" s="74"/>
    </row>
    <row r="192" spans="3:9" ht="15.75" x14ac:dyDescent="0.25">
      <c r="C192" s="85" t="s">
        <v>213</v>
      </c>
      <c r="D192" s="82" t="s">
        <v>214</v>
      </c>
      <c r="E192" s="83"/>
      <c r="F192" s="83"/>
      <c r="G192" s="83"/>
      <c r="H192" s="84"/>
      <c r="I192" s="50" t="s">
        <v>324</v>
      </c>
    </row>
    <row r="193" spans="3:9" ht="15.75" x14ac:dyDescent="0.25">
      <c r="C193" s="86"/>
      <c r="D193" s="42" t="s">
        <v>212</v>
      </c>
      <c r="E193" s="43" t="s">
        <v>212</v>
      </c>
      <c r="F193" s="43" t="s">
        <v>212</v>
      </c>
      <c r="G193" s="44" t="s">
        <v>212</v>
      </c>
      <c r="H193" s="42" t="s">
        <v>212</v>
      </c>
      <c r="I193" s="52"/>
    </row>
    <row r="194" spans="3:9" ht="15.75" x14ac:dyDescent="0.25">
      <c r="C194" s="77" t="s">
        <v>24</v>
      </c>
      <c r="D194" s="78" t="s">
        <v>215</v>
      </c>
      <c r="E194" s="79"/>
      <c r="F194" s="79"/>
      <c r="G194" s="80"/>
      <c r="H194" s="53">
        <f>H191+H188</f>
        <v>69000</v>
      </c>
      <c r="I194" s="52"/>
    </row>
    <row r="195" spans="3:9" ht="15.75" x14ac:dyDescent="0.25">
      <c r="C195" s="77" t="s">
        <v>27</v>
      </c>
      <c r="D195" s="78" t="s">
        <v>217</v>
      </c>
      <c r="E195" s="79"/>
      <c r="F195" s="80"/>
      <c r="G195" s="44" t="s">
        <v>218</v>
      </c>
      <c r="H195" s="53">
        <f>H194*0.15</f>
        <v>10350</v>
      </c>
      <c r="I195" s="52"/>
    </row>
    <row r="196" spans="3:9" ht="16.5" thickBot="1" x14ac:dyDescent="0.3">
      <c r="C196" s="54" t="s">
        <v>30</v>
      </c>
      <c r="D196" s="76" t="s">
        <v>216</v>
      </c>
      <c r="E196" s="76"/>
      <c r="F196" s="76"/>
      <c r="G196" s="76"/>
      <c r="H196" s="111">
        <f>H194+H195</f>
        <v>79350</v>
      </c>
      <c r="I196" s="55"/>
    </row>
    <row r="197" spans="3:9" ht="15.75" x14ac:dyDescent="0.25">
      <c r="C197" s="39" t="s">
        <v>245</v>
      </c>
      <c r="D197" s="40" t="str">
        <f>'VOLUME PEK'!C21</f>
        <v>Urugan Pasir Bawah Pondasi</v>
      </c>
      <c r="E197" s="40"/>
      <c r="F197" s="40"/>
      <c r="G197" s="40"/>
      <c r="H197" s="40"/>
      <c r="I197" s="41"/>
    </row>
    <row r="198" spans="3:9" ht="15.75" x14ac:dyDescent="0.25">
      <c r="C198" s="77" t="s">
        <v>205</v>
      </c>
      <c r="D198" s="42" t="s">
        <v>206</v>
      </c>
      <c r="E198" s="43" t="s">
        <v>2</v>
      </c>
      <c r="F198" s="43" t="s">
        <v>207</v>
      </c>
      <c r="G198" s="44" t="s">
        <v>208</v>
      </c>
      <c r="H198" s="42" t="s">
        <v>209</v>
      </c>
      <c r="I198" s="45" t="s">
        <v>210</v>
      </c>
    </row>
    <row r="199" spans="3:9" ht="15.75" x14ac:dyDescent="0.25">
      <c r="C199" s="77" t="s">
        <v>4</v>
      </c>
      <c r="D199" s="75" t="s">
        <v>185</v>
      </c>
      <c r="E199" s="75"/>
      <c r="F199" s="75"/>
      <c r="G199" s="75"/>
      <c r="H199" s="75"/>
      <c r="I199" s="46"/>
    </row>
    <row r="200" spans="3:9" ht="15.75" x14ac:dyDescent="0.25">
      <c r="C200" s="77"/>
      <c r="D200" s="47" t="s">
        <v>197</v>
      </c>
      <c r="E200" s="43" t="s">
        <v>211</v>
      </c>
      <c r="F200" s="48">
        <v>0.01</v>
      </c>
      <c r="G200" s="44">
        <f>DHBU!E104</f>
        <v>130000</v>
      </c>
      <c r="H200" s="49">
        <f>F200*G200</f>
        <v>1300</v>
      </c>
      <c r="I200" s="46"/>
    </row>
    <row r="201" spans="3:9" ht="15.75" x14ac:dyDescent="0.25">
      <c r="C201" s="77"/>
      <c r="D201" s="47" t="s">
        <v>188</v>
      </c>
      <c r="E201" s="43" t="s">
        <v>211</v>
      </c>
      <c r="F201" s="48">
        <v>0.3</v>
      </c>
      <c r="G201" s="44">
        <f>DHBU!E96</f>
        <v>80000</v>
      </c>
      <c r="H201" s="49">
        <f>F201*G201</f>
        <v>24000</v>
      </c>
      <c r="I201" s="46"/>
    </row>
    <row r="202" spans="3:9" ht="31.5" x14ac:dyDescent="0.25">
      <c r="C202" s="77"/>
      <c r="D202" s="75" t="s">
        <v>209</v>
      </c>
      <c r="E202" s="75"/>
      <c r="F202" s="75"/>
      <c r="G202" s="75"/>
      <c r="H202" s="49">
        <f>SUM(H200:H201)</f>
        <v>25300</v>
      </c>
      <c r="I202" s="96" t="s">
        <v>318</v>
      </c>
    </row>
    <row r="203" spans="3:9" ht="15.75" customHeight="1" x14ac:dyDescent="0.25">
      <c r="C203" s="85" t="s">
        <v>18</v>
      </c>
      <c r="D203" s="78" t="s">
        <v>100</v>
      </c>
      <c r="E203" s="79"/>
      <c r="F203" s="79"/>
      <c r="G203" s="79"/>
      <c r="H203" s="80"/>
      <c r="I203" s="96"/>
    </row>
    <row r="204" spans="3:9" ht="15.75" x14ac:dyDescent="0.25">
      <c r="C204" s="87"/>
      <c r="D204" s="42" t="s">
        <v>212</v>
      </c>
      <c r="E204" s="43" t="s">
        <v>212</v>
      </c>
      <c r="F204" s="48" t="s">
        <v>212</v>
      </c>
      <c r="G204" s="44" t="s">
        <v>212</v>
      </c>
      <c r="H204" s="51"/>
      <c r="I204" s="96"/>
    </row>
    <row r="205" spans="3:9" ht="15.75" x14ac:dyDescent="0.25">
      <c r="C205" s="86"/>
      <c r="D205" s="78"/>
      <c r="E205" s="79"/>
      <c r="F205" s="79"/>
      <c r="G205" s="80"/>
      <c r="H205" s="51"/>
      <c r="I205" s="96"/>
    </row>
    <row r="206" spans="3:9" ht="15.75" x14ac:dyDescent="0.25">
      <c r="C206" s="85" t="s">
        <v>213</v>
      </c>
      <c r="D206" s="82" t="s">
        <v>214</v>
      </c>
      <c r="E206" s="83"/>
      <c r="F206" s="83"/>
      <c r="G206" s="83"/>
      <c r="H206" s="84"/>
      <c r="I206" s="96"/>
    </row>
    <row r="207" spans="3:9" ht="15.75" x14ac:dyDescent="0.25">
      <c r="C207" s="86"/>
      <c r="D207" s="42" t="s">
        <v>212</v>
      </c>
      <c r="E207" s="43" t="s">
        <v>212</v>
      </c>
      <c r="F207" s="43" t="s">
        <v>212</v>
      </c>
      <c r="G207" s="44" t="s">
        <v>212</v>
      </c>
      <c r="H207" s="42" t="s">
        <v>212</v>
      </c>
      <c r="I207" s="52"/>
    </row>
    <row r="208" spans="3:9" ht="15.75" x14ac:dyDescent="0.25">
      <c r="C208" s="77" t="s">
        <v>24</v>
      </c>
      <c r="D208" s="78" t="s">
        <v>215</v>
      </c>
      <c r="E208" s="79"/>
      <c r="F208" s="79"/>
      <c r="G208" s="80"/>
      <c r="H208" s="53">
        <f>H205+H202</f>
        <v>25300</v>
      </c>
      <c r="I208" s="52"/>
    </row>
    <row r="209" spans="3:9" ht="15.75" x14ac:dyDescent="0.25">
      <c r="C209" s="77" t="s">
        <v>27</v>
      </c>
      <c r="D209" s="78" t="s">
        <v>217</v>
      </c>
      <c r="E209" s="79"/>
      <c r="F209" s="80"/>
      <c r="G209" s="44" t="s">
        <v>218</v>
      </c>
      <c r="H209" s="53">
        <f>H208*0.15</f>
        <v>3795</v>
      </c>
      <c r="I209" s="52"/>
    </row>
    <row r="210" spans="3:9" ht="16.5" thickBot="1" x14ac:dyDescent="0.3">
      <c r="C210" s="54" t="s">
        <v>30</v>
      </c>
      <c r="D210" s="76" t="s">
        <v>216</v>
      </c>
      <c r="E210" s="76"/>
      <c r="F210" s="76"/>
      <c r="G210" s="76"/>
      <c r="H210" s="111">
        <f>H208+H209</f>
        <v>29095</v>
      </c>
      <c r="I210" s="55"/>
    </row>
    <row r="211" spans="3:9" ht="15.75" thickBot="1" x14ac:dyDescent="0.3"/>
    <row r="212" spans="3:9" ht="16.5" thickBot="1" x14ac:dyDescent="0.3">
      <c r="C212" s="69" t="s">
        <v>246</v>
      </c>
      <c r="D212" s="91" t="str">
        <f>'VOLUME PEK'!C23</f>
        <v>PEKERJAAN PONDASI</v>
      </c>
      <c r="E212" s="92"/>
      <c r="F212" s="92"/>
      <c r="G212" s="92"/>
      <c r="H212" s="92"/>
      <c r="I212" s="93"/>
    </row>
    <row r="213" spans="3:9" ht="15.75" x14ac:dyDescent="0.25">
      <c r="C213" s="39" t="s">
        <v>247</v>
      </c>
      <c r="D213" s="40" t="str">
        <f>'VOLUME PEK'!C24</f>
        <v>Pasangan Pondasi Batu Kali 1 Pc: 5 Pp</v>
      </c>
      <c r="E213" s="40"/>
      <c r="F213" s="40"/>
      <c r="G213" s="40"/>
      <c r="H213" s="40"/>
      <c r="I213" s="41"/>
    </row>
    <row r="214" spans="3:9" ht="15.75" x14ac:dyDescent="0.25">
      <c r="C214" s="77" t="s">
        <v>205</v>
      </c>
      <c r="D214" s="42" t="s">
        <v>206</v>
      </c>
      <c r="E214" s="43" t="s">
        <v>2</v>
      </c>
      <c r="F214" s="43" t="s">
        <v>207</v>
      </c>
      <c r="G214" s="44" t="s">
        <v>208</v>
      </c>
      <c r="H214" s="42" t="s">
        <v>209</v>
      </c>
      <c r="I214" s="45" t="s">
        <v>210</v>
      </c>
    </row>
    <row r="215" spans="3:9" ht="15.75" x14ac:dyDescent="0.25">
      <c r="C215" s="77" t="s">
        <v>4</v>
      </c>
      <c r="D215" s="75" t="s">
        <v>185</v>
      </c>
      <c r="E215" s="75"/>
      <c r="F215" s="75"/>
      <c r="G215" s="75"/>
      <c r="H215" s="75"/>
      <c r="I215" s="46"/>
    </row>
    <row r="216" spans="3:9" ht="15.75" x14ac:dyDescent="0.25">
      <c r="C216" s="77"/>
      <c r="D216" s="42" t="s">
        <v>197</v>
      </c>
      <c r="E216" s="43" t="str">
        <f>DHBU!D96</f>
        <v>Oh</v>
      </c>
      <c r="F216" s="48">
        <v>7.4999999999999997E-2</v>
      </c>
      <c r="G216" s="44">
        <f>DHBU!E104</f>
        <v>130000</v>
      </c>
      <c r="H216" s="49">
        <f>F216*G216</f>
        <v>9750</v>
      </c>
      <c r="I216" s="46"/>
    </row>
    <row r="217" spans="3:9" ht="15.75" x14ac:dyDescent="0.25">
      <c r="C217" s="77"/>
      <c r="D217" s="42" t="s">
        <v>188</v>
      </c>
      <c r="E217" s="43" t="str">
        <f>DHBU!D97</f>
        <v>Oh</v>
      </c>
      <c r="F217" s="48">
        <v>1.5</v>
      </c>
      <c r="G217" s="44">
        <f>DHBU!E96</f>
        <v>80000</v>
      </c>
      <c r="H217" s="49">
        <f t="shared" ref="H217:H219" si="6">F217*G217</f>
        <v>120000</v>
      </c>
      <c r="I217" s="46"/>
    </row>
    <row r="218" spans="3:9" ht="15.75" x14ac:dyDescent="0.25">
      <c r="C218" s="77"/>
      <c r="D218" s="42" t="str">
        <f>DHBU!C97</f>
        <v>Tukang Batu</v>
      </c>
      <c r="E218" s="43" t="str">
        <f>DHBU!D98</f>
        <v>Oh</v>
      </c>
      <c r="F218" s="48">
        <v>0.75</v>
      </c>
      <c r="G218" s="44">
        <f>DHBU!E97</f>
        <v>90000</v>
      </c>
      <c r="H218" s="49">
        <f t="shared" si="6"/>
        <v>67500</v>
      </c>
      <c r="I218" s="46"/>
    </row>
    <row r="219" spans="3:9" ht="15.75" x14ac:dyDescent="0.25">
      <c r="C219" s="77"/>
      <c r="D219" s="42" t="str">
        <f>DHBU!C103</f>
        <v>Kepala Tukang</v>
      </c>
      <c r="E219" s="43" t="str">
        <f>DHBU!D99</f>
        <v>Oh</v>
      </c>
      <c r="F219" s="48">
        <v>7.4999999999999997E-2</v>
      </c>
      <c r="G219" s="44">
        <f>DHBU!E103</f>
        <v>115000</v>
      </c>
      <c r="H219" s="49">
        <f t="shared" si="6"/>
        <v>8625</v>
      </c>
      <c r="I219" s="46"/>
    </row>
    <row r="220" spans="3:9" ht="31.5" x14ac:dyDescent="0.25">
      <c r="C220" s="77"/>
      <c r="D220" s="75" t="s">
        <v>209</v>
      </c>
      <c r="E220" s="75"/>
      <c r="F220" s="75"/>
      <c r="G220" s="75"/>
      <c r="H220" s="49">
        <f>SUM(H216:H219)</f>
        <v>205875</v>
      </c>
      <c r="I220" s="96" t="s">
        <v>320</v>
      </c>
    </row>
    <row r="221" spans="3:9" ht="15.75" customHeight="1" x14ac:dyDescent="0.25">
      <c r="C221" s="77" t="s">
        <v>18</v>
      </c>
      <c r="D221" s="75" t="s">
        <v>100</v>
      </c>
      <c r="E221" s="75"/>
      <c r="F221" s="75"/>
      <c r="G221" s="75"/>
      <c r="H221" s="75"/>
      <c r="I221" s="96"/>
    </row>
    <row r="222" spans="3:9" ht="15.75" x14ac:dyDescent="0.25">
      <c r="C222" s="77"/>
      <c r="D222" s="42" t="str">
        <f>DHBU!C24</f>
        <v>Batu Belah 15/20 cm</v>
      </c>
      <c r="E222" s="48" t="str">
        <f>DHBU!D24</f>
        <v>M³</v>
      </c>
      <c r="F222" s="48">
        <v>1.2</v>
      </c>
      <c r="G222" s="103">
        <f>DHBU!E24</f>
        <v>190000</v>
      </c>
      <c r="H222" s="108">
        <f>F222*G222</f>
        <v>228000</v>
      </c>
      <c r="I222" s="96"/>
    </row>
    <row r="223" spans="3:9" ht="15.75" x14ac:dyDescent="0.25">
      <c r="C223" s="77"/>
      <c r="D223" s="42" t="str">
        <f>DHBU!C9</f>
        <v>Semen Portland</v>
      </c>
      <c r="E223" s="48" t="str">
        <f>DHBU!D9</f>
        <v>Kg</v>
      </c>
      <c r="F223" s="48">
        <v>136</v>
      </c>
      <c r="G223" s="103">
        <f>DHBU!E9</f>
        <v>1500</v>
      </c>
      <c r="H223" s="108">
        <f t="shared" ref="H223:H224" si="7">F223*G223</f>
        <v>204000</v>
      </c>
      <c r="I223" s="96"/>
    </row>
    <row r="224" spans="3:9" ht="15.75" x14ac:dyDescent="0.25">
      <c r="C224" s="77"/>
      <c r="D224" s="42" t="str">
        <f>DHBU!C17</f>
        <v>Pasir Pasang</v>
      </c>
      <c r="E224" s="48" t="str">
        <f>DHBU!D17</f>
        <v>M³</v>
      </c>
      <c r="F224" s="48">
        <v>0.54400000000000004</v>
      </c>
      <c r="G224" s="103">
        <f>DHBU!E17</f>
        <v>350000</v>
      </c>
      <c r="H224" s="108">
        <f t="shared" si="7"/>
        <v>190400</v>
      </c>
      <c r="I224" s="96"/>
    </row>
    <row r="225" spans="3:9" ht="15.75" x14ac:dyDescent="0.25">
      <c r="C225" s="77"/>
      <c r="D225" s="75" t="s">
        <v>209</v>
      </c>
      <c r="E225" s="79"/>
      <c r="F225" s="79"/>
      <c r="G225" s="80"/>
      <c r="H225" s="51">
        <f>SUM(H222:H224)</f>
        <v>622400</v>
      </c>
      <c r="I225" s="74"/>
    </row>
    <row r="226" spans="3:9" ht="15.75" x14ac:dyDescent="0.25">
      <c r="C226" s="77" t="s">
        <v>213</v>
      </c>
      <c r="D226" s="81" t="s">
        <v>214</v>
      </c>
      <c r="E226" s="81"/>
      <c r="F226" s="81"/>
      <c r="G226" s="81"/>
      <c r="H226" s="81"/>
      <c r="I226" s="50"/>
    </row>
    <row r="227" spans="3:9" ht="15.75" x14ac:dyDescent="0.25">
      <c r="C227" s="77"/>
      <c r="D227" s="42" t="s">
        <v>212</v>
      </c>
      <c r="E227" s="43" t="s">
        <v>212</v>
      </c>
      <c r="F227" s="43" t="s">
        <v>212</v>
      </c>
      <c r="G227" s="44" t="s">
        <v>212</v>
      </c>
      <c r="H227" s="42" t="s">
        <v>212</v>
      </c>
      <c r="I227" s="52"/>
    </row>
    <row r="228" spans="3:9" ht="15.75" x14ac:dyDescent="0.25">
      <c r="C228" s="77" t="s">
        <v>24</v>
      </c>
      <c r="D228" s="75" t="s">
        <v>215</v>
      </c>
      <c r="E228" s="75"/>
      <c r="F228" s="75"/>
      <c r="G228" s="75"/>
      <c r="H228" s="53">
        <f>H225+H220</f>
        <v>828275</v>
      </c>
      <c r="I228" s="52"/>
    </row>
    <row r="229" spans="3:9" ht="15.75" x14ac:dyDescent="0.25">
      <c r="C229" s="77" t="s">
        <v>27</v>
      </c>
      <c r="D229" s="75" t="s">
        <v>217</v>
      </c>
      <c r="E229" s="75"/>
      <c r="F229" s="75"/>
      <c r="G229" s="44" t="s">
        <v>218</v>
      </c>
      <c r="H229" s="53">
        <f>H228*0.15</f>
        <v>124241.25</v>
      </c>
      <c r="I229" s="52"/>
    </row>
    <row r="230" spans="3:9" ht="16.5" thickBot="1" x14ac:dyDescent="0.3">
      <c r="C230" s="54" t="s">
        <v>30</v>
      </c>
      <c r="D230" s="76" t="s">
        <v>216</v>
      </c>
      <c r="E230" s="76"/>
      <c r="F230" s="76"/>
      <c r="G230" s="76"/>
      <c r="H230" s="111">
        <f>H228+H229</f>
        <v>952516.25</v>
      </c>
      <c r="I230" s="55"/>
    </row>
    <row r="231" spans="3:9" ht="15.75" thickBot="1" x14ac:dyDescent="0.3"/>
    <row r="232" spans="3:9" ht="16.5" thickBot="1" x14ac:dyDescent="0.3">
      <c r="C232" s="69" t="s">
        <v>248</v>
      </c>
      <c r="D232" s="91" t="str">
        <f>'VOLUME PEK'!C26</f>
        <v>PEKERJAAN DINDING</v>
      </c>
      <c r="E232" s="92"/>
      <c r="F232" s="92"/>
      <c r="G232" s="92"/>
      <c r="H232" s="92"/>
      <c r="I232" s="93"/>
    </row>
    <row r="233" spans="3:9" ht="15.75" x14ac:dyDescent="0.25">
      <c r="C233" s="39" t="s">
        <v>249</v>
      </c>
      <c r="D233" s="40" t="str">
        <f>'VOLUME PEK'!C27</f>
        <v>Pasangan Tembok ½ Bata 1Pc:4Ps (Trasraam)</v>
      </c>
      <c r="E233" s="40"/>
      <c r="F233" s="40"/>
      <c r="G233" s="40"/>
      <c r="H233" s="40"/>
      <c r="I233" s="41"/>
    </row>
    <row r="234" spans="3:9" ht="15.75" x14ac:dyDescent="0.25">
      <c r="C234" s="77" t="s">
        <v>205</v>
      </c>
      <c r="D234" s="42" t="s">
        <v>206</v>
      </c>
      <c r="E234" s="43" t="s">
        <v>2</v>
      </c>
      <c r="F234" s="43" t="s">
        <v>207</v>
      </c>
      <c r="G234" s="44" t="s">
        <v>208</v>
      </c>
      <c r="H234" s="42" t="s">
        <v>209</v>
      </c>
      <c r="I234" s="45" t="s">
        <v>210</v>
      </c>
    </row>
    <row r="235" spans="3:9" ht="15.75" x14ac:dyDescent="0.25">
      <c r="C235" s="77" t="s">
        <v>4</v>
      </c>
      <c r="D235" s="75" t="s">
        <v>185</v>
      </c>
      <c r="E235" s="75"/>
      <c r="F235" s="75"/>
      <c r="G235" s="75"/>
      <c r="H235" s="75"/>
      <c r="I235" s="46"/>
    </row>
    <row r="236" spans="3:9" ht="15.75" x14ac:dyDescent="0.25">
      <c r="C236" s="77"/>
      <c r="D236" s="42" t="s">
        <v>197</v>
      </c>
      <c r="E236" s="43" t="str">
        <f>DHBU!D96</f>
        <v>Oh</v>
      </c>
      <c r="F236" s="48">
        <v>1.4999999999999999E-2</v>
      </c>
      <c r="G236" s="101">
        <f>DHBU!E104</f>
        <v>130000</v>
      </c>
      <c r="H236" s="49">
        <f>F236*G236</f>
        <v>1950</v>
      </c>
      <c r="I236" s="46"/>
    </row>
    <row r="237" spans="3:9" ht="15.75" x14ac:dyDescent="0.25">
      <c r="C237" s="77"/>
      <c r="D237" s="42" t="str">
        <f>DHBU!C97</f>
        <v>Tukang Batu</v>
      </c>
      <c r="E237" s="43" t="str">
        <f>DHBU!D97</f>
        <v>Oh</v>
      </c>
      <c r="F237" s="48">
        <v>0.1</v>
      </c>
      <c r="G237" s="101">
        <f>DHBU!E97</f>
        <v>90000</v>
      </c>
      <c r="H237" s="49">
        <f t="shared" ref="H237:H238" si="8">F237*G237</f>
        <v>9000</v>
      </c>
      <c r="I237" s="46"/>
    </row>
    <row r="238" spans="3:9" ht="15.75" x14ac:dyDescent="0.25">
      <c r="C238" s="77"/>
      <c r="D238" s="42" t="str">
        <f>DHBU!C103</f>
        <v>Kepala Tukang</v>
      </c>
      <c r="E238" s="43" t="str">
        <f>DHBU!D98</f>
        <v>Oh</v>
      </c>
      <c r="F238" s="48">
        <v>0.01</v>
      </c>
      <c r="G238" s="101">
        <f>DHBU!E103</f>
        <v>115000</v>
      </c>
      <c r="H238" s="49">
        <f t="shared" si="8"/>
        <v>1150</v>
      </c>
      <c r="I238" s="46"/>
    </row>
    <row r="239" spans="3:9" ht="31.5" x14ac:dyDescent="0.25">
      <c r="C239" s="77"/>
      <c r="D239" s="42" t="s">
        <v>188</v>
      </c>
      <c r="E239" s="43" t="str">
        <f>DHBU!D97</f>
        <v>Oh</v>
      </c>
      <c r="F239" s="48">
        <v>0.3</v>
      </c>
      <c r="G239" s="101">
        <f>DHBU!E96</f>
        <v>80000</v>
      </c>
      <c r="H239" s="49">
        <f>F239*G239</f>
        <v>24000</v>
      </c>
      <c r="I239" s="96" t="s">
        <v>321</v>
      </c>
    </row>
    <row r="240" spans="3:9" ht="15.75" customHeight="1" x14ac:dyDescent="0.25">
      <c r="C240" s="77"/>
      <c r="D240" s="75" t="s">
        <v>209</v>
      </c>
      <c r="E240" s="75"/>
      <c r="F240" s="75"/>
      <c r="G240" s="75"/>
      <c r="H240" s="49">
        <f>SUM(H236:H239)</f>
        <v>36100</v>
      </c>
      <c r="I240" s="96"/>
    </row>
    <row r="241" spans="3:9" ht="15.75" x14ac:dyDescent="0.25">
      <c r="C241" s="77" t="s">
        <v>18</v>
      </c>
      <c r="D241" s="75" t="s">
        <v>100</v>
      </c>
      <c r="E241" s="75"/>
      <c r="F241" s="75"/>
      <c r="G241" s="75"/>
      <c r="H241" s="75"/>
      <c r="I241" s="96"/>
    </row>
    <row r="242" spans="3:9" ht="15.75" x14ac:dyDescent="0.25">
      <c r="C242" s="77"/>
      <c r="D242" s="75" t="str">
        <f>DHBU!C25</f>
        <v>Bata Merah 5 X 11 X 22 cm</v>
      </c>
      <c r="E242" s="48" t="str">
        <f>DHBU!D25</f>
        <v>Bh</v>
      </c>
      <c r="F242" s="48">
        <v>70</v>
      </c>
      <c r="G242" s="109">
        <f>DHBU!E25</f>
        <v>800</v>
      </c>
      <c r="H242" s="108">
        <f>F242*G242</f>
        <v>56000</v>
      </c>
      <c r="I242" s="96"/>
    </row>
    <row r="243" spans="3:9" ht="15.75" x14ac:dyDescent="0.25">
      <c r="C243" s="77"/>
      <c r="D243" s="75" t="str">
        <f>DHBU!C9</f>
        <v>Semen Portland</v>
      </c>
      <c r="E243" s="48" t="str">
        <f>DHBU!D9</f>
        <v>Kg</v>
      </c>
      <c r="F243" s="48">
        <v>11.5</v>
      </c>
      <c r="G243" s="109">
        <f>DHBU!E9</f>
        <v>1500</v>
      </c>
      <c r="H243" s="108">
        <f t="shared" ref="H243:H244" si="9">F243*G243</f>
        <v>17250</v>
      </c>
      <c r="I243" s="96"/>
    </row>
    <row r="244" spans="3:9" ht="15.75" x14ac:dyDescent="0.25">
      <c r="C244" s="77"/>
      <c r="D244" s="42" t="str">
        <f>DHBU!C17</f>
        <v>Pasir Pasang</v>
      </c>
      <c r="E244" s="48" t="str">
        <f>DHBU!D17</f>
        <v>M³</v>
      </c>
      <c r="F244" s="48">
        <v>4.2999999999999997E-2</v>
      </c>
      <c r="G244" s="101">
        <f>DHBU!E17</f>
        <v>350000</v>
      </c>
      <c r="H244" s="108">
        <f t="shared" si="9"/>
        <v>15049.999999999998</v>
      </c>
      <c r="I244" s="74"/>
    </row>
    <row r="245" spans="3:9" ht="15.75" x14ac:dyDescent="0.25">
      <c r="C245" s="77"/>
      <c r="D245" s="75" t="s">
        <v>209</v>
      </c>
      <c r="E245" s="79"/>
      <c r="F245" s="79"/>
      <c r="G245" s="80"/>
      <c r="H245" s="51">
        <f>SUM(H242:H244)</f>
        <v>88300</v>
      </c>
      <c r="I245" s="74"/>
    </row>
    <row r="246" spans="3:9" ht="15.75" x14ac:dyDescent="0.25">
      <c r="C246" s="77" t="s">
        <v>213</v>
      </c>
      <c r="D246" s="81" t="s">
        <v>214</v>
      </c>
      <c r="E246" s="81"/>
      <c r="F246" s="81"/>
      <c r="G246" s="81"/>
      <c r="H246" s="81"/>
      <c r="I246" s="50"/>
    </row>
    <row r="247" spans="3:9" ht="15.75" x14ac:dyDescent="0.25">
      <c r="C247" s="77"/>
      <c r="D247" s="42" t="s">
        <v>212</v>
      </c>
      <c r="E247" s="43" t="s">
        <v>212</v>
      </c>
      <c r="F247" s="43" t="s">
        <v>212</v>
      </c>
      <c r="G247" s="44" t="s">
        <v>212</v>
      </c>
      <c r="H247" s="42" t="s">
        <v>212</v>
      </c>
      <c r="I247" s="52"/>
    </row>
    <row r="248" spans="3:9" ht="15.75" x14ac:dyDescent="0.25">
      <c r="C248" s="77" t="s">
        <v>24</v>
      </c>
      <c r="D248" s="75" t="s">
        <v>215</v>
      </c>
      <c r="E248" s="75"/>
      <c r="F248" s="75"/>
      <c r="G248" s="75"/>
      <c r="H248" s="53">
        <f>H245+H240</f>
        <v>124400</v>
      </c>
      <c r="I248" s="52"/>
    </row>
    <row r="249" spans="3:9" ht="15.75" x14ac:dyDescent="0.25">
      <c r="C249" s="77" t="s">
        <v>27</v>
      </c>
      <c r="D249" s="75" t="s">
        <v>217</v>
      </c>
      <c r="E249" s="75"/>
      <c r="F249" s="75"/>
      <c r="G249" s="44" t="s">
        <v>218</v>
      </c>
      <c r="H249" s="53">
        <f>H248*0.15</f>
        <v>18660</v>
      </c>
      <c r="I249" s="52"/>
    </row>
    <row r="250" spans="3:9" ht="16.5" thickBot="1" x14ac:dyDescent="0.3">
      <c r="C250" s="54" t="s">
        <v>30</v>
      </c>
      <c r="D250" s="76" t="s">
        <v>216</v>
      </c>
      <c r="E250" s="76"/>
      <c r="F250" s="76"/>
      <c r="G250" s="76"/>
      <c r="H250" s="111">
        <f>H248+H249</f>
        <v>143060</v>
      </c>
      <c r="I250" s="55"/>
    </row>
    <row r="251" spans="3:9" ht="15.75" x14ac:dyDescent="0.25">
      <c r="C251" s="39" t="s">
        <v>250</v>
      </c>
      <c r="D251" s="40" t="str">
        <f>'VOLUME PEK'!C28</f>
        <v>Pasangan Tembok ½ Bata 1Pc:3Kp:10Ps</v>
      </c>
      <c r="E251" s="40"/>
      <c r="F251" s="40"/>
      <c r="G251" s="40"/>
      <c r="H251" s="40"/>
      <c r="I251" s="41"/>
    </row>
    <row r="252" spans="3:9" ht="15.75" x14ac:dyDescent="0.25">
      <c r="C252" s="77" t="s">
        <v>205</v>
      </c>
      <c r="D252" s="42" t="s">
        <v>206</v>
      </c>
      <c r="E252" s="43" t="s">
        <v>2</v>
      </c>
      <c r="F252" s="43" t="s">
        <v>207</v>
      </c>
      <c r="G252" s="44" t="s">
        <v>208</v>
      </c>
      <c r="H252" s="42" t="s">
        <v>209</v>
      </c>
      <c r="I252" s="45" t="s">
        <v>210</v>
      </c>
    </row>
    <row r="253" spans="3:9" ht="15.75" x14ac:dyDescent="0.25">
      <c r="C253" s="77" t="s">
        <v>4</v>
      </c>
      <c r="D253" s="75" t="s">
        <v>185</v>
      </c>
      <c r="E253" s="75"/>
      <c r="F253" s="75"/>
      <c r="G253" s="75"/>
      <c r="H253" s="75"/>
      <c r="I253" s="46"/>
    </row>
    <row r="254" spans="3:9" ht="15.75" x14ac:dyDescent="0.25">
      <c r="C254" s="77"/>
      <c r="D254" s="47" t="s">
        <v>197</v>
      </c>
      <c r="E254" s="43" t="str">
        <f>DHBU!D96</f>
        <v>Oh</v>
      </c>
      <c r="F254" s="48">
        <v>1.4999999999999999E-2</v>
      </c>
      <c r="G254" s="101">
        <f>DHBU!E104</f>
        <v>130000</v>
      </c>
      <c r="H254" s="49">
        <f>F254*G254</f>
        <v>1950</v>
      </c>
      <c r="I254" s="46"/>
    </row>
    <row r="255" spans="3:9" ht="15.75" x14ac:dyDescent="0.25">
      <c r="C255" s="77"/>
      <c r="D255" s="42" t="str">
        <f>DHBU!C97</f>
        <v>Tukang Batu</v>
      </c>
      <c r="E255" s="43" t="str">
        <f>DHBU!D97</f>
        <v>Oh</v>
      </c>
      <c r="F255" s="48">
        <v>0.1</v>
      </c>
      <c r="G255" s="101">
        <f>DHBU!E97</f>
        <v>90000</v>
      </c>
      <c r="H255" s="49">
        <f t="shared" ref="H255:H256" si="10">F255*G255</f>
        <v>9000</v>
      </c>
      <c r="I255" s="46"/>
    </row>
    <row r="256" spans="3:9" ht="15.75" x14ac:dyDescent="0.25">
      <c r="C256" s="77"/>
      <c r="D256" s="42" t="str">
        <f>DHBU!C103</f>
        <v>Kepala Tukang</v>
      </c>
      <c r="E256" s="43" t="str">
        <f>DHBU!D98</f>
        <v>Oh</v>
      </c>
      <c r="F256" s="48">
        <v>0.01</v>
      </c>
      <c r="G256" s="101">
        <f>DHBU!E103</f>
        <v>115000</v>
      </c>
      <c r="H256" s="49">
        <f t="shared" si="10"/>
        <v>1150</v>
      </c>
      <c r="I256" s="46"/>
    </row>
    <row r="257" spans="3:9" ht="15.75" x14ac:dyDescent="0.25">
      <c r="C257" s="77"/>
      <c r="D257" s="47" t="s">
        <v>188</v>
      </c>
      <c r="E257" s="43" t="str">
        <f>DHBU!D97</f>
        <v>Oh</v>
      </c>
      <c r="F257" s="48">
        <v>0.3</v>
      </c>
      <c r="G257" s="101">
        <f>DHBU!E96</f>
        <v>80000</v>
      </c>
      <c r="H257" s="49">
        <f>F257*G257</f>
        <v>24000</v>
      </c>
      <c r="I257" s="46"/>
    </row>
    <row r="258" spans="3:9" ht="15.75" x14ac:dyDescent="0.25">
      <c r="C258" s="77"/>
      <c r="D258" s="75" t="s">
        <v>209</v>
      </c>
      <c r="E258" s="75"/>
      <c r="F258" s="75"/>
      <c r="G258" s="75"/>
      <c r="H258" s="49">
        <f>SUM(H254:H257)</f>
        <v>36100</v>
      </c>
      <c r="I258" s="50"/>
    </row>
    <row r="259" spans="3:9" ht="31.5" x14ac:dyDescent="0.25">
      <c r="C259" s="77" t="s">
        <v>18</v>
      </c>
      <c r="D259" s="75" t="s">
        <v>100</v>
      </c>
      <c r="E259" s="75"/>
      <c r="F259" s="75"/>
      <c r="G259" s="75"/>
      <c r="H259" s="75"/>
      <c r="I259" s="96" t="s">
        <v>322</v>
      </c>
    </row>
    <row r="260" spans="3:9" ht="15.75" customHeight="1" x14ac:dyDescent="0.25">
      <c r="C260" s="77"/>
      <c r="D260" s="75" t="str">
        <f>DHBU!C25</f>
        <v>Bata Merah 5 X 11 X 22 cm</v>
      </c>
      <c r="E260" s="48" t="str">
        <f>DHBU!D25</f>
        <v>Bh</v>
      </c>
      <c r="F260" s="48">
        <v>70</v>
      </c>
      <c r="G260" s="103">
        <f>DHBU!E25</f>
        <v>800</v>
      </c>
      <c r="H260" s="108">
        <f>F260*G260</f>
        <v>56000</v>
      </c>
      <c r="I260" s="96"/>
    </row>
    <row r="261" spans="3:9" ht="15.75" x14ac:dyDescent="0.25">
      <c r="C261" s="77"/>
      <c r="D261" s="75" t="str">
        <f>DHBU!C9</f>
        <v>Semen Portland</v>
      </c>
      <c r="E261" s="48" t="str">
        <f>DHBU!D9</f>
        <v>Kg</v>
      </c>
      <c r="F261" s="48">
        <v>4.5</v>
      </c>
      <c r="G261" s="103">
        <f>DHBU!E9</f>
        <v>1500</v>
      </c>
      <c r="H261" s="108">
        <f t="shared" ref="H261:H263" si="11">F261*G261</f>
        <v>6750</v>
      </c>
      <c r="I261" s="96"/>
    </row>
    <row r="262" spans="3:9" ht="15.75" x14ac:dyDescent="0.25">
      <c r="C262" s="77"/>
      <c r="D262" s="42" t="str">
        <f>DHBU!C17</f>
        <v>Pasir Pasang</v>
      </c>
      <c r="E262" s="48" t="str">
        <f>DHBU!D17</f>
        <v>M³</v>
      </c>
      <c r="F262" s="48">
        <v>1.4999999999999999E-2</v>
      </c>
      <c r="G262" s="103">
        <f>DHBU!E17</f>
        <v>350000</v>
      </c>
      <c r="H262" s="108">
        <f t="shared" si="11"/>
        <v>5250</v>
      </c>
      <c r="I262" s="96"/>
    </row>
    <row r="263" spans="3:9" ht="15.75" x14ac:dyDescent="0.25">
      <c r="C263" s="77"/>
      <c r="D263" s="42" t="str">
        <f>DHBU!C26</f>
        <v>Kapur Padam</v>
      </c>
      <c r="E263" s="48" t="str">
        <f>DHBU!D26</f>
        <v>M³</v>
      </c>
      <c r="F263" s="48">
        <v>0.05</v>
      </c>
      <c r="G263" s="103">
        <f>DHBU!E26</f>
        <v>180000</v>
      </c>
      <c r="H263" s="108">
        <f t="shared" si="11"/>
        <v>9000</v>
      </c>
      <c r="I263" s="96"/>
    </row>
    <row r="264" spans="3:9" ht="15.75" x14ac:dyDescent="0.25">
      <c r="C264" s="77"/>
      <c r="D264" s="75" t="s">
        <v>209</v>
      </c>
      <c r="E264" s="79"/>
      <c r="F264" s="79"/>
      <c r="G264" s="80"/>
      <c r="H264" s="51">
        <f>SUM(H260:H263)</f>
        <v>77000</v>
      </c>
      <c r="I264" s="74"/>
    </row>
    <row r="265" spans="3:9" ht="15.75" x14ac:dyDescent="0.25">
      <c r="C265" s="77" t="s">
        <v>213</v>
      </c>
      <c r="D265" s="81" t="s">
        <v>214</v>
      </c>
      <c r="E265" s="81"/>
      <c r="F265" s="81"/>
      <c r="G265" s="81"/>
      <c r="H265" s="81"/>
      <c r="I265" s="50"/>
    </row>
    <row r="266" spans="3:9" ht="15.75" x14ac:dyDescent="0.25">
      <c r="C266" s="77"/>
      <c r="D266" s="42" t="s">
        <v>212</v>
      </c>
      <c r="E266" s="43" t="s">
        <v>212</v>
      </c>
      <c r="F266" s="43" t="s">
        <v>212</v>
      </c>
      <c r="G266" s="44" t="s">
        <v>212</v>
      </c>
      <c r="H266" s="42" t="s">
        <v>212</v>
      </c>
      <c r="I266" s="52"/>
    </row>
    <row r="267" spans="3:9" ht="15.75" x14ac:dyDescent="0.25">
      <c r="C267" s="77" t="s">
        <v>24</v>
      </c>
      <c r="D267" s="75" t="s">
        <v>215</v>
      </c>
      <c r="E267" s="75"/>
      <c r="F267" s="75"/>
      <c r="G267" s="75"/>
      <c r="H267" s="53">
        <f>H264+H258</f>
        <v>113100</v>
      </c>
      <c r="I267" s="52"/>
    </row>
    <row r="268" spans="3:9" ht="15.75" x14ac:dyDescent="0.25">
      <c r="C268" s="77" t="s">
        <v>27</v>
      </c>
      <c r="D268" s="75" t="s">
        <v>217</v>
      </c>
      <c r="E268" s="75"/>
      <c r="F268" s="75"/>
      <c r="G268" s="44" t="s">
        <v>218</v>
      </c>
      <c r="H268" s="53">
        <f>H267*0.15</f>
        <v>16965</v>
      </c>
      <c r="I268" s="52"/>
    </row>
    <row r="269" spans="3:9" ht="16.5" thickBot="1" x14ac:dyDescent="0.3">
      <c r="C269" s="54" t="s">
        <v>30</v>
      </c>
      <c r="D269" s="76" t="s">
        <v>216</v>
      </c>
      <c r="E269" s="76"/>
      <c r="F269" s="76"/>
      <c r="G269" s="76"/>
      <c r="H269" s="111">
        <f>H267+H268</f>
        <v>130065</v>
      </c>
      <c r="I269" s="55"/>
    </row>
    <row r="270" spans="3:9" ht="15.75" thickBot="1" x14ac:dyDescent="0.3"/>
    <row r="271" spans="3:9" ht="16.5" thickBot="1" x14ac:dyDescent="0.3">
      <c r="C271" s="69" t="s">
        <v>251</v>
      </c>
      <c r="D271" s="91" t="str">
        <f>'VOLUME PEK'!C30</f>
        <v>PEKERJAAN PLESTERAN DINDING</v>
      </c>
      <c r="E271" s="92"/>
      <c r="F271" s="92"/>
      <c r="G271" s="92"/>
      <c r="H271" s="92"/>
      <c r="I271" s="93"/>
    </row>
    <row r="272" spans="3:9" ht="32.25" customHeight="1" x14ac:dyDescent="0.25">
      <c r="C272" s="39" t="s">
        <v>252</v>
      </c>
      <c r="D272" s="40" t="str">
        <f>'VOLUME PEK'!C31</f>
        <v>Plesteran Dinding 1Pc:3Ps tebal 20 mm</v>
      </c>
      <c r="E272" s="40"/>
      <c r="F272" s="40"/>
      <c r="G272" s="40"/>
      <c r="H272" s="40"/>
      <c r="I272" s="41"/>
    </row>
    <row r="273" spans="3:9" ht="15.75" x14ac:dyDescent="0.25">
      <c r="C273" s="77" t="s">
        <v>205</v>
      </c>
      <c r="D273" s="42" t="s">
        <v>206</v>
      </c>
      <c r="E273" s="43" t="s">
        <v>2</v>
      </c>
      <c r="F273" s="43" t="s">
        <v>207</v>
      </c>
      <c r="G273" s="44" t="s">
        <v>208</v>
      </c>
      <c r="H273" s="42" t="s">
        <v>209</v>
      </c>
      <c r="I273" s="45" t="s">
        <v>210</v>
      </c>
    </row>
    <row r="274" spans="3:9" ht="15.75" x14ac:dyDescent="0.25">
      <c r="C274" s="77" t="s">
        <v>4</v>
      </c>
      <c r="D274" s="75" t="s">
        <v>185</v>
      </c>
      <c r="E274" s="75"/>
      <c r="F274" s="75"/>
      <c r="G274" s="75"/>
      <c r="H274" s="75"/>
      <c r="I274" s="46"/>
    </row>
    <row r="275" spans="3:9" ht="15.75" x14ac:dyDescent="0.25">
      <c r="C275" s="77"/>
      <c r="D275" s="47" t="s">
        <v>197</v>
      </c>
      <c r="E275" s="43" t="str">
        <f>DHBU!D96</f>
        <v>Oh</v>
      </c>
      <c r="F275" s="48">
        <v>1.2999999999999999E-2</v>
      </c>
      <c r="G275" s="44">
        <f>DHBU!E104</f>
        <v>130000</v>
      </c>
      <c r="H275" s="49">
        <f>F275*G275</f>
        <v>1690</v>
      </c>
      <c r="I275" s="46"/>
    </row>
    <row r="276" spans="3:9" ht="15.75" x14ac:dyDescent="0.25">
      <c r="C276" s="77"/>
      <c r="D276" s="42" t="str">
        <f>DHBU!C97</f>
        <v>Tukang Batu</v>
      </c>
      <c r="E276" s="43" t="str">
        <f>DHBU!D97</f>
        <v>Oh</v>
      </c>
      <c r="F276" s="48">
        <v>0.2</v>
      </c>
      <c r="G276" s="44">
        <f>DHBU!E97</f>
        <v>90000</v>
      </c>
      <c r="H276" s="49">
        <f t="shared" ref="H276:H278" si="12">F276*G276</f>
        <v>18000</v>
      </c>
      <c r="I276" s="46"/>
    </row>
    <row r="277" spans="3:9" ht="15.75" x14ac:dyDescent="0.25">
      <c r="C277" s="77"/>
      <c r="D277" s="42" t="str">
        <f>DHBU!C103</f>
        <v>Kepala Tukang</v>
      </c>
      <c r="E277" s="43" t="str">
        <f>DHBU!D98</f>
        <v>Oh</v>
      </c>
      <c r="F277" s="48">
        <v>0.02</v>
      </c>
      <c r="G277" s="44">
        <f>DHBU!E103</f>
        <v>115000</v>
      </c>
      <c r="H277" s="49">
        <f t="shared" si="12"/>
        <v>2300</v>
      </c>
      <c r="I277" s="46"/>
    </row>
    <row r="278" spans="3:9" ht="31.5" x14ac:dyDescent="0.25">
      <c r="C278" s="77"/>
      <c r="D278" s="47" t="s">
        <v>188</v>
      </c>
      <c r="E278" s="43" t="str">
        <f>DHBU!D99</f>
        <v>Oh</v>
      </c>
      <c r="F278" s="48">
        <v>0.26</v>
      </c>
      <c r="G278" s="44">
        <f>DHBU!E96</f>
        <v>80000</v>
      </c>
      <c r="H278" s="49">
        <f t="shared" si="12"/>
        <v>20800</v>
      </c>
      <c r="I278" s="96" t="s">
        <v>323</v>
      </c>
    </row>
    <row r="279" spans="3:9" ht="15.75" customHeight="1" x14ac:dyDescent="0.25">
      <c r="C279" s="77"/>
      <c r="D279" s="75" t="s">
        <v>209</v>
      </c>
      <c r="E279" s="75"/>
      <c r="F279" s="75"/>
      <c r="G279" s="75"/>
      <c r="H279" s="49">
        <f>SUM(H275:H278)</f>
        <v>42790</v>
      </c>
      <c r="I279" s="96"/>
    </row>
    <row r="280" spans="3:9" ht="15.75" x14ac:dyDescent="0.25">
      <c r="C280" s="77" t="s">
        <v>18</v>
      </c>
      <c r="D280" s="75" t="s">
        <v>100</v>
      </c>
      <c r="E280" s="75"/>
      <c r="F280" s="75"/>
      <c r="G280" s="75"/>
      <c r="H280" s="75"/>
      <c r="I280" s="96"/>
    </row>
    <row r="281" spans="3:9" ht="15.75" x14ac:dyDescent="0.25">
      <c r="C281" s="77"/>
      <c r="D281" s="75" t="str">
        <f>DHBU!C9</f>
        <v>Semen Portland</v>
      </c>
      <c r="E281" s="48" t="str">
        <f>DHBU!D9</f>
        <v>Kg</v>
      </c>
      <c r="F281" s="48">
        <v>10.368</v>
      </c>
      <c r="G281" s="103">
        <f>DHBU!E9</f>
        <v>1500</v>
      </c>
      <c r="H281" s="107">
        <f>F281*G281</f>
        <v>15552</v>
      </c>
      <c r="I281" s="96"/>
    </row>
    <row r="282" spans="3:9" ht="15.75" x14ac:dyDescent="0.25">
      <c r="C282" s="77"/>
      <c r="D282" s="42" t="str">
        <f>DHBU!C17</f>
        <v>Pasir Pasang</v>
      </c>
      <c r="E282" s="48" t="str">
        <f>DHBU!D17</f>
        <v>M³</v>
      </c>
      <c r="F282" s="48">
        <v>3.1E-2</v>
      </c>
      <c r="G282" s="103">
        <f>DHBU!E17</f>
        <v>350000</v>
      </c>
      <c r="H282" s="107">
        <f>F282*G282</f>
        <v>10850</v>
      </c>
      <c r="I282" s="96"/>
    </row>
    <row r="283" spans="3:9" ht="15.75" x14ac:dyDescent="0.25">
      <c r="C283" s="77"/>
      <c r="D283" s="75" t="s">
        <v>209</v>
      </c>
      <c r="E283" s="79"/>
      <c r="F283" s="79"/>
      <c r="G283" s="80"/>
      <c r="H283" s="51">
        <f>SUM(H281:H282)</f>
        <v>26402</v>
      </c>
      <c r="I283" s="74"/>
    </row>
    <row r="284" spans="3:9" ht="15.75" x14ac:dyDescent="0.25">
      <c r="C284" s="77" t="s">
        <v>213</v>
      </c>
      <c r="D284" s="81" t="s">
        <v>214</v>
      </c>
      <c r="E284" s="81"/>
      <c r="F284" s="81"/>
      <c r="G284" s="81"/>
      <c r="H284" s="81"/>
      <c r="I284" s="50"/>
    </row>
    <row r="285" spans="3:9" ht="15.75" x14ac:dyDescent="0.25">
      <c r="C285" s="77"/>
      <c r="D285" s="42" t="s">
        <v>212</v>
      </c>
      <c r="E285" s="43" t="s">
        <v>212</v>
      </c>
      <c r="F285" s="43" t="s">
        <v>212</v>
      </c>
      <c r="G285" s="44" t="s">
        <v>212</v>
      </c>
      <c r="H285" s="42" t="s">
        <v>212</v>
      </c>
      <c r="I285" s="52"/>
    </row>
    <row r="286" spans="3:9" ht="15.75" x14ac:dyDescent="0.25">
      <c r="C286" s="77" t="s">
        <v>24</v>
      </c>
      <c r="D286" s="75" t="s">
        <v>215</v>
      </c>
      <c r="E286" s="75"/>
      <c r="F286" s="75"/>
      <c r="G286" s="75"/>
      <c r="H286" s="53">
        <f>H283+H279</f>
        <v>69192</v>
      </c>
      <c r="I286" s="52"/>
    </row>
    <row r="287" spans="3:9" ht="15.75" x14ac:dyDescent="0.25">
      <c r="C287" s="77" t="s">
        <v>27</v>
      </c>
      <c r="D287" s="75" t="s">
        <v>217</v>
      </c>
      <c r="E287" s="75"/>
      <c r="F287" s="75"/>
      <c r="G287" s="44" t="s">
        <v>218</v>
      </c>
      <c r="H287" s="53">
        <f>H286*0.15</f>
        <v>10378.799999999999</v>
      </c>
      <c r="I287" s="52"/>
    </row>
    <row r="288" spans="3:9" ht="16.5" thickBot="1" x14ac:dyDescent="0.3">
      <c r="C288" s="54" t="s">
        <v>30</v>
      </c>
      <c r="D288" s="76" t="s">
        <v>216</v>
      </c>
      <c r="E288" s="76"/>
      <c r="F288" s="76"/>
      <c r="G288" s="76"/>
      <c r="H288" s="111">
        <f>H286+H287</f>
        <v>79570.8</v>
      </c>
      <c r="I288" s="55"/>
    </row>
    <row r="289" spans="3:9" ht="15.75" x14ac:dyDescent="0.25">
      <c r="C289" s="39" t="s">
        <v>253</v>
      </c>
      <c r="D289" s="40" t="str">
        <f>'VOLUME PEK'!C32</f>
        <v>Plesteran Dinding 1Pc:3Kp:10Ps tebal 15 mm</v>
      </c>
      <c r="E289" s="40"/>
      <c r="F289" s="40"/>
      <c r="G289" s="40"/>
      <c r="H289" s="40"/>
      <c r="I289" s="41"/>
    </row>
    <row r="290" spans="3:9" ht="15.75" x14ac:dyDescent="0.25">
      <c r="C290" s="77" t="s">
        <v>205</v>
      </c>
      <c r="D290" s="42" t="s">
        <v>206</v>
      </c>
      <c r="E290" s="43" t="s">
        <v>2</v>
      </c>
      <c r="F290" s="43" t="s">
        <v>207</v>
      </c>
      <c r="G290" s="44" t="s">
        <v>208</v>
      </c>
      <c r="H290" s="42" t="s">
        <v>209</v>
      </c>
      <c r="I290" s="45" t="s">
        <v>210</v>
      </c>
    </row>
    <row r="291" spans="3:9" ht="15.75" x14ac:dyDescent="0.25">
      <c r="C291" s="77" t="s">
        <v>4</v>
      </c>
      <c r="D291" s="75" t="s">
        <v>185</v>
      </c>
      <c r="E291" s="75"/>
      <c r="F291" s="75"/>
      <c r="G291" s="75"/>
      <c r="H291" s="75"/>
      <c r="I291" s="46"/>
    </row>
    <row r="292" spans="3:9" ht="15.75" x14ac:dyDescent="0.25">
      <c r="C292" s="77"/>
      <c r="D292" s="75" t="str">
        <f>DHBU!C96</f>
        <v>Pekerja</v>
      </c>
      <c r="E292" s="48" t="str">
        <f>DHBU!D96</f>
        <v>Oh</v>
      </c>
      <c r="F292" s="48">
        <v>0.25</v>
      </c>
      <c r="G292" s="110">
        <f>DHBU!E96</f>
        <v>80000</v>
      </c>
      <c r="H292" s="108">
        <f>F292*G292</f>
        <v>20000</v>
      </c>
      <c r="I292" s="46"/>
    </row>
    <row r="293" spans="3:9" ht="15.75" x14ac:dyDescent="0.25">
      <c r="C293" s="77"/>
      <c r="D293" s="75" t="str">
        <f>DHBU!C103</f>
        <v>Kepala Tukang</v>
      </c>
      <c r="E293" s="48" t="str">
        <f>DHBU!D97</f>
        <v>Oh</v>
      </c>
      <c r="F293" s="48">
        <v>0.02</v>
      </c>
      <c r="G293" s="109">
        <f>DHBU!E103</f>
        <v>115000</v>
      </c>
      <c r="H293" s="108">
        <f t="shared" ref="H293:H295" si="13">F293*G293</f>
        <v>2300</v>
      </c>
      <c r="I293" s="46"/>
    </row>
    <row r="294" spans="3:9" ht="15.75" x14ac:dyDescent="0.25">
      <c r="C294" s="77"/>
      <c r="D294" s="42" t="s">
        <v>197</v>
      </c>
      <c r="E294" s="48" t="str">
        <f>DHBU!D98</f>
        <v>Oh</v>
      </c>
      <c r="F294" s="48">
        <v>1.2999999999999999E-2</v>
      </c>
      <c r="G294" s="101">
        <f>DHBU!E104</f>
        <v>130000</v>
      </c>
      <c r="H294" s="108">
        <f t="shared" si="13"/>
        <v>1690</v>
      </c>
      <c r="I294" s="46"/>
    </row>
    <row r="295" spans="3:9" ht="15.75" x14ac:dyDescent="0.25">
      <c r="C295" s="77"/>
      <c r="D295" s="42" t="str">
        <f>DHBU!C97</f>
        <v>Tukang Batu</v>
      </c>
      <c r="E295" s="48" t="str">
        <f>DHBU!D99</f>
        <v>Oh</v>
      </c>
      <c r="F295" s="48">
        <v>0.2</v>
      </c>
      <c r="G295" s="101">
        <f>DHBU!E97</f>
        <v>90000</v>
      </c>
      <c r="H295" s="108">
        <f t="shared" si="13"/>
        <v>18000</v>
      </c>
      <c r="I295" s="46"/>
    </row>
    <row r="296" spans="3:9" ht="15.75" x14ac:dyDescent="0.25">
      <c r="C296" s="77"/>
      <c r="D296" s="75" t="s">
        <v>209</v>
      </c>
      <c r="E296" s="75"/>
      <c r="F296" s="75"/>
      <c r="G296" s="75"/>
      <c r="H296" s="49">
        <f>SUM(H292:H295)</f>
        <v>41990</v>
      </c>
      <c r="I296" s="50"/>
    </row>
    <row r="297" spans="3:9" ht="15.75" x14ac:dyDescent="0.25">
      <c r="C297" s="77" t="s">
        <v>18</v>
      </c>
      <c r="D297" s="75" t="s">
        <v>100</v>
      </c>
      <c r="E297" s="75"/>
      <c r="F297" s="75"/>
      <c r="G297" s="75"/>
      <c r="H297" s="75"/>
      <c r="I297" s="50" t="s">
        <v>324</v>
      </c>
    </row>
    <row r="298" spans="3:9" ht="15.75" x14ac:dyDescent="0.25">
      <c r="C298" s="77"/>
      <c r="D298" s="42" t="str">
        <f>DHBU!C9</f>
        <v>Semen Portland</v>
      </c>
      <c r="E298" s="48" t="str">
        <f>DHBU!D9</f>
        <v>Kg</v>
      </c>
      <c r="F298" s="58">
        <v>1.84</v>
      </c>
      <c r="G298" s="44">
        <f>DHBU!E9</f>
        <v>1500</v>
      </c>
      <c r="H298" s="51">
        <f>F298*G298</f>
        <v>2760</v>
      </c>
      <c r="I298" s="74"/>
    </row>
    <row r="299" spans="3:9" ht="15.75" x14ac:dyDescent="0.25">
      <c r="C299" s="77"/>
      <c r="D299" s="56" t="str">
        <f>DHBU!C26</f>
        <v>Kapur Padam</v>
      </c>
      <c r="E299" s="48" t="str">
        <f>DHBU!D26</f>
        <v>M³</v>
      </c>
      <c r="F299" s="58">
        <v>6.0000000000000001E-3</v>
      </c>
      <c r="G299" s="44">
        <f>DHBU!E26</f>
        <v>180000</v>
      </c>
      <c r="H299" s="51">
        <f t="shared" ref="H299:H300" si="14">F299*G299</f>
        <v>1080</v>
      </c>
      <c r="I299" s="74"/>
    </row>
    <row r="300" spans="3:9" ht="15.75" x14ac:dyDescent="0.25">
      <c r="C300" s="77"/>
      <c r="D300" s="56" t="str">
        <f>DHBU!C17</f>
        <v>Pasir Pasang</v>
      </c>
      <c r="E300" s="48" t="str">
        <f>DHBU!D17</f>
        <v>M³</v>
      </c>
      <c r="F300" s="58">
        <v>1.4E-2</v>
      </c>
      <c r="G300" s="44">
        <f>DHBU!E17</f>
        <v>350000</v>
      </c>
      <c r="H300" s="51">
        <f t="shared" si="14"/>
        <v>4900</v>
      </c>
      <c r="I300" s="74"/>
    </row>
    <row r="301" spans="3:9" ht="15.75" x14ac:dyDescent="0.25">
      <c r="C301" s="77"/>
      <c r="D301" s="75" t="s">
        <v>209</v>
      </c>
      <c r="E301" s="79"/>
      <c r="F301" s="79"/>
      <c r="G301" s="80"/>
      <c r="H301" s="51">
        <f>SUM(H298:H300)</f>
        <v>8740</v>
      </c>
      <c r="I301" s="74"/>
    </row>
    <row r="302" spans="3:9" ht="15.75" x14ac:dyDescent="0.25">
      <c r="C302" s="77" t="s">
        <v>213</v>
      </c>
      <c r="D302" s="81" t="s">
        <v>214</v>
      </c>
      <c r="E302" s="81"/>
      <c r="F302" s="81"/>
      <c r="G302" s="81"/>
      <c r="H302" s="81"/>
      <c r="I302" s="74"/>
    </row>
    <row r="303" spans="3:9" ht="15.75" x14ac:dyDescent="0.25">
      <c r="C303" s="77"/>
      <c r="D303" s="42" t="s">
        <v>212</v>
      </c>
      <c r="E303" s="43" t="s">
        <v>212</v>
      </c>
      <c r="F303" s="43" t="s">
        <v>212</v>
      </c>
      <c r="G303" s="44" t="s">
        <v>212</v>
      </c>
      <c r="H303" s="42" t="s">
        <v>212</v>
      </c>
      <c r="I303" s="52"/>
    </row>
    <row r="304" spans="3:9" ht="15.75" x14ac:dyDescent="0.25">
      <c r="C304" s="77" t="s">
        <v>24</v>
      </c>
      <c r="D304" s="75" t="s">
        <v>215</v>
      </c>
      <c r="E304" s="75"/>
      <c r="F304" s="75"/>
      <c r="G304" s="75"/>
      <c r="H304" s="53">
        <f>H301+H296</f>
        <v>50730</v>
      </c>
      <c r="I304" s="52"/>
    </row>
    <row r="305" spans="3:9" ht="15.75" x14ac:dyDescent="0.25">
      <c r="C305" s="77" t="s">
        <v>27</v>
      </c>
      <c r="D305" s="75" t="s">
        <v>217</v>
      </c>
      <c r="E305" s="75"/>
      <c r="F305" s="75"/>
      <c r="G305" s="44" t="s">
        <v>218</v>
      </c>
      <c r="H305" s="53">
        <f>H304*0.15</f>
        <v>7609.5</v>
      </c>
      <c r="I305" s="52"/>
    </row>
    <row r="306" spans="3:9" ht="16.5" thickBot="1" x14ac:dyDescent="0.3">
      <c r="C306" s="54" t="s">
        <v>30</v>
      </c>
      <c r="D306" s="76" t="s">
        <v>216</v>
      </c>
      <c r="E306" s="76"/>
      <c r="F306" s="76"/>
      <c r="G306" s="76"/>
      <c r="H306" s="111">
        <f>H304+H305</f>
        <v>58339.5</v>
      </c>
      <c r="I306" s="55"/>
    </row>
    <row r="307" spans="3:9" ht="15.75" thickBot="1" x14ac:dyDescent="0.3"/>
    <row r="308" spans="3:9" ht="16.5" thickBot="1" x14ac:dyDescent="0.3">
      <c r="C308" s="69" t="s">
        <v>254</v>
      </c>
      <c r="D308" s="91" t="str">
        <f>'VOLUME PEK'!C34</f>
        <v>PEKERJAAN KAYU</v>
      </c>
      <c r="E308" s="92"/>
      <c r="F308" s="92"/>
      <c r="G308" s="92"/>
      <c r="H308" s="92"/>
      <c r="I308" s="93"/>
    </row>
    <row r="309" spans="3:9" ht="15.75" x14ac:dyDescent="0.25">
      <c r="C309" s="39" t="s">
        <v>255</v>
      </c>
      <c r="D309" s="40" t="str">
        <f>'VOLUME PEK'!C35</f>
        <v>Pasang Kusen Pintu dan Jendela Kayu Jati</v>
      </c>
      <c r="E309" s="40"/>
      <c r="F309" s="40"/>
      <c r="G309" s="40"/>
      <c r="H309" s="40"/>
      <c r="I309" s="41"/>
    </row>
    <row r="310" spans="3:9" ht="15.75" x14ac:dyDescent="0.25">
      <c r="C310" s="77" t="s">
        <v>205</v>
      </c>
      <c r="D310" s="42" t="s">
        <v>206</v>
      </c>
      <c r="E310" s="43" t="s">
        <v>2</v>
      </c>
      <c r="F310" s="43" t="s">
        <v>207</v>
      </c>
      <c r="G310" s="44" t="s">
        <v>208</v>
      </c>
      <c r="H310" s="42" t="s">
        <v>209</v>
      </c>
      <c r="I310" s="45" t="s">
        <v>210</v>
      </c>
    </row>
    <row r="311" spans="3:9" ht="15.75" x14ac:dyDescent="0.25">
      <c r="C311" s="77" t="s">
        <v>4</v>
      </c>
      <c r="D311" s="75" t="s">
        <v>185</v>
      </c>
      <c r="E311" s="75"/>
      <c r="F311" s="75"/>
      <c r="G311" s="75"/>
      <c r="H311" s="75"/>
      <c r="I311" s="46"/>
    </row>
    <row r="312" spans="3:9" ht="15.75" x14ac:dyDescent="0.25">
      <c r="C312" s="77"/>
      <c r="D312" s="42" t="s">
        <v>197</v>
      </c>
      <c r="E312" s="43" t="str">
        <f>DHBU!D96</f>
        <v>Oh</v>
      </c>
      <c r="F312" s="48">
        <v>0.35</v>
      </c>
      <c r="G312" s="101">
        <f>DHBU!E104</f>
        <v>130000</v>
      </c>
      <c r="H312" s="49">
        <f>F312*G312</f>
        <v>45500</v>
      </c>
      <c r="I312" s="46"/>
    </row>
    <row r="313" spans="3:9" ht="15.75" x14ac:dyDescent="0.25">
      <c r="C313" s="77"/>
      <c r="D313" s="42" t="str">
        <f>DHBU!C98</f>
        <v>Tukang Kayu</v>
      </c>
      <c r="E313" s="43" t="str">
        <f>DHBU!D97</f>
        <v>Oh</v>
      </c>
      <c r="F313" s="48">
        <v>21</v>
      </c>
      <c r="G313" s="101">
        <f>DHBU!E98</f>
        <v>100000</v>
      </c>
      <c r="H313" s="49">
        <f t="shared" ref="H313:H315" si="15">F313*G313</f>
        <v>2100000</v>
      </c>
      <c r="I313" s="46"/>
    </row>
    <row r="314" spans="3:9" ht="15.75" x14ac:dyDescent="0.25">
      <c r="C314" s="77"/>
      <c r="D314" s="42" t="str">
        <f>DHBU!C103</f>
        <v>Kepala Tukang</v>
      </c>
      <c r="E314" s="43" t="str">
        <f>DHBU!D98</f>
        <v>Oh</v>
      </c>
      <c r="F314" s="48">
        <v>2.1</v>
      </c>
      <c r="G314" s="101">
        <f>DHBU!E103</f>
        <v>115000</v>
      </c>
      <c r="H314" s="49">
        <f t="shared" si="15"/>
        <v>241500</v>
      </c>
      <c r="I314" s="46"/>
    </row>
    <row r="315" spans="3:9" ht="15.75" x14ac:dyDescent="0.25">
      <c r="C315" s="77"/>
      <c r="D315" s="42" t="s">
        <v>188</v>
      </c>
      <c r="E315" s="43" t="str">
        <f>DHBU!D99</f>
        <v>Oh</v>
      </c>
      <c r="F315" s="48">
        <v>7</v>
      </c>
      <c r="G315" s="101">
        <f>DHBU!E96</f>
        <v>80000</v>
      </c>
      <c r="H315" s="49">
        <f t="shared" si="15"/>
        <v>560000</v>
      </c>
      <c r="I315" s="46"/>
    </row>
    <row r="316" spans="3:9" ht="15.75" x14ac:dyDescent="0.25">
      <c r="C316" s="77"/>
      <c r="D316" s="75" t="s">
        <v>209</v>
      </c>
      <c r="E316" s="75"/>
      <c r="F316" s="75"/>
      <c r="G316" s="75"/>
      <c r="H316" s="49">
        <f>SUM(H312:H315)</f>
        <v>2947000</v>
      </c>
      <c r="I316" s="186" t="s">
        <v>328</v>
      </c>
    </row>
    <row r="317" spans="3:9" ht="15.75" x14ac:dyDescent="0.25">
      <c r="C317" s="77" t="s">
        <v>18</v>
      </c>
      <c r="D317" s="75" t="s">
        <v>100</v>
      </c>
      <c r="E317" s="75"/>
      <c r="F317" s="75"/>
      <c r="G317" s="75"/>
      <c r="H317" s="75"/>
      <c r="I317" s="186"/>
    </row>
    <row r="318" spans="3:9" ht="15.75" x14ac:dyDescent="0.25">
      <c r="C318" s="77"/>
      <c r="D318" s="75" t="str">
        <f>DHBU!C27</f>
        <v>Kayu jati, balok</v>
      </c>
      <c r="E318" s="48" t="str">
        <f>DHBU!D27</f>
        <v>M³</v>
      </c>
      <c r="F318" s="48">
        <v>1.1000000000000001</v>
      </c>
      <c r="G318" s="103">
        <f>DHBU!E27</f>
        <v>20000000</v>
      </c>
      <c r="H318" s="108">
        <f>F318*G318</f>
        <v>22000000</v>
      </c>
      <c r="I318" s="186"/>
    </row>
    <row r="319" spans="3:9" ht="15.75" x14ac:dyDescent="0.25">
      <c r="C319" s="77"/>
      <c r="D319" s="75" t="str">
        <f>DHBU!C13</f>
        <v>Paku Biasa 2"-5"</v>
      </c>
      <c r="E319" s="48" t="str">
        <f>DHBU!D13</f>
        <v>Kg</v>
      </c>
      <c r="F319" s="48">
        <v>1.25</v>
      </c>
      <c r="G319" s="103">
        <f>DHBU!E13</f>
        <v>16000</v>
      </c>
      <c r="H319" s="108">
        <f t="shared" ref="H319:H320" si="16">F319*G319</f>
        <v>20000</v>
      </c>
      <c r="I319" s="74"/>
    </row>
    <row r="320" spans="3:9" ht="15.75" x14ac:dyDescent="0.25">
      <c r="C320" s="77"/>
      <c r="D320" s="42" t="str">
        <f>DHBU!C91</f>
        <v>Lem Kayu</v>
      </c>
      <c r="E320" s="43" t="str">
        <f>DHBU!D91</f>
        <v>Kg</v>
      </c>
      <c r="F320" s="48">
        <v>1</v>
      </c>
      <c r="G320" s="43">
        <f>DHBU!E91</f>
        <v>72000</v>
      </c>
      <c r="H320" s="107">
        <f t="shared" si="16"/>
        <v>72000</v>
      </c>
      <c r="I320" s="74"/>
    </row>
    <row r="321" spans="3:9" ht="15.75" x14ac:dyDescent="0.25">
      <c r="C321" s="77"/>
      <c r="D321" s="94" t="s">
        <v>209</v>
      </c>
      <c r="E321" s="79"/>
      <c r="F321" s="79"/>
      <c r="G321" s="80"/>
      <c r="H321" s="51">
        <f>SUM(H318:H320)</f>
        <v>22092000</v>
      </c>
      <c r="I321" s="74"/>
    </row>
    <row r="322" spans="3:9" ht="15.75" x14ac:dyDescent="0.25">
      <c r="C322" s="77" t="s">
        <v>213</v>
      </c>
      <c r="D322" s="81" t="s">
        <v>214</v>
      </c>
      <c r="E322" s="81"/>
      <c r="F322" s="81"/>
      <c r="G322" s="81"/>
      <c r="H322" s="81"/>
      <c r="I322" s="74"/>
    </row>
    <row r="323" spans="3:9" ht="15.75" x14ac:dyDescent="0.25">
      <c r="C323" s="77"/>
      <c r="D323" s="42" t="s">
        <v>212</v>
      </c>
      <c r="E323" s="43" t="s">
        <v>212</v>
      </c>
      <c r="F323" s="43" t="s">
        <v>212</v>
      </c>
      <c r="G323" s="44" t="s">
        <v>212</v>
      </c>
      <c r="H323" s="42" t="s">
        <v>212</v>
      </c>
      <c r="I323" s="52"/>
    </row>
    <row r="324" spans="3:9" ht="15.75" x14ac:dyDescent="0.25">
      <c r="C324" s="77" t="s">
        <v>24</v>
      </c>
      <c r="D324" s="75" t="s">
        <v>215</v>
      </c>
      <c r="E324" s="75"/>
      <c r="F324" s="75"/>
      <c r="G324" s="75"/>
      <c r="H324" s="53">
        <f>H321+H316</f>
        <v>25039000</v>
      </c>
      <c r="I324" s="52"/>
    </row>
    <row r="325" spans="3:9" ht="15.75" x14ac:dyDescent="0.25">
      <c r="C325" s="77" t="s">
        <v>27</v>
      </c>
      <c r="D325" s="75" t="s">
        <v>217</v>
      </c>
      <c r="E325" s="75"/>
      <c r="F325" s="75"/>
      <c r="G325" s="44" t="s">
        <v>218</v>
      </c>
      <c r="H325" s="53">
        <f>H324*0.15</f>
        <v>3755850</v>
      </c>
      <c r="I325" s="52"/>
    </row>
    <row r="326" spans="3:9" ht="16.5" thickBot="1" x14ac:dyDescent="0.3">
      <c r="C326" s="54" t="s">
        <v>30</v>
      </c>
      <c r="D326" s="76" t="s">
        <v>216</v>
      </c>
      <c r="E326" s="76"/>
      <c r="F326" s="76"/>
      <c r="G326" s="76"/>
      <c r="H326" s="111">
        <f>H324+H325</f>
        <v>28794850</v>
      </c>
      <c r="I326" s="55"/>
    </row>
    <row r="327" spans="3:9" ht="15.75" x14ac:dyDescent="0.25">
      <c r="C327" s="39" t="s">
        <v>256</v>
      </c>
      <c r="D327" s="40" t="str">
        <f>'VOLUME PEK'!C36</f>
        <v>Pasang Pintu Panel Kayu Jati</v>
      </c>
      <c r="E327" s="40"/>
      <c r="F327" s="40"/>
      <c r="G327" s="40"/>
      <c r="H327" s="40"/>
      <c r="I327" s="41"/>
    </row>
    <row r="328" spans="3:9" ht="15.75" x14ac:dyDescent="0.25">
      <c r="C328" s="77" t="s">
        <v>205</v>
      </c>
      <c r="D328" s="42" t="s">
        <v>206</v>
      </c>
      <c r="E328" s="43" t="s">
        <v>2</v>
      </c>
      <c r="F328" s="43" t="s">
        <v>207</v>
      </c>
      <c r="G328" s="44" t="s">
        <v>208</v>
      </c>
      <c r="H328" s="42" t="s">
        <v>209</v>
      </c>
      <c r="I328" s="45" t="s">
        <v>210</v>
      </c>
    </row>
    <row r="329" spans="3:9" ht="15.75" x14ac:dyDescent="0.25">
      <c r="C329" s="77" t="s">
        <v>4</v>
      </c>
      <c r="D329" s="75" t="s">
        <v>185</v>
      </c>
      <c r="E329" s="75"/>
      <c r="F329" s="75"/>
      <c r="G329" s="75"/>
      <c r="H329" s="75"/>
      <c r="I329" s="46"/>
    </row>
    <row r="330" spans="3:9" ht="15.75" x14ac:dyDescent="0.25">
      <c r="C330" s="95"/>
      <c r="D330" s="94" t="str">
        <f>DHBU!C96</f>
        <v>Pekerja</v>
      </c>
      <c r="E330" s="48" t="str">
        <f>DHBU!D96</f>
        <v>Oh</v>
      </c>
      <c r="F330" s="48">
        <v>1</v>
      </c>
      <c r="G330" s="109">
        <f>DHBU!E96</f>
        <v>80000</v>
      </c>
      <c r="H330" s="108">
        <f>F330*G330</f>
        <v>80000</v>
      </c>
      <c r="I330" s="46"/>
    </row>
    <row r="331" spans="3:9" ht="15.75" x14ac:dyDescent="0.25">
      <c r="C331" s="77"/>
      <c r="D331" s="42" t="str">
        <f>DHBU!C98</f>
        <v>Tukang Kayu</v>
      </c>
      <c r="E331" s="48" t="str">
        <f>DHBU!D98</f>
        <v>Oh</v>
      </c>
      <c r="F331" s="48">
        <v>3</v>
      </c>
      <c r="G331" s="101">
        <f>DHBU!E98</f>
        <v>100000</v>
      </c>
      <c r="H331" s="108">
        <f t="shared" ref="H331:H333" si="17">F331*G331</f>
        <v>300000</v>
      </c>
      <c r="I331" s="46"/>
    </row>
    <row r="332" spans="3:9" ht="15.75" x14ac:dyDescent="0.25">
      <c r="C332" s="95"/>
      <c r="D332" s="42" t="str">
        <f>DHBU!C103</f>
        <v>Kepala Tukang</v>
      </c>
      <c r="E332" s="48" t="str">
        <f>DHBU!D103</f>
        <v>Oh</v>
      </c>
      <c r="F332" s="48">
        <v>0.3</v>
      </c>
      <c r="G332" s="101">
        <f>DHBU!E103</f>
        <v>115000</v>
      </c>
      <c r="H332" s="108">
        <f t="shared" si="17"/>
        <v>34500</v>
      </c>
      <c r="I332" s="46"/>
    </row>
    <row r="333" spans="3:9" ht="15.75" x14ac:dyDescent="0.25">
      <c r="C333" s="77"/>
      <c r="D333" s="42" t="str">
        <f>DHBU!C104</f>
        <v>Mandor</v>
      </c>
      <c r="E333" s="48" t="str">
        <f>DHBU!D104</f>
        <v>Oh</v>
      </c>
      <c r="F333" s="48">
        <v>0.05</v>
      </c>
      <c r="G333" s="101">
        <f>DHBU!E104</f>
        <v>130000</v>
      </c>
      <c r="H333" s="108">
        <f t="shared" si="17"/>
        <v>6500</v>
      </c>
      <c r="I333" s="46"/>
    </row>
    <row r="334" spans="3:9" ht="15.75" x14ac:dyDescent="0.25">
      <c r="C334" s="77"/>
      <c r="D334" s="75" t="s">
        <v>209</v>
      </c>
      <c r="E334" s="75"/>
      <c r="F334" s="75"/>
      <c r="G334" s="75"/>
      <c r="H334" s="49">
        <f>SUM(H330:H333)</f>
        <v>421000</v>
      </c>
      <c r="I334" s="50"/>
    </row>
    <row r="335" spans="3:9" ht="15.75" x14ac:dyDescent="0.25">
      <c r="C335" s="77" t="s">
        <v>18</v>
      </c>
      <c r="D335" s="75" t="s">
        <v>100</v>
      </c>
      <c r="E335" s="75"/>
      <c r="F335" s="75"/>
      <c r="G335" s="75"/>
      <c r="H335" s="75"/>
      <c r="I335" s="74"/>
    </row>
    <row r="336" spans="3:9" ht="15.75" x14ac:dyDescent="0.25">
      <c r="C336" s="77"/>
      <c r="D336" s="42" t="str">
        <f>DHBU!C28</f>
        <v>Kayu Jati, papan</v>
      </c>
      <c r="E336" s="48" t="str">
        <f>DHBU!D28</f>
        <v>M³</v>
      </c>
      <c r="F336" s="48">
        <v>0.04</v>
      </c>
      <c r="G336" s="101">
        <f>DHBU!E28</f>
        <v>25000000</v>
      </c>
      <c r="H336" s="114">
        <f>F336*G336</f>
        <v>1000000</v>
      </c>
      <c r="I336" s="74"/>
    </row>
    <row r="337" spans="3:9" ht="15.75" x14ac:dyDescent="0.25">
      <c r="C337" s="95"/>
      <c r="D337" s="42" t="str">
        <f>DHBU!C91</f>
        <v>Lem Kayu</v>
      </c>
      <c r="E337" s="43" t="str">
        <f>DHBU!D91</f>
        <v>Kg</v>
      </c>
      <c r="F337" s="48">
        <v>0.5</v>
      </c>
      <c r="G337" s="72">
        <f>DHBU!E91</f>
        <v>72000</v>
      </c>
      <c r="H337" s="114">
        <f>F337*G337</f>
        <v>36000</v>
      </c>
      <c r="I337" s="186" t="s">
        <v>329</v>
      </c>
    </row>
    <row r="338" spans="3:9" ht="15.75" x14ac:dyDescent="0.25">
      <c r="C338" s="77"/>
      <c r="D338" s="94" t="s">
        <v>209</v>
      </c>
      <c r="E338" s="79"/>
      <c r="F338" s="79"/>
      <c r="G338" s="80"/>
      <c r="H338" s="51">
        <f>SUM(H336:H337)</f>
        <v>1036000</v>
      </c>
      <c r="I338" s="186"/>
    </row>
    <row r="339" spans="3:9" ht="15.75" x14ac:dyDescent="0.25">
      <c r="C339" s="77" t="s">
        <v>213</v>
      </c>
      <c r="D339" s="81" t="s">
        <v>214</v>
      </c>
      <c r="E339" s="81"/>
      <c r="F339" s="81"/>
      <c r="G339" s="81"/>
      <c r="H339" s="81"/>
      <c r="I339" s="186"/>
    </row>
    <row r="340" spans="3:9" ht="15.75" x14ac:dyDescent="0.25">
      <c r="C340" s="77"/>
      <c r="D340" s="42" t="s">
        <v>212</v>
      </c>
      <c r="E340" s="43" t="s">
        <v>212</v>
      </c>
      <c r="F340" s="43" t="s">
        <v>212</v>
      </c>
      <c r="G340" s="44" t="s">
        <v>212</v>
      </c>
      <c r="H340" s="42" t="s">
        <v>212</v>
      </c>
      <c r="I340" s="52"/>
    </row>
    <row r="341" spans="3:9" ht="15.75" x14ac:dyDescent="0.25">
      <c r="C341" s="77" t="s">
        <v>24</v>
      </c>
      <c r="D341" s="75" t="s">
        <v>215</v>
      </c>
      <c r="E341" s="75"/>
      <c r="F341" s="75"/>
      <c r="G341" s="75"/>
      <c r="H341" s="53">
        <f>H338+H334</f>
        <v>1457000</v>
      </c>
      <c r="I341" s="52"/>
    </row>
    <row r="342" spans="3:9" ht="15.75" x14ac:dyDescent="0.25">
      <c r="C342" s="77" t="s">
        <v>27</v>
      </c>
      <c r="D342" s="75" t="s">
        <v>217</v>
      </c>
      <c r="E342" s="75"/>
      <c r="F342" s="75"/>
      <c r="G342" s="44" t="s">
        <v>218</v>
      </c>
      <c r="H342" s="53">
        <f>H341*0.15</f>
        <v>218550</v>
      </c>
      <c r="I342" s="52"/>
    </row>
    <row r="343" spans="3:9" ht="16.5" thickBot="1" x14ac:dyDescent="0.3">
      <c r="C343" s="54" t="s">
        <v>30</v>
      </c>
      <c r="D343" s="76" t="s">
        <v>216</v>
      </c>
      <c r="E343" s="76"/>
      <c r="F343" s="76"/>
      <c r="G343" s="76"/>
      <c r="H343" s="111">
        <f>H341+H342</f>
        <v>1675550</v>
      </c>
      <c r="I343" s="55"/>
    </row>
    <row r="344" spans="3:9" ht="15.75" x14ac:dyDescent="0.25">
      <c r="C344" s="39" t="s">
        <v>257</v>
      </c>
      <c r="D344" s="40" t="str">
        <f>'VOLUME PEK'!C37</f>
        <v>Pasang Nook, Gording, Murplat, Nook Kayu Bengkirai</v>
      </c>
      <c r="E344" s="40"/>
      <c r="F344" s="40"/>
      <c r="G344" s="40"/>
      <c r="H344" s="40"/>
      <c r="I344" s="41"/>
    </row>
    <row r="345" spans="3:9" ht="15.75" x14ac:dyDescent="0.25">
      <c r="C345" s="77" t="s">
        <v>205</v>
      </c>
      <c r="D345" s="42" t="s">
        <v>206</v>
      </c>
      <c r="E345" s="43" t="s">
        <v>2</v>
      </c>
      <c r="F345" s="43" t="s">
        <v>207</v>
      </c>
      <c r="G345" s="44" t="s">
        <v>208</v>
      </c>
      <c r="H345" s="42" t="s">
        <v>209</v>
      </c>
      <c r="I345" s="45" t="s">
        <v>210</v>
      </c>
    </row>
    <row r="346" spans="3:9" ht="15.75" x14ac:dyDescent="0.25">
      <c r="C346" s="77" t="s">
        <v>4</v>
      </c>
      <c r="D346" s="75" t="s">
        <v>185</v>
      </c>
      <c r="E346" s="75"/>
      <c r="F346" s="75"/>
      <c r="G346" s="75"/>
      <c r="H346" s="75"/>
      <c r="I346" s="46"/>
    </row>
    <row r="347" spans="3:9" ht="15.75" x14ac:dyDescent="0.25">
      <c r="C347" s="77"/>
      <c r="D347" s="94" t="str">
        <f>DHBU!C96</f>
        <v>Pekerja</v>
      </c>
      <c r="E347" s="48" t="str">
        <f>DHBU!D96</f>
        <v>Oh</v>
      </c>
      <c r="F347" s="48">
        <v>2</v>
      </c>
      <c r="G347" s="109">
        <f>DHBU!E96</f>
        <v>80000</v>
      </c>
      <c r="H347" s="49">
        <f>F347*G347</f>
        <v>160000</v>
      </c>
      <c r="I347" s="46"/>
    </row>
    <row r="348" spans="3:9" ht="15.75" x14ac:dyDescent="0.25">
      <c r="C348" s="95"/>
      <c r="D348" s="42" t="str">
        <f>DHBU!C98</f>
        <v>Tukang Kayu</v>
      </c>
      <c r="E348" s="48" t="str">
        <f>DHBU!D97</f>
        <v>Oh</v>
      </c>
      <c r="F348" s="48">
        <v>8</v>
      </c>
      <c r="G348" s="109">
        <f>DHBU!E98</f>
        <v>100000</v>
      </c>
      <c r="H348" s="49">
        <f t="shared" ref="H348:H350" si="18">F348*G348</f>
        <v>800000</v>
      </c>
      <c r="I348" s="46"/>
    </row>
    <row r="349" spans="3:9" ht="15.75" x14ac:dyDescent="0.25">
      <c r="C349" s="95"/>
      <c r="D349" s="42" t="str">
        <f>DHBU!C103</f>
        <v>Kepala Tukang</v>
      </c>
      <c r="E349" s="48" t="str">
        <f>DHBU!D98</f>
        <v>Oh</v>
      </c>
      <c r="F349" s="48">
        <v>1.2</v>
      </c>
      <c r="G349" s="109">
        <f>DHBU!E103</f>
        <v>115000</v>
      </c>
      <c r="H349" s="49">
        <f t="shared" si="18"/>
        <v>138000</v>
      </c>
      <c r="I349" s="46"/>
    </row>
    <row r="350" spans="3:9" ht="15.75" x14ac:dyDescent="0.25">
      <c r="C350" s="77"/>
      <c r="D350" s="42" t="str">
        <f>DHBU!C104</f>
        <v>Mandor</v>
      </c>
      <c r="E350" s="48" t="str">
        <f>DHBU!D99</f>
        <v>Oh</v>
      </c>
      <c r="F350" s="48">
        <v>0.2</v>
      </c>
      <c r="G350" s="109">
        <f>DHBU!E104</f>
        <v>130000</v>
      </c>
      <c r="H350" s="49">
        <f t="shared" si="18"/>
        <v>26000</v>
      </c>
      <c r="I350" s="46"/>
    </row>
    <row r="351" spans="3:9" ht="15.75" x14ac:dyDescent="0.25">
      <c r="C351" s="77"/>
      <c r="D351" s="75" t="s">
        <v>209</v>
      </c>
      <c r="E351" s="75"/>
      <c r="F351" s="75"/>
      <c r="G351" s="75"/>
      <c r="H351" s="49">
        <f>SUM(H347:H350)</f>
        <v>1124000</v>
      </c>
      <c r="I351" s="50"/>
    </row>
    <row r="352" spans="3:9" ht="15.75" x14ac:dyDescent="0.25">
      <c r="C352" s="77" t="s">
        <v>18</v>
      </c>
      <c r="D352" s="75" t="s">
        <v>100</v>
      </c>
      <c r="E352" s="75"/>
      <c r="F352" s="75"/>
      <c r="G352" s="75"/>
      <c r="H352" s="75"/>
      <c r="I352" s="74"/>
    </row>
    <row r="353" spans="3:9" ht="15.75" x14ac:dyDescent="0.25">
      <c r="C353" s="77"/>
      <c r="D353" s="42" t="str">
        <f>DHBU!C29</f>
        <v>Kayu Bengkirai, balok</v>
      </c>
      <c r="E353" s="48" t="str">
        <f>DHBU!D29</f>
        <v>M³</v>
      </c>
      <c r="F353" s="48">
        <v>1.1000000000000001</v>
      </c>
      <c r="G353" s="103">
        <f>DHBU!E29</f>
        <v>12000000</v>
      </c>
      <c r="H353" s="51">
        <f>F353*G353</f>
        <v>13200000.000000002</v>
      </c>
      <c r="I353" s="74"/>
    </row>
    <row r="354" spans="3:9" ht="15.75" x14ac:dyDescent="0.25">
      <c r="C354" s="77"/>
      <c r="D354" s="94" t="s">
        <v>209</v>
      </c>
      <c r="E354" s="79"/>
      <c r="F354" s="79"/>
      <c r="G354" s="80"/>
      <c r="H354" s="51">
        <f>SUM(H353)</f>
        <v>13200000.000000002</v>
      </c>
      <c r="I354" s="74"/>
    </row>
    <row r="355" spans="3:9" ht="15.75" x14ac:dyDescent="0.25">
      <c r="C355" s="77" t="s">
        <v>213</v>
      </c>
      <c r="D355" s="81" t="s">
        <v>214</v>
      </c>
      <c r="E355" s="81"/>
      <c r="F355" s="81"/>
      <c r="G355" s="81"/>
      <c r="H355" s="81"/>
      <c r="I355" s="50" t="s">
        <v>324</v>
      </c>
    </row>
    <row r="356" spans="3:9" ht="15.75" x14ac:dyDescent="0.25">
      <c r="C356" s="77"/>
      <c r="D356" s="42" t="s">
        <v>212</v>
      </c>
      <c r="E356" s="43" t="s">
        <v>212</v>
      </c>
      <c r="F356" s="43" t="s">
        <v>212</v>
      </c>
      <c r="G356" s="44" t="s">
        <v>212</v>
      </c>
      <c r="H356" s="42" t="s">
        <v>212</v>
      </c>
      <c r="I356" s="52"/>
    </row>
    <row r="357" spans="3:9" ht="15.75" x14ac:dyDescent="0.25">
      <c r="C357" s="77" t="s">
        <v>24</v>
      </c>
      <c r="D357" s="75" t="s">
        <v>215</v>
      </c>
      <c r="E357" s="75"/>
      <c r="F357" s="75"/>
      <c r="G357" s="75"/>
      <c r="H357" s="53">
        <f>H354+H351</f>
        <v>14324000.000000002</v>
      </c>
      <c r="I357" s="52"/>
    </row>
    <row r="358" spans="3:9" ht="15.75" x14ac:dyDescent="0.25">
      <c r="C358" s="77" t="s">
        <v>27</v>
      </c>
      <c r="D358" s="75" t="s">
        <v>217</v>
      </c>
      <c r="E358" s="75"/>
      <c r="F358" s="75"/>
      <c r="G358" s="44" t="s">
        <v>218</v>
      </c>
      <c r="H358" s="53">
        <f>H357*0.15</f>
        <v>2148600</v>
      </c>
      <c r="I358" s="52"/>
    </row>
    <row r="359" spans="3:9" ht="16.5" thickBot="1" x14ac:dyDescent="0.3">
      <c r="C359" s="54" t="s">
        <v>30</v>
      </c>
      <c r="D359" s="76" t="s">
        <v>216</v>
      </c>
      <c r="E359" s="76"/>
      <c r="F359" s="76"/>
      <c r="G359" s="76"/>
      <c r="H359" s="111">
        <f>H357+H358</f>
        <v>16472600.000000002</v>
      </c>
      <c r="I359" s="55"/>
    </row>
    <row r="360" spans="3:9" ht="15.75" x14ac:dyDescent="0.25">
      <c r="C360" s="39" t="s">
        <v>258</v>
      </c>
      <c r="D360" s="40" t="str">
        <f>'VOLUME PEK'!C38</f>
        <v>Pasang Usuk+Reng Genteng Beton Kayu Bengkirai</v>
      </c>
      <c r="E360" s="40"/>
      <c r="F360" s="40"/>
      <c r="G360" s="40"/>
      <c r="H360" s="40"/>
      <c r="I360" s="41"/>
    </row>
    <row r="361" spans="3:9" ht="15.75" x14ac:dyDescent="0.25">
      <c r="C361" s="77" t="s">
        <v>205</v>
      </c>
      <c r="D361" s="42" t="s">
        <v>206</v>
      </c>
      <c r="E361" s="43" t="s">
        <v>2</v>
      </c>
      <c r="F361" s="43" t="s">
        <v>207</v>
      </c>
      <c r="G361" s="44" t="s">
        <v>208</v>
      </c>
      <c r="H361" s="42" t="s">
        <v>209</v>
      </c>
      <c r="I361" s="45" t="s">
        <v>210</v>
      </c>
    </row>
    <row r="362" spans="3:9" ht="15.75" x14ac:dyDescent="0.25">
      <c r="C362" s="77" t="s">
        <v>4</v>
      </c>
      <c r="D362" s="75" t="s">
        <v>185</v>
      </c>
      <c r="E362" s="75"/>
      <c r="F362" s="75"/>
      <c r="G362" s="75"/>
      <c r="H362" s="75"/>
      <c r="I362" s="46"/>
    </row>
    <row r="363" spans="3:9" ht="15.75" x14ac:dyDescent="0.25">
      <c r="C363" s="77"/>
      <c r="D363" s="94" t="str">
        <f>DHBU!C96</f>
        <v>Pekerja</v>
      </c>
      <c r="E363" s="48" t="str">
        <f>DHBU!D96</f>
        <v>Oh</v>
      </c>
      <c r="F363" s="48">
        <v>0.1</v>
      </c>
      <c r="G363" s="103">
        <f>DHBU!E96</f>
        <v>80000</v>
      </c>
      <c r="H363" s="49">
        <f>F363*G363</f>
        <v>8000</v>
      </c>
      <c r="I363" s="46"/>
    </row>
    <row r="364" spans="3:9" ht="15.75" x14ac:dyDescent="0.25">
      <c r="C364" s="95"/>
      <c r="D364" s="42" t="str">
        <f>DHBU!C98</f>
        <v>Tukang Kayu</v>
      </c>
      <c r="E364" s="48" t="str">
        <f>DHBU!D97</f>
        <v>Oh</v>
      </c>
      <c r="F364" s="48">
        <v>0.1</v>
      </c>
      <c r="G364" s="103">
        <f>DHBU!E98</f>
        <v>100000</v>
      </c>
      <c r="H364" s="49">
        <f t="shared" ref="H364:H366" si="19">F364*G364</f>
        <v>10000</v>
      </c>
      <c r="I364" s="46"/>
    </row>
    <row r="365" spans="3:9" ht="15.75" x14ac:dyDescent="0.25">
      <c r="C365" s="95"/>
      <c r="D365" s="42" t="str">
        <f>DHBU!C103</f>
        <v>Kepala Tukang</v>
      </c>
      <c r="E365" s="48" t="str">
        <f>DHBU!D98</f>
        <v>Oh</v>
      </c>
      <c r="F365" s="48">
        <v>0.01</v>
      </c>
      <c r="G365" s="103">
        <f>DHBU!E103</f>
        <v>115000</v>
      </c>
      <c r="H365" s="49">
        <f t="shared" si="19"/>
        <v>1150</v>
      </c>
      <c r="I365" s="46"/>
    </row>
    <row r="366" spans="3:9" ht="15.75" x14ac:dyDescent="0.25">
      <c r="C366" s="77"/>
      <c r="D366" s="42" t="str">
        <f>DHBU!C104</f>
        <v>Mandor</v>
      </c>
      <c r="E366" s="48" t="str">
        <f>DHBU!D99</f>
        <v>Oh</v>
      </c>
      <c r="F366" s="48">
        <v>5.0000000000000001E-3</v>
      </c>
      <c r="G366" s="103">
        <f>DHBU!E104</f>
        <v>130000</v>
      </c>
      <c r="H366" s="49">
        <f t="shared" si="19"/>
        <v>650</v>
      </c>
      <c r="I366" s="46"/>
    </row>
    <row r="367" spans="3:9" ht="15.75" x14ac:dyDescent="0.25">
      <c r="C367" s="77"/>
      <c r="D367" s="75" t="s">
        <v>209</v>
      </c>
      <c r="E367" s="75"/>
      <c r="F367" s="75"/>
      <c r="G367" s="75"/>
      <c r="H367" s="49">
        <f>SUM(H363:H366)</f>
        <v>19800</v>
      </c>
      <c r="I367" s="50"/>
    </row>
    <row r="368" spans="3:9" ht="15.75" x14ac:dyDescent="0.25">
      <c r="C368" s="77" t="s">
        <v>18</v>
      </c>
      <c r="D368" s="75" t="s">
        <v>100</v>
      </c>
      <c r="E368" s="75"/>
      <c r="F368" s="75"/>
      <c r="G368" s="75"/>
      <c r="H368" s="75"/>
      <c r="I368" s="74"/>
    </row>
    <row r="369" spans="3:9" ht="15.75" x14ac:dyDescent="0.25">
      <c r="C369" s="95"/>
      <c r="D369" s="94" t="str">
        <f>DHBU!C30</f>
        <v>Kayu Borneo, balok</v>
      </c>
      <c r="E369" s="48" t="str">
        <f>DHBU!D30</f>
        <v>M³</v>
      </c>
      <c r="F369" s="48">
        <v>1.4E-2</v>
      </c>
      <c r="G369" s="103">
        <f>DHBU!E30</f>
        <v>13000000</v>
      </c>
      <c r="H369" s="108">
        <f>F369*G369</f>
        <v>182000</v>
      </c>
      <c r="I369" s="74"/>
    </row>
    <row r="370" spans="3:9" ht="15.75" x14ac:dyDescent="0.25">
      <c r="C370" s="77"/>
      <c r="D370" s="42" t="str">
        <f>DHBU!C13</f>
        <v>Paku Biasa 2"-5"</v>
      </c>
      <c r="E370" s="48" t="str">
        <f>DHBU!D13</f>
        <v>Kg</v>
      </c>
      <c r="F370" s="48">
        <v>0.15</v>
      </c>
      <c r="G370" s="103">
        <f>DHBU!E13</f>
        <v>16000</v>
      </c>
      <c r="H370" s="108">
        <f>F370*G370</f>
        <v>2400</v>
      </c>
      <c r="I370" s="74"/>
    </row>
    <row r="371" spans="3:9" ht="15.75" x14ac:dyDescent="0.25">
      <c r="C371" s="77"/>
      <c r="D371" s="94" t="s">
        <v>209</v>
      </c>
      <c r="E371" s="79"/>
      <c r="F371" s="79"/>
      <c r="G371" s="80"/>
      <c r="H371" s="51">
        <f>SUM(H369:H370)</f>
        <v>184400</v>
      </c>
      <c r="I371" s="74"/>
    </row>
    <row r="372" spans="3:9" ht="15.75" x14ac:dyDescent="0.25">
      <c r="C372" s="77" t="s">
        <v>213</v>
      </c>
      <c r="D372" s="81" t="s">
        <v>214</v>
      </c>
      <c r="E372" s="81"/>
      <c r="F372" s="81"/>
      <c r="G372" s="81"/>
      <c r="H372" s="81"/>
      <c r="I372" s="50" t="s">
        <v>324</v>
      </c>
    </row>
    <row r="373" spans="3:9" ht="15.75" x14ac:dyDescent="0.25">
      <c r="C373" s="77"/>
      <c r="D373" s="42" t="s">
        <v>212</v>
      </c>
      <c r="E373" s="43" t="s">
        <v>212</v>
      </c>
      <c r="F373" s="43" t="s">
        <v>212</v>
      </c>
      <c r="G373" s="44" t="s">
        <v>212</v>
      </c>
      <c r="H373" s="42" t="s">
        <v>212</v>
      </c>
      <c r="I373" s="52"/>
    </row>
    <row r="374" spans="3:9" ht="15.75" x14ac:dyDescent="0.25">
      <c r="C374" s="77" t="s">
        <v>24</v>
      </c>
      <c r="D374" s="75" t="s">
        <v>215</v>
      </c>
      <c r="E374" s="75"/>
      <c r="F374" s="75"/>
      <c r="G374" s="75"/>
      <c r="H374" s="53">
        <f>H371+H367</f>
        <v>204200</v>
      </c>
      <c r="I374" s="52"/>
    </row>
    <row r="375" spans="3:9" ht="15.75" x14ac:dyDescent="0.25">
      <c r="C375" s="77" t="s">
        <v>27</v>
      </c>
      <c r="D375" s="75" t="s">
        <v>217</v>
      </c>
      <c r="E375" s="75"/>
      <c r="F375" s="75"/>
      <c r="G375" s="44" t="s">
        <v>218</v>
      </c>
      <c r="H375" s="53">
        <f>H374*0.15</f>
        <v>30630</v>
      </c>
      <c r="I375" s="52"/>
    </row>
    <row r="376" spans="3:9" ht="16.5" thickBot="1" x14ac:dyDescent="0.3">
      <c r="C376" s="54" t="s">
        <v>30</v>
      </c>
      <c r="D376" s="76" t="s">
        <v>216</v>
      </c>
      <c r="E376" s="76"/>
      <c r="F376" s="76"/>
      <c r="G376" s="76"/>
      <c r="H376" s="111">
        <f>H374+H375</f>
        <v>234830</v>
      </c>
      <c r="I376" s="55"/>
    </row>
    <row r="377" spans="3:9" ht="15.75" x14ac:dyDescent="0.25">
      <c r="C377" s="39" t="s">
        <v>259</v>
      </c>
      <c r="D377" s="40" t="str">
        <f>'VOLUME PEK'!C39</f>
        <v>Pasang Listplank, Reuter 2X (2X20) cm, kayu bengkirai</v>
      </c>
      <c r="E377" s="40"/>
      <c r="F377" s="40"/>
      <c r="G377" s="40"/>
      <c r="H377" s="40"/>
      <c r="I377" s="41"/>
    </row>
    <row r="378" spans="3:9" ht="15.75" x14ac:dyDescent="0.25">
      <c r="C378" s="77" t="s">
        <v>205</v>
      </c>
      <c r="D378" s="42" t="s">
        <v>206</v>
      </c>
      <c r="E378" s="43" t="s">
        <v>2</v>
      </c>
      <c r="F378" s="43" t="s">
        <v>207</v>
      </c>
      <c r="G378" s="44" t="s">
        <v>208</v>
      </c>
      <c r="H378" s="42" t="s">
        <v>209</v>
      </c>
      <c r="I378" s="45" t="s">
        <v>210</v>
      </c>
    </row>
    <row r="379" spans="3:9" ht="15.75" x14ac:dyDescent="0.25">
      <c r="C379" s="77" t="s">
        <v>4</v>
      </c>
      <c r="D379" s="75" t="s">
        <v>185</v>
      </c>
      <c r="E379" s="75"/>
      <c r="F379" s="75"/>
      <c r="G379" s="75"/>
      <c r="H379" s="75"/>
      <c r="I379" s="46"/>
    </row>
    <row r="380" spans="3:9" ht="15.75" x14ac:dyDescent="0.25">
      <c r="C380" s="95"/>
      <c r="D380" s="94" t="str">
        <f>DHBU!C96</f>
        <v>Pekerja</v>
      </c>
      <c r="E380" s="48" t="str">
        <f>DHBU!D96</f>
        <v>Oh</v>
      </c>
      <c r="F380" s="48">
        <v>0.1</v>
      </c>
      <c r="G380" s="103">
        <f>DHBU!E96</f>
        <v>80000</v>
      </c>
      <c r="H380" s="107">
        <f>F380*G380</f>
        <v>8000</v>
      </c>
      <c r="I380" s="46"/>
    </row>
    <row r="381" spans="3:9" ht="15.75" x14ac:dyDescent="0.25">
      <c r="C381" s="95"/>
      <c r="D381" s="42" t="str">
        <f>DHBU!C98</f>
        <v>Tukang Kayu</v>
      </c>
      <c r="E381" s="48" t="str">
        <f>DHBU!D98</f>
        <v>Oh</v>
      </c>
      <c r="F381" s="48">
        <v>0.1</v>
      </c>
      <c r="G381" s="103">
        <f>DHBU!E98</f>
        <v>100000</v>
      </c>
      <c r="H381" s="107">
        <f t="shared" ref="H381:H383" si="20">F381*G381</f>
        <v>10000</v>
      </c>
      <c r="I381" s="46"/>
    </row>
    <row r="382" spans="3:9" ht="15.75" x14ac:dyDescent="0.25">
      <c r="C382" s="77"/>
      <c r="D382" s="42" t="str">
        <f>DHBU!C103</f>
        <v>Kepala Tukang</v>
      </c>
      <c r="E382" s="48" t="str">
        <f>DHBU!D103</f>
        <v>Oh</v>
      </c>
      <c r="F382" s="48">
        <v>0.01</v>
      </c>
      <c r="G382" s="103">
        <f>DHBU!E103</f>
        <v>115000</v>
      </c>
      <c r="H382" s="107">
        <f t="shared" si="20"/>
        <v>1150</v>
      </c>
      <c r="I382" s="46"/>
    </row>
    <row r="383" spans="3:9" ht="15.75" x14ac:dyDescent="0.25">
      <c r="C383" s="77"/>
      <c r="D383" s="42" t="str">
        <f>DHBU!C104</f>
        <v>Mandor</v>
      </c>
      <c r="E383" s="48" t="str">
        <f>DHBU!D104</f>
        <v>Oh</v>
      </c>
      <c r="F383" s="48">
        <v>0.05</v>
      </c>
      <c r="G383" s="103">
        <f>DHBU!E104</f>
        <v>130000</v>
      </c>
      <c r="H383" s="107">
        <f t="shared" si="20"/>
        <v>6500</v>
      </c>
      <c r="I383" s="46"/>
    </row>
    <row r="384" spans="3:9" ht="15.75" x14ac:dyDescent="0.25">
      <c r="C384" s="77"/>
      <c r="D384" s="75" t="s">
        <v>209</v>
      </c>
      <c r="E384" s="75"/>
      <c r="F384" s="75"/>
      <c r="G384" s="75"/>
      <c r="H384" s="49">
        <f>SUM(H380:H383)</f>
        <v>25650</v>
      </c>
      <c r="I384" s="50"/>
    </row>
    <row r="385" spans="3:9" ht="15.75" x14ac:dyDescent="0.25">
      <c r="C385" s="77" t="s">
        <v>18</v>
      </c>
      <c r="D385" s="75" t="s">
        <v>100</v>
      </c>
      <c r="E385" s="75"/>
      <c r="F385" s="75"/>
      <c r="G385" s="75"/>
      <c r="H385" s="75"/>
      <c r="I385" s="74"/>
    </row>
    <row r="386" spans="3:9" ht="15.75" x14ac:dyDescent="0.25">
      <c r="C386" s="95"/>
      <c r="D386" s="42" t="str">
        <f>DHBU!C13</f>
        <v>Paku Biasa 2"-5"</v>
      </c>
      <c r="E386" s="48" t="str">
        <f>DHBU!D13</f>
        <v>Kg</v>
      </c>
      <c r="F386" s="48">
        <v>0.06</v>
      </c>
      <c r="G386" s="101">
        <f>DHBU!E13</f>
        <v>16000</v>
      </c>
      <c r="H386" s="108">
        <f>F386*G386</f>
        <v>960</v>
      </c>
      <c r="I386" s="74"/>
    </row>
    <row r="387" spans="3:9" ht="15.75" x14ac:dyDescent="0.25">
      <c r="C387" s="77"/>
      <c r="D387" s="42" t="str">
        <f>DHBU!C15</f>
        <v>Kayu Papan Bengkirai 3/20</v>
      </c>
      <c r="E387" s="48" t="str">
        <f>DHBU!D15</f>
        <v>M³</v>
      </c>
      <c r="F387" s="48">
        <v>8.9999999999999993E-3</v>
      </c>
      <c r="G387" s="101">
        <f>DHBU!E15</f>
        <v>12320000</v>
      </c>
      <c r="H387" s="108">
        <f>F387*G387</f>
        <v>110879.99999999999</v>
      </c>
      <c r="I387" s="74"/>
    </row>
    <row r="388" spans="3:9" ht="15.75" x14ac:dyDescent="0.25">
      <c r="C388" s="77"/>
      <c r="D388" s="94" t="s">
        <v>209</v>
      </c>
      <c r="E388" s="79"/>
      <c r="F388" s="79"/>
      <c r="G388" s="80"/>
      <c r="H388" s="49">
        <f>SUM(H386:H387)</f>
        <v>111839.99999999999</v>
      </c>
      <c r="I388" s="74"/>
    </row>
    <row r="389" spans="3:9" ht="15.75" x14ac:dyDescent="0.25">
      <c r="C389" s="77" t="s">
        <v>213</v>
      </c>
      <c r="D389" s="81" t="s">
        <v>214</v>
      </c>
      <c r="E389" s="81"/>
      <c r="F389" s="81"/>
      <c r="G389" s="81"/>
      <c r="H389" s="81"/>
      <c r="I389" s="50" t="s">
        <v>324</v>
      </c>
    </row>
    <row r="390" spans="3:9" ht="15.75" x14ac:dyDescent="0.25">
      <c r="C390" s="77"/>
      <c r="D390" s="42" t="s">
        <v>212</v>
      </c>
      <c r="E390" s="43" t="s">
        <v>212</v>
      </c>
      <c r="F390" s="43" t="s">
        <v>212</v>
      </c>
      <c r="G390" s="44" t="s">
        <v>212</v>
      </c>
      <c r="H390" s="42" t="s">
        <v>212</v>
      </c>
      <c r="I390" s="52"/>
    </row>
    <row r="391" spans="3:9" ht="15.75" x14ac:dyDescent="0.25">
      <c r="C391" s="77" t="s">
        <v>24</v>
      </c>
      <c r="D391" s="75" t="s">
        <v>215</v>
      </c>
      <c r="E391" s="75"/>
      <c r="F391" s="75"/>
      <c r="G391" s="75"/>
      <c r="H391" s="53">
        <f>H388+H384</f>
        <v>137490</v>
      </c>
      <c r="I391" s="52"/>
    </row>
    <row r="392" spans="3:9" ht="15.75" x14ac:dyDescent="0.25">
      <c r="C392" s="77" t="s">
        <v>27</v>
      </c>
      <c r="D392" s="75" t="s">
        <v>217</v>
      </c>
      <c r="E392" s="75"/>
      <c r="F392" s="75"/>
      <c r="G392" s="44" t="s">
        <v>218</v>
      </c>
      <c r="H392" s="53">
        <f>H391*0.15</f>
        <v>20623.5</v>
      </c>
      <c r="I392" s="52"/>
    </row>
    <row r="393" spans="3:9" ht="16.5" thickBot="1" x14ac:dyDescent="0.3">
      <c r="C393" s="54" t="s">
        <v>30</v>
      </c>
      <c r="D393" s="76" t="s">
        <v>216</v>
      </c>
      <c r="E393" s="76"/>
      <c r="F393" s="76"/>
      <c r="G393" s="76"/>
      <c r="H393" s="111">
        <f>H391+H392</f>
        <v>158113.5</v>
      </c>
      <c r="I393" s="55"/>
    </row>
    <row r="394" spans="3:9" ht="15.75" x14ac:dyDescent="0.25">
      <c r="C394" s="39" t="s">
        <v>260</v>
      </c>
      <c r="D394" s="40" t="str">
        <f>'VOLUME PEK'!C40</f>
        <v>Pasang Rangka Langit-langit 1X1 m Kayu Borneo</v>
      </c>
      <c r="E394" s="40"/>
      <c r="F394" s="40"/>
      <c r="G394" s="40"/>
      <c r="H394" s="40"/>
      <c r="I394" s="41"/>
    </row>
    <row r="395" spans="3:9" ht="15.75" x14ac:dyDescent="0.25">
      <c r="C395" s="77" t="s">
        <v>205</v>
      </c>
      <c r="D395" s="42" t="s">
        <v>206</v>
      </c>
      <c r="E395" s="43" t="s">
        <v>2</v>
      </c>
      <c r="F395" s="43" t="s">
        <v>207</v>
      </c>
      <c r="G395" s="44" t="s">
        <v>208</v>
      </c>
      <c r="H395" s="42" t="s">
        <v>209</v>
      </c>
      <c r="I395" s="45" t="s">
        <v>210</v>
      </c>
    </row>
    <row r="396" spans="3:9" ht="15.75" x14ac:dyDescent="0.25">
      <c r="C396" s="77" t="s">
        <v>4</v>
      </c>
      <c r="D396" s="75" t="s">
        <v>185</v>
      </c>
      <c r="E396" s="75"/>
      <c r="F396" s="75"/>
      <c r="G396" s="75"/>
      <c r="H396" s="75"/>
      <c r="I396" s="46"/>
    </row>
    <row r="397" spans="3:9" ht="15.75" x14ac:dyDescent="0.25">
      <c r="C397" s="77"/>
      <c r="D397" s="94" t="str">
        <f>DHBU!C96</f>
        <v>Pekerja</v>
      </c>
      <c r="E397" s="43" t="str">
        <f>DHBU!D96</f>
        <v>Oh</v>
      </c>
      <c r="F397" s="115">
        <v>0.15</v>
      </c>
      <c r="G397" s="109">
        <f>DHBU!E96</f>
        <v>80000</v>
      </c>
      <c r="H397" s="49">
        <f>F397*G397</f>
        <v>12000</v>
      </c>
      <c r="I397" s="46"/>
    </row>
    <row r="398" spans="3:9" ht="15.75" x14ac:dyDescent="0.25">
      <c r="C398" s="95"/>
      <c r="D398" s="94" t="str">
        <f>DHBU!C98</f>
        <v>Tukang Kayu</v>
      </c>
      <c r="E398" s="43" t="str">
        <f>DHBU!D98</f>
        <v>Oh</v>
      </c>
      <c r="F398" s="48">
        <v>0.25</v>
      </c>
      <c r="G398" s="109">
        <f>DHBU!E98</f>
        <v>100000</v>
      </c>
      <c r="H398" s="49">
        <f t="shared" ref="H398:H400" si="21">F398*G398</f>
        <v>25000</v>
      </c>
      <c r="I398" s="46"/>
    </row>
    <row r="399" spans="3:9" ht="15.75" x14ac:dyDescent="0.25">
      <c r="C399" s="95"/>
      <c r="D399" s="42" t="str">
        <f>DHBU!C103</f>
        <v>Kepala Tukang</v>
      </c>
      <c r="E399" s="43" t="str">
        <f>DHBU!D103</f>
        <v>Oh</v>
      </c>
      <c r="F399" s="48">
        <v>2.5000000000000001E-2</v>
      </c>
      <c r="G399" s="101">
        <f>DHBU!E103</f>
        <v>115000</v>
      </c>
      <c r="H399" s="49">
        <f t="shared" si="21"/>
        <v>2875</v>
      </c>
      <c r="I399" s="46"/>
    </row>
    <row r="400" spans="3:9" ht="15.75" x14ac:dyDescent="0.25">
      <c r="C400" s="77"/>
      <c r="D400" s="42" t="str">
        <f>DHBU!C104</f>
        <v>Mandor</v>
      </c>
      <c r="E400" s="43" t="str">
        <f>DHBU!D104</f>
        <v>Oh</v>
      </c>
      <c r="F400" s="48">
        <v>7.4999999999999997E-2</v>
      </c>
      <c r="G400" s="101">
        <f>DHBU!E104</f>
        <v>130000</v>
      </c>
      <c r="H400" s="49">
        <f t="shared" si="21"/>
        <v>9750</v>
      </c>
      <c r="I400" s="46"/>
    </row>
    <row r="401" spans="3:9" ht="15.75" x14ac:dyDescent="0.25">
      <c r="C401" s="77"/>
      <c r="D401" s="75" t="s">
        <v>209</v>
      </c>
      <c r="E401" s="75"/>
      <c r="F401" s="75"/>
      <c r="G401" s="75"/>
      <c r="H401" s="49">
        <f>SUM(H397:H400)</f>
        <v>49625</v>
      </c>
      <c r="I401" s="50"/>
    </row>
    <row r="402" spans="3:9" ht="15.75" x14ac:dyDescent="0.25">
      <c r="C402" s="77" t="s">
        <v>18</v>
      </c>
      <c r="D402" s="75" t="s">
        <v>100</v>
      </c>
      <c r="E402" s="75"/>
      <c r="F402" s="75"/>
      <c r="G402" s="75"/>
      <c r="H402" s="75"/>
      <c r="I402" s="50" t="s">
        <v>324</v>
      </c>
    </row>
    <row r="403" spans="3:9" ht="15.75" x14ac:dyDescent="0.25">
      <c r="C403" s="95"/>
      <c r="D403" s="94" t="str">
        <f>DHBU!C30</f>
        <v>Kayu Borneo, balok</v>
      </c>
      <c r="E403" s="48" t="str">
        <f>DHBU!D30</f>
        <v>M³</v>
      </c>
      <c r="F403" s="48">
        <v>1.2E-2</v>
      </c>
      <c r="G403" s="109">
        <f>DHBU!E30</f>
        <v>13000000</v>
      </c>
      <c r="H403" s="108">
        <f>F403*G403</f>
        <v>156000</v>
      </c>
      <c r="I403" s="74"/>
    </row>
    <row r="404" spans="3:9" ht="15.75" x14ac:dyDescent="0.25">
      <c r="C404" s="77"/>
      <c r="D404" s="42" t="str">
        <f>DHBU!C13</f>
        <v>Paku Biasa 2"-5"</v>
      </c>
      <c r="E404" s="48" t="str">
        <f>DHBU!D13</f>
        <v>Kg</v>
      </c>
      <c r="F404" s="48">
        <v>0.1</v>
      </c>
      <c r="G404" s="101">
        <f>DHBU!E13</f>
        <v>16000</v>
      </c>
      <c r="H404" s="108">
        <f>F404*G404</f>
        <v>1600</v>
      </c>
      <c r="I404" s="74"/>
    </row>
    <row r="405" spans="3:9" ht="15.75" x14ac:dyDescent="0.25">
      <c r="C405" s="77"/>
      <c r="D405" s="78"/>
      <c r="E405" s="79"/>
      <c r="F405" s="79"/>
      <c r="G405" s="80"/>
      <c r="H405" s="49">
        <f>SUM(H403:H404)</f>
        <v>157600</v>
      </c>
      <c r="I405" s="74"/>
    </row>
    <row r="406" spans="3:9" ht="15.75" x14ac:dyDescent="0.25">
      <c r="C406" s="77" t="s">
        <v>213</v>
      </c>
      <c r="D406" s="81" t="s">
        <v>214</v>
      </c>
      <c r="E406" s="81"/>
      <c r="F406" s="81"/>
      <c r="G406" s="81"/>
      <c r="H406" s="81"/>
      <c r="I406" s="74"/>
    </row>
    <row r="407" spans="3:9" ht="15.75" x14ac:dyDescent="0.25">
      <c r="C407" s="77"/>
      <c r="D407" s="42" t="s">
        <v>212</v>
      </c>
      <c r="E407" s="43" t="s">
        <v>212</v>
      </c>
      <c r="F407" s="43" t="s">
        <v>212</v>
      </c>
      <c r="G407" s="44" t="s">
        <v>212</v>
      </c>
      <c r="H407" s="42" t="s">
        <v>212</v>
      </c>
      <c r="I407" s="52"/>
    </row>
    <row r="408" spans="3:9" ht="15.75" x14ac:dyDescent="0.25">
      <c r="C408" s="77" t="s">
        <v>24</v>
      </c>
      <c r="D408" s="75" t="s">
        <v>215</v>
      </c>
      <c r="E408" s="75"/>
      <c r="F408" s="75"/>
      <c r="G408" s="75"/>
      <c r="H408" s="53">
        <f>H405+H401</f>
        <v>207225</v>
      </c>
      <c r="I408" s="52"/>
    </row>
    <row r="409" spans="3:9" ht="15.75" x14ac:dyDescent="0.25">
      <c r="C409" s="77" t="s">
        <v>27</v>
      </c>
      <c r="D409" s="75" t="s">
        <v>217</v>
      </c>
      <c r="E409" s="75"/>
      <c r="F409" s="75"/>
      <c r="G409" s="44" t="s">
        <v>218</v>
      </c>
      <c r="H409" s="53">
        <f>H408*0.15</f>
        <v>31083.75</v>
      </c>
      <c r="I409" s="52"/>
    </row>
    <row r="410" spans="3:9" ht="16.5" thickBot="1" x14ac:dyDescent="0.3">
      <c r="C410" s="54" t="s">
        <v>30</v>
      </c>
      <c r="D410" s="76" t="s">
        <v>216</v>
      </c>
      <c r="E410" s="76"/>
      <c r="F410" s="76"/>
      <c r="G410" s="76"/>
      <c r="H410" s="111">
        <f>H408+H409</f>
        <v>238308.75</v>
      </c>
      <c r="I410" s="55"/>
    </row>
    <row r="411" spans="3:9" ht="15.75" thickBot="1" x14ac:dyDescent="0.3"/>
    <row r="412" spans="3:9" ht="16.5" thickBot="1" x14ac:dyDescent="0.3">
      <c r="C412" s="69" t="s">
        <v>261</v>
      </c>
      <c r="D412" s="91" t="str">
        <f>'VOLUME PEK'!C42</f>
        <v>PEKERJAAN BETON</v>
      </c>
      <c r="E412" s="92"/>
      <c r="F412" s="92"/>
      <c r="G412" s="92"/>
      <c r="H412" s="92"/>
      <c r="I412" s="93"/>
    </row>
    <row r="413" spans="3:9" ht="15.75" x14ac:dyDescent="0.25">
      <c r="C413" s="39" t="s">
        <v>262</v>
      </c>
      <c r="D413" s="40" t="str">
        <f>'VOLUME PEK'!C43</f>
        <v>Membuat sloof Beton Bertulang (200Kg besi+bekisting)</v>
      </c>
      <c r="E413" s="40"/>
      <c r="F413" s="40"/>
      <c r="G413" s="40"/>
      <c r="H413" s="40"/>
      <c r="I413" s="41"/>
    </row>
    <row r="414" spans="3:9" ht="15.75" x14ac:dyDescent="0.25">
      <c r="C414" s="77" t="s">
        <v>205</v>
      </c>
      <c r="D414" s="42" t="s">
        <v>206</v>
      </c>
      <c r="E414" s="43" t="s">
        <v>2</v>
      </c>
      <c r="F414" s="43" t="s">
        <v>207</v>
      </c>
      <c r="G414" s="44" t="s">
        <v>208</v>
      </c>
      <c r="H414" s="42" t="s">
        <v>209</v>
      </c>
      <c r="I414" s="45" t="s">
        <v>210</v>
      </c>
    </row>
    <row r="415" spans="3:9" ht="15.75" x14ac:dyDescent="0.25">
      <c r="C415" s="77" t="s">
        <v>4</v>
      </c>
      <c r="D415" s="75" t="s">
        <v>185</v>
      </c>
      <c r="E415" s="75"/>
      <c r="F415" s="75"/>
      <c r="G415" s="75"/>
      <c r="H415" s="75"/>
      <c r="I415" s="46"/>
    </row>
    <row r="416" spans="3:9" ht="15.75" x14ac:dyDescent="0.25">
      <c r="C416" s="77"/>
      <c r="D416" s="42" t="str">
        <f>DHBU!C96</f>
        <v>Pekerja</v>
      </c>
      <c r="E416" s="48" t="str">
        <f>DHBU!D96</f>
        <v>Oh</v>
      </c>
      <c r="F416" s="48">
        <v>5.65</v>
      </c>
      <c r="G416" s="101">
        <f>DHBU!E96</f>
        <v>80000</v>
      </c>
      <c r="H416" s="49">
        <f>F416*G416</f>
        <v>452000</v>
      </c>
      <c r="I416" s="46"/>
    </row>
    <row r="417" spans="3:9" ht="15.75" x14ac:dyDescent="0.25">
      <c r="C417" s="95"/>
      <c r="D417" s="42" t="str">
        <f>DHBU!C97</f>
        <v>Tukang Batu</v>
      </c>
      <c r="E417" s="48" t="str">
        <f>DHBU!D97</f>
        <v>Oh</v>
      </c>
      <c r="F417" s="48">
        <v>0.27500000000000002</v>
      </c>
      <c r="G417" s="101">
        <f>DHBU!E97</f>
        <v>90000</v>
      </c>
      <c r="H417" s="49">
        <f t="shared" ref="H417:H421" si="22">F417*G417</f>
        <v>24750.000000000004</v>
      </c>
      <c r="I417" s="46"/>
    </row>
    <row r="418" spans="3:9" ht="15.75" x14ac:dyDescent="0.25">
      <c r="C418" s="95"/>
      <c r="D418" s="42" t="str">
        <f>DHBU!C98</f>
        <v>Tukang Kayu</v>
      </c>
      <c r="E418" s="48" t="str">
        <f>DHBU!D97</f>
        <v>Oh</v>
      </c>
      <c r="F418" s="48">
        <v>1.56</v>
      </c>
      <c r="G418" s="101">
        <f>DHBU!E98</f>
        <v>100000</v>
      </c>
      <c r="H418" s="49">
        <f t="shared" si="22"/>
        <v>156000</v>
      </c>
      <c r="I418" s="46"/>
    </row>
    <row r="419" spans="3:9" ht="15.75" x14ac:dyDescent="0.25">
      <c r="C419" s="113"/>
      <c r="D419" s="42" t="str">
        <f>DHBU!C99</f>
        <v>Tukang Besi</v>
      </c>
      <c r="E419" s="48" t="str">
        <f>DHBU!D98</f>
        <v>Oh</v>
      </c>
      <c r="F419" s="48">
        <v>1.4</v>
      </c>
      <c r="G419" s="101">
        <f>DHBU!E99</f>
        <v>95000</v>
      </c>
      <c r="H419" s="49">
        <f t="shared" si="22"/>
        <v>133000</v>
      </c>
      <c r="I419" s="46"/>
    </row>
    <row r="420" spans="3:9" ht="15.75" x14ac:dyDescent="0.25">
      <c r="C420" s="95"/>
      <c r="D420" s="42" t="str">
        <f>DHBU!C103</f>
        <v>Kepala Tukang</v>
      </c>
      <c r="E420" s="48" t="str">
        <f>DHBU!D98</f>
        <v>Oh</v>
      </c>
      <c r="F420" s="48">
        <v>0.32300000000000001</v>
      </c>
      <c r="G420" s="101">
        <f>DHBU!E103</f>
        <v>115000</v>
      </c>
      <c r="H420" s="49">
        <f t="shared" si="22"/>
        <v>37145</v>
      </c>
      <c r="I420" s="46"/>
    </row>
    <row r="421" spans="3:9" ht="15.75" x14ac:dyDescent="0.25">
      <c r="C421" s="77"/>
      <c r="D421" s="42" t="str">
        <f>DHBU!C104</f>
        <v>Mandor</v>
      </c>
      <c r="E421" s="48" t="str">
        <f>DHBU!D99</f>
        <v>Oh</v>
      </c>
      <c r="F421" s="48">
        <v>0.28299999999999997</v>
      </c>
      <c r="G421" s="101">
        <f>DHBU!E104</f>
        <v>130000</v>
      </c>
      <c r="H421" s="49">
        <f t="shared" si="22"/>
        <v>36790</v>
      </c>
      <c r="I421" s="46"/>
    </row>
    <row r="422" spans="3:9" ht="15.75" x14ac:dyDescent="0.25">
      <c r="C422" s="77"/>
      <c r="D422" s="75" t="s">
        <v>209</v>
      </c>
      <c r="E422" s="75"/>
      <c r="F422" s="48"/>
      <c r="G422" s="75"/>
      <c r="H422" s="49">
        <f>SUM(H416:H421)</f>
        <v>839685</v>
      </c>
      <c r="I422" s="50"/>
    </row>
    <row r="423" spans="3:9" ht="15.75" x14ac:dyDescent="0.25">
      <c r="C423" s="77" t="s">
        <v>18</v>
      </c>
      <c r="D423" s="75" t="s">
        <v>100</v>
      </c>
      <c r="E423" s="75"/>
      <c r="F423" s="75"/>
      <c r="G423" s="75"/>
      <c r="H423" s="75"/>
      <c r="I423" s="74"/>
    </row>
    <row r="424" spans="3:9" ht="15.75" x14ac:dyDescent="0.25">
      <c r="C424" s="95"/>
      <c r="D424" s="112" t="str">
        <f>DHBU!C33</f>
        <v>Kayu Terentang</v>
      </c>
      <c r="E424" s="48" t="str">
        <f>DHBU!D33</f>
        <v>M³</v>
      </c>
      <c r="F424" s="48">
        <v>0.27</v>
      </c>
      <c r="G424" s="109">
        <f>DHBU!E33</f>
        <v>2500000</v>
      </c>
      <c r="H424" s="107">
        <f>F424*G424</f>
        <v>675000</v>
      </c>
      <c r="I424" s="74"/>
    </row>
    <row r="425" spans="3:9" ht="15.75" x14ac:dyDescent="0.25">
      <c r="C425" s="95"/>
      <c r="D425" s="94" t="str">
        <f>DHBU!C13</f>
        <v>Paku Biasa 2"-5"</v>
      </c>
      <c r="E425" s="48" t="str">
        <f>DHBU!D13</f>
        <v>Kg</v>
      </c>
      <c r="F425" s="48">
        <v>2</v>
      </c>
      <c r="G425" s="109">
        <f>DHBU!E13</f>
        <v>16000</v>
      </c>
      <c r="H425" s="107">
        <f t="shared" ref="H425:H431" si="23">F425*G425</f>
        <v>32000</v>
      </c>
      <c r="I425" s="74"/>
    </row>
    <row r="426" spans="3:9" ht="15.75" x14ac:dyDescent="0.25">
      <c r="C426" s="95"/>
      <c r="D426" s="94" t="str">
        <f>DHBU!C34</f>
        <v>Minyak Bekisting</v>
      </c>
      <c r="E426" s="48" t="str">
        <f>DHBU!D34</f>
        <v>Lt</v>
      </c>
      <c r="F426" s="48">
        <v>0.6</v>
      </c>
      <c r="G426" s="109">
        <f>DHBU!E34</f>
        <v>20000</v>
      </c>
      <c r="H426" s="107">
        <f t="shared" si="23"/>
        <v>12000</v>
      </c>
      <c r="I426" s="50" t="s">
        <v>351</v>
      </c>
    </row>
    <row r="427" spans="3:9" ht="15.75" x14ac:dyDescent="0.25">
      <c r="C427" s="95"/>
      <c r="D427" s="94" t="str">
        <f>DHBU!C35</f>
        <v>Besi Beton polos</v>
      </c>
      <c r="E427" s="48" t="str">
        <f>DHBU!D35</f>
        <v>Kg</v>
      </c>
      <c r="F427" s="48">
        <v>210</v>
      </c>
      <c r="G427" s="109">
        <f>DHBU!E35</f>
        <v>8200</v>
      </c>
      <c r="H427" s="107">
        <f t="shared" si="23"/>
        <v>1722000</v>
      </c>
      <c r="I427" s="74"/>
    </row>
    <row r="428" spans="3:9" ht="15.75" x14ac:dyDescent="0.25">
      <c r="C428" s="95"/>
      <c r="D428" s="112" t="str">
        <f>DHBU!C36</f>
        <v>Kawat Beton</v>
      </c>
      <c r="E428" s="48" t="str">
        <f>DHBU!D36</f>
        <v>Kg</v>
      </c>
      <c r="F428" s="48">
        <v>3</v>
      </c>
      <c r="G428" s="109">
        <f>DHBU!E36</f>
        <v>20000</v>
      </c>
      <c r="H428" s="107">
        <f t="shared" si="23"/>
        <v>60000</v>
      </c>
      <c r="I428" s="74"/>
    </row>
    <row r="429" spans="3:9" ht="15.75" x14ac:dyDescent="0.25">
      <c r="C429" s="95"/>
      <c r="D429" s="94" t="str">
        <f>DHBU!C9</f>
        <v>Semen Portland</v>
      </c>
      <c r="E429" s="48" t="str">
        <f>DHBU!D9</f>
        <v>Kg</v>
      </c>
      <c r="F429" s="48">
        <v>336</v>
      </c>
      <c r="G429" s="109">
        <f>DHBU!E9</f>
        <v>1500</v>
      </c>
      <c r="H429" s="107">
        <f t="shared" si="23"/>
        <v>504000</v>
      </c>
      <c r="I429" s="74"/>
    </row>
    <row r="430" spans="3:9" ht="15.75" x14ac:dyDescent="0.25">
      <c r="C430" s="95"/>
      <c r="D430" s="94" t="str">
        <f>DHBU!C10</f>
        <v>Pasir Beton</v>
      </c>
      <c r="E430" s="48" t="str">
        <f>DHBU!D10</f>
        <v>M³</v>
      </c>
      <c r="F430" s="48">
        <v>0.54</v>
      </c>
      <c r="G430" s="109">
        <f>DHBU!E10</f>
        <v>300000</v>
      </c>
      <c r="H430" s="107">
        <f t="shared" si="23"/>
        <v>162000</v>
      </c>
      <c r="I430" s="74"/>
    </row>
    <row r="431" spans="3:9" ht="15.75" x14ac:dyDescent="0.25">
      <c r="C431" s="77"/>
      <c r="D431" s="42" t="str">
        <f>DHBU!C11</f>
        <v>Koral Beton</v>
      </c>
      <c r="E431" s="48" t="str">
        <f>DHBU!D11</f>
        <v>M³</v>
      </c>
      <c r="F431" s="48">
        <v>0.81</v>
      </c>
      <c r="G431" s="109">
        <f>DHBU!E11</f>
        <v>280000</v>
      </c>
      <c r="H431" s="107">
        <f t="shared" si="23"/>
        <v>226800.00000000003</v>
      </c>
      <c r="I431" s="74"/>
    </row>
    <row r="432" spans="3:9" ht="15.75" x14ac:dyDescent="0.25">
      <c r="C432" s="77"/>
      <c r="D432" s="112" t="s">
        <v>209</v>
      </c>
      <c r="E432" s="79"/>
      <c r="F432" s="79"/>
      <c r="G432" s="80"/>
      <c r="H432" s="49">
        <f>SUM(H424:H431)</f>
        <v>3393800</v>
      </c>
      <c r="I432" s="74"/>
    </row>
    <row r="433" spans="3:9" ht="15.75" x14ac:dyDescent="0.25">
      <c r="C433" s="77" t="s">
        <v>213</v>
      </c>
      <c r="D433" s="81" t="s">
        <v>214</v>
      </c>
      <c r="E433" s="81"/>
      <c r="F433" s="81"/>
      <c r="G433" s="81"/>
      <c r="H433" s="81"/>
      <c r="I433" s="74"/>
    </row>
    <row r="434" spans="3:9" ht="15.75" x14ac:dyDescent="0.25">
      <c r="C434" s="77"/>
      <c r="D434" s="42" t="s">
        <v>212</v>
      </c>
      <c r="E434" s="43" t="s">
        <v>212</v>
      </c>
      <c r="F434" s="43" t="s">
        <v>212</v>
      </c>
      <c r="G434" s="44" t="s">
        <v>212</v>
      </c>
      <c r="H434" s="42" t="s">
        <v>212</v>
      </c>
      <c r="I434" s="52"/>
    </row>
    <row r="435" spans="3:9" ht="15.75" x14ac:dyDescent="0.25">
      <c r="C435" s="77" t="s">
        <v>24</v>
      </c>
      <c r="D435" s="75" t="s">
        <v>215</v>
      </c>
      <c r="E435" s="75"/>
      <c r="F435" s="75"/>
      <c r="G435" s="75"/>
      <c r="H435" s="53">
        <f>H432+H422</f>
        <v>4233485</v>
      </c>
      <c r="I435" s="52"/>
    </row>
    <row r="436" spans="3:9" ht="15.75" x14ac:dyDescent="0.25">
      <c r="C436" s="77" t="s">
        <v>27</v>
      </c>
      <c r="D436" s="75" t="s">
        <v>217</v>
      </c>
      <c r="E436" s="75"/>
      <c r="F436" s="75"/>
      <c r="G436" s="44" t="s">
        <v>218</v>
      </c>
      <c r="H436" s="53">
        <f>H435*0.15</f>
        <v>635022.75</v>
      </c>
      <c r="I436" s="52"/>
    </row>
    <row r="437" spans="3:9" ht="16.5" thickBot="1" x14ac:dyDescent="0.3">
      <c r="C437" s="54" t="s">
        <v>30</v>
      </c>
      <c r="D437" s="76" t="s">
        <v>216</v>
      </c>
      <c r="E437" s="76"/>
      <c r="F437" s="76"/>
      <c r="G437" s="76"/>
      <c r="H437" s="111">
        <f>H435+H436</f>
        <v>4868507.75</v>
      </c>
      <c r="I437" s="55"/>
    </row>
    <row r="438" spans="3:9" ht="15.75" x14ac:dyDescent="0.25">
      <c r="C438" s="39" t="s">
        <v>263</v>
      </c>
      <c r="D438" s="40" t="str">
        <f>'VOLUME PEK'!C44</f>
        <v>Membuat Kolom Beton Bertulang (300Kg besi+bekisting)</v>
      </c>
      <c r="E438" s="40"/>
      <c r="F438" s="40"/>
      <c r="G438" s="40"/>
      <c r="H438" s="40"/>
      <c r="I438" s="41"/>
    </row>
    <row r="439" spans="3:9" ht="15.75" x14ac:dyDescent="0.25">
      <c r="C439" s="77" t="s">
        <v>205</v>
      </c>
      <c r="D439" s="42" t="s">
        <v>206</v>
      </c>
      <c r="E439" s="43" t="s">
        <v>2</v>
      </c>
      <c r="F439" s="43" t="s">
        <v>207</v>
      </c>
      <c r="G439" s="44" t="s">
        <v>208</v>
      </c>
      <c r="H439" s="42" t="s">
        <v>209</v>
      </c>
      <c r="I439" s="45" t="s">
        <v>210</v>
      </c>
    </row>
    <row r="440" spans="3:9" ht="15.75" x14ac:dyDescent="0.25">
      <c r="C440" s="77" t="s">
        <v>4</v>
      </c>
      <c r="D440" s="75" t="s">
        <v>185</v>
      </c>
      <c r="E440" s="75"/>
      <c r="F440" s="75"/>
      <c r="G440" s="75"/>
      <c r="H440" s="75"/>
      <c r="I440" s="46"/>
    </row>
    <row r="441" spans="3:9" ht="15.75" x14ac:dyDescent="0.25">
      <c r="C441" s="113"/>
      <c r="D441" s="42" t="str">
        <f>DHBU!C96</f>
        <v>Pekerja</v>
      </c>
      <c r="E441" s="48" t="str">
        <f>DHBU!D96</f>
        <v>Oh</v>
      </c>
      <c r="F441" s="48">
        <v>7.05</v>
      </c>
      <c r="G441" s="103">
        <f>DHBU!E96</f>
        <v>80000</v>
      </c>
      <c r="H441" s="108">
        <f>F441*G441</f>
        <v>564000</v>
      </c>
      <c r="I441" s="46"/>
    </row>
    <row r="442" spans="3:9" ht="15.75" x14ac:dyDescent="0.25">
      <c r="C442" s="113"/>
      <c r="D442" s="42" t="str">
        <f>DHBU!C97</f>
        <v>Tukang Batu</v>
      </c>
      <c r="E442" s="48" t="str">
        <f>DHBU!D97</f>
        <v>Oh</v>
      </c>
      <c r="F442" s="48">
        <v>0.27500000000000002</v>
      </c>
      <c r="G442" s="103">
        <f>DHBU!E97</f>
        <v>90000</v>
      </c>
      <c r="H442" s="108">
        <f t="shared" ref="H442:H446" si="24">F442*G442</f>
        <v>24750.000000000004</v>
      </c>
      <c r="I442" s="46"/>
    </row>
    <row r="443" spans="3:9" ht="15.75" x14ac:dyDescent="0.25">
      <c r="C443" s="113"/>
      <c r="D443" s="42" t="str">
        <f>DHBU!C98</f>
        <v>Tukang Kayu</v>
      </c>
      <c r="E443" s="48" t="str">
        <f>DHBU!D98</f>
        <v>Oh</v>
      </c>
      <c r="F443" s="48">
        <v>1.65</v>
      </c>
      <c r="G443" s="103">
        <f>DHBU!E98</f>
        <v>100000</v>
      </c>
      <c r="H443" s="108">
        <f t="shared" si="24"/>
        <v>165000</v>
      </c>
      <c r="I443" s="46"/>
    </row>
    <row r="444" spans="3:9" ht="15.75" x14ac:dyDescent="0.25">
      <c r="C444" s="77"/>
      <c r="D444" s="42" t="str">
        <f>DHBU!C99</f>
        <v>Tukang Besi</v>
      </c>
      <c r="E444" s="48" t="str">
        <f>DHBU!D99</f>
        <v>Oh</v>
      </c>
      <c r="F444" s="48">
        <v>2.1</v>
      </c>
      <c r="G444" s="103">
        <f>DHBU!E99</f>
        <v>95000</v>
      </c>
      <c r="H444" s="108">
        <f t="shared" si="24"/>
        <v>199500</v>
      </c>
      <c r="I444" s="46"/>
    </row>
    <row r="445" spans="3:9" ht="15.75" x14ac:dyDescent="0.25">
      <c r="C445" s="77"/>
      <c r="D445" s="42" t="str">
        <f>DHBU!C103</f>
        <v>Kepala Tukang</v>
      </c>
      <c r="E445" s="48" t="str">
        <f>DHBU!D100</f>
        <v>Oh</v>
      </c>
      <c r="F445" s="48">
        <v>0.40300000000000002</v>
      </c>
      <c r="G445" s="103">
        <f>DHBU!E100</f>
        <v>90000</v>
      </c>
      <c r="H445" s="108">
        <f t="shared" si="24"/>
        <v>36270</v>
      </c>
      <c r="I445" s="46"/>
    </row>
    <row r="446" spans="3:9" ht="15.75" x14ac:dyDescent="0.25">
      <c r="C446" s="77"/>
      <c r="D446" s="42" t="str">
        <f>DHBU!C104</f>
        <v>Mandor</v>
      </c>
      <c r="E446" s="48" t="str">
        <f>DHBU!D101</f>
        <v>Oh</v>
      </c>
      <c r="F446" s="48">
        <v>0.35299999999999998</v>
      </c>
      <c r="G446" s="103">
        <f>DHBU!E101</f>
        <v>90000</v>
      </c>
      <c r="H446" s="108">
        <f t="shared" si="24"/>
        <v>31770</v>
      </c>
      <c r="I446" s="50" t="s">
        <v>351</v>
      </c>
    </row>
    <row r="447" spans="3:9" ht="15.75" x14ac:dyDescent="0.25">
      <c r="C447" s="113"/>
      <c r="D447" s="78" t="s">
        <v>209</v>
      </c>
      <c r="E447" s="175"/>
      <c r="F447" s="175"/>
      <c r="G447" s="174"/>
      <c r="H447" s="108">
        <f>SUM(H441:H446)</f>
        <v>1021290</v>
      </c>
      <c r="I447" s="50"/>
    </row>
    <row r="448" spans="3:9" ht="15.75" x14ac:dyDescent="0.25">
      <c r="C448" s="77" t="s">
        <v>18</v>
      </c>
      <c r="D448" s="75" t="s">
        <v>100</v>
      </c>
      <c r="E448" s="112"/>
      <c r="F448" s="112"/>
      <c r="G448" s="75"/>
      <c r="H448" s="75"/>
      <c r="I448" s="74"/>
    </row>
    <row r="449" spans="3:9" ht="15.75" x14ac:dyDescent="0.25">
      <c r="C449" s="113"/>
      <c r="D449" s="112" t="str">
        <f>DHBU!C13</f>
        <v>Paku Biasa 2"-5"</v>
      </c>
      <c r="E449" s="48" t="str">
        <f>DHBU!D13</f>
        <v>Kg</v>
      </c>
      <c r="F449" s="48">
        <v>0.4</v>
      </c>
      <c r="G449" s="109">
        <f>DHBU!E13</f>
        <v>16000</v>
      </c>
      <c r="H449" s="107">
        <f>F449*G449</f>
        <v>6400</v>
      </c>
      <c r="I449" s="74"/>
    </row>
    <row r="450" spans="3:9" ht="15.75" x14ac:dyDescent="0.25">
      <c r="C450" s="113"/>
      <c r="D450" s="112" t="str">
        <f>DHBU!C33</f>
        <v>Kayu Terentang</v>
      </c>
      <c r="E450" s="48" t="str">
        <f>DHBU!D33</f>
        <v>M³</v>
      </c>
      <c r="F450" s="48">
        <v>4</v>
      </c>
      <c r="G450" s="109">
        <f>DHBU!E33</f>
        <v>2500000</v>
      </c>
      <c r="H450" s="107">
        <f t="shared" ref="H450:H459" si="25">F450*G450</f>
        <v>10000000</v>
      </c>
      <c r="I450" s="74"/>
    </row>
    <row r="451" spans="3:9" ht="15.75" x14ac:dyDescent="0.25">
      <c r="C451" s="113"/>
      <c r="D451" s="112" t="str">
        <f>DHBU!C34</f>
        <v>Minyak Bekisting</v>
      </c>
      <c r="E451" s="48" t="str">
        <f>DHBU!D34</f>
        <v>Lt</v>
      </c>
      <c r="F451" s="48">
        <v>2</v>
      </c>
      <c r="G451" s="109">
        <f>DHBU!E34</f>
        <v>20000</v>
      </c>
      <c r="H451" s="107">
        <f t="shared" si="25"/>
        <v>40000</v>
      </c>
      <c r="I451" s="74"/>
    </row>
    <row r="452" spans="3:9" ht="15.75" x14ac:dyDescent="0.25">
      <c r="C452" s="113"/>
      <c r="D452" s="112" t="str">
        <f>DHBU!C35</f>
        <v>Besi Beton polos</v>
      </c>
      <c r="E452" s="48" t="str">
        <f>DHBU!D35</f>
        <v>Kg</v>
      </c>
      <c r="F452" s="48">
        <v>315</v>
      </c>
      <c r="G452" s="109">
        <f>DHBU!E35</f>
        <v>8200</v>
      </c>
      <c r="H452" s="107">
        <f t="shared" si="25"/>
        <v>2583000</v>
      </c>
      <c r="I452" s="74"/>
    </row>
    <row r="453" spans="3:9" ht="15.75" x14ac:dyDescent="0.25">
      <c r="C453" s="113"/>
      <c r="D453" s="112" t="str">
        <f>DHBU!C36</f>
        <v>Kawat Beton</v>
      </c>
      <c r="E453" s="48" t="str">
        <f>DHBU!D36</f>
        <v>Kg</v>
      </c>
      <c r="F453" s="48">
        <v>4.5</v>
      </c>
      <c r="G453" s="109">
        <f>DHBU!E36</f>
        <v>20000</v>
      </c>
      <c r="H453" s="107">
        <f t="shared" si="25"/>
        <v>90000</v>
      </c>
      <c r="I453" s="74"/>
    </row>
    <row r="454" spans="3:9" ht="15.75" x14ac:dyDescent="0.25">
      <c r="C454" s="113"/>
      <c r="D454" s="112" t="str">
        <f>DHBU!C9</f>
        <v>Semen Portland</v>
      </c>
      <c r="E454" s="48" t="str">
        <f>DHBU!D9</f>
        <v>Kg</v>
      </c>
      <c r="F454" s="48">
        <v>336</v>
      </c>
      <c r="G454" s="109">
        <f>DHBU!E9</f>
        <v>1500</v>
      </c>
      <c r="H454" s="107">
        <f t="shared" si="25"/>
        <v>504000</v>
      </c>
      <c r="I454" s="74"/>
    </row>
    <row r="455" spans="3:9" ht="15.75" x14ac:dyDescent="0.25">
      <c r="C455" s="113"/>
      <c r="D455" s="112" t="str">
        <f>DHBU!C10</f>
        <v>Pasir Beton</v>
      </c>
      <c r="E455" s="48" t="str">
        <f>DHBU!D10</f>
        <v>M³</v>
      </c>
      <c r="F455" s="48">
        <v>0.54</v>
      </c>
      <c r="G455" s="109">
        <f>DHBU!E10</f>
        <v>300000</v>
      </c>
      <c r="H455" s="107">
        <f t="shared" si="25"/>
        <v>162000</v>
      </c>
      <c r="I455" s="74"/>
    </row>
    <row r="456" spans="3:9" ht="15.75" x14ac:dyDescent="0.25">
      <c r="C456" s="113"/>
      <c r="D456" s="112" t="str">
        <f>DHBU!C11</f>
        <v>Koral Beton</v>
      </c>
      <c r="E456" s="48" t="str">
        <f>DHBU!D11</f>
        <v>M³</v>
      </c>
      <c r="F456" s="48">
        <v>0.81</v>
      </c>
      <c r="G456" s="109">
        <f>DHBU!E11</f>
        <v>280000</v>
      </c>
      <c r="H456" s="107">
        <f t="shared" si="25"/>
        <v>226800.00000000003</v>
      </c>
      <c r="I456" s="74"/>
    </row>
    <row r="457" spans="3:9" ht="15.75" x14ac:dyDescent="0.25">
      <c r="C457" s="113"/>
      <c r="D457" s="112" t="str">
        <f>DHBU!C30</f>
        <v>Kayu Borneo, balok</v>
      </c>
      <c r="E457" s="48" t="str">
        <f>DHBU!D30</f>
        <v>M³</v>
      </c>
      <c r="F457" s="48">
        <v>0.15</v>
      </c>
      <c r="G457" s="109">
        <f>DHBU!E30</f>
        <v>13000000</v>
      </c>
      <c r="H457" s="107">
        <f t="shared" si="25"/>
        <v>1950000</v>
      </c>
      <c r="I457" s="74"/>
    </row>
    <row r="458" spans="3:9" ht="15.75" x14ac:dyDescent="0.25">
      <c r="C458" s="113"/>
      <c r="D458" s="112" t="str">
        <f>DHBU!C38</f>
        <v>Plywood tebal 9 mm</v>
      </c>
      <c r="E458" s="48" t="str">
        <f>DHBU!D38</f>
        <v>Lbr</v>
      </c>
      <c r="F458" s="48">
        <v>3.5</v>
      </c>
      <c r="G458" s="109">
        <f>DHBU!E38</f>
        <v>100000</v>
      </c>
      <c r="H458" s="107">
        <f t="shared" si="25"/>
        <v>350000</v>
      </c>
      <c r="I458" s="74"/>
    </row>
    <row r="459" spans="3:9" ht="15.75" x14ac:dyDescent="0.25">
      <c r="C459" s="77"/>
      <c r="D459" s="42" t="str">
        <f>DHBU!C8</f>
        <v>Dolken Kayu Ø 8-10/400 cm</v>
      </c>
      <c r="E459" s="48" t="str">
        <f>DHBU!D8</f>
        <v>Btg</v>
      </c>
      <c r="F459" s="48">
        <v>20</v>
      </c>
      <c r="G459" s="101">
        <f>DHBU!E8</f>
        <v>40000</v>
      </c>
      <c r="H459" s="107">
        <f t="shared" si="25"/>
        <v>800000</v>
      </c>
      <c r="I459" s="74"/>
    </row>
    <row r="460" spans="3:9" ht="15.75" x14ac:dyDescent="0.25">
      <c r="C460" s="77"/>
      <c r="D460" s="78" t="s">
        <v>209</v>
      </c>
      <c r="E460" s="79"/>
      <c r="F460" s="79"/>
      <c r="G460" s="80"/>
      <c r="H460" s="108">
        <f>SUM(H449:H459)</f>
        <v>16712200</v>
      </c>
      <c r="I460" s="74"/>
    </row>
    <row r="461" spans="3:9" ht="15.75" x14ac:dyDescent="0.25">
      <c r="C461" s="77" t="s">
        <v>213</v>
      </c>
      <c r="D461" s="81" t="s">
        <v>214</v>
      </c>
      <c r="E461" s="81"/>
      <c r="F461" s="81"/>
      <c r="G461" s="81"/>
      <c r="H461" s="81"/>
      <c r="I461" s="74"/>
    </row>
    <row r="462" spans="3:9" ht="15.75" x14ac:dyDescent="0.25">
      <c r="C462" s="77"/>
      <c r="D462" s="42" t="s">
        <v>212</v>
      </c>
      <c r="E462" s="43" t="s">
        <v>212</v>
      </c>
      <c r="F462" s="43" t="s">
        <v>212</v>
      </c>
      <c r="G462" s="44" t="s">
        <v>212</v>
      </c>
      <c r="H462" s="42" t="s">
        <v>212</v>
      </c>
      <c r="I462" s="52"/>
    </row>
    <row r="463" spans="3:9" ht="15.75" x14ac:dyDescent="0.25">
      <c r="C463" s="77" t="s">
        <v>24</v>
      </c>
      <c r="D463" s="75" t="s">
        <v>215</v>
      </c>
      <c r="E463" s="75"/>
      <c r="F463" s="75"/>
      <c r="G463" s="75"/>
      <c r="H463" s="53">
        <f>H460+H446</f>
        <v>16743970</v>
      </c>
      <c r="I463" s="52"/>
    </row>
    <row r="464" spans="3:9" ht="15.75" x14ac:dyDescent="0.25">
      <c r="C464" s="77" t="s">
        <v>27</v>
      </c>
      <c r="D464" s="75" t="s">
        <v>217</v>
      </c>
      <c r="E464" s="75"/>
      <c r="F464" s="75"/>
      <c r="G464" s="44" t="s">
        <v>218</v>
      </c>
      <c r="H464" s="53">
        <f>H463*0.15</f>
        <v>2511595.5</v>
      </c>
      <c r="I464" s="52"/>
    </row>
    <row r="465" spans="3:9" ht="16.5" thickBot="1" x14ac:dyDescent="0.3">
      <c r="C465" s="54" t="s">
        <v>30</v>
      </c>
      <c r="D465" s="76" t="s">
        <v>216</v>
      </c>
      <c r="E465" s="76"/>
      <c r="F465" s="76"/>
      <c r="G465" s="76"/>
      <c r="H465" s="111">
        <f>H463+H464</f>
        <v>19255565.5</v>
      </c>
      <c r="I465" s="55"/>
    </row>
    <row r="466" spans="3:9" ht="15.75" x14ac:dyDescent="0.25">
      <c r="C466" s="39" t="s">
        <v>264</v>
      </c>
      <c r="D466" s="40" t="str">
        <f>'VOLUME PEK'!C45</f>
        <v>Membuat Ring Balok (200Kg besi+bekisting)</v>
      </c>
      <c r="E466" s="40"/>
      <c r="F466" s="40"/>
      <c r="G466" s="40"/>
      <c r="H466" s="40"/>
      <c r="I466" s="41"/>
    </row>
    <row r="467" spans="3:9" ht="15.75" x14ac:dyDescent="0.25">
      <c r="C467" s="77" t="s">
        <v>205</v>
      </c>
      <c r="D467" s="42" t="s">
        <v>206</v>
      </c>
      <c r="E467" s="43" t="s">
        <v>2</v>
      </c>
      <c r="F467" s="43" t="s">
        <v>207</v>
      </c>
      <c r="G467" s="44" t="s">
        <v>208</v>
      </c>
      <c r="H467" s="42" t="s">
        <v>209</v>
      </c>
      <c r="I467" s="45" t="s">
        <v>210</v>
      </c>
    </row>
    <row r="468" spans="3:9" ht="15.75" x14ac:dyDescent="0.25">
      <c r="C468" s="77" t="s">
        <v>4</v>
      </c>
      <c r="D468" s="75" t="s">
        <v>185</v>
      </c>
      <c r="E468" s="75"/>
      <c r="F468" s="75"/>
      <c r="G468" s="75"/>
      <c r="H468" s="75"/>
      <c r="I468" s="46"/>
    </row>
    <row r="469" spans="3:9" ht="15.75" x14ac:dyDescent="0.25">
      <c r="C469" s="113"/>
      <c r="D469" s="42" t="str">
        <f>DHBU!C96</f>
        <v>Pekerja</v>
      </c>
      <c r="E469" s="48" t="str">
        <f>DHBU!D96</f>
        <v>Oh</v>
      </c>
      <c r="F469" s="177">
        <v>0.29699999999999999</v>
      </c>
      <c r="G469" s="101">
        <f>DHBU!E96</f>
        <v>80000</v>
      </c>
      <c r="H469" s="108">
        <f>F469*G469</f>
        <v>23760</v>
      </c>
      <c r="I469" s="46"/>
    </row>
    <row r="470" spans="3:9" ht="15.75" x14ac:dyDescent="0.25">
      <c r="C470" s="113"/>
      <c r="D470" s="42" t="str">
        <f>DHBU!C97</f>
        <v>Tukang Batu</v>
      </c>
      <c r="E470" s="48" t="str">
        <f>DHBU!D97</f>
        <v>Oh</v>
      </c>
      <c r="F470" s="177">
        <v>3.3000000000000002E-2</v>
      </c>
      <c r="G470" s="101">
        <f>DHBU!E97</f>
        <v>90000</v>
      </c>
      <c r="H470" s="108">
        <f t="shared" ref="H470:H474" si="26">F470*G470</f>
        <v>2970</v>
      </c>
      <c r="I470" s="46"/>
    </row>
    <row r="471" spans="3:9" ht="15.75" x14ac:dyDescent="0.25">
      <c r="C471" s="113"/>
      <c r="D471" s="42" t="str">
        <f>DHBU!C98</f>
        <v>Tukang Kayu</v>
      </c>
      <c r="E471" s="48" t="str">
        <f>DHBU!D98</f>
        <v>Oh</v>
      </c>
      <c r="F471" s="177">
        <v>3.3000000000000002E-2</v>
      </c>
      <c r="G471" s="101">
        <f>DHBU!E98</f>
        <v>100000</v>
      </c>
      <c r="H471" s="108">
        <f t="shared" si="26"/>
        <v>3300</v>
      </c>
      <c r="I471" s="46"/>
    </row>
    <row r="472" spans="3:9" ht="15.75" x14ac:dyDescent="0.25">
      <c r="C472" s="113"/>
      <c r="D472" s="42" t="str">
        <f>DHBU!C99</f>
        <v>Tukang Besi</v>
      </c>
      <c r="E472" s="48" t="str">
        <f>DHBU!D99</f>
        <v>Oh</v>
      </c>
      <c r="F472" s="177">
        <v>3.3000000000000002E-2</v>
      </c>
      <c r="G472" s="101">
        <f>DHBU!E99</f>
        <v>95000</v>
      </c>
      <c r="H472" s="108">
        <f t="shared" si="26"/>
        <v>3135</v>
      </c>
      <c r="I472" s="46"/>
    </row>
    <row r="473" spans="3:9" ht="15.75" x14ac:dyDescent="0.25">
      <c r="C473" s="77"/>
      <c r="D473" s="42" t="str">
        <f>DHBU!C103</f>
        <v>Kepala Tukang</v>
      </c>
      <c r="E473" s="48" t="str">
        <f>DHBU!D100</f>
        <v>Oh</v>
      </c>
      <c r="F473" s="177">
        <v>0.01</v>
      </c>
      <c r="G473" s="101">
        <f>DHBU!E103</f>
        <v>115000</v>
      </c>
      <c r="H473" s="108">
        <f t="shared" si="26"/>
        <v>1150</v>
      </c>
      <c r="I473" s="46"/>
    </row>
    <row r="474" spans="3:9" ht="15.75" x14ac:dyDescent="0.25">
      <c r="C474" s="77"/>
      <c r="D474" s="42" t="str">
        <f>DHBU!C104</f>
        <v>Mandor</v>
      </c>
      <c r="E474" s="48" t="str">
        <f>DHBU!D101</f>
        <v>Oh</v>
      </c>
      <c r="F474" s="177">
        <v>1.4999999999999999E-2</v>
      </c>
      <c r="G474" s="101">
        <f>DHBU!E104</f>
        <v>130000</v>
      </c>
      <c r="H474" s="108">
        <f t="shared" si="26"/>
        <v>1950</v>
      </c>
      <c r="I474" s="46"/>
    </row>
    <row r="475" spans="3:9" ht="15.75" x14ac:dyDescent="0.25">
      <c r="C475" s="77"/>
      <c r="D475" s="75" t="s">
        <v>209</v>
      </c>
      <c r="E475" s="75"/>
      <c r="F475" s="75"/>
      <c r="G475" s="75"/>
      <c r="H475" s="49">
        <f>SUM(H469:H474)</f>
        <v>36265</v>
      </c>
      <c r="I475" s="50"/>
    </row>
    <row r="476" spans="3:9" ht="15.75" x14ac:dyDescent="0.25">
      <c r="C476" s="77" t="s">
        <v>18</v>
      </c>
      <c r="D476" s="75" t="s">
        <v>100</v>
      </c>
      <c r="E476" s="75"/>
      <c r="F476" s="75"/>
      <c r="G476" s="75"/>
      <c r="H476" s="75"/>
      <c r="I476" s="74"/>
    </row>
    <row r="477" spans="3:9" ht="15.75" x14ac:dyDescent="0.25">
      <c r="C477" s="113"/>
      <c r="D477" s="112" t="str">
        <f>DHBU!C37</f>
        <v>Kayu Albasiah</v>
      </c>
      <c r="E477" s="48" t="str">
        <f>DHBU!D37</f>
        <v>M³</v>
      </c>
      <c r="F477" s="48">
        <v>3.0000000000000001E-3</v>
      </c>
      <c r="G477" s="109">
        <f>DHBU!E37</f>
        <v>2200000</v>
      </c>
      <c r="H477" s="108">
        <f>F477*G477</f>
        <v>6600</v>
      </c>
      <c r="I477" s="74"/>
    </row>
    <row r="478" spans="3:9" ht="15.75" x14ac:dyDescent="0.25">
      <c r="C478" s="113"/>
      <c r="D478" s="112" t="str">
        <f>DHBU!C13</f>
        <v>Paku Biasa 2"-5"</v>
      </c>
      <c r="E478" s="48" t="str">
        <f>DHBU!D13</f>
        <v>Kg</v>
      </c>
      <c r="F478" s="48">
        <v>0.02</v>
      </c>
      <c r="G478" s="109">
        <f>DHBU!E13</f>
        <v>16000</v>
      </c>
      <c r="H478" s="108">
        <f t="shared" ref="H478:H483" si="27">F478*G478</f>
        <v>320</v>
      </c>
      <c r="I478" s="74"/>
    </row>
    <row r="479" spans="3:9" ht="15.75" x14ac:dyDescent="0.25">
      <c r="C479" s="113"/>
      <c r="D479" s="112" t="str">
        <f>DHBU!C35</f>
        <v>Besi Beton polos</v>
      </c>
      <c r="E479" s="48" t="str">
        <f>DHBU!D35</f>
        <v>Kg</v>
      </c>
      <c r="F479" s="48">
        <v>3.6</v>
      </c>
      <c r="G479" s="109">
        <f>DHBU!E35</f>
        <v>8200</v>
      </c>
      <c r="H479" s="108">
        <f t="shared" si="27"/>
        <v>29520</v>
      </c>
      <c r="I479" s="74"/>
    </row>
    <row r="480" spans="3:9" ht="15.75" x14ac:dyDescent="0.25">
      <c r="C480" s="113"/>
      <c r="D480" s="112" t="str">
        <f>DHBU!C36</f>
        <v>Kawat Beton</v>
      </c>
      <c r="E480" s="48" t="str">
        <f>DHBU!D36</f>
        <v>Kg</v>
      </c>
      <c r="F480" s="48">
        <v>0.05</v>
      </c>
      <c r="G480" s="109">
        <f>DHBU!E36</f>
        <v>20000</v>
      </c>
      <c r="H480" s="108">
        <f t="shared" si="27"/>
        <v>1000</v>
      </c>
      <c r="I480" s="74"/>
    </row>
    <row r="481" spans="3:9" ht="15.75" x14ac:dyDescent="0.25">
      <c r="C481" s="113"/>
      <c r="D481" s="112" t="str">
        <f>DHBU!C9</f>
        <v>Semen Portland</v>
      </c>
      <c r="E481" s="48" t="str">
        <f>DHBU!D9</f>
        <v>Kg</v>
      </c>
      <c r="F481" s="48">
        <v>5.5</v>
      </c>
      <c r="G481" s="109">
        <f>DHBU!E9</f>
        <v>1500</v>
      </c>
      <c r="H481" s="108">
        <f t="shared" si="27"/>
        <v>8250</v>
      </c>
      <c r="I481" s="74"/>
    </row>
    <row r="482" spans="3:9" ht="15.75" x14ac:dyDescent="0.25">
      <c r="C482" s="113"/>
      <c r="D482" s="112" t="str">
        <f>DHBU!C10</f>
        <v>Pasir Beton</v>
      </c>
      <c r="E482" s="48" t="str">
        <f>DHBU!D10</f>
        <v>M³</v>
      </c>
      <c r="F482" s="48">
        <v>8.9999999999999993E-3</v>
      </c>
      <c r="G482" s="109">
        <f>DHBU!E10</f>
        <v>300000</v>
      </c>
      <c r="H482" s="108">
        <f t="shared" si="27"/>
        <v>2700</v>
      </c>
      <c r="I482" s="74"/>
    </row>
    <row r="483" spans="3:9" ht="15.75" x14ac:dyDescent="0.25">
      <c r="C483" s="77"/>
      <c r="D483" s="112" t="str">
        <f>DHBU!C11</f>
        <v>Koral Beton</v>
      </c>
      <c r="E483" s="48" t="str">
        <f>DHBU!D11</f>
        <v>M³</v>
      </c>
      <c r="F483" s="48">
        <v>1.4999999999999999E-2</v>
      </c>
      <c r="G483" s="109">
        <f>DHBU!E11</f>
        <v>280000</v>
      </c>
      <c r="H483" s="108">
        <f t="shared" si="27"/>
        <v>4200</v>
      </c>
      <c r="I483" s="74"/>
    </row>
    <row r="484" spans="3:9" ht="15.75" x14ac:dyDescent="0.25">
      <c r="C484" s="77"/>
      <c r="D484" s="112" t="s">
        <v>209</v>
      </c>
      <c r="E484" s="79"/>
      <c r="F484" s="79"/>
      <c r="G484" s="80"/>
      <c r="H484" s="49">
        <f>SUM(H477:H483)</f>
        <v>52590</v>
      </c>
      <c r="I484" s="74"/>
    </row>
    <row r="485" spans="3:9" ht="15.75" x14ac:dyDescent="0.25">
      <c r="C485" s="77" t="s">
        <v>213</v>
      </c>
      <c r="D485" s="81" t="s">
        <v>214</v>
      </c>
      <c r="E485" s="81"/>
      <c r="F485" s="81"/>
      <c r="G485" s="81"/>
      <c r="H485" s="81"/>
      <c r="I485" s="50" t="s">
        <v>351</v>
      </c>
    </row>
    <row r="486" spans="3:9" ht="15.75" x14ac:dyDescent="0.25">
      <c r="C486" s="77"/>
      <c r="D486" s="42" t="s">
        <v>212</v>
      </c>
      <c r="E486" s="43" t="s">
        <v>212</v>
      </c>
      <c r="F486" s="43" t="s">
        <v>212</v>
      </c>
      <c r="G486" s="44" t="s">
        <v>212</v>
      </c>
      <c r="H486" s="42" t="s">
        <v>212</v>
      </c>
      <c r="I486" s="52"/>
    </row>
    <row r="487" spans="3:9" ht="15.75" x14ac:dyDescent="0.25">
      <c r="C487" s="77" t="s">
        <v>24</v>
      </c>
      <c r="D487" s="75" t="s">
        <v>215</v>
      </c>
      <c r="E487" s="75"/>
      <c r="F487" s="75"/>
      <c r="G487" s="75"/>
      <c r="H487" s="53">
        <f>H484+H475</f>
        <v>88855</v>
      </c>
      <c r="I487" s="52"/>
    </row>
    <row r="488" spans="3:9" ht="15.75" x14ac:dyDescent="0.25">
      <c r="C488" s="77" t="s">
        <v>27</v>
      </c>
      <c r="D488" s="75" t="s">
        <v>217</v>
      </c>
      <c r="E488" s="75"/>
      <c r="F488" s="75"/>
      <c r="G488" s="44" t="s">
        <v>218</v>
      </c>
      <c r="H488" s="53">
        <f>H487*0.15</f>
        <v>13328.25</v>
      </c>
      <c r="I488" s="52"/>
    </row>
    <row r="489" spans="3:9" ht="16.5" thickBot="1" x14ac:dyDescent="0.3">
      <c r="C489" s="54" t="s">
        <v>30</v>
      </c>
      <c r="D489" s="76" t="s">
        <v>216</v>
      </c>
      <c r="E489" s="76"/>
      <c r="F489" s="76"/>
      <c r="G489" s="76"/>
      <c r="H489" s="111">
        <f>H487+H488</f>
        <v>102183.25</v>
      </c>
      <c r="I489" s="55"/>
    </row>
    <row r="490" spans="3:9" ht="15.75" x14ac:dyDescent="0.25">
      <c r="C490" s="39" t="s">
        <v>265</v>
      </c>
      <c r="D490" s="40" t="str">
        <f>'VOLUME PEK'!C46</f>
        <v>Membuat Kuda-Kuda Beton (200Kg besi+bekisting)</v>
      </c>
      <c r="E490" s="40"/>
      <c r="F490" s="40"/>
      <c r="G490" s="40"/>
      <c r="H490" s="40"/>
      <c r="I490" s="41"/>
    </row>
    <row r="491" spans="3:9" ht="15.75" x14ac:dyDescent="0.25">
      <c r="C491" s="77" t="s">
        <v>205</v>
      </c>
      <c r="D491" s="42" t="s">
        <v>206</v>
      </c>
      <c r="E491" s="43" t="s">
        <v>2</v>
      </c>
      <c r="F491" s="43" t="s">
        <v>207</v>
      </c>
      <c r="G491" s="44" t="s">
        <v>208</v>
      </c>
      <c r="H491" s="42" t="s">
        <v>209</v>
      </c>
      <c r="I491" s="45" t="s">
        <v>210</v>
      </c>
    </row>
    <row r="492" spans="3:9" ht="15.75" x14ac:dyDescent="0.25">
      <c r="C492" s="77" t="s">
        <v>4</v>
      </c>
      <c r="D492" s="75" t="s">
        <v>185</v>
      </c>
      <c r="E492" s="75"/>
      <c r="F492" s="75"/>
      <c r="G492" s="75"/>
      <c r="H492" s="75"/>
      <c r="I492" s="46"/>
    </row>
    <row r="493" spans="3:9" ht="15.75" x14ac:dyDescent="0.25">
      <c r="C493" s="77"/>
      <c r="D493" s="42" t="str">
        <f>DHBU!C96</f>
        <v>Pekerja</v>
      </c>
      <c r="E493" s="48" t="str">
        <f>DHBU!D96</f>
        <v>Oh</v>
      </c>
      <c r="F493" s="48">
        <v>0.1</v>
      </c>
      <c r="G493" s="101">
        <f>DHBU!E96</f>
        <v>80000</v>
      </c>
      <c r="H493" s="178">
        <f>F493*G493</f>
        <v>8000</v>
      </c>
      <c r="I493" s="46"/>
    </row>
    <row r="494" spans="3:9" ht="15.75" x14ac:dyDescent="0.25">
      <c r="C494" s="113"/>
      <c r="D494" s="42" t="str">
        <f>DHBU!C97</f>
        <v>Tukang Batu</v>
      </c>
      <c r="E494" s="48" t="str">
        <f>DHBU!D97</f>
        <v>Oh</v>
      </c>
      <c r="F494" s="48">
        <v>3.3000000000000002E-2</v>
      </c>
      <c r="G494" s="101">
        <f>DHBU!E97</f>
        <v>90000</v>
      </c>
      <c r="H494" s="178">
        <f t="shared" ref="H494:H498" si="28">F494*G494</f>
        <v>2970</v>
      </c>
      <c r="I494" s="46"/>
    </row>
    <row r="495" spans="3:9" ht="15.75" x14ac:dyDescent="0.25">
      <c r="C495" s="113"/>
      <c r="D495" s="42" t="str">
        <f>DHBU!C98</f>
        <v>Tukang Kayu</v>
      </c>
      <c r="E495" s="48" t="str">
        <f>DHBU!D98</f>
        <v>Oh</v>
      </c>
      <c r="F495" s="48">
        <v>3.3000000000000002E-2</v>
      </c>
      <c r="G495" s="101">
        <f>DHBU!E98</f>
        <v>100000</v>
      </c>
      <c r="H495" s="178">
        <f t="shared" si="28"/>
        <v>3300</v>
      </c>
      <c r="I495" s="46"/>
    </row>
    <row r="496" spans="3:9" ht="15.75" x14ac:dyDescent="0.25">
      <c r="C496" s="113"/>
      <c r="D496" s="42" t="str">
        <f>DHBU!C99</f>
        <v>Tukang Besi</v>
      </c>
      <c r="E496" s="48" t="str">
        <f>DHBU!D99</f>
        <v>Oh</v>
      </c>
      <c r="F496" s="48">
        <v>3.3000000000000002E-2</v>
      </c>
      <c r="G496" s="101">
        <f>DHBU!E99</f>
        <v>95000</v>
      </c>
      <c r="H496" s="178">
        <f t="shared" si="28"/>
        <v>3135</v>
      </c>
      <c r="I496" s="46"/>
    </row>
    <row r="497" spans="3:9" ht="15.75" x14ac:dyDescent="0.25">
      <c r="C497" s="113"/>
      <c r="D497" s="42" t="str">
        <f>DHBU!C103</f>
        <v>Kepala Tukang</v>
      </c>
      <c r="E497" s="48" t="str">
        <f>DHBU!D100</f>
        <v>Oh</v>
      </c>
      <c r="F497" s="48">
        <v>0.01</v>
      </c>
      <c r="G497" s="101">
        <f>DHBU!E103</f>
        <v>115000</v>
      </c>
      <c r="H497" s="178">
        <f t="shared" si="28"/>
        <v>1150</v>
      </c>
      <c r="I497" s="46"/>
    </row>
    <row r="498" spans="3:9" ht="15.75" x14ac:dyDescent="0.25">
      <c r="C498" s="77"/>
      <c r="D498" s="42" t="str">
        <f>DHBU!C104</f>
        <v>Mandor</v>
      </c>
      <c r="E498" s="48" t="str">
        <f>DHBU!D101</f>
        <v>Oh</v>
      </c>
      <c r="F498" s="48">
        <v>5.0000000000000001E-3</v>
      </c>
      <c r="G498" s="101">
        <f>DHBU!E104</f>
        <v>130000</v>
      </c>
      <c r="H498" s="178">
        <f t="shared" si="28"/>
        <v>650</v>
      </c>
      <c r="I498" s="46"/>
    </row>
    <row r="499" spans="3:9" ht="15.75" x14ac:dyDescent="0.25">
      <c r="C499" s="77"/>
      <c r="D499" s="75" t="s">
        <v>209</v>
      </c>
      <c r="E499" s="75"/>
      <c r="F499" s="75"/>
      <c r="G499" s="75"/>
      <c r="H499" s="49">
        <f>SUM(H493:H498)</f>
        <v>19205</v>
      </c>
      <c r="I499" s="50"/>
    </row>
    <row r="500" spans="3:9" ht="15.75" x14ac:dyDescent="0.25">
      <c r="C500" s="77" t="s">
        <v>18</v>
      </c>
      <c r="D500" s="75" t="s">
        <v>100</v>
      </c>
      <c r="E500" s="75"/>
      <c r="F500" s="75"/>
      <c r="G500" s="75"/>
      <c r="H500" s="75"/>
      <c r="I500" s="74"/>
    </row>
    <row r="501" spans="3:9" ht="15.75" x14ac:dyDescent="0.25">
      <c r="C501" s="113"/>
      <c r="D501" s="112" t="str">
        <f>DHBU!C37</f>
        <v>Kayu Albasiah</v>
      </c>
      <c r="E501" s="48" t="str">
        <f>DHBU!D37</f>
        <v>M³</v>
      </c>
      <c r="F501" s="48">
        <v>3.0000000000000001E-3</v>
      </c>
      <c r="G501" s="103">
        <f>DHBU!E37</f>
        <v>2200000</v>
      </c>
      <c r="H501" s="107">
        <f>F501*G501</f>
        <v>6600</v>
      </c>
      <c r="I501" s="74"/>
    </row>
    <row r="502" spans="3:9" ht="15.75" x14ac:dyDescent="0.25">
      <c r="C502" s="113"/>
      <c r="D502" s="112" t="str">
        <f>DHBU!C13</f>
        <v>Paku Biasa 2"-5"</v>
      </c>
      <c r="E502" s="48" t="str">
        <f>DHBU!D13</f>
        <v>Kg</v>
      </c>
      <c r="F502" s="48">
        <v>0.02</v>
      </c>
      <c r="G502" s="103">
        <f>DHBU!E13</f>
        <v>16000</v>
      </c>
      <c r="H502" s="107">
        <f t="shared" ref="H502:H507" si="29">F502*G502</f>
        <v>320</v>
      </c>
      <c r="I502" s="74"/>
    </row>
    <row r="503" spans="3:9" ht="15.75" x14ac:dyDescent="0.25">
      <c r="C503" s="113"/>
      <c r="D503" s="112" t="str">
        <f>DHBU!C35</f>
        <v>Besi Beton polos</v>
      </c>
      <c r="E503" s="48" t="str">
        <f>DHBU!D35</f>
        <v>Kg</v>
      </c>
      <c r="F503" s="48">
        <v>3.6</v>
      </c>
      <c r="G503" s="103">
        <f>DHBU!E35</f>
        <v>8200</v>
      </c>
      <c r="H503" s="107">
        <f t="shared" si="29"/>
        <v>29520</v>
      </c>
      <c r="I503" s="74"/>
    </row>
    <row r="504" spans="3:9" ht="15.75" x14ac:dyDescent="0.25">
      <c r="C504" s="113"/>
      <c r="D504" s="112" t="str">
        <f>DHBU!C36</f>
        <v>Kawat Beton</v>
      </c>
      <c r="E504" s="48" t="str">
        <f>DHBU!D36</f>
        <v>Kg</v>
      </c>
      <c r="F504" s="48">
        <v>0.05</v>
      </c>
      <c r="G504" s="103">
        <f>DHBU!E36</f>
        <v>20000</v>
      </c>
      <c r="H504" s="107">
        <f t="shared" si="29"/>
        <v>1000</v>
      </c>
      <c r="I504" s="74"/>
    </row>
    <row r="505" spans="3:9" ht="15.75" x14ac:dyDescent="0.25">
      <c r="C505" s="113"/>
      <c r="D505" s="112" t="str">
        <f>DHBU!C9</f>
        <v>Semen Portland</v>
      </c>
      <c r="E505" s="48" t="str">
        <f>DHBU!D9</f>
        <v>Kg</v>
      </c>
      <c r="F505" s="48">
        <v>5.5</v>
      </c>
      <c r="G505" s="103">
        <f>DHBU!E9</f>
        <v>1500</v>
      </c>
      <c r="H505" s="107">
        <f t="shared" si="29"/>
        <v>8250</v>
      </c>
      <c r="I505" s="74"/>
    </row>
    <row r="506" spans="3:9" ht="15.75" x14ac:dyDescent="0.25">
      <c r="C506" s="113"/>
      <c r="D506" s="112" t="str">
        <f>DHBU!C10</f>
        <v>Pasir Beton</v>
      </c>
      <c r="E506" s="48" t="str">
        <f>DHBU!D10</f>
        <v>M³</v>
      </c>
      <c r="F506" s="48">
        <v>8.9999999999999993E-3</v>
      </c>
      <c r="G506" s="103">
        <f>DHBU!E10</f>
        <v>300000</v>
      </c>
      <c r="H506" s="107">
        <f t="shared" si="29"/>
        <v>2700</v>
      </c>
      <c r="I506" s="74"/>
    </row>
    <row r="507" spans="3:9" ht="15.75" x14ac:dyDescent="0.25">
      <c r="C507" s="77"/>
      <c r="D507" s="112" t="str">
        <f>DHBU!C11</f>
        <v>Koral Beton</v>
      </c>
      <c r="E507" s="48" t="str">
        <f>DHBU!D11</f>
        <v>M³</v>
      </c>
      <c r="F507" s="48">
        <v>1.4999999999999999E-2</v>
      </c>
      <c r="G507" s="103">
        <f>DHBU!E11</f>
        <v>280000</v>
      </c>
      <c r="H507" s="107">
        <f t="shared" si="29"/>
        <v>4200</v>
      </c>
      <c r="I507" s="74"/>
    </row>
    <row r="508" spans="3:9" ht="15.75" x14ac:dyDescent="0.25">
      <c r="C508" s="77"/>
      <c r="D508" s="112" t="s">
        <v>209</v>
      </c>
      <c r="E508" s="79"/>
      <c r="F508" s="79"/>
      <c r="G508" s="80"/>
      <c r="H508" s="49">
        <f>SUM(H501:H507)</f>
        <v>52590</v>
      </c>
      <c r="I508" s="74"/>
    </row>
    <row r="509" spans="3:9" ht="15.75" x14ac:dyDescent="0.25">
      <c r="C509" s="77" t="s">
        <v>213</v>
      </c>
      <c r="D509" s="81" t="s">
        <v>214</v>
      </c>
      <c r="E509" s="81"/>
      <c r="F509" s="81"/>
      <c r="G509" s="81"/>
      <c r="H509" s="81"/>
      <c r="I509" s="50" t="s">
        <v>324</v>
      </c>
    </row>
    <row r="510" spans="3:9" ht="15.75" x14ac:dyDescent="0.25">
      <c r="C510" s="77"/>
      <c r="D510" s="42" t="s">
        <v>212</v>
      </c>
      <c r="E510" s="43" t="s">
        <v>212</v>
      </c>
      <c r="F510" s="43" t="s">
        <v>212</v>
      </c>
      <c r="G510" s="44" t="s">
        <v>212</v>
      </c>
      <c r="H510" s="42" t="s">
        <v>212</v>
      </c>
      <c r="I510" s="52"/>
    </row>
    <row r="511" spans="3:9" ht="15.75" x14ac:dyDescent="0.25">
      <c r="C511" s="77" t="s">
        <v>24</v>
      </c>
      <c r="D511" s="75" t="s">
        <v>215</v>
      </c>
      <c r="E511" s="75"/>
      <c r="F511" s="75"/>
      <c r="G511" s="75"/>
      <c r="H511" s="53">
        <f>H508+H499</f>
        <v>71795</v>
      </c>
      <c r="I511" s="52"/>
    </row>
    <row r="512" spans="3:9" ht="15.75" x14ac:dyDescent="0.25">
      <c r="C512" s="77" t="s">
        <v>27</v>
      </c>
      <c r="D512" s="75" t="s">
        <v>217</v>
      </c>
      <c r="E512" s="75"/>
      <c r="F512" s="75"/>
      <c r="G512" s="44" t="s">
        <v>218</v>
      </c>
      <c r="H512" s="53">
        <f>H511*0.15</f>
        <v>10769.25</v>
      </c>
      <c r="I512" s="52"/>
    </row>
    <row r="513" spans="3:9" ht="16.5" thickBot="1" x14ac:dyDescent="0.3">
      <c r="C513" s="54" t="s">
        <v>30</v>
      </c>
      <c r="D513" s="76" t="s">
        <v>216</v>
      </c>
      <c r="E513" s="76"/>
      <c r="F513" s="76"/>
      <c r="G513" s="76"/>
      <c r="H513" s="111">
        <f>H511+H512</f>
        <v>82564.25</v>
      </c>
      <c r="I513" s="55"/>
    </row>
    <row r="514" spans="3:9" ht="15.75" thickBot="1" x14ac:dyDescent="0.3"/>
    <row r="515" spans="3:9" ht="16.5" thickBot="1" x14ac:dyDescent="0.3">
      <c r="C515" s="69" t="s">
        <v>266</v>
      </c>
      <c r="D515" s="91" t="str">
        <f>'VOLUME PEK'!C48</f>
        <v>PEKERJAAN PENUTUP ATAP</v>
      </c>
      <c r="E515" s="92"/>
      <c r="F515" s="92"/>
      <c r="G515" s="92"/>
      <c r="H515" s="92"/>
      <c r="I515" s="93"/>
    </row>
    <row r="516" spans="3:9" ht="15.75" x14ac:dyDescent="0.25">
      <c r="C516" s="39" t="s">
        <v>267</v>
      </c>
      <c r="D516" s="40" t="str">
        <f>'VOLUME PEK'!C49</f>
        <v>Pasang Genteng Kerpus</v>
      </c>
      <c r="E516" s="40"/>
      <c r="F516" s="40"/>
      <c r="G516" s="40"/>
      <c r="H516" s="40"/>
      <c r="I516" s="41"/>
    </row>
    <row r="517" spans="3:9" ht="15.75" x14ac:dyDescent="0.25">
      <c r="C517" s="77" t="s">
        <v>205</v>
      </c>
      <c r="D517" s="42" t="s">
        <v>206</v>
      </c>
      <c r="E517" s="43" t="s">
        <v>2</v>
      </c>
      <c r="F517" s="43" t="s">
        <v>207</v>
      </c>
      <c r="G517" s="44" t="s">
        <v>208</v>
      </c>
      <c r="H517" s="42" t="s">
        <v>209</v>
      </c>
      <c r="I517" s="45" t="s">
        <v>210</v>
      </c>
    </row>
    <row r="518" spans="3:9" ht="15.75" x14ac:dyDescent="0.25">
      <c r="C518" s="77" t="s">
        <v>4</v>
      </c>
      <c r="D518" s="75" t="s">
        <v>185</v>
      </c>
      <c r="E518" s="75"/>
      <c r="F518" s="75"/>
      <c r="G518" s="75"/>
      <c r="H518" s="75"/>
      <c r="I518" s="46"/>
    </row>
    <row r="519" spans="3:9" ht="15.75" x14ac:dyDescent="0.25">
      <c r="C519" s="113"/>
      <c r="D519" s="112" t="str">
        <f>DHBU!C96</f>
        <v>Pekerja</v>
      </c>
      <c r="E519" s="48" t="str">
        <f>DHBU!D96</f>
        <v>Oh</v>
      </c>
      <c r="F519" s="48">
        <v>0.4</v>
      </c>
      <c r="G519" s="103">
        <f>DHBU!E96</f>
        <v>80000</v>
      </c>
      <c r="H519" s="108">
        <f>F519*G519</f>
        <v>32000</v>
      </c>
      <c r="I519" s="46"/>
    </row>
    <row r="520" spans="3:9" ht="15.75" x14ac:dyDescent="0.25">
      <c r="C520" s="113"/>
      <c r="D520" s="112" t="str">
        <f>DHBU!C98</f>
        <v>Tukang Kayu</v>
      </c>
      <c r="E520" s="48" t="str">
        <f>DHBU!D97</f>
        <v>Oh</v>
      </c>
      <c r="F520" s="48">
        <v>0.2</v>
      </c>
      <c r="G520" s="103">
        <f>DHBU!E97</f>
        <v>90000</v>
      </c>
      <c r="H520" s="108">
        <f t="shared" ref="H520:H522" si="30">F520*G520</f>
        <v>18000</v>
      </c>
      <c r="I520" s="46"/>
    </row>
    <row r="521" spans="3:9" ht="15.75" x14ac:dyDescent="0.25">
      <c r="C521" s="77"/>
      <c r="D521" s="176" t="str">
        <f>DHBU!C103</f>
        <v>Kepala Tukang</v>
      </c>
      <c r="E521" s="48" t="str">
        <f>DHBU!D98</f>
        <v>Oh</v>
      </c>
      <c r="F521" s="48">
        <v>0.02</v>
      </c>
      <c r="G521" s="103">
        <f>DHBU!E98</f>
        <v>100000</v>
      </c>
      <c r="H521" s="108">
        <f t="shared" si="30"/>
        <v>2000</v>
      </c>
      <c r="I521" s="46"/>
    </row>
    <row r="522" spans="3:9" ht="15.75" x14ac:dyDescent="0.25">
      <c r="C522" s="77"/>
      <c r="D522" s="42" t="s">
        <v>197</v>
      </c>
      <c r="E522" s="48" t="str">
        <f>DHBU!D99</f>
        <v>Oh</v>
      </c>
      <c r="F522" s="48">
        <v>2E-3</v>
      </c>
      <c r="G522" s="103">
        <f>DHBU!E99</f>
        <v>95000</v>
      </c>
      <c r="H522" s="108">
        <f t="shared" si="30"/>
        <v>190</v>
      </c>
      <c r="I522" s="46"/>
    </row>
    <row r="523" spans="3:9" ht="15.75" x14ac:dyDescent="0.25">
      <c r="C523" s="77"/>
      <c r="D523" s="75" t="s">
        <v>209</v>
      </c>
      <c r="E523" s="75"/>
      <c r="F523" s="75"/>
      <c r="G523" s="75"/>
      <c r="H523" s="49">
        <f>SUM(H519:H522)</f>
        <v>52190</v>
      </c>
      <c r="I523" s="50"/>
    </row>
    <row r="524" spans="3:9" ht="15.75" x14ac:dyDescent="0.25">
      <c r="C524" s="77" t="s">
        <v>18</v>
      </c>
      <c r="D524" s="75" t="s">
        <v>100</v>
      </c>
      <c r="E524" s="75"/>
      <c r="F524" s="75"/>
      <c r="G524" s="75"/>
      <c r="H524" s="75"/>
      <c r="I524" s="74"/>
    </row>
    <row r="525" spans="3:9" ht="15.75" x14ac:dyDescent="0.25">
      <c r="C525" s="113"/>
      <c r="D525" s="112" t="str">
        <f>DHBU!C66</f>
        <v>Genteng Bubung Palentong</v>
      </c>
      <c r="E525" s="48" t="str">
        <f>DHBU!D66</f>
        <v>Bh</v>
      </c>
      <c r="F525" s="48">
        <v>5</v>
      </c>
      <c r="G525" s="103">
        <f>DHBU!E66</f>
        <v>1000</v>
      </c>
      <c r="H525" s="107">
        <f>F525*G525</f>
        <v>5000</v>
      </c>
      <c r="I525" s="74"/>
    </row>
    <row r="526" spans="3:9" ht="15.75" x14ac:dyDescent="0.25">
      <c r="C526" s="113"/>
      <c r="D526" s="112" t="str">
        <f>DHBU!C9</f>
        <v>Semen Portland</v>
      </c>
      <c r="E526" s="48" t="str">
        <f>DHBU!D9</f>
        <v>Kg</v>
      </c>
      <c r="F526" s="48">
        <v>8</v>
      </c>
      <c r="G526" s="103">
        <f>DHBU!E9</f>
        <v>1500</v>
      </c>
      <c r="H526" s="107">
        <f>F526*G526</f>
        <v>12000</v>
      </c>
      <c r="I526" s="74"/>
    </row>
    <row r="527" spans="3:9" ht="15.75" x14ac:dyDescent="0.25">
      <c r="C527" s="77"/>
      <c r="D527" s="42" t="str">
        <f>DHBU!C17</f>
        <v>Pasir Pasang</v>
      </c>
      <c r="E527" s="48" t="str">
        <f>DHBU!D17</f>
        <v>M³</v>
      </c>
      <c r="F527" s="48">
        <v>3.2000000000000001E-2</v>
      </c>
      <c r="G527" s="103">
        <f>DHBU!E17</f>
        <v>350000</v>
      </c>
      <c r="H527" s="51">
        <f>F527*G527</f>
        <v>11200</v>
      </c>
      <c r="I527" s="74"/>
    </row>
    <row r="528" spans="3:9" ht="15.75" x14ac:dyDescent="0.25">
      <c r="C528" s="77"/>
      <c r="D528" s="112" t="s">
        <v>209</v>
      </c>
      <c r="E528" s="79"/>
      <c r="F528" s="79"/>
      <c r="G528" s="80"/>
      <c r="H528" s="51">
        <f>SUM(H525:H527)</f>
        <v>28200</v>
      </c>
      <c r="I528" s="74"/>
    </row>
    <row r="529" spans="3:9" ht="15.75" x14ac:dyDescent="0.25">
      <c r="C529" s="77" t="s">
        <v>213</v>
      </c>
      <c r="D529" s="81" t="s">
        <v>214</v>
      </c>
      <c r="E529" s="81"/>
      <c r="F529" s="81"/>
      <c r="G529" s="81"/>
      <c r="H529" s="81"/>
      <c r="I529" s="50" t="s">
        <v>324</v>
      </c>
    </row>
    <row r="530" spans="3:9" ht="15.75" x14ac:dyDescent="0.25">
      <c r="C530" s="77"/>
      <c r="D530" s="42" t="s">
        <v>212</v>
      </c>
      <c r="E530" s="43" t="s">
        <v>212</v>
      </c>
      <c r="F530" s="43" t="s">
        <v>212</v>
      </c>
      <c r="G530" s="44" t="s">
        <v>212</v>
      </c>
      <c r="H530" s="42" t="s">
        <v>212</v>
      </c>
      <c r="I530" s="52"/>
    </row>
    <row r="531" spans="3:9" ht="15.75" x14ac:dyDescent="0.25">
      <c r="C531" s="77" t="s">
        <v>24</v>
      </c>
      <c r="D531" s="75" t="s">
        <v>215</v>
      </c>
      <c r="E531" s="75"/>
      <c r="F531" s="75"/>
      <c r="G531" s="75"/>
      <c r="H531" s="53">
        <f>H528+H523</f>
        <v>80390</v>
      </c>
      <c r="I531" s="52"/>
    </row>
    <row r="532" spans="3:9" ht="15.75" x14ac:dyDescent="0.25">
      <c r="C532" s="77" t="s">
        <v>27</v>
      </c>
      <c r="D532" s="75" t="s">
        <v>217</v>
      </c>
      <c r="E532" s="75"/>
      <c r="F532" s="75"/>
      <c r="G532" s="44" t="s">
        <v>218</v>
      </c>
      <c r="H532" s="53">
        <f>H531*0.15</f>
        <v>12058.5</v>
      </c>
      <c r="I532" s="52"/>
    </row>
    <row r="533" spans="3:9" ht="16.5" thickBot="1" x14ac:dyDescent="0.3">
      <c r="C533" s="54" t="s">
        <v>30</v>
      </c>
      <c r="D533" s="76" t="s">
        <v>216</v>
      </c>
      <c r="E533" s="76"/>
      <c r="F533" s="76"/>
      <c r="G533" s="76"/>
      <c r="H533" s="111">
        <f>H531+H532</f>
        <v>92448.5</v>
      </c>
      <c r="I533" s="55"/>
    </row>
    <row r="534" spans="3:9" ht="15.75" x14ac:dyDescent="0.25">
      <c r="C534" s="39" t="s">
        <v>268</v>
      </c>
      <c r="D534" s="40" t="str">
        <f>'VOLUME PEK'!C50</f>
        <v>Pasang Genteng Beton</v>
      </c>
      <c r="E534" s="40"/>
      <c r="F534" s="40"/>
      <c r="G534" s="40"/>
      <c r="H534" s="40"/>
      <c r="I534" s="41"/>
    </row>
    <row r="535" spans="3:9" ht="15.75" x14ac:dyDescent="0.25">
      <c r="C535" s="77" t="s">
        <v>205</v>
      </c>
      <c r="D535" s="42" t="s">
        <v>206</v>
      </c>
      <c r="E535" s="43" t="s">
        <v>2</v>
      </c>
      <c r="F535" s="43" t="s">
        <v>207</v>
      </c>
      <c r="G535" s="44" t="s">
        <v>208</v>
      </c>
      <c r="H535" s="42" t="s">
        <v>209</v>
      </c>
      <c r="I535" s="45" t="s">
        <v>210</v>
      </c>
    </row>
    <row r="536" spans="3:9" ht="15.75" x14ac:dyDescent="0.25">
      <c r="C536" s="77" t="s">
        <v>4</v>
      </c>
      <c r="D536" s="75" t="s">
        <v>185</v>
      </c>
      <c r="E536" s="75"/>
      <c r="F536" s="75"/>
      <c r="G536" s="75"/>
      <c r="H536" s="75"/>
      <c r="I536" s="46"/>
    </row>
    <row r="537" spans="3:9" ht="15.75" x14ac:dyDescent="0.25">
      <c r="C537" s="77"/>
      <c r="D537" s="42" t="str">
        <f>DHBU!C96</f>
        <v>Pekerja</v>
      </c>
      <c r="E537" s="48" t="str">
        <f>DHBU!D96</f>
        <v>Oh</v>
      </c>
      <c r="F537" s="48">
        <v>0.4</v>
      </c>
      <c r="G537" s="101">
        <f>DHBU!E96</f>
        <v>80000</v>
      </c>
      <c r="H537" s="49">
        <f>F537*G537</f>
        <v>32000</v>
      </c>
      <c r="I537" s="46"/>
    </row>
    <row r="538" spans="3:9" ht="15.75" x14ac:dyDescent="0.25">
      <c r="C538" s="113"/>
      <c r="D538" s="42" t="str">
        <f>DHBU!C98</f>
        <v>Tukang Kayu</v>
      </c>
      <c r="E538" s="48" t="str">
        <f>DHBU!D97</f>
        <v>Oh</v>
      </c>
      <c r="F538" s="48">
        <v>0.2</v>
      </c>
      <c r="G538" s="101">
        <f>DHBU!E98</f>
        <v>100000</v>
      </c>
      <c r="H538" s="49">
        <f t="shared" ref="H538:H540" si="31">F538*G538</f>
        <v>20000</v>
      </c>
      <c r="I538" s="46"/>
    </row>
    <row r="539" spans="3:9" ht="15.75" x14ac:dyDescent="0.25">
      <c r="C539" s="113"/>
      <c r="D539" s="42" t="str">
        <f>DHBU!C103</f>
        <v>Kepala Tukang</v>
      </c>
      <c r="E539" s="48" t="str">
        <f>DHBU!D98</f>
        <v>Oh</v>
      </c>
      <c r="F539" s="48">
        <v>0.02</v>
      </c>
      <c r="G539" s="101">
        <f>DHBU!E103</f>
        <v>115000</v>
      </c>
      <c r="H539" s="49">
        <f t="shared" si="31"/>
        <v>2300</v>
      </c>
      <c r="I539" s="46"/>
    </row>
    <row r="540" spans="3:9" ht="15.75" x14ac:dyDescent="0.25">
      <c r="C540" s="77"/>
      <c r="D540" s="42" t="str">
        <f>DHBU!C104</f>
        <v>Mandor</v>
      </c>
      <c r="E540" s="48" t="str">
        <f>DHBU!D99</f>
        <v>Oh</v>
      </c>
      <c r="F540" s="48">
        <v>2E-3</v>
      </c>
      <c r="G540" s="101">
        <f>DHBU!E104</f>
        <v>130000</v>
      </c>
      <c r="H540" s="49">
        <f t="shared" si="31"/>
        <v>260</v>
      </c>
      <c r="I540" s="46"/>
    </row>
    <row r="541" spans="3:9" ht="15.75" x14ac:dyDescent="0.25">
      <c r="C541" s="77"/>
      <c r="D541" s="75" t="s">
        <v>209</v>
      </c>
      <c r="E541" s="75"/>
      <c r="F541" s="75"/>
      <c r="G541" s="75"/>
      <c r="H541" s="49">
        <f>SUM(H537:H540)</f>
        <v>54560</v>
      </c>
      <c r="I541" s="50"/>
    </row>
    <row r="542" spans="3:9" ht="15.75" x14ac:dyDescent="0.25">
      <c r="C542" s="77" t="s">
        <v>18</v>
      </c>
      <c r="D542" s="75" t="s">
        <v>100</v>
      </c>
      <c r="E542" s="75"/>
      <c r="F542" s="75"/>
      <c r="G542" s="75"/>
      <c r="H542" s="75"/>
      <c r="I542" s="74"/>
    </row>
    <row r="543" spans="3:9" ht="15.75" x14ac:dyDescent="0.25">
      <c r="C543" s="113"/>
      <c r="D543" s="112" t="str">
        <f>DHBU!C13</f>
        <v>Paku Biasa 2"-5"</v>
      </c>
      <c r="E543" s="48" t="str">
        <f>DHBU!D13</f>
        <v>Kg</v>
      </c>
      <c r="F543" s="177">
        <v>0.03</v>
      </c>
      <c r="G543" s="109">
        <f>DHBU!E13</f>
        <v>16000</v>
      </c>
      <c r="H543" s="107">
        <f>F543*G543</f>
        <v>480</v>
      </c>
      <c r="I543" s="74"/>
    </row>
    <row r="544" spans="3:9" ht="15.75" x14ac:dyDescent="0.25">
      <c r="C544" s="77"/>
      <c r="D544" s="42" t="str">
        <f>DHBU!C67</f>
        <v>Genteng Beton</v>
      </c>
      <c r="E544" s="48" t="str">
        <f>DHBU!D67</f>
        <v>Bh</v>
      </c>
      <c r="F544" s="177">
        <v>11</v>
      </c>
      <c r="G544" s="101">
        <f>DHBU!E67</f>
        <v>4500</v>
      </c>
      <c r="H544" s="107">
        <f>F544*G544</f>
        <v>49500</v>
      </c>
      <c r="I544" s="74"/>
    </row>
    <row r="545" spans="3:9" ht="15.75" x14ac:dyDescent="0.25">
      <c r="C545" s="77"/>
      <c r="D545" s="112" t="s">
        <v>209</v>
      </c>
      <c r="E545" s="79"/>
      <c r="F545" s="79"/>
      <c r="G545" s="80"/>
      <c r="H545" s="51">
        <f>SUM(H543:H544)</f>
        <v>49980</v>
      </c>
      <c r="I545" s="74"/>
    </row>
    <row r="546" spans="3:9" ht="15.75" x14ac:dyDescent="0.25">
      <c r="C546" s="77" t="s">
        <v>213</v>
      </c>
      <c r="D546" s="81" t="s">
        <v>214</v>
      </c>
      <c r="E546" s="81"/>
      <c r="F546" s="81"/>
      <c r="G546" s="81"/>
      <c r="H546" s="81"/>
      <c r="I546" s="50" t="s">
        <v>324</v>
      </c>
    </row>
    <row r="547" spans="3:9" ht="15.75" x14ac:dyDescent="0.25">
      <c r="C547" s="77"/>
      <c r="D547" s="42" t="s">
        <v>212</v>
      </c>
      <c r="E547" s="43" t="s">
        <v>212</v>
      </c>
      <c r="F547" s="43" t="s">
        <v>212</v>
      </c>
      <c r="G547" s="44" t="s">
        <v>212</v>
      </c>
      <c r="H547" s="42" t="s">
        <v>212</v>
      </c>
      <c r="I547" s="52"/>
    </row>
    <row r="548" spans="3:9" ht="15.75" x14ac:dyDescent="0.25">
      <c r="C548" s="77" t="s">
        <v>24</v>
      </c>
      <c r="D548" s="75" t="s">
        <v>215</v>
      </c>
      <c r="E548" s="75"/>
      <c r="F548" s="75"/>
      <c r="G548" s="75"/>
      <c r="H548" s="53">
        <f>H545+H541</f>
        <v>104540</v>
      </c>
      <c r="I548" s="52"/>
    </row>
    <row r="549" spans="3:9" ht="15.75" x14ac:dyDescent="0.25">
      <c r="C549" s="77" t="s">
        <v>27</v>
      </c>
      <c r="D549" s="75" t="s">
        <v>217</v>
      </c>
      <c r="E549" s="75"/>
      <c r="F549" s="75"/>
      <c r="G549" s="44" t="s">
        <v>218</v>
      </c>
      <c r="H549" s="53">
        <f>H548*0.15</f>
        <v>15681</v>
      </c>
      <c r="I549" s="52"/>
    </row>
    <row r="550" spans="3:9" ht="16.5" thickBot="1" x14ac:dyDescent="0.3">
      <c r="C550" s="54" t="s">
        <v>30</v>
      </c>
      <c r="D550" s="76" t="s">
        <v>216</v>
      </c>
      <c r="E550" s="76"/>
      <c r="F550" s="76"/>
      <c r="G550" s="76"/>
      <c r="H550" s="111">
        <f>H548+H549</f>
        <v>120221</v>
      </c>
      <c r="I550" s="55"/>
    </row>
    <row r="551" spans="3:9" ht="15.75" thickBot="1" x14ac:dyDescent="0.3"/>
    <row r="552" spans="3:9" ht="16.5" thickBot="1" x14ac:dyDescent="0.3">
      <c r="C552" s="69" t="s">
        <v>269</v>
      </c>
      <c r="D552" s="91" t="str">
        <f>'VOLUME PEK'!C52</f>
        <v>PEKERJAAN PLAFON</v>
      </c>
      <c r="E552" s="92"/>
      <c r="F552" s="92"/>
      <c r="G552" s="92"/>
      <c r="H552" s="92"/>
      <c r="I552" s="93"/>
    </row>
    <row r="553" spans="3:9" ht="15.75" x14ac:dyDescent="0.25">
      <c r="C553" s="39" t="s">
        <v>270</v>
      </c>
      <c r="D553" s="40" t="str">
        <f>'VOLUME PEK'!C53</f>
        <v>Pasang List Plafon Kayu Profil</v>
      </c>
      <c r="E553" s="40"/>
      <c r="F553" s="40"/>
      <c r="G553" s="40"/>
      <c r="H553" s="40"/>
      <c r="I553" s="41"/>
    </row>
    <row r="554" spans="3:9" ht="15.75" x14ac:dyDescent="0.25">
      <c r="C554" s="77" t="s">
        <v>205</v>
      </c>
      <c r="D554" s="42" t="s">
        <v>206</v>
      </c>
      <c r="E554" s="43" t="s">
        <v>2</v>
      </c>
      <c r="F554" s="43" t="s">
        <v>207</v>
      </c>
      <c r="G554" s="44" t="s">
        <v>208</v>
      </c>
      <c r="H554" s="42" t="s">
        <v>209</v>
      </c>
      <c r="I554" s="45" t="s">
        <v>210</v>
      </c>
    </row>
    <row r="555" spans="3:9" ht="15.75" x14ac:dyDescent="0.25">
      <c r="C555" s="77" t="s">
        <v>4</v>
      </c>
      <c r="D555" s="75" t="s">
        <v>185</v>
      </c>
      <c r="E555" s="75"/>
      <c r="F555" s="75"/>
      <c r="G555" s="75"/>
      <c r="H555" s="75"/>
      <c r="I555" s="46"/>
    </row>
    <row r="556" spans="3:9" ht="15.75" x14ac:dyDescent="0.25">
      <c r="C556" s="113"/>
      <c r="D556" s="112" t="str">
        <f>DHBU!C96</f>
        <v>Pekerja</v>
      </c>
      <c r="E556" s="48" t="str">
        <f>DHBU!D96</f>
        <v>Oh</v>
      </c>
      <c r="F556" s="48">
        <v>0.05</v>
      </c>
      <c r="G556" s="109">
        <f>DHBU!E96</f>
        <v>80000</v>
      </c>
      <c r="H556" s="107">
        <f>F556*G556</f>
        <v>4000</v>
      </c>
      <c r="I556" s="46"/>
    </row>
    <row r="557" spans="3:9" ht="15.75" x14ac:dyDescent="0.25">
      <c r="C557" s="113"/>
      <c r="D557" s="112" t="str">
        <f>DHBU!C98</f>
        <v>Tukang Kayu</v>
      </c>
      <c r="E557" s="48" t="str">
        <f>DHBU!D97</f>
        <v>Oh</v>
      </c>
      <c r="F557" s="48">
        <v>0.05</v>
      </c>
      <c r="G557" s="109">
        <f>DHBU!E98</f>
        <v>100000</v>
      </c>
      <c r="H557" s="107">
        <f t="shared" ref="H557:H559" si="32">F557*G557</f>
        <v>5000</v>
      </c>
      <c r="I557" s="46"/>
    </row>
    <row r="558" spans="3:9" ht="15.75" x14ac:dyDescent="0.25">
      <c r="C558" s="77"/>
      <c r="D558" s="112" t="str">
        <f>DHBU!C103</f>
        <v>Kepala Tukang</v>
      </c>
      <c r="E558" s="48" t="str">
        <f>DHBU!D98</f>
        <v>Oh</v>
      </c>
      <c r="F558" s="48">
        <v>5.0000000000000001E-3</v>
      </c>
      <c r="G558" s="109">
        <f>DHBU!E103</f>
        <v>115000</v>
      </c>
      <c r="H558" s="107">
        <f t="shared" si="32"/>
        <v>575</v>
      </c>
      <c r="I558" s="46"/>
    </row>
    <row r="559" spans="3:9" ht="15.75" x14ac:dyDescent="0.25">
      <c r="C559" s="77"/>
      <c r="D559" s="112" t="str">
        <f>DHBU!C104</f>
        <v>Mandor</v>
      </c>
      <c r="E559" s="48" t="str">
        <f>DHBU!D99</f>
        <v>Oh</v>
      </c>
      <c r="F559" s="48">
        <v>3.0000000000000001E-3</v>
      </c>
      <c r="G559" s="109">
        <f>DHBU!E104</f>
        <v>130000</v>
      </c>
      <c r="H559" s="107">
        <f t="shared" si="32"/>
        <v>390</v>
      </c>
      <c r="I559" s="46"/>
    </row>
    <row r="560" spans="3:9" ht="15.75" x14ac:dyDescent="0.25">
      <c r="C560" s="77"/>
      <c r="D560" s="75" t="s">
        <v>209</v>
      </c>
      <c r="E560" s="75"/>
      <c r="F560" s="75"/>
      <c r="G560" s="75"/>
      <c r="H560" s="49">
        <f>SUM(H556:H559)</f>
        <v>9965</v>
      </c>
      <c r="I560" s="186" t="s">
        <v>352</v>
      </c>
    </row>
    <row r="561" spans="3:9" ht="15.75" x14ac:dyDescent="0.25">
      <c r="C561" s="77" t="s">
        <v>18</v>
      </c>
      <c r="D561" s="75" t="s">
        <v>100</v>
      </c>
      <c r="E561" s="75"/>
      <c r="F561" s="75"/>
      <c r="G561" s="75"/>
      <c r="H561" s="75"/>
      <c r="I561" s="186"/>
    </row>
    <row r="562" spans="3:9" ht="15.75" x14ac:dyDescent="0.25">
      <c r="C562" s="113"/>
      <c r="D562" s="112" t="str">
        <f>DHBU!C68</f>
        <v>Kayu Profil</v>
      </c>
      <c r="E562" s="48" t="str">
        <f>DHBU!D68</f>
        <v>M¹</v>
      </c>
      <c r="F562" s="176">
        <v>1.05</v>
      </c>
      <c r="G562" s="103">
        <f>DHBU!E68</f>
        <v>20000</v>
      </c>
      <c r="H562" s="107">
        <f t="shared" ref="H562:H563" si="33">F562*G562</f>
        <v>21000</v>
      </c>
      <c r="I562" s="186"/>
    </row>
    <row r="563" spans="3:9" ht="15.75" x14ac:dyDescent="0.25">
      <c r="C563" s="77"/>
      <c r="D563" s="112" t="str">
        <f>DHBU!C69</f>
        <v>Paku plafon</v>
      </c>
      <c r="E563" s="48" t="str">
        <f>DHBU!D69</f>
        <v>Kg</v>
      </c>
      <c r="F563" s="176">
        <v>0.01</v>
      </c>
      <c r="G563" s="103">
        <f>DHBU!E69</f>
        <v>27000</v>
      </c>
      <c r="H563" s="107">
        <f t="shared" si="33"/>
        <v>270</v>
      </c>
      <c r="I563" s="186"/>
    </row>
    <row r="564" spans="3:9" ht="15.75" x14ac:dyDescent="0.25">
      <c r="C564" s="77"/>
      <c r="D564" s="112" t="s">
        <v>209</v>
      </c>
      <c r="E564" s="79"/>
      <c r="F564" s="79"/>
      <c r="G564" s="80"/>
      <c r="H564" s="49">
        <f>SUM(H562:H563)</f>
        <v>21270</v>
      </c>
      <c r="I564" s="186"/>
    </row>
    <row r="565" spans="3:9" ht="15.75" x14ac:dyDescent="0.25">
      <c r="C565" s="77" t="s">
        <v>213</v>
      </c>
      <c r="D565" s="81" t="s">
        <v>214</v>
      </c>
      <c r="E565" s="81"/>
      <c r="F565" s="81"/>
      <c r="G565" s="81"/>
      <c r="H565" s="81"/>
      <c r="I565" s="186"/>
    </row>
    <row r="566" spans="3:9" ht="15.75" x14ac:dyDescent="0.25">
      <c r="C566" s="77"/>
      <c r="D566" s="42" t="s">
        <v>212</v>
      </c>
      <c r="E566" s="43" t="s">
        <v>212</v>
      </c>
      <c r="F566" s="43" t="s">
        <v>212</v>
      </c>
      <c r="G566" s="44" t="s">
        <v>212</v>
      </c>
      <c r="H566" s="42" t="s">
        <v>212</v>
      </c>
      <c r="I566" s="52"/>
    </row>
    <row r="567" spans="3:9" ht="15.75" x14ac:dyDescent="0.25">
      <c r="C567" s="77" t="s">
        <v>24</v>
      </c>
      <c r="D567" s="75" t="s">
        <v>215</v>
      </c>
      <c r="E567" s="75"/>
      <c r="F567" s="75"/>
      <c r="G567" s="75"/>
      <c r="H567" s="53">
        <f>H564+H560</f>
        <v>31235</v>
      </c>
      <c r="I567" s="52"/>
    </row>
    <row r="568" spans="3:9" ht="15.75" x14ac:dyDescent="0.25">
      <c r="C568" s="77" t="s">
        <v>27</v>
      </c>
      <c r="D568" s="75" t="s">
        <v>217</v>
      </c>
      <c r="E568" s="75"/>
      <c r="F568" s="75"/>
      <c r="G568" s="44" t="s">
        <v>218</v>
      </c>
      <c r="H568" s="53">
        <f>H567*0.15</f>
        <v>4685.25</v>
      </c>
      <c r="I568" s="52"/>
    </row>
    <row r="569" spans="3:9" ht="16.5" thickBot="1" x14ac:dyDescent="0.3">
      <c r="C569" s="54" t="s">
        <v>30</v>
      </c>
      <c r="D569" s="76" t="s">
        <v>216</v>
      </c>
      <c r="E569" s="76"/>
      <c r="F569" s="76"/>
      <c r="G569" s="76"/>
      <c r="H569" s="111">
        <f>H567+H568</f>
        <v>35920.25</v>
      </c>
      <c r="I569" s="55"/>
    </row>
    <row r="570" spans="3:9" ht="15.75" x14ac:dyDescent="0.25">
      <c r="C570" s="39" t="s">
        <v>271</v>
      </c>
      <c r="D570" s="40" t="str">
        <f>'VOLUME PEK'!C54</f>
        <v>Langit-langit Asbes</v>
      </c>
      <c r="E570" s="40"/>
      <c r="F570" s="40"/>
      <c r="G570" s="40"/>
      <c r="H570" s="40"/>
      <c r="I570" s="41"/>
    </row>
    <row r="571" spans="3:9" ht="15.75" x14ac:dyDescent="0.25">
      <c r="C571" s="77" t="s">
        <v>205</v>
      </c>
      <c r="D571" s="42" t="s">
        <v>206</v>
      </c>
      <c r="E571" s="43" t="s">
        <v>2</v>
      </c>
      <c r="F571" s="43" t="s">
        <v>207</v>
      </c>
      <c r="G571" s="44" t="s">
        <v>208</v>
      </c>
      <c r="H571" s="42" t="s">
        <v>209</v>
      </c>
      <c r="I571" s="45" t="s">
        <v>210</v>
      </c>
    </row>
    <row r="572" spans="3:9" ht="15.75" x14ac:dyDescent="0.25">
      <c r="C572" s="77" t="s">
        <v>4</v>
      </c>
      <c r="D572" s="75" t="s">
        <v>185</v>
      </c>
      <c r="E572" s="75"/>
      <c r="F572" s="75"/>
      <c r="G572" s="75"/>
      <c r="H572" s="75"/>
      <c r="I572" s="46"/>
    </row>
    <row r="573" spans="3:9" ht="15.75" x14ac:dyDescent="0.25">
      <c r="C573" s="113"/>
      <c r="D573" s="112" t="str">
        <f>DHBU!C96</f>
        <v>Pekerja</v>
      </c>
      <c r="E573" s="48" t="str">
        <f>DHBU!D96</f>
        <v>Oh</v>
      </c>
      <c r="F573" s="48">
        <v>0.03</v>
      </c>
      <c r="G573" s="109">
        <f>DHBU!E96</f>
        <v>80000</v>
      </c>
      <c r="H573" s="108">
        <f>F573*G573</f>
        <v>2400</v>
      </c>
      <c r="I573" s="46"/>
    </row>
    <row r="574" spans="3:9" ht="15.75" x14ac:dyDescent="0.25">
      <c r="C574" s="113"/>
      <c r="D574" s="112" t="str">
        <f>DHBU!C98</f>
        <v>Tukang Kayu</v>
      </c>
      <c r="E574" s="48" t="str">
        <f>DHBU!D97</f>
        <v>Oh</v>
      </c>
      <c r="F574" s="48">
        <v>7.0000000000000007E-2</v>
      </c>
      <c r="G574" s="109">
        <f>DHBU!E98</f>
        <v>100000</v>
      </c>
      <c r="H574" s="108">
        <f t="shared" ref="H574:H576" si="34">F574*G574</f>
        <v>7000.0000000000009</v>
      </c>
      <c r="I574" s="46"/>
    </row>
    <row r="575" spans="3:9" ht="15.75" x14ac:dyDescent="0.25">
      <c r="C575" s="77"/>
      <c r="D575" s="112" t="str">
        <f>DHBU!C103</f>
        <v>Kepala Tukang</v>
      </c>
      <c r="E575" s="48" t="str">
        <f>DHBU!D98</f>
        <v>Oh</v>
      </c>
      <c r="F575" s="48">
        <v>7.0000000000000001E-3</v>
      </c>
      <c r="G575" s="109">
        <f>DHBU!E103</f>
        <v>115000</v>
      </c>
      <c r="H575" s="108">
        <f t="shared" si="34"/>
        <v>805</v>
      </c>
      <c r="I575" s="46"/>
    </row>
    <row r="576" spans="3:9" ht="15.75" x14ac:dyDescent="0.25">
      <c r="C576" s="77"/>
      <c r="D576" s="112" t="str">
        <f>DHBU!C104</f>
        <v>Mandor</v>
      </c>
      <c r="E576" s="48" t="str">
        <f>DHBU!D99</f>
        <v>Oh</v>
      </c>
      <c r="F576" s="48">
        <v>4.0000000000000001E-3</v>
      </c>
      <c r="G576" s="109">
        <f>DHBU!E104</f>
        <v>130000</v>
      </c>
      <c r="H576" s="108">
        <f t="shared" si="34"/>
        <v>520</v>
      </c>
      <c r="I576" s="46"/>
    </row>
    <row r="577" spans="3:9" ht="15.75" x14ac:dyDescent="0.25">
      <c r="C577" s="77"/>
      <c r="D577" s="75" t="s">
        <v>209</v>
      </c>
      <c r="E577" s="75"/>
      <c r="F577" s="75"/>
      <c r="G577" s="75"/>
      <c r="H577" s="49">
        <f>SUM(H573:H576)</f>
        <v>10725</v>
      </c>
      <c r="I577" s="50"/>
    </row>
    <row r="578" spans="3:9" ht="15.75" x14ac:dyDescent="0.25">
      <c r="C578" s="77" t="s">
        <v>18</v>
      </c>
      <c r="D578" s="75" t="s">
        <v>100</v>
      </c>
      <c r="E578" s="75"/>
      <c r="F578" s="75"/>
      <c r="G578" s="75"/>
      <c r="H578" s="75"/>
      <c r="I578" s="186" t="s">
        <v>353</v>
      </c>
    </row>
    <row r="579" spans="3:9" ht="15.75" x14ac:dyDescent="0.25">
      <c r="C579" s="113"/>
      <c r="D579" s="112" t="str">
        <f>DHBU!C70</f>
        <v>Pelat Asbes tebal 6mm</v>
      </c>
      <c r="E579" s="48" t="str">
        <f>DHBU!D70</f>
        <v>M²</v>
      </c>
      <c r="F579" s="48">
        <v>1.1000000000000001</v>
      </c>
      <c r="G579" s="109">
        <f>DHBU!E70</f>
        <v>30000</v>
      </c>
      <c r="H579" s="107">
        <f>F579*G579</f>
        <v>33000</v>
      </c>
      <c r="I579" s="186"/>
    </row>
    <row r="580" spans="3:9" ht="15.75" x14ac:dyDescent="0.25">
      <c r="C580" s="77"/>
      <c r="D580" s="112" t="str">
        <f>DHBU!C69</f>
        <v>Paku plafon</v>
      </c>
      <c r="E580" s="48" t="str">
        <f>DHBU!D71</f>
        <v>Bh</v>
      </c>
      <c r="F580" s="48">
        <v>0.01</v>
      </c>
      <c r="G580" s="109">
        <f>DHBU!E71</f>
        <v>15300</v>
      </c>
      <c r="H580" s="107">
        <f>F580*G580</f>
        <v>153</v>
      </c>
      <c r="I580" s="186"/>
    </row>
    <row r="581" spans="3:9" ht="15.75" x14ac:dyDescent="0.25">
      <c r="C581" s="77"/>
      <c r="D581" s="112" t="s">
        <v>209</v>
      </c>
      <c r="E581" s="79"/>
      <c r="F581" s="79"/>
      <c r="G581" s="80"/>
      <c r="H581" s="49">
        <f>SUM(H579:H580)</f>
        <v>33153</v>
      </c>
      <c r="I581" s="186"/>
    </row>
    <row r="582" spans="3:9" ht="15.75" x14ac:dyDescent="0.25">
      <c r="C582" s="77" t="s">
        <v>213</v>
      </c>
      <c r="D582" s="81" t="s">
        <v>214</v>
      </c>
      <c r="E582" s="81"/>
      <c r="F582" s="81"/>
      <c r="G582" s="81"/>
      <c r="H582" s="81"/>
      <c r="I582" s="186"/>
    </row>
    <row r="583" spans="3:9" ht="15.75" x14ac:dyDescent="0.25">
      <c r="C583" s="77"/>
      <c r="D583" s="42" t="s">
        <v>212</v>
      </c>
      <c r="E583" s="43" t="s">
        <v>212</v>
      </c>
      <c r="F583" s="43" t="s">
        <v>212</v>
      </c>
      <c r="G583" s="44" t="s">
        <v>212</v>
      </c>
      <c r="H583" s="42" t="s">
        <v>212</v>
      </c>
      <c r="I583" s="186"/>
    </row>
    <row r="584" spans="3:9" ht="15.75" x14ac:dyDescent="0.25">
      <c r="C584" s="77" t="s">
        <v>24</v>
      </c>
      <c r="D584" s="75" t="s">
        <v>215</v>
      </c>
      <c r="E584" s="75"/>
      <c r="F584" s="75"/>
      <c r="G584" s="75"/>
      <c r="H584" s="53">
        <f>H581+H577</f>
        <v>43878</v>
      </c>
      <c r="I584" s="52"/>
    </row>
    <row r="585" spans="3:9" ht="15.75" x14ac:dyDescent="0.25">
      <c r="C585" s="77" t="s">
        <v>27</v>
      </c>
      <c r="D585" s="75" t="s">
        <v>217</v>
      </c>
      <c r="E585" s="75"/>
      <c r="F585" s="75"/>
      <c r="G585" s="44" t="s">
        <v>218</v>
      </c>
      <c r="H585" s="53">
        <f>H584*0.15</f>
        <v>6581.7</v>
      </c>
      <c r="I585" s="52"/>
    </row>
    <row r="586" spans="3:9" ht="16.5" thickBot="1" x14ac:dyDescent="0.3">
      <c r="C586" s="54" t="s">
        <v>30</v>
      </c>
      <c r="D586" s="76" t="s">
        <v>216</v>
      </c>
      <c r="E586" s="76"/>
      <c r="F586" s="76"/>
      <c r="G586" s="76"/>
      <c r="H586" s="111">
        <f>H584+H585</f>
        <v>50459.7</v>
      </c>
      <c r="I586" s="55"/>
    </row>
    <row r="587" spans="3:9" ht="15.75" thickBot="1" x14ac:dyDescent="0.3"/>
    <row r="588" spans="3:9" ht="16.5" thickBot="1" x14ac:dyDescent="0.3">
      <c r="C588" s="69" t="s">
        <v>272</v>
      </c>
      <c r="D588" s="181" t="str">
        <f>'VOLUME PEK'!C56</f>
        <v>PEKERJAAN PENUTUP LANTAI DAN DINDING</v>
      </c>
      <c r="E588" s="92"/>
      <c r="F588" s="92"/>
      <c r="G588" s="92"/>
      <c r="H588" s="92"/>
      <c r="I588" s="93"/>
    </row>
    <row r="589" spans="3:9" ht="15.75" x14ac:dyDescent="0.25">
      <c r="C589" s="39" t="s">
        <v>273</v>
      </c>
      <c r="D589" s="40" t="str">
        <f>'VOLUME PEK'!C57</f>
        <v>Pekerjaan Urug Pasir Bawah Lantai</v>
      </c>
      <c r="E589" s="40"/>
      <c r="F589" s="40"/>
      <c r="G589" s="40"/>
      <c r="H589" s="40"/>
      <c r="I589" s="41"/>
    </row>
    <row r="590" spans="3:9" ht="15.75" x14ac:dyDescent="0.25">
      <c r="C590" s="77" t="s">
        <v>205</v>
      </c>
      <c r="D590" s="42" t="s">
        <v>206</v>
      </c>
      <c r="E590" s="43" t="s">
        <v>2</v>
      </c>
      <c r="F590" s="43" t="s">
        <v>207</v>
      </c>
      <c r="G590" s="44" t="s">
        <v>208</v>
      </c>
      <c r="H590" s="42" t="s">
        <v>209</v>
      </c>
      <c r="I590" s="45" t="s">
        <v>210</v>
      </c>
    </row>
    <row r="591" spans="3:9" ht="15.75" x14ac:dyDescent="0.25">
      <c r="C591" s="77" t="s">
        <v>4</v>
      </c>
      <c r="D591" s="75" t="s">
        <v>185</v>
      </c>
      <c r="E591" s="75"/>
      <c r="F591" s="75"/>
      <c r="G591" s="75"/>
      <c r="H591" s="75"/>
      <c r="I591" s="46"/>
    </row>
    <row r="592" spans="3:9" ht="15.75" x14ac:dyDescent="0.25">
      <c r="C592" s="77"/>
      <c r="D592" s="42" t="str">
        <f>DHBU!C96</f>
        <v>Pekerja</v>
      </c>
      <c r="E592" s="48" t="str">
        <f>DHBU!D96</f>
        <v>Oh</v>
      </c>
      <c r="F592" s="48">
        <v>0.3</v>
      </c>
      <c r="G592" s="101">
        <f>DHBU!E96</f>
        <v>80000</v>
      </c>
      <c r="H592" s="49">
        <f>F592*G592</f>
        <v>24000</v>
      </c>
      <c r="I592" s="46"/>
    </row>
    <row r="593" spans="3:9" ht="15.75" x14ac:dyDescent="0.25">
      <c r="C593" s="171"/>
      <c r="D593" s="42" t="str">
        <f>DHBU!C100</f>
        <v>Tukang Gali</v>
      </c>
      <c r="E593" s="48" t="str">
        <f>DHBU!D97</f>
        <v>Oh</v>
      </c>
      <c r="F593" s="48">
        <v>0</v>
      </c>
      <c r="G593" s="101">
        <f>DHBU!E100</f>
        <v>90000</v>
      </c>
      <c r="H593" s="49">
        <f t="shared" ref="H593:H595" si="35">F593*G593</f>
        <v>0</v>
      </c>
      <c r="I593" s="46"/>
    </row>
    <row r="594" spans="3:9" ht="15.75" x14ac:dyDescent="0.25">
      <c r="C594" s="171"/>
      <c r="D594" s="42" t="str">
        <f>DHBU!C103</f>
        <v>Kepala Tukang</v>
      </c>
      <c r="E594" s="48" t="str">
        <f>DHBU!D98</f>
        <v>Oh</v>
      </c>
      <c r="F594" s="48">
        <v>0</v>
      </c>
      <c r="G594" s="101">
        <f>DHBU!E103</f>
        <v>115000</v>
      </c>
      <c r="H594" s="49">
        <f t="shared" si="35"/>
        <v>0</v>
      </c>
      <c r="I594" s="46"/>
    </row>
    <row r="595" spans="3:9" ht="15.75" x14ac:dyDescent="0.25">
      <c r="C595" s="77"/>
      <c r="D595" s="42" t="str">
        <f>DHBU!C104</f>
        <v>Mandor</v>
      </c>
      <c r="E595" s="48" t="str">
        <f>DHBU!D99</f>
        <v>Oh</v>
      </c>
      <c r="F595" s="48">
        <v>0.75</v>
      </c>
      <c r="G595" s="101">
        <f>DHBU!E104</f>
        <v>130000</v>
      </c>
      <c r="H595" s="49">
        <f t="shared" si="35"/>
        <v>97500</v>
      </c>
      <c r="I595" s="46"/>
    </row>
    <row r="596" spans="3:9" ht="15.75" x14ac:dyDescent="0.25">
      <c r="C596" s="77"/>
      <c r="D596" s="75" t="s">
        <v>209</v>
      </c>
      <c r="E596" s="75"/>
      <c r="F596" s="75"/>
      <c r="G596" s="75"/>
      <c r="H596" s="49">
        <f>SUM(H592:H595)</f>
        <v>121500</v>
      </c>
      <c r="I596" s="50"/>
    </row>
    <row r="597" spans="3:9" ht="15.75" x14ac:dyDescent="0.25">
      <c r="C597" s="77" t="s">
        <v>18</v>
      </c>
      <c r="D597" s="75" t="s">
        <v>100</v>
      </c>
      <c r="E597" s="75"/>
      <c r="F597" s="75"/>
      <c r="G597" s="75"/>
      <c r="H597" s="75"/>
      <c r="I597" s="74"/>
    </row>
    <row r="598" spans="3:9" ht="15.75" x14ac:dyDescent="0.25">
      <c r="C598" s="77"/>
      <c r="D598" s="42" t="str">
        <f>DHBU!C23</f>
        <v>Pasir Urug</v>
      </c>
      <c r="E598" s="48" t="str">
        <f>DHBU!D23</f>
        <v>M³</v>
      </c>
      <c r="F598" s="48">
        <v>1.2</v>
      </c>
      <c r="G598" s="42">
        <f>DHBU!E23</f>
        <v>100000</v>
      </c>
      <c r="H598" s="49">
        <f>F598*G598</f>
        <v>120000</v>
      </c>
      <c r="I598" s="74"/>
    </row>
    <row r="599" spans="3:9" ht="15.75" x14ac:dyDescent="0.25">
      <c r="C599" s="77"/>
      <c r="D599" s="172" t="s">
        <v>209</v>
      </c>
      <c r="E599" s="79"/>
      <c r="F599" s="79"/>
      <c r="G599" s="80"/>
      <c r="H599" s="49">
        <f>SUM(H598:H598)</f>
        <v>120000</v>
      </c>
      <c r="I599" s="74"/>
    </row>
    <row r="600" spans="3:9" ht="15.75" x14ac:dyDescent="0.25">
      <c r="C600" s="77" t="s">
        <v>213</v>
      </c>
      <c r="D600" s="81" t="s">
        <v>214</v>
      </c>
      <c r="E600" s="81"/>
      <c r="F600" s="81"/>
      <c r="G600" s="81"/>
      <c r="H600" s="81"/>
      <c r="I600" s="50" t="s">
        <v>324</v>
      </c>
    </row>
    <row r="601" spans="3:9" ht="15.75" x14ac:dyDescent="0.25">
      <c r="C601" s="77"/>
      <c r="D601" s="42" t="s">
        <v>212</v>
      </c>
      <c r="E601" s="43" t="s">
        <v>212</v>
      </c>
      <c r="F601" s="43" t="s">
        <v>212</v>
      </c>
      <c r="G601" s="44" t="s">
        <v>212</v>
      </c>
      <c r="H601" s="42" t="s">
        <v>212</v>
      </c>
      <c r="I601" s="52"/>
    </row>
    <row r="602" spans="3:9" ht="15.75" x14ac:dyDescent="0.25">
      <c r="C602" s="77" t="s">
        <v>24</v>
      </c>
      <c r="D602" s="75" t="s">
        <v>215</v>
      </c>
      <c r="E602" s="75"/>
      <c r="F602" s="75"/>
      <c r="G602" s="75"/>
      <c r="H602" s="53">
        <f>H599+H596</f>
        <v>241500</v>
      </c>
      <c r="I602" s="52"/>
    </row>
    <row r="603" spans="3:9" ht="15.75" x14ac:dyDescent="0.25">
      <c r="C603" s="77" t="s">
        <v>27</v>
      </c>
      <c r="D603" s="75" t="s">
        <v>217</v>
      </c>
      <c r="E603" s="75"/>
      <c r="F603" s="75"/>
      <c r="G603" s="44" t="s">
        <v>218</v>
      </c>
      <c r="H603" s="53">
        <f>H602*0.15</f>
        <v>36225</v>
      </c>
      <c r="I603" s="52"/>
    </row>
    <row r="604" spans="3:9" ht="16.5" thickBot="1" x14ac:dyDescent="0.3">
      <c r="C604" s="54" t="s">
        <v>30</v>
      </c>
      <c r="D604" s="76" t="s">
        <v>216</v>
      </c>
      <c r="E604" s="76"/>
      <c r="F604" s="76"/>
      <c r="G604" s="76"/>
      <c r="H604" s="111">
        <f>H602+H603</f>
        <v>277725</v>
      </c>
      <c r="I604" s="55"/>
    </row>
    <row r="605" spans="3:9" ht="15.75" x14ac:dyDescent="0.25">
      <c r="C605" s="39" t="s">
        <v>274</v>
      </c>
      <c r="D605" s="40" t="str">
        <f>'VOLUME PEK'!C58</f>
        <v>Pasang Lantai Keramik 33X33 cm</v>
      </c>
      <c r="E605" s="40"/>
      <c r="F605" s="40"/>
      <c r="G605" s="40"/>
      <c r="H605" s="40"/>
      <c r="I605" s="41"/>
    </row>
    <row r="606" spans="3:9" ht="15.75" x14ac:dyDescent="0.25">
      <c r="C606" s="77" t="s">
        <v>205</v>
      </c>
      <c r="D606" s="42" t="s">
        <v>206</v>
      </c>
      <c r="E606" s="43" t="s">
        <v>2</v>
      </c>
      <c r="F606" s="43" t="s">
        <v>207</v>
      </c>
      <c r="G606" s="44" t="s">
        <v>208</v>
      </c>
      <c r="H606" s="42" t="s">
        <v>209</v>
      </c>
      <c r="I606" s="45" t="s">
        <v>210</v>
      </c>
    </row>
    <row r="607" spans="3:9" ht="15.75" x14ac:dyDescent="0.25">
      <c r="C607" s="77" t="s">
        <v>4</v>
      </c>
      <c r="D607" s="75" t="s">
        <v>185</v>
      </c>
      <c r="E607" s="75"/>
      <c r="F607" s="75"/>
      <c r="G607" s="75"/>
      <c r="H607" s="75"/>
      <c r="I607" s="46"/>
    </row>
    <row r="608" spans="3:9" ht="15.75" x14ac:dyDescent="0.25">
      <c r="C608" s="77"/>
      <c r="D608" s="42" t="str">
        <f>DHBU!C96</f>
        <v>Pekerja</v>
      </c>
      <c r="E608" s="48" t="str">
        <f>DHBU!D96</f>
        <v>Oh</v>
      </c>
      <c r="F608" s="48">
        <v>0.7</v>
      </c>
      <c r="G608" s="103">
        <f>DHBU!E96</f>
        <v>80000</v>
      </c>
      <c r="H608" s="49">
        <f>G608*F608</f>
        <v>56000</v>
      </c>
      <c r="I608" s="46"/>
    </row>
    <row r="609" spans="3:9" ht="15.75" x14ac:dyDescent="0.25">
      <c r="C609" s="171"/>
      <c r="D609" s="42" t="str">
        <f>DHBU!C97</f>
        <v>Tukang Batu</v>
      </c>
      <c r="E609" s="48" t="str">
        <f>DHBU!D97</f>
        <v>Oh</v>
      </c>
      <c r="F609" s="48">
        <v>0.35</v>
      </c>
      <c r="G609" s="103">
        <f>DHBU!E97</f>
        <v>90000</v>
      </c>
      <c r="H609" s="49">
        <f t="shared" ref="H609:H611" si="36">G609*F609</f>
        <v>31499.999999999996</v>
      </c>
      <c r="I609" s="46"/>
    </row>
    <row r="610" spans="3:9" ht="15.75" x14ac:dyDescent="0.25">
      <c r="C610" s="171"/>
      <c r="D610" s="42" t="str">
        <f>DHBU!C103</f>
        <v>Kepala Tukang</v>
      </c>
      <c r="E610" s="48" t="str">
        <f>DHBU!D98</f>
        <v>Oh</v>
      </c>
      <c r="F610" s="48">
        <v>3.5000000000000003E-2</v>
      </c>
      <c r="G610" s="103">
        <f>DHBU!E103</f>
        <v>115000</v>
      </c>
      <c r="H610" s="49">
        <f t="shared" si="36"/>
        <v>4025.0000000000005</v>
      </c>
      <c r="I610" s="46"/>
    </row>
    <row r="611" spans="3:9" ht="15.75" x14ac:dyDescent="0.25">
      <c r="C611" s="77"/>
      <c r="D611" s="42" t="str">
        <f>DHBU!C104</f>
        <v>Mandor</v>
      </c>
      <c r="E611" s="48" t="str">
        <f>DHBU!D99</f>
        <v>Oh</v>
      </c>
      <c r="F611" s="48">
        <v>3.5000000000000003E-2</v>
      </c>
      <c r="G611" s="103">
        <f>DHBU!E104</f>
        <v>130000</v>
      </c>
      <c r="H611" s="49">
        <f t="shared" si="36"/>
        <v>4550</v>
      </c>
      <c r="I611" s="46"/>
    </row>
    <row r="612" spans="3:9" ht="15.75" x14ac:dyDescent="0.25">
      <c r="C612" s="77"/>
      <c r="D612" s="75" t="s">
        <v>209</v>
      </c>
      <c r="E612" s="75"/>
      <c r="F612" s="75"/>
      <c r="G612" s="75"/>
      <c r="H612" s="49">
        <f>SUM(H608:H611)</f>
        <v>96075</v>
      </c>
      <c r="I612" s="186" t="s">
        <v>354</v>
      </c>
    </row>
    <row r="613" spans="3:9" ht="15.75" x14ac:dyDescent="0.25">
      <c r="C613" s="77" t="s">
        <v>18</v>
      </c>
      <c r="D613" s="75" t="s">
        <v>100</v>
      </c>
      <c r="E613" s="75"/>
      <c r="F613" s="75"/>
      <c r="G613" s="75"/>
      <c r="H613" s="75"/>
      <c r="I613" s="186"/>
    </row>
    <row r="614" spans="3:9" ht="15.75" x14ac:dyDescent="0.25">
      <c r="C614" s="171"/>
      <c r="D614" s="172" t="str">
        <f>DHBU!C71</f>
        <v>Ubin Keramik 33X33 cm</v>
      </c>
      <c r="E614" s="48" t="str">
        <f>DHBU!D71</f>
        <v>Bh</v>
      </c>
      <c r="F614" s="48">
        <v>1.05</v>
      </c>
      <c r="G614" s="103">
        <f>DHBU!E71</f>
        <v>15300</v>
      </c>
      <c r="H614" s="49">
        <f t="shared" ref="H614:H616" si="37">G614*F614</f>
        <v>16065</v>
      </c>
      <c r="I614" s="186"/>
    </row>
    <row r="615" spans="3:9" ht="15.75" x14ac:dyDescent="0.25">
      <c r="C615" s="171"/>
      <c r="D615" s="172" t="str">
        <f>DHBU!C9</f>
        <v>Semen Portland</v>
      </c>
      <c r="E615" s="48" t="str">
        <f>DHBU!D9</f>
        <v>Kg</v>
      </c>
      <c r="F615" s="48">
        <v>8.19</v>
      </c>
      <c r="G615" s="103">
        <f>DHBU!E9</f>
        <v>1500</v>
      </c>
      <c r="H615" s="49">
        <f t="shared" si="37"/>
        <v>12285</v>
      </c>
      <c r="I615" s="186"/>
    </row>
    <row r="616" spans="3:9" ht="15.75" x14ac:dyDescent="0.25">
      <c r="C616" s="171"/>
      <c r="D616" s="172" t="str">
        <f>DHBU!C10</f>
        <v>Pasir Beton</v>
      </c>
      <c r="E616" s="48" t="str">
        <f>DHBU!D10</f>
        <v>M³</v>
      </c>
      <c r="F616" s="48">
        <v>4.4999999999999998E-2</v>
      </c>
      <c r="G616" s="103">
        <f>DHBU!E10</f>
        <v>300000</v>
      </c>
      <c r="H616" s="49">
        <f t="shared" si="37"/>
        <v>13500</v>
      </c>
      <c r="I616" s="186"/>
    </row>
    <row r="617" spans="3:9" ht="15.75" x14ac:dyDescent="0.25">
      <c r="C617" s="77"/>
      <c r="D617" s="172" t="str">
        <f>DHBU!C72</f>
        <v>Semen Warna</v>
      </c>
      <c r="E617" s="48" t="str">
        <f>DHBU!D72</f>
        <v>Kg</v>
      </c>
      <c r="F617" s="48">
        <v>0.5</v>
      </c>
      <c r="G617" s="103">
        <f>DHBU!E72</f>
        <v>2000</v>
      </c>
      <c r="H617" s="49">
        <f>G617*F617</f>
        <v>1000</v>
      </c>
      <c r="I617" s="186"/>
    </row>
    <row r="618" spans="3:9" ht="15.75" x14ac:dyDescent="0.25">
      <c r="C618" s="77"/>
      <c r="D618" s="172" t="s">
        <v>209</v>
      </c>
      <c r="E618" s="79"/>
      <c r="F618" s="79"/>
      <c r="G618" s="80"/>
      <c r="H618" s="49">
        <f>SUM(H614:H617)</f>
        <v>42850</v>
      </c>
      <c r="I618" s="186"/>
    </row>
    <row r="619" spans="3:9" ht="15.75" x14ac:dyDescent="0.25">
      <c r="C619" s="77" t="s">
        <v>213</v>
      </c>
      <c r="D619" s="81" t="s">
        <v>214</v>
      </c>
      <c r="E619" s="81"/>
      <c r="F619" s="81"/>
      <c r="G619" s="81"/>
      <c r="H619" s="81"/>
      <c r="I619" s="186"/>
    </row>
    <row r="620" spans="3:9" ht="15.75" x14ac:dyDescent="0.25">
      <c r="C620" s="77"/>
      <c r="D620" s="42" t="s">
        <v>212</v>
      </c>
      <c r="E620" s="43" t="s">
        <v>212</v>
      </c>
      <c r="F620" s="43" t="s">
        <v>212</v>
      </c>
      <c r="G620" s="44" t="s">
        <v>212</v>
      </c>
      <c r="H620" s="42" t="s">
        <v>212</v>
      </c>
      <c r="I620" s="186"/>
    </row>
    <row r="621" spans="3:9" ht="15.75" x14ac:dyDescent="0.25">
      <c r="C621" s="77" t="s">
        <v>24</v>
      </c>
      <c r="D621" s="75" t="s">
        <v>215</v>
      </c>
      <c r="E621" s="75"/>
      <c r="F621" s="75"/>
      <c r="G621" s="75"/>
      <c r="H621" s="53">
        <f>H618+H612</f>
        <v>138925</v>
      </c>
      <c r="I621" s="52"/>
    </row>
    <row r="622" spans="3:9" ht="15.75" x14ac:dyDescent="0.25">
      <c r="C622" s="77" t="s">
        <v>27</v>
      </c>
      <c r="D622" s="75" t="s">
        <v>217</v>
      </c>
      <c r="E622" s="75"/>
      <c r="F622" s="75"/>
      <c r="G622" s="44" t="s">
        <v>218</v>
      </c>
      <c r="H622" s="53">
        <f>H621*0.15</f>
        <v>20838.75</v>
      </c>
      <c r="I622" s="52"/>
    </row>
    <row r="623" spans="3:9" ht="16.5" thickBot="1" x14ac:dyDescent="0.3">
      <c r="C623" s="54" t="s">
        <v>30</v>
      </c>
      <c r="D623" s="76" t="s">
        <v>216</v>
      </c>
      <c r="E623" s="76"/>
      <c r="F623" s="76"/>
      <c r="G623" s="76"/>
      <c r="H623" s="111">
        <f>H621+H622</f>
        <v>159763.75</v>
      </c>
      <c r="I623" s="55"/>
    </row>
    <row r="624" spans="3:9" ht="15.75" x14ac:dyDescent="0.25">
      <c r="C624" s="39" t="s">
        <v>275</v>
      </c>
      <c r="D624" s="40" t="str">
        <f>'VOLUME PEK'!C59</f>
        <v>Pasang Lantai Keramik 10X20 cm</v>
      </c>
      <c r="E624" s="40"/>
      <c r="F624" s="40"/>
      <c r="G624" s="40"/>
      <c r="H624" s="40"/>
      <c r="I624" s="41"/>
    </row>
    <row r="625" spans="3:9" ht="15.75" x14ac:dyDescent="0.25">
      <c r="C625" s="77" t="s">
        <v>205</v>
      </c>
      <c r="D625" s="42" t="s">
        <v>206</v>
      </c>
      <c r="E625" s="43" t="s">
        <v>2</v>
      </c>
      <c r="F625" s="43" t="s">
        <v>207</v>
      </c>
      <c r="G625" s="44" t="s">
        <v>208</v>
      </c>
      <c r="H625" s="42" t="s">
        <v>209</v>
      </c>
      <c r="I625" s="45" t="s">
        <v>210</v>
      </c>
    </row>
    <row r="626" spans="3:9" ht="15.75" x14ac:dyDescent="0.25">
      <c r="C626" s="77" t="s">
        <v>4</v>
      </c>
      <c r="D626" s="75" t="s">
        <v>185</v>
      </c>
      <c r="E626" s="75"/>
      <c r="F626" s="75"/>
      <c r="G626" s="75"/>
      <c r="H626" s="75"/>
      <c r="I626" s="46"/>
    </row>
    <row r="627" spans="3:9" ht="15.75" x14ac:dyDescent="0.25">
      <c r="C627" s="171"/>
      <c r="D627" s="172" t="str">
        <f>DHBU!C96</f>
        <v>Pekerja</v>
      </c>
      <c r="E627" s="48" t="str">
        <f>DHBU!D96</f>
        <v>Oh</v>
      </c>
      <c r="F627" s="48">
        <v>0.7</v>
      </c>
      <c r="G627" s="103">
        <f>DHBU!E96</f>
        <v>80000</v>
      </c>
      <c r="H627" s="49">
        <f>G627*F627</f>
        <v>56000</v>
      </c>
      <c r="I627" s="46"/>
    </row>
    <row r="628" spans="3:9" ht="15.75" x14ac:dyDescent="0.25">
      <c r="C628" s="171"/>
      <c r="D628" s="172" t="str">
        <f>DHBU!C97</f>
        <v>Tukang Batu</v>
      </c>
      <c r="E628" s="48" t="str">
        <f>DHBU!D97</f>
        <v>Oh</v>
      </c>
      <c r="F628" s="48">
        <v>0.35</v>
      </c>
      <c r="G628" s="103">
        <f>DHBU!E97</f>
        <v>90000</v>
      </c>
      <c r="H628" s="49">
        <f t="shared" ref="H628:H630" si="38">G628*F628</f>
        <v>31499.999999999996</v>
      </c>
      <c r="I628" s="46"/>
    </row>
    <row r="629" spans="3:9" ht="15.75" x14ac:dyDescent="0.25">
      <c r="C629" s="77"/>
      <c r="D629" s="172" t="str">
        <f>DHBU!C103</f>
        <v>Kepala Tukang</v>
      </c>
      <c r="E629" s="48" t="str">
        <f>DHBU!D98</f>
        <v>Oh</v>
      </c>
      <c r="F629" s="48">
        <v>3.5000000000000003E-2</v>
      </c>
      <c r="G629" s="103">
        <f>DHBU!E103</f>
        <v>115000</v>
      </c>
      <c r="H629" s="49">
        <f t="shared" si="38"/>
        <v>4025.0000000000005</v>
      </c>
      <c r="I629" s="46"/>
    </row>
    <row r="630" spans="3:9" ht="15.75" x14ac:dyDescent="0.25">
      <c r="C630" s="77"/>
      <c r="D630" s="172" t="str">
        <f>DHBU!C104</f>
        <v>Mandor</v>
      </c>
      <c r="E630" s="48" t="str">
        <f>DHBU!D99</f>
        <v>Oh</v>
      </c>
      <c r="F630" s="48">
        <v>3.5000000000000003E-2</v>
      </c>
      <c r="G630" s="103">
        <f>DHBU!E104</f>
        <v>130000</v>
      </c>
      <c r="H630" s="49">
        <f t="shared" si="38"/>
        <v>4550</v>
      </c>
      <c r="I630" s="46"/>
    </row>
    <row r="631" spans="3:9" ht="15.75" x14ac:dyDescent="0.25">
      <c r="C631" s="77"/>
      <c r="D631" s="75" t="s">
        <v>209</v>
      </c>
      <c r="E631" s="75"/>
      <c r="F631" s="75"/>
      <c r="G631" s="75"/>
      <c r="H631" s="49">
        <f>SUM(H627:H630)</f>
        <v>96075</v>
      </c>
      <c r="I631" s="50"/>
    </row>
    <row r="632" spans="3:9" ht="15.75" x14ac:dyDescent="0.25">
      <c r="C632" s="77" t="s">
        <v>18</v>
      </c>
      <c r="D632" s="75" t="s">
        <v>100</v>
      </c>
      <c r="E632" s="75"/>
      <c r="F632" s="75"/>
      <c r="G632" s="75"/>
      <c r="H632" s="75"/>
      <c r="I632" s="186" t="s">
        <v>355</v>
      </c>
    </row>
    <row r="633" spans="3:9" ht="15.75" x14ac:dyDescent="0.25">
      <c r="C633" s="171"/>
      <c r="D633" s="172" t="str">
        <f>DHBU!C73</f>
        <v>Ubin Keramik Artistik 10X20 cm</v>
      </c>
      <c r="E633" s="48" t="str">
        <f>DHBU!D73</f>
        <v>Bh</v>
      </c>
      <c r="F633" s="48">
        <v>53</v>
      </c>
      <c r="G633" s="103">
        <f>DHBU!E73</f>
        <v>1200</v>
      </c>
      <c r="H633" s="49">
        <f t="shared" ref="H633:H636" si="39">G633*F633</f>
        <v>63600</v>
      </c>
      <c r="I633" s="186"/>
    </row>
    <row r="634" spans="3:9" ht="15.75" x14ac:dyDescent="0.25">
      <c r="C634" s="171"/>
      <c r="D634" s="172" t="str">
        <f>DHBU!C9</f>
        <v>Semen Portland</v>
      </c>
      <c r="E634" s="48" t="str">
        <f>DHBU!D9</f>
        <v>Kg</v>
      </c>
      <c r="F634" s="48">
        <v>8.19</v>
      </c>
      <c r="G634" s="103">
        <f>DHBU!E9</f>
        <v>1500</v>
      </c>
      <c r="H634" s="49">
        <f t="shared" si="39"/>
        <v>12285</v>
      </c>
      <c r="I634" s="186"/>
    </row>
    <row r="635" spans="3:9" ht="15.75" x14ac:dyDescent="0.25">
      <c r="C635" s="171"/>
      <c r="D635" s="172" t="str">
        <f>DHBU!C17</f>
        <v>Pasir Pasang</v>
      </c>
      <c r="E635" s="48" t="str">
        <f>DHBU!D17</f>
        <v>M³</v>
      </c>
      <c r="F635" s="48">
        <v>4.4999999999999998E-2</v>
      </c>
      <c r="G635" s="103">
        <f>DHBU!E17</f>
        <v>350000</v>
      </c>
      <c r="H635" s="49">
        <f t="shared" si="39"/>
        <v>15750</v>
      </c>
      <c r="I635" s="186"/>
    </row>
    <row r="636" spans="3:9" ht="15.75" x14ac:dyDescent="0.25">
      <c r="C636" s="77"/>
      <c r="D636" s="42" t="str">
        <f>DHBU!C72</f>
        <v>Semen Warna</v>
      </c>
      <c r="E636" s="48" t="str">
        <f>DHBU!D72</f>
        <v>Kg</v>
      </c>
      <c r="F636" s="48">
        <v>2.75</v>
      </c>
      <c r="G636" s="103">
        <f>DHBU!E72</f>
        <v>2000</v>
      </c>
      <c r="H636" s="49">
        <f t="shared" si="39"/>
        <v>5500</v>
      </c>
      <c r="I636" s="186"/>
    </row>
    <row r="637" spans="3:9" ht="15.75" x14ac:dyDescent="0.25">
      <c r="C637" s="77"/>
      <c r="D637" s="172" t="s">
        <v>209</v>
      </c>
      <c r="E637" s="79"/>
      <c r="F637" s="79"/>
      <c r="G637" s="80"/>
      <c r="H637" s="49">
        <f>SUM(H633:H636)</f>
        <v>97135</v>
      </c>
      <c r="I637" s="186"/>
    </row>
    <row r="638" spans="3:9" ht="15.75" x14ac:dyDescent="0.25">
      <c r="C638" s="77" t="s">
        <v>213</v>
      </c>
      <c r="D638" s="81" t="s">
        <v>214</v>
      </c>
      <c r="E638" s="81"/>
      <c r="F638" s="81"/>
      <c r="G638" s="81"/>
      <c r="H638" s="81"/>
      <c r="I638" s="186"/>
    </row>
    <row r="639" spans="3:9" ht="15.75" x14ac:dyDescent="0.25">
      <c r="C639" s="77"/>
      <c r="D639" s="42" t="s">
        <v>212</v>
      </c>
      <c r="E639" s="43" t="s">
        <v>212</v>
      </c>
      <c r="F639" s="43" t="s">
        <v>212</v>
      </c>
      <c r="G639" s="44" t="s">
        <v>212</v>
      </c>
      <c r="H639" s="42" t="s">
        <v>212</v>
      </c>
      <c r="I639" s="186"/>
    </row>
    <row r="640" spans="3:9" ht="15.75" x14ac:dyDescent="0.25">
      <c r="C640" s="77" t="s">
        <v>24</v>
      </c>
      <c r="D640" s="75" t="s">
        <v>215</v>
      </c>
      <c r="E640" s="75"/>
      <c r="F640" s="75"/>
      <c r="G640" s="75"/>
      <c r="H640" s="53">
        <f>H637+H631</f>
        <v>193210</v>
      </c>
      <c r="I640" s="186"/>
    </row>
    <row r="641" spans="3:9" ht="15.75" x14ac:dyDescent="0.25">
      <c r="C641" s="77" t="s">
        <v>27</v>
      </c>
      <c r="D641" s="75" t="s">
        <v>217</v>
      </c>
      <c r="E641" s="75"/>
      <c r="F641" s="75"/>
      <c r="G641" s="44" t="s">
        <v>218</v>
      </c>
      <c r="H641" s="53">
        <f>H640*0.15</f>
        <v>28981.5</v>
      </c>
      <c r="I641" s="52"/>
    </row>
    <row r="642" spans="3:9" ht="16.5" thickBot="1" x14ac:dyDescent="0.3">
      <c r="C642" s="54" t="s">
        <v>30</v>
      </c>
      <c r="D642" s="76" t="s">
        <v>216</v>
      </c>
      <c r="E642" s="76"/>
      <c r="F642" s="76"/>
      <c r="G642" s="76"/>
      <c r="H642" s="111">
        <f>H640+H641</f>
        <v>222191.5</v>
      </c>
      <c r="I642" s="55"/>
    </row>
    <row r="643" spans="3:9" ht="15.75" x14ac:dyDescent="0.25">
      <c r="C643" s="39" t="s">
        <v>276</v>
      </c>
      <c r="D643" s="40" t="str">
        <f>'VOLUME PEK'!C60</f>
        <v>Pasang plint ubin pc abu-abu ukuran 10x30 cm</v>
      </c>
      <c r="E643" s="40"/>
      <c r="F643" s="40"/>
      <c r="G643" s="40"/>
      <c r="H643" s="40"/>
      <c r="I643" s="41"/>
    </row>
    <row r="644" spans="3:9" ht="15.75" x14ac:dyDescent="0.25">
      <c r="C644" s="77" t="s">
        <v>205</v>
      </c>
      <c r="D644" s="42" t="s">
        <v>206</v>
      </c>
      <c r="E644" s="43" t="s">
        <v>2</v>
      </c>
      <c r="F644" s="43" t="s">
        <v>207</v>
      </c>
      <c r="G644" s="44" t="s">
        <v>208</v>
      </c>
      <c r="H644" s="42" t="s">
        <v>209</v>
      </c>
      <c r="I644" s="45" t="s">
        <v>210</v>
      </c>
    </row>
    <row r="645" spans="3:9" ht="15.75" x14ac:dyDescent="0.25">
      <c r="C645" s="77" t="s">
        <v>4</v>
      </c>
      <c r="D645" s="75" t="s">
        <v>185</v>
      </c>
      <c r="E645" s="75"/>
      <c r="F645" s="75"/>
      <c r="G645" s="75"/>
      <c r="H645" s="75"/>
      <c r="I645" s="46"/>
    </row>
    <row r="646" spans="3:9" ht="15.75" x14ac:dyDescent="0.25">
      <c r="C646" s="171"/>
      <c r="D646" s="172" t="str">
        <f>DHBU!C96</f>
        <v>Pekerja</v>
      </c>
      <c r="E646" s="48" t="str">
        <f>DHBU!D96</f>
        <v>Oh</v>
      </c>
      <c r="F646" s="48">
        <v>0.09</v>
      </c>
      <c r="G646" s="109">
        <f>DHBU!E96</f>
        <v>80000</v>
      </c>
      <c r="H646" s="49">
        <f t="shared" ref="H646:H649" si="40">G646*F646</f>
        <v>7200</v>
      </c>
      <c r="I646" s="46"/>
    </row>
    <row r="647" spans="3:9" ht="15.75" x14ac:dyDescent="0.25">
      <c r="C647" s="77"/>
      <c r="D647" s="172" t="str">
        <f>DHBU!C97</f>
        <v>Tukang Batu</v>
      </c>
      <c r="E647" s="48" t="str">
        <f>DHBU!D97</f>
        <v>Oh</v>
      </c>
      <c r="F647" s="48">
        <v>0.09</v>
      </c>
      <c r="G647" s="109">
        <f>DHBU!E97</f>
        <v>90000</v>
      </c>
      <c r="H647" s="49">
        <f t="shared" si="40"/>
        <v>8100</v>
      </c>
      <c r="I647" s="46"/>
    </row>
    <row r="648" spans="3:9" ht="15.75" x14ac:dyDescent="0.25">
      <c r="C648" s="171"/>
      <c r="D648" s="172" t="str">
        <f>DHBU!C103</f>
        <v>Kepala Tukang</v>
      </c>
      <c r="E648" s="48" t="str">
        <f>DHBU!D98</f>
        <v>Oh</v>
      </c>
      <c r="F648" s="48">
        <v>8.9999999999999993E-3</v>
      </c>
      <c r="G648" s="109">
        <f>DHBU!E103</f>
        <v>115000</v>
      </c>
      <c r="H648" s="49">
        <f t="shared" si="40"/>
        <v>1035</v>
      </c>
      <c r="I648" s="46"/>
    </row>
    <row r="649" spans="3:9" ht="15.75" x14ac:dyDescent="0.25">
      <c r="C649" s="77"/>
      <c r="D649" s="172" t="str">
        <f>DHBU!C104</f>
        <v>Mandor</v>
      </c>
      <c r="E649" s="48" t="str">
        <f>DHBU!D99</f>
        <v>Oh</v>
      </c>
      <c r="F649" s="48">
        <v>5.0000000000000001E-3</v>
      </c>
      <c r="G649" s="109">
        <f>DHBU!E104</f>
        <v>130000</v>
      </c>
      <c r="H649" s="49">
        <f t="shared" si="40"/>
        <v>650</v>
      </c>
      <c r="I649" s="46"/>
    </row>
    <row r="650" spans="3:9" ht="15.75" x14ac:dyDescent="0.25">
      <c r="C650" s="77"/>
      <c r="D650" s="75" t="s">
        <v>209</v>
      </c>
      <c r="E650" s="75"/>
      <c r="F650" s="75"/>
      <c r="G650" s="75"/>
      <c r="H650" s="49">
        <f>SUM(H646:H649)</f>
        <v>16985</v>
      </c>
      <c r="I650" s="186" t="s">
        <v>356</v>
      </c>
    </row>
    <row r="651" spans="3:9" ht="15.75" x14ac:dyDescent="0.25">
      <c r="C651" s="77" t="s">
        <v>18</v>
      </c>
      <c r="D651" s="75" t="s">
        <v>100</v>
      </c>
      <c r="E651" s="75"/>
      <c r="F651" s="75"/>
      <c r="G651" s="75"/>
      <c r="H651" s="75"/>
      <c r="I651" s="186"/>
    </row>
    <row r="652" spans="3:9" ht="15.75" x14ac:dyDescent="0.25">
      <c r="C652" s="171"/>
      <c r="D652" s="172" t="str">
        <f>DHBU!C40</f>
        <v>Plint Ubin 10x30 cm</v>
      </c>
      <c r="E652" s="48" t="str">
        <f>DHBU!D40</f>
        <v>Bh</v>
      </c>
      <c r="F652" s="48">
        <v>3.53</v>
      </c>
      <c r="G652" s="103">
        <f>DHBU!E40</f>
        <v>1500</v>
      </c>
      <c r="H652" s="49">
        <f t="shared" ref="H652:H654" si="41">G652*F652</f>
        <v>5295</v>
      </c>
      <c r="I652" s="186"/>
    </row>
    <row r="653" spans="3:9" ht="15.75" x14ac:dyDescent="0.25">
      <c r="C653" s="171"/>
      <c r="D653" s="172" t="str">
        <f>DHBU!C9</f>
        <v>Semen Portland</v>
      </c>
      <c r="E653" s="48" t="str">
        <f>DHBU!D9</f>
        <v>Kg</v>
      </c>
      <c r="F653" s="48">
        <v>1.24</v>
      </c>
      <c r="G653" s="103">
        <f>DHBU!E9</f>
        <v>1500</v>
      </c>
      <c r="H653" s="49">
        <f t="shared" si="41"/>
        <v>1860</v>
      </c>
      <c r="I653" s="186"/>
    </row>
    <row r="654" spans="3:9" ht="15.75" x14ac:dyDescent="0.25">
      <c r="C654" s="77"/>
      <c r="D654" s="42" t="str">
        <f>DHBU!C17</f>
        <v>Pasir Pasang</v>
      </c>
      <c r="E654" s="48" t="str">
        <f>DHBU!D17</f>
        <v>M³</v>
      </c>
      <c r="F654" s="48">
        <v>3.0000000000000001E-3</v>
      </c>
      <c r="G654" s="103">
        <f>DHBU!E17</f>
        <v>350000</v>
      </c>
      <c r="H654" s="49">
        <f t="shared" si="41"/>
        <v>1050</v>
      </c>
      <c r="I654" s="186"/>
    </row>
    <row r="655" spans="3:9" ht="15.75" x14ac:dyDescent="0.25">
      <c r="C655" s="77"/>
      <c r="D655" s="172" t="s">
        <v>209</v>
      </c>
      <c r="E655" s="79"/>
      <c r="F655" s="79"/>
      <c r="G655" s="80"/>
      <c r="H655" s="49">
        <f>SUM(H652:H654)</f>
        <v>8205</v>
      </c>
      <c r="I655" s="186"/>
    </row>
    <row r="656" spans="3:9" ht="15.75" x14ac:dyDescent="0.25">
      <c r="C656" s="77" t="s">
        <v>213</v>
      </c>
      <c r="D656" s="81" t="s">
        <v>214</v>
      </c>
      <c r="E656" s="81"/>
      <c r="F656" s="81"/>
      <c r="G656" s="81"/>
      <c r="H656" s="81"/>
      <c r="I656" s="186"/>
    </row>
    <row r="657" spans="3:9" ht="15.75" x14ac:dyDescent="0.25">
      <c r="C657" s="77"/>
      <c r="D657" s="42" t="s">
        <v>212</v>
      </c>
      <c r="E657" s="43" t="s">
        <v>212</v>
      </c>
      <c r="F657" s="43" t="s">
        <v>212</v>
      </c>
      <c r="G657" s="44" t="s">
        <v>212</v>
      </c>
      <c r="H657" s="42" t="s">
        <v>212</v>
      </c>
      <c r="I657" s="186"/>
    </row>
    <row r="658" spans="3:9" ht="15.75" x14ac:dyDescent="0.25">
      <c r="C658" s="77" t="s">
        <v>24</v>
      </c>
      <c r="D658" s="75" t="s">
        <v>215</v>
      </c>
      <c r="E658" s="75"/>
      <c r="F658" s="75"/>
      <c r="G658" s="75"/>
      <c r="H658" s="53">
        <f>H655+H650</f>
        <v>25190</v>
      </c>
      <c r="I658" s="186"/>
    </row>
    <row r="659" spans="3:9" ht="15.75" x14ac:dyDescent="0.25">
      <c r="C659" s="77" t="s">
        <v>27</v>
      </c>
      <c r="D659" s="75" t="s">
        <v>217</v>
      </c>
      <c r="E659" s="75"/>
      <c r="F659" s="75"/>
      <c r="G659" s="44" t="s">
        <v>218</v>
      </c>
      <c r="H659" s="53">
        <f>H658*0.15</f>
        <v>3778.5</v>
      </c>
      <c r="I659" s="52"/>
    </row>
    <row r="660" spans="3:9" ht="16.5" thickBot="1" x14ac:dyDescent="0.3">
      <c r="C660" s="54" t="s">
        <v>30</v>
      </c>
      <c r="D660" s="76" t="s">
        <v>216</v>
      </c>
      <c r="E660" s="76"/>
      <c r="F660" s="76"/>
      <c r="G660" s="76"/>
      <c r="H660" s="111">
        <f>H658+H659</f>
        <v>28968.5</v>
      </c>
      <c r="I660" s="55"/>
    </row>
    <row r="661" spans="3:9" ht="15.75" thickBot="1" x14ac:dyDescent="0.3"/>
    <row r="662" spans="3:9" ht="16.5" thickBot="1" x14ac:dyDescent="0.3">
      <c r="C662" s="69" t="s">
        <v>277</v>
      </c>
      <c r="D662" s="181" t="str">
        <f>'VOLUME PEK'!C62</f>
        <v>PEKERJAAN KUNCI DAN KACA</v>
      </c>
      <c r="E662" s="92"/>
      <c r="F662" s="92"/>
      <c r="G662" s="92"/>
      <c r="H662" s="92"/>
      <c r="I662" s="93"/>
    </row>
    <row r="663" spans="3:9" ht="15.75" x14ac:dyDescent="0.25">
      <c r="C663" s="39" t="s">
        <v>278</v>
      </c>
      <c r="D663" s="40" t="str">
        <f>'VOLUME PEK'!C63</f>
        <v>Pasang Kunci Tanam Biasa</v>
      </c>
      <c r="E663" s="40"/>
      <c r="F663" s="40"/>
      <c r="G663" s="40"/>
      <c r="H663" s="40"/>
      <c r="I663" s="41"/>
    </row>
    <row r="664" spans="3:9" ht="15.75" x14ac:dyDescent="0.25">
      <c r="C664" s="77" t="s">
        <v>205</v>
      </c>
      <c r="D664" s="42" t="s">
        <v>206</v>
      </c>
      <c r="E664" s="43" t="s">
        <v>2</v>
      </c>
      <c r="F664" s="43" t="s">
        <v>207</v>
      </c>
      <c r="G664" s="44" t="s">
        <v>208</v>
      </c>
      <c r="H664" s="42" t="s">
        <v>209</v>
      </c>
      <c r="I664" s="45" t="s">
        <v>210</v>
      </c>
    </row>
    <row r="665" spans="3:9" ht="15.75" x14ac:dyDescent="0.25">
      <c r="C665" s="77" t="s">
        <v>4</v>
      </c>
      <c r="D665" s="75" t="s">
        <v>185</v>
      </c>
      <c r="E665" s="75"/>
      <c r="F665" s="75"/>
      <c r="G665" s="75"/>
      <c r="H665" s="75"/>
      <c r="I665" s="46"/>
    </row>
    <row r="666" spans="3:9" ht="15.75" x14ac:dyDescent="0.25">
      <c r="C666" s="179"/>
      <c r="D666" s="180" t="str">
        <f>DHBU!C96</f>
        <v>Pekerja</v>
      </c>
      <c r="E666" s="48" t="str">
        <f>DHBU!D96</f>
        <v>Oh</v>
      </c>
      <c r="F666" s="48">
        <v>0.01</v>
      </c>
      <c r="G666" s="109">
        <f>DHBU!E96</f>
        <v>80000</v>
      </c>
      <c r="H666" s="49">
        <f>F666*G666</f>
        <v>800</v>
      </c>
      <c r="I666" s="46"/>
    </row>
    <row r="667" spans="3:9" ht="15.75" x14ac:dyDescent="0.25">
      <c r="C667" s="179"/>
      <c r="D667" s="180" t="str">
        <f>DHBU!C98</f>
        <v>Tukang Kayu</v>
      </c>
      <c r="E667" s="48" t="str">
        <f>DHBU!D97</f>
        <v>Oh</v>
      </c>
      <c r="F667" s="48">
        <v>0.5</v>
      </c>
      <c r="G667" s="109">
        <f>DHBU!E98</f>
        <v>100000</v>
      </c>
      <c r="H667" s="49">
        <f t="shared" ref="H667:H669" si="42">F667*G667</f>
        <v>50000</v>
      </c>
      <c r="I667" s="186" t="s">
        <v>357</v>
      </c>
    </row>
    <row r="668" spans="3:9" ht="15.75" x14ac:dyDescent="0.25">
      <c r="C668" s="77"/>
      <c r="D668" s="180" t="str">
        <f>DHBU!C103</f>
        <v>Kepala Tukang</v>
      </c>
      <c r="E668" s="48" t="str">
        <f>DHBU!D98</f>
        <v>Oh</v>
      </c>
      <c r="F668" s="48">
        <v>0.05</v>
      </c>
      <c r="G668" s="109">
        <f>DHBU!E103</f>
        <v>115000</v>
      </c>
      <c r="H668" s="49">
        <f t="shared" si="42"/>
        <v>5750</v>
      </c>
      <c r="I668" s="186"/>
    </row>
    <row r="669" spans="3:9" ht="15.75" x14ac:dyDescent="0.25">
      <c r="C669" s="77"/>
      <c r="D669" s="180" t="str">
        <f>DHBU!C104</f>
        <v>Mandor</v>
      </c>
      <c r="E669" s="48" t="str">
        <f>DHBU!D99</f>
        <v>Oh</v>
      </c>
      <c r="F669" s="48">
        <v>5.0000000000000001E-3</v>
      </c>
      <c r="G669" s="109">
        <f>DHBU!E104</f>
        <v>130000</v>
      </c>
      <c r="H669" s="49">
        <f t="shared" si="42"/>
        <v>650</v>
      </c>
      <c r="I669" s="186"/>
    </row>
    <row r="670" spans="3:9" ht="15.75" customHeight="1" x14ac:dyDescent="0.25">
      <c r="C670" s="77"/>
      <c r="D670" s="75" t="s">
        <v>209</v>
      </c>
      <c r="E670" s="75"/>
      <c r="F670" s="75"/>
      <c r="G670" s="75"/>
      <c r="H670" s="49">
        <f>SUM(H666:H669)</f>
        <v>57200</v>
      </c>
      <c r="I670" s="186"/>
    </row>
    <row r="671" spans="3:9" ht="15.75" x14ac:dyDescent="0.25">
      <c r="C671" s="77" t="s">
        <v>18</v>
      </c>
      <c r="D671" s="75" t="s">
        <v>100</v>
      </c>
      <c r="E671" s="75"/>
      <c r="F671" s="75"/>
      <c r="G671" s="75"/>
      <c r="H671" s="75"/>
      <c r="I671" s="186"/>
    </row>
    <row r="672" spans="3:9" ht="15.75" x14ac:dyDescent="0.25">
      <c r="C672" s="77"/>
      <c r="D672" s="42" t="str">
        <f>DHBU!C41</f>
        <v>Kunci Tanam Biasa</v>
      </c>
      <c r="E672" s="48" t="str">
        <f>DHBU!D41</f>
        <v>Bh</v>
      </c>
      <c r="F672" s="184">
        <v>1</v>
      </c>
      <c r="G672" s="101">
        <f>DHBU!E41</f>
        <v>180000</v>
      </c>
      <c r="H672" s="49">
        <f t="shared" ref="H672" si="43">F672*G672</f>
        <v>180000</v>
      </c>
      <c r="I672" s="186"/>
    </row>
    <row r="673" spans="3:9" ht="15.75" x14ac:dyDescent="0.25">
      <c r="C673" s="77"/>
      <c r="D673" s="180" t="s">
        <v>209</v>
      </c>
      <c r="E673" s="79"/>
      <c r="F673" s="79"/>
      <c r="G673" s="80"/>
      <c r="H673" s="49">
        <f>SUM(H669:H672)</f>
        <v>237850</v>
      </c>
      <c r="I673" s="186"/>
    </row>
    <row r="674" spans="3:9" ht="15.75" x14ac:dyDescent="0.25">
      <c r="C674" s="77" t="s">
        <v>213</v>
      </c>
      <c r="D674" s="81" t="s">
        <v>214</v>
      </c>
      <c r="E674" s="81"/>
      <c r="F674" s="81"/>
      <c r="G674" s="81"/>
      <c r="H674" s="81"/>
      <c r="I674" s="186"/>
    </row>
    <row r="675" spans="3:9" ht="15.75" x14ac:dyDescent="0.25">
      <c r="C675" s="77"/>
      <c r="D675" s="42" t="s">
        <v>212</v>
      </c>
      <c r="E675" s="43" t="s">
        <v>212</v>
      </c>
      <c r="F675" s="43" t="s">
        <v>212</v>
      </c>
      <c r="G675" s="44" t="s">
        <v>212</v>
      </c>
      <c r="H675" s="42" t="s">
        <v>212</v>
      </c>
      <c r="I675" s="186"/>
    </row>
    <row r="676" spans="3:9" ht="15.75" x14ac:dyDescent="0.25">
      <c r="C676" s="77" t="s">
        <v>24</v>
      </c>
      <c r="D676" s="75" t="s">
        <v>215</v>
      </c>
      <c r="E676" s="75"/>
      <c r="F676" s="75"/>
      <c r="G676" s="75"/>
      <c r="H676" s="53">
        <f>H673+H670</f>
        <v>295050</v>
      </c>
      <c r="I676" s="52"/>
    </row>
    <row r="677" spans="3:9" ht="15.75" x14ac:dyDescent="0.25">
      <c r="C677" s="77" t="s">
        <v>27</v>
      </c>
      <c r="D677" s="75" t="s">
        <v>217</v>
      </c>
      <c r="E677" s="75"/>
      <c r="F677" s="75"/>
      <c r="G677" s="44" t="s">
        <v>218</v>
      </c>
      <c r="H677" s="53">
        <f>H676*0.15</f>
        <v>44257.5</v>
      </c>
      <c r="I677" s="52"/>
    </row>
    <row r="678" spans="3:9" ht="16.5" thickBot="1" x14ac:dyDescent="0.3">
      <c r="C678" s="54" t="s">
        <v>30</v>
      </c>
      <c r="D678" s="76" t="s">
        <v>216</v>
      </c>
      <c r="E678" s="76"/>
      <c r="F678" s="76"/>
      <c r="G678" s="76"/>
      <c r="H678" s="111">
        <f>H676+H677</f>
        <v>339307.5</v>
      </c>
      <c r="I678" s="55"/>
    </row>
    <row r="679" spans="3:9" ht="15.75" x14ac:dyDescent="0.25">
      <c r="C679" s="39" t="s">
        <v>279</v>
      </c>
      <c r="D679" s="40" t="str">
        <f>'VOLUME PEK'!C64</f>
        <v>Pasang Engsel pintu</v>
      </c>
      <c r="E679" s="40"/>
      <c r="F679" s="40"/>
      <c r="G679" s="40"/>
      <c r="H679" s="40"/>
      <c r="I679" s="41"/>
    </row>
    <row r="680" spans="3:9" ht="15.75" x14ac:dyDescent="0.25">
      <c r="C680" s="77" t="s">
        <v>205</v>
      </c>
      <c r="D680" s="42" t="s">
        <v>206</v>
      </c>
      <c r="E680" s="43" t="s">
        <v>2</v>
      </c>
      <c r="F680" s="43" t="s">
        <v>207</v>
      </c>
      <c r="G680" s="44" t="s">
        <v>208</v>
      </c>
      <c r="H680" s="42" t="s">
        <v>209</v>
      </c>
      <c r="I680" s="45" t="s">
        <v>210</v>
      </c>
    </row>
    <row r="681" spans="3:9" ht="15.75" x14ac:dyDescent="0.25">
      <c r="C681" s="77" t="s">
        <v>4</v>
      </c>
      <c r="D681" s="75" t="s">
        <v>185</v>
      </c>
      <c r="E681" s="75"/>
      <c r="F681" s="75"/>
      <c r="G681" s="75"/>
      <c r="H681" s="75"/>
      <c r="I681" s="46"/>
    </row>
    <row r="682" spans="3:9" ht="15.75" x14ac:dyDescent="0.25">
      <c r="C682" s="179"/>
      <c r="D682" s="180" t="str">
        <f>DHBU!C96</f>
        <v>Pekerja</v>
      </c>
      <c r="E682" s="48" t="str">
        <f>DHBU!D96</f>
        <v>Oh</v>
      </c>
      <c r="F682" s="48">
        <v>1.4999999999999999E-2</v>
      </c>
      <c r="G682" s="109">
        <f>DHBU!E96</f>
        <v>80000</v>
      </c>
      <c r="H682" s="49">
        <f t="shared" ref="H682:H685" si="44">F682*G682</f>
        <v>1200</v>
      </c>
      <c r="I682" s="46"/>
    </row>
    <row r="683" spans="3:9" ht="15.75" x14ac:dyDescent="0.25">
      <c r="C683" s="179"/>
      <c r="D683" s="180" t="str">
        <f>DHBU!C98</f>
        <v>Tukang Kayu</v>
      </c>
      <c r="E683" s="48" t="str">
        <f>DHBU!D98</f>
        <v>Oh</v>
      </c>
      <c r="F683" s="48">
        <v>0.15</v>
      </c>
      <c r="G683" s="109">
        <f>DHBU!E98</f>
        <v>100000</v>
      </c>
      <c r="H683" s="49">
        <f t="shared" si="44"/>
        <v>15000</v>
      </c>
      <c r="I683" s="46"/>
    </row>
    <row r="684" spans="3:9" ht="15.75" x14ac:dyDescent="0.25">
      <c r="C684" s="77"/>
      <c r="D684" s="180" t="str">
        <f>DHBU!C103</f>
        <v>Kepala Tukang</v>
      </c>
      <c r="E684" s="48" t="str">
        <f>DHBU!D103</f>
        <v>Oh</v>
      </c>
      <c r="F684" s="48">
        <v>1.4999999999999999E-2</v>
      </c>
      <c r="G684" s="109">
        <f>DHBU!E103</f>
        <v>115000</v>
      </c>
      <c r="H684" s="49">
        <f t="shared" si="44"/>
        <v>1725</v>
      </c>
      <c r="I684" s="186" t="s">
        <v>358</v>
      </c>
    </row>
    <row r="685" spans="3:9" ht="15.75" x14ac:dyDescent="0.25">
      <c r="C685" s="77"/>
      <c r="D685" s="180" t="str">
        <f>DHBU!C104</f>
        <v>Mandor</v>
      </c>
      <c r="E685" s="48" t="str">
        <f>DHBU!D104</f>
        <v>Oh</v>
      </c>
      <c r="F685" s="48">
        <v>8.0000000000000004E-4</v>
      </c>
      <c r="G685" s="109">
        <f>DHBU!E104</f>
        <v>130000</v>
      </c>
      <c r="H685" s="49">
        <f t="shared" si="44"/>
        <v>104</v>
      </c>
      <c r="I685" s="186"/>
    </row>
    <row r="686" spans="3:9" ht="15.75" x14ac:dyDescent="0.25">
      <c r="C686" s="77"/>
      <c r="D686" s="75" t="s">
        <v>209</v>
      </c>
      <c r="E686" s="75"/>
      <c r="F686" s="75"/>
      <c r="G686" s="75"/>
      <c r="H686" s="49">
        <f>SUM(H682:H685)</f>
        <v>18029</v>
      </c>
      <c r="I686" s="186"/>
    </row>
    <row r="687" spans="3:9" ht="15.75" x14ac:dyDescent="0.25">
      <c r="C687" s="77" t="s">
        <v>18</v>
      </c>
      <c r="D687" s="75" t="s">
        <v>100</v>
      </c>
      <c r="E687" s="75"/>
      <c r="F687" s="75"/>
      <c r="G687" s="75"/>
      <c r="H687" s="75"/>
      <c r="I687" s="186"/>
    </row>
    <row r="688" spans="3:9" ht="15.75" x14ac:dyDescent="0.25">
      <c r="C688" s="77"/>
      <c r="D688" s="42" t="str">
        <f>DHBU!C42</f>
        <v>Engsel Pintu</v>
      </c>
      <c r="E688" s="48" t="str">
        <f>DHBU!D42</f>
        <v>Bh</v>
      </c>
      <c r="F688" s="184">
        <v>1</v>
      </c>
      <c r="G688" s="101">
        <f>DHBU!E42</f>
        <v>50000</v>
      </c>
      <c r="H688" s="49">
        <f t="shared" ref="H688" si="45">F688*G688</f>
        <v>50000</v>
      </c>
      <c r="I688" s="186"/>
    </row>
    <row r="689" spans="3:9" ht="15.75" x14ac:dyDescent="0.25">
      <c r="C689" s="77"/>
      <c r="D689" s="180" t="s">
        <v>209</v>
      </c>
      <c r="E689" s="79"/>
      <c r="F689" s="79"/>
      <c r="G689" s="80"/>
      <c r="H689" s="49">
        <f>SUM(H687:H688)</f>
        <v>50000</v>
      </c>
      <c r="I689" s="186"/>
    </row>
    <row r="690" spans="3:9" ht="15.75" x14ac:dyDescent="0.25">
      <c r="C690" s="77" t="s">
        <v>213</v>
      </c>
      <c r="D690" s="81" t="s">
        <v>214</v>
      </c>
      <c r="E690" s="81"/>
      <c r="F690" s="81"/>
      <c r="G690" s="81"/>
      <c r="H690" s="81"/>
      <c r="I690" s="186"/>
    </row>
    <row r="691" spans="3:9" ht="15.75" x14ac:dyDescent="0.25">
      <c r="C691" s="77"/>
      <c r="D691" s="42" t="s">
        <v>212</v>
      </c>
      <c r="E691" s="43" t="s">
        <v>212</v>
      </c>
      <c r="F691" s="43" t="s">
        <v>212</v>
      </c>
      <c r="G691" s="44" t="s">
        <v>212</v>
      </c>
      <c r="H691" s="42" t="s">
        <v>212</v>
      </c>
      <c r="I691" s="186"/>
    </row>
    <row r="692" spans="3:9" ht="15.75" x14ac:dyDescent="0.25">
      <c r="C692" s="77" t="s">
        <v>24</v>
      </c>
      <c r="D692" s="75" t="s">
        <v>215</v>
      </c>
      <c r="E692" s="75"/>
      <c r="F692" s="75"/>
      <c r="G692" s="75"/>
      <c r="H692" s="53">
        <f>H689+H686</f>
        <v>68029</v>
      </c>
      <c r="I692" s="186"/>
    </row>
    <row r="693" spans="3:9" ht="15.75" x14ac:dyDescent="0.25">
      <c r="C693" s="77" t="s">
        <v>27</v>
      </c>
      <c r="D693" s="75" t="s">
        <v>217</v>
      </c>
      <c r="E693" s="75"/>
      <c r="F693" s="75"/>
      <c r="G693" s="44" t="s">
        <v>218</v>
      </c>
      <c r="H693" s="53">
        <f>H692*0.15</f>
        <v>10204.35</v>
      </c>
      <c r="I693" s="52"/>
    </row>
    <row r="694" spans="3:9" ht="16.5" thickBot="1" x14ac:dyDescent="0.3">
      <c r="C694" s="54" t="s">
        <v>30</v>
      </c>
      <c r="D694" s="76" t="s">
        <v>216</v>
      </c>
      <c r="E694" s="76"/>
      <c r="F694" s="76"/>
      <c r="G694" s="76"/>
      <c r="H694" s="111">
        <f>H692+H693</f>
        <v>78233.350000000006</v>
      </c>
      <c r="I694" s="55"/>
    </row>
    <row r="695" spans="3:9" ht="15.75" x14ac:dyDescent="0.25">
      <c r="C695" s="39" t="s">
        <v>280</v>
      </c>
      <c r="D695" s="40" t="str">
        <f>'VOLUME PEK'!C65</f>
        <v>Pasang Engsel Jendela</v>
      </c>
      <c r="E695" s="40"/>
      <c r="F695" s="40"/>
      <c r="G695" s="40"/>
      <c r="H695" s="40"/>
      <c r="I695" s="41"/>
    </row>
    <row r="696" spans="3:9" ht="15.75" x14ac:dyDescent="0.25">
      <c r="C696" s="77" t="s">
        <v>205</v>
      </c>
      <c r="D696" s="42" t="s">
        <v>206</v>
      </c>
      <c r="E696" s="43" t="s">
        <v>2</v>
      </c>
      <c r="F696" s="43" t="s">
        <v>207</v>
      </c>
      <c r="G696" s="44" t="s">
        <v>208</v>
      </c>
      <c r="H696" s="42" t="s">
        <v>209</v>
      </c>
      <c r="I696" s="45" t="s">
        <v>210</v>
      </c>
    </row>
    <row r="697" spans="3:9" ht="15.75" x14ac:dyDescent="0.25">
      <c r="C697" s="77" t="s">
        <v>4</v>
      </c>
      <c r="D697" s="75" t="s">
        <v>185</v>
      </c>
      <c r="E697" s="75"/>
      <c r="F697" s="75"/>
      <c r="G697" s="75"/>
      <c r="H697" s="75"/>
      <c r="I697" s="46"/>
    </row>
    <row r="698" spans="3:9" ht="15.75" x14ac:dyDescent="0.25">
      <c r="C698" s="179"/>
      <c r="D698" s="180" t="str">
        <f>DHBU!C96</f>
        <v>Pekerja</v>
      </c>
      <c r="E698" s="48" t="str">
        <f>DHBU!D96</f>
        <v>Oh</v>
      </c>
      <c r="F698" s="48">
        <v>0.01</v>
      </c>
      <c r="G698" s="109">
        <f>DHBU!E96</f>
        <v>80000</v>
      </c>
      <c r="H698" s="49">
        <f t="shared" ref="H698:H701" si="46">F698*G698</f>
        <v>800</v>
      </c>
      <c r="I698" s="46"/>
    </row>
    <row r="699" spans="3:9" ht="15.75" x14ac:dyDescent="0.25">
      <c r="C699" s="179"/>
      <c r="D699" s="180" t="str">
        <f>DHBU!C98</f>
        <v>Tukang Kayu</v>
      </c>
      <c r="E699" s="48" t="str">
        <f>DHBU!D98</f>
        <v>Oh</v>
      </c>
      <c r="F699" s="48">
        <v>0.1</v>
      </c>
      <c r="G699" s="109">
        <f>DHBU!E98</f>
        <v>100000</v>
      </c>
      <c r="H699" s="49">
        <f t="shared" si="46"/>
        <v>10000</v>
      </c>
      <c r="I699" s="46"/>
    </row>
    <row r="700" spans="3:9" ht="15.75" x14ac:dyDescent="0.25">
      <c r="C700" s="77"/>
      <c r="D700" s="180" t="str">
        <f>DHBU!C103</f>
        <v>Kepala Tukang</v>
      </c>
      <c r="E700" s="48" t="str">
        <f>DHBU!D103</f>
        <v>Oh</v>
      </c>
      <c r="F700" s="48">
        <v>0.01</v>
      </c>
      <c r="G700" s="109">
        <f>DHBU!E103</f>
        <v>115000</v>
      </c>
      <c r="H700" s="49">
        <f t="shared" si="46"/>
        <v>1150</v>
      </c>
      <c r="I700" s="46"/>
    </row>
    <row r="701" spans="3:9" ht="15.75" x14ac:dyDescent="0.25">
      <c r="C701" s="77"/>
      <c r="D701" s="180" t="str">
        <f>DHBU!C104</f>
        <v>Mandor</v>
      </c>
      <c r="E701" s="48" t="str">
        <f>DHBU!D104</f>
        <v>Oh</v>
      </c>
      <c r="F701" s="48">
        <v>5.0000000000000001E-4</v>
      </c>
      <c r="G701" s="109">
        <f>DHBU!E104</f>
        <v>130000</v>
      </c>
      <c r="H701" s="49">
        <f t="shared" si="46"/>
        <v>65</v>
      </c>
      <c r="I701" s="186" t="s">
        <v>359</v>
      </c>
    </row>
    <row r="702" spans="3:9" ht="15.75" x14ac:dyDescent="0.25">
      <c r="C702" s="77"/>
      <c r="D702" s="75" t="s">
        <v>209</v>
      </c>
      <c r="E702" s="75"/>
      <c r="F702" s="75"/>
      <c r="G702" s="75"/>
      <c r="H702" s="49">
        <f>SUM(H698:H701)</f>
        <v>12015</v>
      </c>
      <c r="I702" s="186"/>
    </row>
    <row r="703" spans="3:9" ht="15.75" x14ac:dyDescent="0.25">
      <c r="C703" s="77" t="s">
        <v>18</v>
      </c>
      <c r="D703" s="75" t="s">
        <v>100</v>
      </c>
      <c r="E703" s="75"/>
      <c r="F703" s="75"/>
      <c r="G703" s="75"/>
      <c r="H703" s="75"/>
      <c r="I703" s="186"/>
    </row>
    <row r="704" spans="3:9" ht="15.75" x14ac:dyDescent="0.25">
      <c r="C704" s="77"/>
      <c r="D704" s="42" t="str">
        <f>DHBU!C43</f>
        <v>Engsel Jendela</v>
      </c>
      <c r="E704" s="48" t="str">
        <f>DHBU!D43</f>
        <v>Bh</v>
      </c>
      <c r="F704" s="184">
        <v>1</v>
      </c>
      <c r="G704" s="101">
        <f>DHBU!E43</f>
        <v>30000</v>
      </c>
      <c r="H704" s="49">
        <f t="shared" ref="H704" si="47">F704*G704</f>
        <v>30000</v>
      </c>
      <c r="I704" s="186"/>
    </row>
    <row r="705" spans="3:9" ht="15.75" x14ac:dyDescent="0.25">
      <c r="C705" s="77"/>
      <c r="D705" s="180" t="s">
        <v>209</v>
      </c>
      <c r="E705" s="79"/>
      <c r="F705" s="79"/>
      <c r="G705" s="80"/>
      <c r="H705" s="49">
        <f>SUM(H703:H704)</f>
        <v>30000</v>
      </c>
      <c r="I705" s="186"/>
    </row>
    <row r="706" spans="3:9" ht="15.75" x14ac:dyDescent="0.25">
      <c r="C706" s="77" t="s">
        <v>213</v>
      </c>
      <c r="D706" s="81" t="s">
        <v>214</v>
      </c>
      <c r="E706" s="81"/>
      <c r="F706" s="81"/>
      <c r="G706" s="81"/>
      <c r="H706" s="81"/>
      <c r="I706" s="186"/>
    </row>
    <row r="707" spans="3:9" ht="15.75" x14ac:dyDescent="0.25">
      <c r="C707" s="77"/>
      <c r="D707" s="42" t="s">
        <v>212</v>
      </c>
      <c r="E707" s="43" t="s">
        <v>212</v>
      </c>
      <c r="F707" s="43" t="s">
        <v>212</v>
      </c>
      <c r="G707" s="44" t="s">
        <v>212</v>
      </c>
      <c r="H707" s="42" t="s">
        <v>212</v>
      </c>
      <c r="I707" s="186"/>
    </row>
    <row r="708" spans="3:9" ht="15.75" x14ac:dyDescent="0.25">
      <c r="C708" s="77" t="s">
        <v>24</v>
      </c>
      <c r="D708" s="75" t="s">
        <v>215</v>
      </c>
      <c r="E708" s="75"/>
      <c r="F708" s="75"/>
      <c r="G708" s="75"/>
      <c r="H708" s="53">
        <f>H705+H702</f>
        <v>42015</v>
      </c>
      <c r="I708" s="186"/>
    </row>
    <row r="709" spans="3:9" ht="15.75" x14ac:dyDescent="0.25">
      <c r="C709" s="77" t="s">
        <v>27</v>
      </c>
      <c r="D709" s="75" t="s">
        <v>217</v>
      </c>
      <c r="E709" s="75"/>
      <c r="F709" s="75"/>
      <c r="G709" s="44" t="s">
        <v>218</v>
      </c>
      <c r="H709" s="53">
        <f>H708*0.15</f>
        <v>6302.25</v>
      </c>
      <c r="I709" s="186"/>
    </row>
    <row r="710" spans="3:9" ht="16.5" thickBot="1" x14ac:dyDescent="0.3">
      <c r="C710" s="54" t="s">
        <v>30</v>
      </c>
      <c r="D710" s="76" t="s">
        <v>216</v>
      </c>
      <c r="E710" s="76"/>
      <c r="F710" s="76"/>
      <c r="G710" s="76"/>
      <c r="H710" s="111">
        <f>H708+H709</f>
        <v>48317.25</v>
      </c>
      <c r="I710" s="55"/>
    </row>
    <row r="711" spans="3:9" ht="15.75" x14ac:dyDescent="0.25">
      <c r="C711" s="39" t="s">
        <v>281</v>
      </c>
      <c r="D711" s="40" t="str">
        <f>'VOLUME PEK'!C66</f>
        <v>Pasang Pegangan Pintu/Door holder</v>
      </c>
      <c r="E711" s="40"/>
      <c r="F711" s="40"/>
      <c r="G711" s="40"/>
      <c r="H711" s="40"/>
      <c r="I711" s="41"/>
    </row>
    <row r="712" spans="3:9" ht="15.75" x14ac:dyDescent="0.25">
      <c r="C712" s="77" t="s">
        <v>205</v>
      </c>
      <c r="D712" s="42" t="s">
        <v>206</v>
      </c>
      <c r="E712" s="43" t="s">
        <v>2</v>
      </c>
      <c r="F712" s="43" t="s">
        <v>207</v>
      </c>
      <c r="G712" s="44" t="s">
        <v>208</v>
      </c>
      <c r="H712" s="42" t="s">
        <v>209</v>
      </c>
      <c r="I712" s="45" t="s">
        <v>210</v>
      </c>
    </row>
    <row r="713" spans="3:9" ht="15.75" x14ac:dyDescent="0.25">
      <c r="C713" s="77" t="s">
        <v>4</v>
      </c>
      <c r="D713" s="75" t="s">
        <v>185</v>
      </c>
      <c r="E713" s="75"/>
      <c r="F713" s="75"/>
      <c r="G713" s="75"/>
      <c r="H713" s="75"/>
      <c r="I713" s="46"/>
    </row>
    <row r="714" spans="3:9" ht="15.75" x14ac:dyDescent="0.25">
      <c r="C714" s="179"/>
      <c r="D714" s="180" t="str">
        <f>DHBU!C96</f>
        <v>Pekerja</v>
      </c>
      <c r="E714" s="48" t="str">
        <f>DHBU!D96</f>
        <v>Oh</v>
      </c>
      <c r="F714" s="48">
        <v>0.05</v>
      </c>
      <c r="G714" s="109">
        <f>DHBU!E96</f>
        <v>80000</v>
      </c>
      <c r="H714" s="49">
        <f t="shared" ref="H714:H717" si="48">F714*G714</f>
        <v>4000</v>
      </c>
      <c r="I714" s="46"/>
    </row>
    <row r="715" spans="3:9" ht="15.75" x14ac:dyDescent="0.25">
      <c r="C715" s="179"/>
      <c r="D715" s="180" t="str">
        <f>DHBU!C98</f>
        <v>Tukang Kayu</v>
      </c>
      <c r="E715" s="48" t="str">
        <f>DHBU!D98</f>
        <v>Oh</v>
      </c>
      <c r="F715" s="48">
        <v>0.5</v>
      </c>
      <c r="G715" s="109">
        <f>DHBU!E98</f>
        <v>100000</v>
      </c>
      <c r="H715" s="49">
        <f t="shared" si="48"/>
        <v>50000</v>
      </c>
      <c r="I715" s="46"/>
    </row>
    <row r="716" spans="3:9" ht="15.75" x14ac:dyDescent="0.25">
      <c r="C716" s="77"/>
      <c r="D716" s="180" t="str">
        <f>DHBU!C103</f>
        <v>Kepala Tukang</v>
      </c>
      <c r="E716" s="48" t="str">
        <f>DHBU!D103</f>
        <v>Oh</v>
      </c>
      <c r="F716" s="48">
        <v>0.05</v>
      </c>
      <c r="G716" s="109">
        <f>DHBU!E103</f>
        <v>115000</v>
      </c>
      <c r="H716" s="49">
        <f t="shared" si="48"/>
        <v>5750</v>
      </c>
      <c r="I716" s="186" t="s">
        <v>360</v>
      </c>
    </row>
    <row r="717" spans="3:9" ht="15.75" x14ac:dyDescent="0.25">
      <c r="C717" s="77"/>
      <c r="D717" s="180" t="str">
        <f>DHBU!C104</f>
        <v>Mandor</v>
      </c>
      <c r="E717" s="48" t="str">
        <f>DHBU!D104</f>
        <v>Oh</v>
      </c>
      <c r="F717" s="48">
        <v>3.0000000000000001E-3</v>
      </c>
      <c r="G717" s="109">
        <f>DHBU!E104</f>
        <v>130000</v>
      </c>
      <c r="H717" s="49">
        <f t="shared" si="48"/>
        <v>390</v>
      </c>
      <c r="I717" s="186"/>
    </row>
    <row r="718" spans="3:9" ht="15.75" customHeight="1" x14ac:dyDescent="0.25">
      <c r="C718" s="77"/>
      <c r="D718" s="75" t="s">
        <v>209</v>
      </c>
      <c r="E718" s="75"/>
      <c r="F718" s="75"/>
      <c r="G718" s="75"/>
      <c r="H718" s="49">
        <f>SUM(H714:H717)</f>
        <v>60140</v>
      </c>
      <c r="I718" s="186"/>
    </row>
    <row r="719" spans="3:9" ht="15.75" customHeight="1" x14ac:dyDescent="0.25">
      <c r="C719" s="77" t="s">
        <v>18</v>
      </c>
      <c r="D719" s="75" t="s">
        <v>100</v>
      </c>
      <c r="E719" s="75"/>
      <c r="F719" s="75"/>
      <c r="G719" s="75"/>
      <c r="H719" s="75"/>
      <c r="I719" s="186"/>
    </row>
    <row r="720" spans="3:9" ht="15.75" x14ac:dyDescent="0.25">
      <c r="C720" s="77"/>
      <c r="D720" s="42" t="str">
        <f>DHBU!C44</f>
        <v>Door holder</v>
      </c>
      <c r="E720" s="48" t="str">
        <f>DHBU!D44</f>
        <v>Bh</v>
      </c>
      <c r="F720" s="184">
        <v>1</v>
      </c>
      <c r="G720" s="101">
        <f>DHBU!E44</f>
        <v>230000</v>
      </c>
      <c r="H720" s="49">
        <f t="shared" ref="H720" si="49">F720*G720</f>
        <v>230000</v>
      </c>
      <c r="I720" s="186"/>
    </row>
    <row r="721" spans="3:9" ht="15.75" x14ac:dyDescent="0.25">
      <c r="C721" s="77"/>
      <c r="D721" s="180" t="s">
        <v>209</v>
      </c>
      <c r="E721" s="79"/>
      <c r="F721" s="79"/>
      <c r="G721" s="80"/>
      <c r="H721" s="49">
        <f>SUM(H719:H720)</f>
        <v>230000</v>
      </c>
      <c r="I721" s="186"/>
    </row>
    <row r="722" spans="3:9" ht="15.75" x14ac:dyDescent="0.25">
      <c r="C722" s="77" t="s">
        <v>213</v>
      </c>
      <c r="D722" s="81" t="s">
        <v>214</v>
      </c>
      <c r="E722" s="81"/>
      <c r="F722" s="81"/>
      <c r="G722" s="81"/>
      <c r="H722" s="81"/>
      <c r="I722" s="186"/>
    </row>
    <row r="723" spans="3:9" ht="15.75" x14ac:dyDescent="0.25">
      <c r="C723" s="77"/>
      <c r="D723" s="42" t="s">
        <v>212</v>
      </c>
      <c r="E723" s="43" t="s">
        <v>212</v>
      </c>
      <c r="F723" s="43" t="s">
        <v>212</v>
      </c>
      <c r="G723" s="44" t="s">
        <v>212</v>
      </c>
      <c r="H723" s="42" t="s">
        <v>212</v>
      </c>
      <c r="I723" s="186"/>
    </row>
    <row r="724" spans="3:9" ht="15.75" x14ac:dyDescent="0.25">
      <c r="C724" s="77" t="s">
        <v>24</v>
      </c>
      <c r="D724" s="75" t="s">
        <v>215</v>
      </c>
      <c r="E724" s="75"/>
      <c r="F724" s="75"/>
      <c r="G724" s="75"/>
      <c r="H724" s="53">
        <f>H721+H718</f>
        <v>290140</v>
      </c>
      <c r="I724" s="186"/>
    </row>
    <row r="725" spans="3:9" ht="15.75" x14ac:dyDescent="0.25">
      <c r="C725" s="77" t="s">
        <v>27</v>
      </c>
      <c r="D725" s="75" t="s">
        <v>217</v>
      </c>
      <c r="E725" s="75"/>
      <c r="F725" s="75"/>
      <c r="G725" s="44" t="s">
        <v>218</v>
      </c>
      <c r="H725" s="53">
        <f>H724*0.15</f>
        <v>43521</v>
      </c>
      <c r="I725" s="52"/>
    </row>
    <row r="726" spans="3:9" ht="16.5" thickBot="1" x14ac:dyDescent="0.3">
      <c r="C726" s="54" t="s">
        <v>30</v>
      </c>
      <c r="D726" s="76" t="s">
        <v>216</v>
      </c>
      <c r="E726" s="76"/>
      <c r="F726" s="76"/>
      <c r="G726" s="76"/>
      <c r="H726" s="111">
        <f>H724+H725</f>
        <v>333661</v>
      </c>
      <c r="I726" s="55"/>
    </row>
    <row r="727" spans="3:9" ht="15.75" x14ac:dyDescent="0.25">
      <c r="C727" s="39" t="s">
        <v>282</v>
      </c>
      <c r="D727" s="40" t="str">
        <f>'VOLUME PEK'!C67</f>
        <v>Pasang Kaca tebal 3 mm</v>
      </c>
      <c r="E727" s="40"/>
      <c r="F727" s="40"/>
      <c r="G727" s="40"/>
      <c r="H727" s="40"/>
      <c r="I727" s="41"/>
    </row>
    <row r="728" spans="3:9" ht="15.75" x14ac:dyDescent="0.25">
      <c r="C728" s="77" t="s">
        <v>205</v>
      </c>
      <c r="D728" s="42" t="s">
        <v>206</v>
      </c>
      <c r="E728" s="43" t="s">
        <v>2</v>
      </c>
      <c r="F728" s="43" t="s">
        <v>207</v>
      </c>
      <c r="G728" s="44" t="s">
        <v>208</v>
      </c>
      <c r="H728" s="42" t="s">
        <v>209</v>
      </c>
      <c r="I728" s="45" t="s">
        <v>210</v>
      </c>
    </row>
    <row r="729" spans="3:9" ht="15.75" x14ac:dyDescent="0.25">
      <c r="C729" s="77" t="s">
        <v>4</v>
      </c>
      <c r="D729" s="75" t="s">
        <v>185</v>
      </c>
      <c r="E729" s="75"/>
      <c r="F729" s="75"/>
      <c r="G729" s="75"/>
      <c r="H729" s="75"/>
      <c r="I729" s="46"/>
    </row>
    <row r="730" spans="3:9" ht="15.75" x14ac:dyDescent="0.25">
      <c r="C730" s="179"/>
      <c r="D730" s="180" t="str">
        <f>DHBU!C96</f>
        <v>Pekerja</v>
      </c>
      <c r="E730" s="48" t="str">
        <f>DHBU!D96</f>
        <v>Oh</v>
      </c>
      <c r="F730" s="48">
        <v>1.4999999999999999E-2</v>
      </c>
      <c r="G730" s="109">
        <f>DHBU!E96</f>
        <v>80000</v>
      </c>
      <c r="H730" s="49">
        <f t="shared" ref="H730:H733" si="50">F730*G730</f>
        <v>1200</v>
      </c>
      <c r="I730" s="46"/>
    </row>
    <row r="731" spans="3:9" ht="15.75" x14ac:dyDescent="0.25">
      <c r="C731" s="179"/>
      <c r="D731" s="180" t="str">
        <f>DHBU!C98</f>
        <v>Tukang Kayu</v>
      </c>
      <c r="E731" s="48" t="str">
        <f>DHBU!D98</f>
        <v>Oh</v>
      </c>
      <c r="F731" s="48">
        <v>0.15</v>
      </c>
      <c r="G731" s="109">
        <f>DHBU!E98</f>
        <v>100000</v>
      </c>
      <c r="H731" s="49">
        <f t="shared" si="50"/>
        <v>15000</v>
      </c>
      <c r="I731" s="46"/>
    </row>
    <row r="732" spans="3:9" ht="15.75" x14ac:dyDescent="0.25">
      <c r="C732" s="77"/>
      <c r="D732" s="180" t="str">
        <f>DHBU!C103</f>
        <v>Kepala Tukang</v>
      </c>
      <c r="E732" s="48" t="str">
        <f>DHBU!D103</f>
        <v>Oh</v>
      </c>
      <c r="F732" s="48">
        <v>1.4999999999999999E-2</v>
      </c>
      <c r="G732" s="109">
        <f>DHBU!E103</f>
        <v>115000</v>
      </c>
      <c r="H732" s="49">
        <f t="shared" si="50"/>
        <v>1725</v>
      </c>
      <c r="I732" s="46"/>
    </row>
    <row r="733" spans="3:9" ht="15.75" x14ac:dyDescent="0.25">
      <c r="C733" s="77"/>
      <c r="D733" s="180" t="str">
        <f>DHBU!C104</f>
        <v>Mandor</v>
      </c>
      <c r="E733" s="48" t="str">
        <f>DHBU!D104</f>
        <v>Oh</v>
      </c>
      <c r="F733" s="48">
        <v>8.0000000000000004E-4</v>
      </c>
      <c r="G733" s="109">
        <f>DHBU!E104</f>
        <v>130000</v>
      </c>
      <c r="H733" s="49">
        <f t="shared" si="50"/>
        <v>104</v>
      </c>
      <c r="I733" s="186" t="s">
        <v>361</v>
      </c>
    </row>
    <row r="734" spans="3:9" ht="15.75" x14ac:dyDescent="0.25">
      <c r="C734" s="77"/>
      <c r="D734" s="75" t="s">
        <v>209</v>
      </c>
      <c r="E734" s="75"/>
      <c r="F734" s="75"/>
      <c r="G734" s="75"/>
      <c r="H734" s="49">
        <f>SUM(H730:H733)</f>
        <v>18029</v>
      </c>
      <c r="I734" s="186"/>
    </row>
    <row r="735" spans="3:9" ht="15.75" x14ac:dyDescent="0.25">
      <c r="C735" s="77" t="s">
        <v>18</v>
      </c>
      <c r="D735" s="75" t="s">
        <v>100</v>
      </c>
      <c r="E735" s="75"/>
      <c r="G735" s="75"/>
      <c r="H735" s="75"/>
      <c r="I735" s="186"/>
    </row>
    <row r="736" spans="3:9" ht="15.75" x14ac:dyDescent="0.25">
      <c r="C736" s="183"/>
      <c r="D736" s="182" t="str">
        <f>DHBU!C20</f>
        <v>Kaca Polos 3 mm</v>
      </c>
      <c r="E736" s="48" t="str">
        <f>DHBU!D20</f>
        <v>M²</v>
      </c>
      <c r="F736" s="48">
        <v>1.1000000000000001</v>
      </c>
      <c r="G736" s="109">
        <f>DHBU!E20</f>
        <v>50000</v>
      </c>
      <c r="H736" s="49">
        <f t="shared" ref="H736:H737" si="51">F736*G736</f>
        <v>55000.000000000007</v>
      </c>
      <c r="I736" s="186"/>
    </row>
    <row r="737" spans="3:9" ht="15.75" x14ac:dyDescent="0.25">
      <c r="C737" s="77"/>
      <c r="D737" s="182" t="s">
        <v>209</v>
      </c>
      <c r="E737" s="79"/>
      <c r="F737" s="79"/>
      <c r="G737" s="80"/>
      <c r="H737" s="49">
        <f>SUM(H735:H736)</f>
        <v>55000.000000000007</v>
      </c>
      <c r="I737" s="186"/>
    </row>
    <row r="738" spans="3:9" ht="15.75" x14ac:dyDescent="0.25">
      <c r="C738" s="77" t="s">
        <v>213</v>
      </c>
      <c r="D738" s="81" t="s">
        <v>214</v>
      </c>
      <c r="E738" s="81"/>
      <c r="F738" s="81"/>
      <c r="G738" s="81"/>
      <c r="H738" s="81"/>
      <c r="I738" s="186"/>
    </row>
    <row r="739" spans="3:9" ht="15.75" x14ac:dyDescent="0.25">
      <c r="C739" s="77"/>
      <c r="D739" s="42" t="s">
        <v>212</v>
      </c>
      <c r="E739" s="43" t="s">
        <v>212</v>
      </c>
      <c r="F739" s="43" t="s">
        <v>212</v>
      </c>
      <c r="G739" s="44" t="s">
        <v>212</v>
      </c>
      <c r="H739" s="42" t="s">
        <v>212</v>
      </c>
      <c r="I739" s="186"/>
    </row>
    <row r="740" spans="3:9" ht="15.75" x14ac:dyDescent="0.25">
      <c r="C740" s="77" t="s">
        <v>24</v>
      </c>
      <c r="D740" s="75" t="s">
        <v>215</v>
      </c>
      <c r="E740" s="75"/>
      <c r="F740" s="75"/>
      <c r="G740" s="75"/>
      <c r="H740" s="53">
        <f>H737+H734</f>
        <v>73029</v>
      </c>
      <c r="I740" s="186"/>
    </row>
    <row r="741" spans="3:9" ht="15.75" x14ac:dyDescent="0.25">
      <c r="C741" s="77" t="s">
        <v>27</v>
      </c>
      <c r="D741" s="75" t="s">
        <v>217</v>
      </c>
      <c r="E741" s="75"/>
      <c r="F741" s="75"/>
      <c r="G741" s="44" t="s">
        <v>218</v>
      </c>
      <c r="H741" s="53">
        <f>H740*0.15</f>
        <v>10954.35</v>
      </c>
      <c r="I741" s="52"/>
    </row>
    <row r="742" spans="3:9" ht="16.5" thickBot="1" x14ac:dyDescent="0.3">
      <c r="C742" s="54" t="s">
        <v>30</v>
      </c>
      <c r="D742" s="76" t="s">
        <v>216</v>
      </c>
      <c r="E742" s="76"/>
      <c r="F742" s="76"/>
      <c r="G742" s="76"/>
      <c r="H742" s="111">
        <f>H740+H741</f>
        <v>83983.35</v>
      </c>
      <c r="I742" s="55"/>
    </row>
    <row r="743" spans="3:9" ht="15.75" x14ac:dyDescent="0.25">
      <c r="C743" s="39" t="s">
        <v>283</v>
      </c>
      <c r="D743" s="40" t="str">
        <f>'VOLUME PEK'!C68</f>
        <v>Pasang Kaca wireglass tebal 5 mm</v>
      </c>
      <c r="E743" s="40"/>
      <c r="F743" s="40"/>
      <c r="G743" s="40"/>
      <c r="H743" s="40"/>
      <c r="I743" s="41"/>
    </row>
    <row r="744" spans="3:9" ht="15.75" x14ac:dyDescent="0.25">
      <c r="C744" s="77" t="s">
        <v>205</v>
      </c>
      <c r="D744" s="42" t="s">
        <v>206</v>
      </c>
      <c r="E744" s="43" t="s">
        <v>2</v>
      </c>
      <c r="F744" s="43" t="s">
        <v>207</v>
      </c>
      <c r="G744" s="44" t="s">
        <v>208</v>
      </c>
      <c r="H744" s="42" t="s">
        <v>209</v>
      </c>
      <c r="I744" s="45" t="s">
        <v>210</v>
      </c>
    </row>
    <row r="745" spans="3:9" ht="15.75" x14ac:dyDescent="0.25">
      <c r="C745" s="77" t="s">
        <v>4</v>
      </c>
      <c r="D745" s="75" t="s">
        <v>185</v>
      </c>
      <c r="E745" s="75"/>
      <c r="F745" s="75"/>
      <c r="G745" s="75"/>
      <c r="H745" s="75"/>
      <c r="I745" s="46"/>
    </row>
    <row r="746" spans="3:9" ht="15.75" x14ac:dyDescent="0.25">
      <c r="C746" s="183"/>
      <c r="D746" s="182" t="str">
        <f>DHBU!C96</f>
        <v>Pekerja</v>
      </c>
      <c r="E746" s="48" t="str">
        <f>DHBU!D96</f>
        <v>Oh</v>
      </c>
      <c r="F746" s="48">
        <v>1.4999999999999999E-2</v>
      </c>
      <c r="G746" s="109">
        <f>DHBU!E96</f>
        <v>80000</v>
      </c>
      <c r="H746" s="49">
        <f t="shared" ref="H746:H749" si="52">F746*G746</f>
        <v>1200</v>
      </c>
      <c r="I746" s="46"/>
    </row>
    <row r="747" spans="3:9" ht="15.75" x14ac:dyDescent="0.25">
      <c r="C747" s="77"/>
      <c r="D747" s="182" t="str">
        <f>DHBU!C98</f>
        <v>Tukang Kayu</v>
      </c>
      <c r="E747" s="48" t="str">
        <f>DHBU!D98</f>
        <v>Oh</v>
      </c>
      <c r="F747" s="48">
        <v>0.15</v>
      </c>
      <c r="G747" s="109">
        <f>DHBU!E98</f>
        <v>100000</v>
      </c>
      <c r="H747" s="49">
        <f t="shared" si="52"/>
        <v>15000</v>
      </c>
      <c r="I747" s="186" t="s">
        <v>361</v>
      </c>
    </row>
    <row r="748" spans="3:9" ht="15.75" x14ac:dyDescent="0.25">
      <c r="C748" s="183"/>
      <c r="D748" s="182" t="str">
        <f>DHBU!C103</f>
        <v>Kepala Tukang</v>
      </c>
      <c r="E748" s="48" t="str">
        <f>DHBU!D103</f>
        <v>Oh</v>
      </c>
      <c r="F748" s="48">
        <v>1.4999999999999999E-2</v>
      </c>
      <c r="G748" s="109">
        <f>DHBU!E103</f>
        <v>115000</v>
      </c>
      <c r="H748" s="49">
        <f t="shared" si="52"/>
        <v>1725</v>
      </c>
      <c r="I748" s="186"/>
    </row>
    <row r="749" spans="3:9" ht="15.75" x14ac:dyDescent="0.25">
      <c r="C749" s="77"/>
      <c r="D749" s="182" t="str">
        <f>DHBU!C104</f>
        <v>Mandor</v>
      </c>
      <c r="E749" s="48" t="str">
        <f>DHBU!D104</f>
        <v>Oh</v>
      </c>
      <c r="F749" s="48">
        <v>8.0000000000000004E-4</v>
      </c>
      <c r="G749" s="109">
        <f>DHBU!E104</f>
        <v>130000</v>
      </c>
      <c r="H749" s="49">
        <f t="shared" si="52"/>
        <v>104</v>
      </c>
      <c r="I749" s="186"/>
    </row>
    <row r="750" spans="3:9" ht="15.75" customHeight="1" x14ac:dyDescent="0.25">
      <c r="C750" s="77"/>
      <c r="D750" s="75" t="s">
        <v>209</v>
      </c>
      <c r="E750" s="75"/>
      <c r="F750" s="75"/>
      <c r="G750" s="75"/>
      <c r="H750" s="49">
        <f>SUM(H746:H749)</f>
        <v>18029</v>
      </c>
      <c r="I750" s="186"/>
    </row>
    <row r="751" spans="3:9" ht="15.75" x14ac:dyDescent="0.25">
      <c r="C751" s="77" t="s">
        <v>18</v>
      </c>
      <c r="D751" s="75" t="s">
        <v>100</v>
      </c>
      <c r="E751" s="75"/>
      <c r="F751" s="75"/>
      <c r="G751" s="75"/>
      <c r="H751" s="75"/>
      <c r="I751" s="186"/>
    </row>
    <row r="752" spans="3:9" ht="15.75" x14ac:dyDescent="0.25">
      <c r="C752" s="77"/>
      <c r="D752" s="42" t="str">
        <f>DHBU!C45</f>
        <v>Kaca Wireglass 5 mm</v>
      </c>
      <c r="E752" s="48" t="str">
        <f>DHBU!D45</f>
        <v>M²</v>
      </c>
      <c r="F752" s="48">
        <v>1.1000000000000001</v>
      </c>
      <c r="G752" s="101">
        <f>DHBU!E45</f>
        <v>90000</v>
      </c>
      <c r="H752" s="49">
        <f t="shared" ref="H752:H753" si="53">F752*G752</f>
        <v>99000.000000000015</v>
      </c>
      <c r="I752" s="186"/>
    </row>
    <row r="753" spans="3:9" ht="15.75" x14ac:dyDescent="0.25">
      <c r="C753" s="77"/>
      <c r="D753" s="182" t="s">
        <v>209</v>
      </c>
      <c r="E753" s="79"/>
      <c r="F753" s="79"/>
      <c r="G753" s="80"/>
      <c r="H753" s="49">
        <f>SUM(H752:H752)</f>
        <v>99000.000000000015</v>
      </c>
      <c r="I753" s="186"/>
    </row>
    <row r="754" spans="3:9" ht="15.75" x14ac:dyDescent="0.25">
      <c r="C754" s="77" t="s">
        <v>213</v>
      </c>
      <c r="D754" s="81" t="s">
        <v>214</v>
      </c>
      <c r="E754" s="81"/>
      <c r="F754" s="81"/>
      <c r="G754" s="81"/>
      <c r="H754" s="81"/>
      <c r="I754" s="186"/>
    </row>
    <row r="755" spans="3:9" ht="15.75" x14ac:dyDescent="0.25">
      <c r="C755" s="77"/>
      <c r="D755" s="42" t="s">
        <v>212</v>
      </c>
      <c r="E755" s="43" t="s">
        <v>212</v>
      </c>
      <c r="F755" s="43" t="s">
        <v>212</v>
      </c>
      <c r="G755" s="44" t="s">
        <v>212</v>
      </c>
      <c r="H755" s="42" t="s">
        <v>212</v>
      </c>
      <c r="I755" s="52"/>
    </row>
    <row r="756" spans="3:9" ht="15.75" x14ac:dyDescent="0.25">
      <c r="C756" s="77" t="s">
        <v>24</v>
      </c>
      <c r="D756" s="75" t="s">
        <v>215</v>
      </c>
      <c r="E756" s="75"/>
      <c r="F756" s="75"/>
      <c r="G756" s="75"/>
      <c r="H756" s="53">
        <f>H753+H750</f>
        <v>117029.00000000001</v>
      </c>
      <c r="I756" s="52"/>
    </row>
    <row r="757" spans="3:9" ht="15.75" x14ac:dyDescent="0.25">
      <c r="C757" s="77" t="s">
        <v>27</v>
      </c>
      <c r="D757" s="75" t="s">
        <v>217</v>
      </c>
      <c r="E757" s="75"/>
      <c r="F757" s="75"/>
      <c r="G757" s="44" t="s">
        <v>218</v>
      </c>
      <c r="H757" s="53">
        <f>H756*0.15</f>
        <v>17554.350000000002</v>
      </c>
      <c r="I757" s="52"/>
    </row>
    <row r="758" spans="3:9" ht="16.5" thickBot="1" x14ac:dyDescent="0.3">
      <c r="C758" s="54" t="s">
        <v>30</v>
      </c>
      <c r="D758" s="76" t="s">
        <v>216</v>
      </c>
      <c r="E758" s="76"/>
      <c r="F758" s="76"/>
      <c r="G758" s="76"/>
      <c r="H758" s="111">
        <f>H756+H757</f>
        <v>134583.35</v>
      </c>
      <c r="I758" s="55"/>
    </row>
    <row r="759" spans="3:9" ht="15.75" thickBot="1" x14ac:dyDescent="0.3"/>
    <row r="760" spans="3:9" ht="16.5" thickBot="1" x14ac:dyDescent="0.3">
      <c r="C760" s="69" t="s">
        <v>284</v>
      </c>
      <c r="D760" s="181" t="str">
        <f>'VOLUME PEK'!C70</f>
        <v>PEKERJAAN PENGECATAN</v>
      </c>
      <c r="E760" s="92"/>
      <c r="F760" s="92"/>
      <c r="G760" s="92"/>
      <c r="H760" s="92"/>
      <c r="I760" s="93"/>
    </row>
    <row r="761" spans="3:9" ht="15.75" x14ac:dyDescent="0.25">
      <c r="C761" s="39" t="s">
        <v>285</v>
      </c>
      <c r="D761" s="40" t="str">
        <f>'VOLUME PEK'!C71</f>
        <v>Pengecatan Kayu</v>
      </c>
      <c r="E761" s="40"/>
      <c r="F761" s="40"/>
      <c r="G761" s="40"/>
      <c r="H761" s="40"/>
      <c r="I761" s="41"/>
    </row>
    <row r="762" spans="3:9" ht="15.75" x14ac:dyDescent="0.25">
      <c r="C762" s="77" t="s">
        <v>205</v>
      </c>
      <c r="D762" s="42" t="s">
        <v>206</v>
      </c>
      <c r="E762" s="43" t="s">
        <v>2</v>
      </c>
      <c r="F762" s="43" t="s">
        <v>207</v>
      </c>
      <c r="G762" s="44" t="s">
        <v>208</v>
      </c>
      <c r="H762" s="42" t="s">
        <v>209</v>
      </c>
      <c r="I762" s="45" t="s">
        <v>210</v>
      </c>
    </row>
    <row r="763" spans="3:9" ht="15.75" x14ac:dyDescent="0.25">
      <c r="C763" s="77" t="s">
        <v>4</v>
      </c>
      <c r="D763" s="75" t="s">
        <v>185</v>
      </c>
      <c r="E763" s="75"/>
      <c r="F763" s="75"/>
      <c r="G763" s="75"/>
      <c r="H763" s="75"/>
      <c r="I763" s="46"/>
    </row>
    <row r="764" spans="3:9" ht="15.75" x14ac:dyDescent="0.25">
      <c r="C764" s="183"/>
      <c r="D764" s="182" t="str">
        <f>DHBU!C96</f>
        <v>Pekerja</v>
      </c>
      <c r="E764" s="48" t="str">
        <f>DHBU!D96</f>
        <v>Oh</v>
      </c>
      <c r="F764" s="48">
        <v>7.0000000000000007E-2</v>
      </c>
      <c r="G764" s="109">
        <f>DHBU!E96</f>
        <v>80000</v>
      </c>
      <c r="H764" s="49">
        <f t="shared" ref="H764:H767" si="54">F764*G764</f>
        <v>5600.0000000000009</v>
      </c>
      <c r="I764" s="46"/>
    </row>
    <row r="765" spans="3:9" ht="15.75" x14ac:dyDescent="0.25">
      <c r="C765" s="77"/>
      <c r="D765" s="182" t="str">
        <f>DHBU!C101</f>
        <v>Tukang Cat</v>
      </c>
      <c r="E765" s="48" t="str">
        <f>DHBU!D101</f>
        <v>Oh</v>
      </c>
      <c r="F765" s="48">
        <v>8.9999999999999993E-3</v>
      </c>
      <c r="G765" s="109">
        <f>DHBU!E101</f>
        <v>90000</v>
      </c>
      <c r="H765" s="49">
        <f t="shared" si="54"/>
        <v>809.99999999999989</v>
      </c>
      <c r="I765" s="46"/>
    </row>
    <row r="766" spans="3:9" ht="15.75" x14ac:dyDescent="0.25">
      <c r="C766" s="183"/>
      <c r="D766" s="182" t="str">
        <f>DHBU!C103</f>
        <v>Kepala Tukang</v>
      </c>
      <c r="E766" s="48" t="str">
        <f>DHBU!D103</f>
        <v>Oh</v>
      </c>
      <c r="F766" s="48">
        <v>6.0000000000000001E-3</v>
      </c>
      <c r="G766" s="109">
        <f>DHBU!E103</f>
        <v>115000</v>
      </c>
      <c r="H766" s="49">
        <f t="shared" si="54"/>
        <v>690</v>
      </c>
      <c r="I766" s="46"/>
    </row>
    <row r="767" spans="3:9" ht="15.75" x14ac:dyDescent="0.25">
      <c r="C767" s="77"/>
      <c r="D767" s="182" t="str">
        <f>DHBU!C104</f>
        <v>Mandor</v>
      </c>
      <c r="E767" s="48" t="str">
        <f>DHBU!D104</f>
        <v>Oh</v>
      </c>
      <c r="F767" s="48">
        <v>3.0000000000000001E-3</v>
      </c>
      <c r="G767" s="109">
        <f>DHBU!E104</f>
        <v>130000</v>
      </c>
      <c r="H767" s="49">
        <f t="shared" si="54"/>
        <v>390</v>
      </c>
      <c r="I767" s="46"/>
    </row>
    <row r="768" spans="3:9" ht="15.75" x14ac:dyDescent="0.25">
      <c r="C768" s="77"/>
      <c r="D768" s="75" t="s">
        <v>209</v>
      </c>
      <c r="E768" s="75"/>
      <c r="F768" s="75"/>
      <c r="G768" s="75"/>
      <c r="H768" s="49">
        <f>SUM(H764:H767)</f>
        <v>7490.0000000000009</v>
      </c>
      <c r="I768" s="50"/>
    </row>
    <row r="769" spans="3:9" ht="15.75" x14ac:dyDescent="0.25">
      <c r="C769" s="77" t="s">
        <v>18</v>
      </c>
      <c r="D769" s="75" t="s">
        <v>100</v>
      </c>
      <c r="E769" s="75"/>
      <c r="F769" s="75"/>
      <c r="G769" s="75"/>
      <c r="H769" s="75"/>
      <c r="I769" s="50" t="s">
        <v>324</v>
      </c>
    </row>
    <row r="770" spans="3:9" ht="15.75" x14ac:dyDescent="0.25">
      <c r="C770" s="183"/>
      <c r="D770" s="182" t="str">
        <f>DHBU!C46</f>
        <v>Cat Meni</v>
      </c>
      <c r="E770" s="48" t="str">
        <f>DHBU!D46</f>
        <v>Kg</v>
      </c>
      <c r="F770" s="48">
        <v>0.2</v>
      </c>
      <c r="G770" s="109">
        <f>DHBU!E46</f>
        <v>27000</v>
      </c>
      <c r="H770" s="49">
        <f t="shared" ref="H770:H776" si="55">F770*G770</f>
        <v>5400</v>
      </c>
      <c r="I770" s="74"/>
    </row>
    <row r="771" spans="3:9" ht="15.75" x14ac:dyDescent="0.25">
      <c r="C771" s="183"/>
      <c r="D771" s="182" t="str">
        <f>DHBU!C47</f>
        <v>Kertas Gosok kayu</v>
      </c>
      <c r="E771" s="48" t="str">
        <f>DHBU!D47</f>
        <v>Lbr</v>
      </c>
      <c r="F771" s="48">
        <v>0.4</v>
      </c>
      <c r="G771" s="109">
        <f>DHBU!E47</f>
        <v>2800</v>
      </c>
      <c r="H771" s="49">
        <f t="shared" si="55"/>
        <v>1120</v>
      </c>
      <c r="I771" s="74"/>
    </row>
    <row r="772" spans="3:9" ht="15.75" x14ac:dyDescent="0.25">
      <c r="C772" s="183"/>
      <c r="D772" s="182" t="str">
        <f>DHBU!C48</f>
        <v>Plamir</v>
      </c>
      <c r="E772" s="48" t="str">
        <f>DHBU!D48</f>
        <v>Kg</v>
      </c>
      <c r="F772" s="48">
        <v>0.15</v>
      </c>
      <c r="G772" s="109">
        <f>DHBU!E48</f>
        <v>16800</v>
      </c>
      <c r="H772" s="49">
        <f t="shared" si="55"/>
        <v>2520</v>
      </c>
      <c r="I772" s="74"/>
    </row>
    <row r="773" spans="3:9" ht="15.75" x14ac:dyDescent="0.25">
      <c r="C773" s="183"/>
      <c r="D773" s="182" t="str">
        <f>DHBU!C49</f>
        <v>Cat dasar kayu</v>
      </c>
      <c r="E773" s="48" t="str">
        <f>DHBU!D49</f>
        <v>Kg</v>
      </c>
      <c r="F773" s="48">
        <v>0.17</v>
      </c>
      <c r="G773" s="109">
        <f>DHBU!E49</f>
        <v>52400</v>
      </c>
      <c r="H773" s="49">
        <f t="shared" si="55"/>
        <v>8908</v>
      </c>
      <c r="I773" s="74"/>
    </row>
    <row r="774" spans="3:9" ht="15.75" x14ac:dyDescent="0.25">
      <c r="C774" s="183"/>
      <c r="D774" s="182" t="str">
        <f>DHBU!C50</f>
        <v>Cat penutup 2 kali</v>
      </c>
      <c r="E774" s="48" t="str">
        <f>DHBU!D50</f>
        <v>Kg</v>
      </c>
      <c r="F774" s="48">
        <v>0.26</v>
      </c>
      <c r="G774" s="109">
        <f>DHBU!E50</f>
        <v>25800</v>
      </c>
      <c r="H774" s="49">
        <f t="shared" si="55"/>
        <v>6708</v>
      </c>
      <c r="I774" s="74"/>
    </row>
    <row r="775" spans="3:9" ht="15.75" x14ac:dyDescent="0.25">
      <c r="C775" s="77"/>
      <c r="D775" s="182" t="str">
        <f>DHBU!C51</f>
        <v>Minyak Cat</v>
      </c>
      <c r="E775" s="48" t="str">
        <f>DHBU!D51</f>
        <v>Ltr</v>
      </c>
      <c r="F775" s="48">
        <v>0.15</v>
      </c>
      <c r="G775" s="109">
        <f>DHBU!E51</f>
        <v>21500</v>
      </c>
      <c r="H775" s="49">
        <f t="shared" si="55"/>
        <v>3225</v>
      </c>
      <c r="I775" s="74"/>
    </row>
    <row r="776" spans="3:9" ht="15.75" x14ac:dyDescent="0.25">
      <c r="C776" s="183"/>
      <c r="D776" s="182" t="str">
        <f>DHBU!C52</f>
        <v>Kuas 3"</v>
      </c>
      <c r="E776" s="48" t="str">
        <f>DHBU!D52</f>
        <v>Bh</v>
      </c>
      <c r="F776" s="58">
        <v>0.05</v>
      </c>
      <c r="G776" s="103">
        <f>DHBU!E52</f>
        <v>17000</v>
      </c>
      <c r="H776" s="49">
        <f t="shared" si="55"/>
        <v>850</v>
      </c>
      <c r="I776" s="74"/>
    </row>
    <row r="777" spans="3:9" ht="15.75" x14ac:dyDescent="0.25">
      <c r="C777" s="77"/>
      <c r="D777" s="182" t="s">
        <v>209</v>
      </c>
      <c r="E777" s="79"/>
      <c r="G777" s="80"/>
      <c r="H777" s="49">
        <f>SUM(H770:H776)</f>
        <v>28731</v>
      </c>
      <c r="I777" s="74"/>
    </row>
    <row r="778" spans="3:9" ht="15.75" x14ac:dyDescent="0.25">
      <c r="C778" s="77" t="s">
        <v>213</v>
      </c>
      <c r="D778" s="81" t="s">
        <v>214</v>
      </c>
      <c r="E778" s="81"/>
      <c r="F778" s="81"/>
      <c r="G778" s="81"/>
      <c r="H778" s="81"/>
      <c r="I778" s="74"/>
    </row>
    <row r="779" spans="3:9" ht="15.75" x14ac:dyDescent="0.25">
      <c r="C779" s="77"/>
      <c r="D779" s="42" t="s">
        <v>212</v>
      </c>
      <c r="E779" s="43" t="s">
        <v>212</v>
      </c>
      <c r="F779" s="43" t="s">
        <v>212</v>
      </c>
      <c r="G779" s="44" t="s">
        <v>212</v>
      </c>
      <c r="H779" s="42" t="s">
        <v>212</v>
      </c>
      <c r="I779" s="52"/>
    </row>
    <row r="780" spans="3:9" ht="15.75" x14ac:dyDescent="0.25">
      <c r="C780" s="77" t="s">
        <v>24</v>
      </c>
      <c r="D780" s="75" t="s">
        <v>215</v>
      </c>
      <c r="E780" s="75"/>
      <c r="F780" s="75"/>
      <c r="G780" s="75"/>
      <c r="H780" s="53">
        <f>H777+H768</f>
        <v>36221</v>
      </c>
      <c r="I780" s="52"/>
    </row>
    <row r="781" spans="3:9" ht="15.75" x14ac:dyDescent="0.25">
      <c r="C781" s="77" t="s">
        <v>27</v>
      </c>
      <c r="D781" s="75" t="s">
        <v>217</v>
      </c>
      <c r="E781" s="75"/>
      <c r="F781" s="75"/>
      <c r="G781" s="44" t="s">
        <v>218</v>
      </c>
      <c r="H781" s="53">
        <f>H780*0.15</f>
        <v>5433.15</v>
      </c>
      <c r="I781" s="52"/>
    </row>
    <row r="782" spans="3:9" ht="16.5" thickBot="1" x14ac:dyDescent="0.3">
      <c r="C782" s="54" t="s">
        <v>30</v>
      </c>
      <c r="D782" s="76" t="s">
        <v>216</v>
      </c>
      <c r="E782" s="76"/>
      <c r="F782" s="76"/>
      <c r="G782" s="76"/>
      <c r="H782" s="111">
        <f>H780+H781</f>
        <v>41654.15</v>
      </c>
      <c r="I782" s="55"/>
    </row>
    <row r="783" spans="3:9" ht="15.75" x14ac:dyDescent="0.25">
      <c r="C783" s="39" t="s">
        <v>286</v>
      </c>
      <c r="D783" s="40" t="str">
        <f>'VOLUME PEK'!C72</f>
        <v>Pengecatan Tembok Baru</v>
      </c>
      <c r="E783" s="40"/>
      <c r="F783" s="40"/>
      <c r="G783" s="40"/>
      <c r="H783" s="40"/>
      <c r="I783" s="41"/>
    </row>
    <row r="784" spans="3:9" ht="15.75" x14ac:dyDescent="0.25">
      <c r="C784" s="77" t="s">
        <v>205</v>
      </c>
      <c r="D784" s="42" t="s">
        <v>206</v>
      </c>
      <c r="E784" s="43" t="s">
        <v>2</v>
      </c>
      <c r="F784" s="43" t="s">
        <v>207</v>
      </c>
      <c r="G784" s="44" t="s">
        <v>208</v>
      </c>
      <c r="H784" s="42" t="s">
        <v>209</v>
      </c>
      <c r="I784" s="45" t="s">
        <v>210</v>
      </c>
    </row>
    <row r="785" spans="3:9" ht="15.75" x14ac:dyDescent="0.25">
      <c r="C785" s="77" t="s">
        <v>4</v>
      </c>
      <c r="D785" s="75" t="s">
        <v>185</v>
      </c>
      <c r="E785" s="75"/>
      <c r="F785" s="75"/>
      <c r="G785" s="75"/>
      <c r="H785" s="75"/>
      <c r="I785" s="46"/>
    </row>
    <row r="786" spans="3:9" ht="15.75" x14ac:dyDescent="0.25">
      <c r="C786" s="77"/>
      <c r="D786" s="42" t="str">
        <f>DHBU!C96</f>
        <v>Pekerja</v>
      </c>
      <c r="E786" s="48" t="str">
        <f>DHBU!D96</f>
        <v>Oh</v>
      </c>
      <c r="F786" s="48">
        <v>0.02</v>
      </c>
      <c r="G786" s="101">
        <f>DHBU!E96</f>
        <v>80000</v>
      </c>
      <c r="H786" s="49">
        <f t="shared" ref="H786:H789" si="56">F786*G786</f>
        <v>1600</v>
      </c>
      <c r="I786" s="46"/>
    </row>
    <row r="787" spans="3:9" ht="15.75" x14ac:dyDescent="0.25">
      <c r="C787" s="183"/>
      <c r="D787" s="42" t="str">
        <f>DHBU!C101</f>
        <v>Tukang Cat</v>
      </c>
      <c r="E787" s="48" t="str">
        <f>DHBU!D101</f>
        <v>Oh</v>
      </c>
      <c r="F787" s="48">
        <v>6.3E-2</v>
      </c>
      <c r="G787" s="101">
        <f>DHBU!E101</f>
        <v>90000</v>
      </c>
      <c r="H787" s="49">
        <f t="shared" si="56"/>
        <v>5670</v>
      </c>
      <c r="I787" s="46"/>
    </row>
    <row r="788" spans="3:9" ht="15.75" x14ac:dyDescent="0.25">
      <c r="C788" s="183"/>
      <c r="D788" s="42" t="str">
        <f>DHBU!C103</f>
        <v>Kepala Tukang</v>
      </c>
      <c r="E788" s="48" t="str">
        <f>DHBU!D103</f>
        <v>Oh</v>
      </c>
      <c r="F788" s="48">
        <v>6.3E-3</v>
      </c>
      <c r="G788" s="101">
        <f>DHBU!E103</f>
        <v>115000</v>
      </c>
      <c r="H788" s="49">
        <f t="shared" si="56"/>
        <v>724.5</v>
      </c>
      <c r="I788" s="46"/>
    </row>
    <row r="789" spans="3:9" ht="15.75" x14ac:dyDescent="0.25">
      <c r="C789" s="77"/>
      <c r="D789" s="42" t="str">
        <f>DHBU!C104</f>
        <v>Mandor</v>
      </c>
      <c r="E789" s="48" t="str">
        <f>DHBU!D104</f>
        <v>Oh</v>
      </c>
      <c r="F789" s="48">
        <v>3.0000000000000001E-3</v>
      </c>
      <c r="G789" s="101">
        <f>DHBU!E104</f>
        <v>130000</v>
      </c>
      <c r="H789" s="49">
        <f t="shared" si="56"/>
        <v>390</v>
      </c>
      <c r="I789" s="186" t="s">
        <v>362</v>
      </c>
    </row>
    <row r="790" spans="3:9" ht="15.75" x14ac:dyDescent="0.25">
      <c r="C790" s="77"/>
      <c r="D790" s="75" t="s">
        <v>209</v>
      </c>
      <c r="E790" s="75"/>
      <c r="F790" s="75"/>
      <c r="G790" s="75"/>
      <c r="H790" s="49">
        <f>SUM(H786:H789)</f>
        <v>8384.5</v>
      </c>
      <c r="I790" s="186"/>
    </row>
    <row r="791" spans="3:9" ht="15.75" x14ac:dyDescent="0.25">
      <c r="C791" s="77" t="s">
        <v>18</v>
      </c>
      <c r="D791" s="75" t="s">
        <v>100</v>
      </c>
      <c r="E791" s="75"/>
      <c r="F791" s="75"/>
      <c r="G791" s="75"/>
      <c r="H791" s="75"/>
      <c r="I791" s="186"/>
    </row>
    <row r="792" spans="3:9" ht="15.75" x14ac:dyDescent="0.25">
      <c r="C792" s="183"/>
      <c r="D792" s="182" t="str">
        <f>DHBU!C48</f>
        <v>Plamir</v>
      </c>
      <c r="E792" s="48" t="str">
        <f>DHBU!D48</f>
        <v>Kg</v>
      </c>
      <c r="F792" s="48">
        <v>0.1</v>
      </c>
      <c r="G792" s="109">
        <f>DHBU!E48</f>
        <v>16800</v>
      </c>
      <c r="H792" s="49">
        <f t="shared" ref="H792:H795" si="57">F792*G792</f>
        <v>1680</v>
      </c>
      <c r="I792" s="186"/>
    </row>
    <row r="793" spans="3:9" ht="15.75" x14ac:dyDescent="0.25">
      <c r="C793" s="183"/>
      <c r="D793" s="182" t="str">
        <f>DHBU!C49</f>
        <v>Cat dasar kayu</v>
      </c>
      <c r="E793" s="48" t="str">
        <f>DHBU!D49</f>
        <v>Kg</v>
      </c>
      <c r="F793" s="48">
        <v>0.1</v>
      </c>
      <c r="G793" s="109">
        <f>DHBU!E49</f>
        <v>52400</v>
      </c>
      <c r="H793" s="49">
        <f t="shared" si="57"/>
        <v>5240</v>
      </c>
      <c r="I793" s="186"/>
    </row>
    <row r="794" spans="3:9" ht="15.75" x14ac:dyDescent="0.25">
      <c r="C794" s="77"/>
      <c r="D794" s="182" t="str">
        <f>DHBU!C50</f>
        <v>Cat penutup 2 kali</v>
      </c>
      <c r="E794" s="48" t="str">
        <f>DHBU!D50</f>
        <v>Kg</v>
      </c>
      <c r="F794" s="48">
        <v>0.26</v>
      </c>
      <c r="G794" s="109">
        <f>DHBU!E50</f>
        <v>25800</v>
      </c>
      <c r="H794" s="49">
        <f t="shared" si="57"/>
        <v>6708</v>
      </c>
      <c r="I794" s="186"/>
    </row>
    <row r="795" spans="3:9" ht="15.75" x14ac:dyDescent="0.25">
      <c r="C795" s="77"/>
      <c r="D795" s="182" t="s">
        <v>209</v>
      </c>
      <c r="E795" s="79"/>
      <c r="F795" s="79"/>
      <c r="G795" s="80"/>
      <c r="H795" s="49">
        <f>SUM(H792:H794)</f>
        <v>13628</v>
      </c>
      <c r="I795" s="186"/>
    </row>
    <row r="796" spans="3:9" ht="15.75" x14ac:dyDescent="0.25">
      <c r="C796" s="77" t="s">
        <v>213</v>
      </c>
      <c r="D796" s="81" t="s">
        <v>214</v>
      </c>
      <c r="E796" s="81"/>
      <c r="F796" s="81"/>
      <c r="G796" s="81"/>
      <c r="H796" s="81"/>
      <c r="I796" s="186"/>
    </row>
    <row r="797" spans="3:9" ht="15.75" x14ac:dyDescent="0.25">
      <c r="C797" s="77"/>
      <c r="D797" s="42" t="s">
        <v>212</v>
      </c>
      <c r="E797" s="43" t="s">
        <v>212</v>
      </c>
      <c r="F797" s="43" t="s">
        <v>212</v>
      </c>
      <c r="G797" s="44" t="s">
        <v>212</v>
      </c>
      <c r="H797" s="42" t="s">
        <v>212</v>
      </c>
      <c r="I797" s="186"/>
    </row>
    <row r="798" spans="3:9" ht="15.75" x14ac:dyDescent="0.25">
      <c r="C798" s="77" t="s">
        <v>24</v>
      </c>
      <c r="D798" s="75" t="s">
        <v>215</v>
      </c>
      <c r="E798" s="75"/>
      <c r="F798" s="75"/>
      <c r="G798" s="75"/>
      <c r="H798" s="53">
        <f>H795+H790</f>
        <v>22012.5</v>
      </c>
      <c r="I798" s="186"/>
    </row>
    <row r="799" spans="3:9" ht="15.75" x14ac:dyDescent="0.25">
      <c r="C799" s="77" t="s">
        <v>27</v>
      </c>
      <c r="D799" s="75" t="s">
        <v>217</v>
      </c>
      <c r="E799" s="75"/>
      <c r="F799" s="75"/>
      <c r="G799" s="44" t="s">
        <v>218</v>
      </c>
      <c r="H799" s="53">
        <f>H798*0.15</f>
        <v>3301.875</v>
      </c>
      <c r="I799" s="52"/>
    </row>
    <row r="800" spans="3:9" ht="16.5" thickBot="1" x14ac:dyDescent="0.3">
      <c r="C800" s="54" t="s">
        <v>30</v>
      </c>
      <c r="D800" s="76" t="s">
        <v>216</v>
      </c>
      <c r="E800" s="76"/>
      <c r="F800" s="76"/>
      <c r="G800" s="76"/>
      <c r="H800" s="111">
        <f>H798+H799</f>
        <v>25314.375</v>
      </c>
      <c r="I800" s="55"/>
    </row>
    <row r="801" spans="3:9" ht="15.75" thickBot="1" x14ac:dyDescent="0.3"/>
    <row r="802" spans="3:9" ht="16.5" thickBot="1" x14ac:dyDescent="0.3">
      <c r="C802" s="69" t="s">
        <v>287</v>
      </c>
      <c r="D802" s="91" t="str">
        <f>'VOLUME PEK'!C74</f>
        <v>PEKERJAAN INSTALASI LISTRIK</v>
      </c>
      <c r="E802" s="92"/>
      <c r="F802" s="92"/>
      <c r="G802" s="92"/>
      <c r="H802" s="92"/>
      <c r="I802" s="93"/>
    </row>
    <row r="803" spans="3:9" ht="15.75" x14ac:dyDescent="0.25">
      <c r="C803" s="39" t="s">
        <v>288</v>
      </c>
      <c r="D803" s="40" t="str">
        <f>'VOLUME PEK'!C75</f>
        <v>Penyambungan Listrik PLN 2400 watt</v>
      </c>
      <c r="E803" s="40"/>
      <c r="F803" s="40"/>
      <c r="G803" s="40"/>
      <c r="H803" s="40"/>
      <c r="I803" s="41"/>
    </row>
    <row r="804" spans="3:9" ht="15.75" x14ac:dyDescent="0.25">
      <c r="C804" s="77" t="s">
        <v>205</v>
      </c>
      <c r="D804" s="42" t="s">
        <v>206</v>
      </c>
      <c r="E804" s="43" t="s">
        <v>2</v>
      </c>
      <c r="F804" s="43" t="s">
        <v>207</v>
      </c>
      <c r="G804" s="44" t="s">
        <v>208</v>
      </c>
      <c r="H804" s="42" t="s">
        <v>209</v>
      </c>
      <c r="I804" s="45" t="s">
        <v>210</v>
      </c>
    </row>
    <row r="805" spans="3:9" ht="15.75" x14ac:dyDescent="0.25">
      <c r="C805" s="77" t="s">
        <v>4</v>
      </c>
      <c r="D805" s="75" t="s">
        <v>185</v>
      </c>
      <c r="E805" s="75"/>
      <c r="F805" s="75"/>
      <c r="G805" s="75"/>
      <c r="H805" s="75"/>
      <c r="I805" s="46"/>
    </row>
    <row r="806" spans="3:9" ht="15.75" x14ac:dyDescent="0.25">
      <c r="C806" s="77"/>
      <c r="D806" s="47" t="s">
        <v>197</v>
      </c>
      <c r="E806" s="43" t="s">
        <v>211</v>
      </c>
      <c r="F806" s="48">
        <v>2.5000000000000001E-2</v>
      </c>
      <c r="G806" s="44">
        <f>DHBU!E602</f>
        <v>0</v>
      </c>
      <c r="H806" s="49">
        <f>F806*G806</f>
        <v>0</v>
      </c>
      <c r="I806" s="46"/>
    </row>
    <row r="807" spans="3:9" ht="15.75" x14ac:dyDescent="0.25">
      <c r="C807" s="77"/>
      <c r="D807" s="47" t="s">
        <v>188</v>
      </c>
      <c r="E807" s="43" t="s">
        <v>211</v>
      </c>
      <c r="F807" s="48">
        <v>0.75</v>
      </c>
      <c r="G807" s="44">
        <f>DHBU!E594</f>
        <v>0</v>
      </c>
      <c r="H807" s="49">
        <f>F807*G807</f>
        <v>0</v>
      </c>
      <c r="I807" s="46"/>
    </row>
    <row r="808" spans="3:9" ht="15.75" x14ac:dyDescent="0.25">
      <c r="C808" s="77"/>
      <c r="D808" s="75" t="s">
        <v>209</v>
      </c>
      <c r="E808" s="75"/>
      <c r="F808" s="75"/>
      <c r="G808" s="75"/>
      <c r="H808" s="49">
        <f>SUM(H806:H807)</f>
        <v>0</v>
      </c>
      <c r="I808" s="50"/>
    </row>
    <row r="809" spans="3:9" ht="15.75" x14ac:dyDescent="0.25">
      <c r="C809" s="77" t="s">
        <v>18</v>
      </c>
      <c r="D809" s="75" t="s">
        <v>309</v>
      </c>
      <c r="E809" s="75"/>
      <c r="F809" s="75"/>
      <c r="G809" s="75"/>
      <c r="H809" s="75"/>
      <c r="I809" s="74"/>
    </row>
    <row r="810" spans="3:9" ht="15.75" x14ac:dyDescent="0.25">
      <c r="C810" s="77"/>
      <c r="D810" s="42" t="str">
        <f>DHBU!C86</f>
        <v>Connect power 2400 watt ke PLN</v>
      </c>
      <c r="E810" s="48" t="str">
        <f>DHBU!D86</f>
        <v>Ls</v>
      </c>
      <c r="F810" s="184">
        <v>1</v>
      </c>
      <c r="G810" s="101">
        <f>DHBU!E86</f>
        <v>2000000</v>
      </c>
      <c r="H810" s="49">
        <f>F810*G810</f>
        <v>2000000</v>
      </c>
      <c r="I810" s="50" t="s">
        <v>324</v>
      </c>
    </row>
    <row r="811" spans="3:9" ht="15.75" x14ac:dyDescent="0.25">
      <c r="C811" s="77"/>
      <c r="D811" s="182" t="s">
        <v>209</v>
      </c>
      <c r="E811" s="79"/>
      <c r="F811" s="79"/>
      <c r="G811" s="80"/>
      <c r="H811" s="49">
        <f>SUM(H809:H810)</f>
        <v>2000000</v>
      </c>
      <c r="I811" s="74"/>
    </row>
    <row r="812" spans="3:9" ht="15.75" x14ac:dyDescent="0.25">
      <c r="C812" s="77" t="s">
        <v>213</v>
      </c>
      <c r="D812" s="81" t="s">
        <v>214</v>
      </c>
      <c r="E812" s="81"/>
      <c r="F812" s="81"/>
      <c r="G812" s="81"/>
      <c r="H812" s="81"/>
      <c r="I812" s="74"/>
    </row>
    <row r="813" spans="3:9" ht="15.75" x14ac:dyDescent="0.25">
      <c r="C813" s="77"/>
      <c r="D813" s="42" t="s">
        <v>212</v>
      </c>
      <c r="E813" s="43" t="s">
        <v>212</v>
      </c>
      <c r="F813" s="43" t="s">
        <v>212</v>
      </c>
      <c r="G813" s="44" t="s">
        <v>212</v>
      </c>
      <c r="H813" s="42" t="s">
        <v>212</v>
      </c>
      <c r="I813" s="52"/>
    </row>
    <row r="814" spans="3:9" ht="15.75" x14ac:dyDescent="0.25">
      <c r="C814" s="77" t="s">
        <v>24</v>
      </c>
      <c r="D814" s="75" t="s">
        <v>215</v>
      </c>
      <c r="E814" s="75"/>
      <c r="F814" s="75"/>
      <c r="G814" s="75"/>
      <c r="H814" s="53">
        <f>H811+H808</f>
        <v>2000000</v>
      </c>
      <c r="I814" s="52"/>
    </row>
    <row r="815" spans="3:9" ht="15.75" x14ac:dyDescent="0.25">
      <c r="C815" s="77" t="s">
        <v>27</v>
      </c>
      <c r="D815" s="75" t="s">
        <v>217</v>
      </c>
      <c r="E815" s="75"/>
      <c r="F815" s="75"/>
      <c r="G815" s="44" t="s">
        <v>218</v>
      </c>
      <c r="H815" s="53">
        <f>H814*0.15</f>
        <v>300000</v>
      </c>
      <c r="I815" s="52"/>
    </row>
    <row r="816" spans="3:9" ht="16.5" thickBot="1" x14ac:dyDescent="0.3">
      <c r="C816" s="54" t="s">
        <v>30</v>
      </c>
      <c r="D816" s="76" t="s">
        <v>216</v>
      </c>
      <c r="E816" s="76"/>
      <c r="F816" s="76"/>
      <c r="G816" s="76"/>
      <c r="H816" s="111">
        <f>H814+H815</f>
        <v>2300000</v>
      </c>
      <c r="I816" s="55"/>
    </row>
    <row r="817" spans="3:9" ht="15.75" x14ac:dyDescent="0.25">
      <c r="C817" s="39" t="s">
        <v>289</v>
      </c>
      <c r="D817" s="40" t="str">
        <f>'VOLUME PEK'!C76</f>
        <v>Pemasangan Lampu SL 25 Watt</v>
      </c>
      <c r="E817" s="40"/>
      <c r="F817" s="40"/>
      <c r="G817" s="40"/>
      <c r="H817" s="40"/>
      <c r="I817" s="41"/>
    </row>
    <row r="818" spans="3:9" ht="15.75" x14ac:dyDescent="0.25">
      <c r="C818" s="77" t="s">
        <v>205</v>
      </c>
      <c r="D818" s="42" t="s">
        <v>206</v>
      </c>
      <c r="E818" s="43" t="s">
        <v>2</v>
      </c>
      <c r="F818" s="43" t="s">
        <v>207</v>
      </c>
      <c r="G818" s="44" t="s">
        <v>208</v>
      </c>
      <c r="H818" s="42" t="s">
        <v>209</v>
      </c>
      <c r="I818" s="45" t="s">
        <v>210</v>
      </c>
    </row>
    <row r="819" spans="3:9" ht="15.75" x14ac:dyDescent="0.25">
      <c r="C819" s="77" t="s">
        <v>4</v>
      </c>
      <c r="D819" s="75" t="s">
        <v>185</v>
      </c>
      <c r="E819" s="75"/>
      <c r="F819" s="75"/>
      <c r="G819" s="75"/>
      <c r="H819" s="75"/>
      <c r="I819" s="46"/>
    </row>
    <row r="820" spans="3:9" ht="15.75" x14ac:dyDescent="0.25">
      <c r="C820" s="77"/>
      <c r="D820" s="47" t="s">
        <v>197</v>
      </c>
      <c r="E820" s="43" t="s">
        <v>211</v>
      </c>
      <c r="F820" s="48">
        <v>2.5000000000000001E-2</v>
      </c>
      <c r="G820" s="44">
        <f>DHBU!E616</f>
        <v>0</v>
      </c>
      <c r="H820" s="49">
        <f>F820*G820</f>
        <v>0</v>
      </c>
      <c r="I820" s="46"/>
    </row>
    <row r="821" spans="3:9" ht="15.75" x14ac:dyDescent="0.25">
      <c r="C821" s="77"/>
      <c r="D821" s="47" t="s">
        <v>188</v>
      </c>
      <c r="E821" s="43" t="s">
        <v>211</v>
      </c>
      <c r="F821" s="48">
        <v>0.75</v>
      </c>
      <c r="G821" s="44">
        <f>DHBU!E608</f>
        <v>0</v>
      </c>
      <c r="H821" s="49">
        <f>F821*G821</f>
        <v>0</v>
      </c>
      <c r="I821" s="46"/>
    </row>
    <row r="822" spans="3:9" ht="15.75" x14ac:dyDescent="0.25">
      <c r="C822" s="77"/>
      <c r="D822" s="75" t="s">
        <v>209</v>
      </c>
      <c r="E822" s="75"/>
      <c r="F822" s="75"/>
      <c r="G822" s="75"/>
      <c r="H822" s="49">
        <f>SUM(H820:H821)</f>
        <v>0</v>
      </c>
      <c r="I822" s="50"/>
    </row>
    <row r="823" spans="3:9" ht="15.75" x14ac:dyDescent="0.25">
      <c r="C823" s="77" t="s">
        <v>18</v>
      </c>
      <c r="D823" s="182" t="s">
        <v>309</v>
      </c>
      <c r="E823" s="75"/>
      <c r="F823" s="75"/>
      <c r="G823" s="75"/>
      <c r="H823" s="75"/>
      <c r="I823" s="74"/>
    </row>
    <row r="824" spans="3:9" ht="15.75" x14ac:dyDescent="0.25">
      <c r="C824" s="77"/>
      <c r="D824" s="42" t="s">
        <v>365</v>
      </c>
      <c r="E824" s="43" t="s">
        <v>11</v>
      </c>
      <c r="F824" s="48">
        <v>1</v>
      </c>
      <c r="G824" s="44">
        <v>35000</v>
      </c>
      <c r="H824" s="49">
        <f>F824*G824</f>
        <v>35000</v>
      </c>
      <c r="I824" s="74"/>
    </row>
    <row r="825" spans="3:9" ht="15.75" x14ac:dyDescent="0.25">
      <c r="C825" s="77"/>
      <c r="D825" s="182" t="s">
        <v>209</v>
      </c>
      <c r="E825" s="79"/>
      <c r="F825" s="79"/>
      <c r="G825" s="80"/>
      <c r="H825" s="49">
        <f>SUM(H823:H824)</f>
        <v>35000</v>
      </c>
      <c r="I825" s="74"/>
    </row>
    <row r="826" spans="3:9" ht="15.75" x14ac:dyDescent="0.25">
      <c r="C826" s="77" t="s">
        <v>213</v>
      </c>
      <c r="D826" s="81" t="s">
        <v>214</v>
      </c>
      <c r="E826" s="81"/>
      <c r="F826" s="81"/>
      <c r="G826" s="81"/>
      <c r="H826" s="81"/>
      <c r="I826" s="50" t="s">
        <v>324</v>
      </c>
    </row>
    <row r="827" spans="3:9" ht="15.75" x14ac:dyDescent="0.25">
      <c r="C827" s="77"/>
      <c r="D827" s="42" t="s">
        <v>212</v>
      </c>
      <c r="E827" s="43" t="s">
        <v>212</v>
      </c>
      <c r="F827" s="43" t="s">
        <v>212</v>
      </c>
      <c r="G827" s="44" t="s">
        <v>212</v>
      </c>
      <c r="H827" s="42" t="s">
        <v>212</v>
      </c>
      <c r="I827" s="52"/>
    </row>
    <row r="828" spans="3:9" ht="15.75" x14ac:dyDescent="0.25">
      <c r="C828" s="77" t="s">
        <v>24</v>
      </c>
      <c r="D828" s="75" t="s">
        <v>215</v>
      </c>
      <c r="E828" s="75"/>
      <c r="F828" s="75"/>
      <c r="G828" s="75"/>
      <c r="H828" s="53">
        <f>H825+H822</f>
        <v>35000</v>
      </c>
      <c r="I828" s="52"/>
    </row>
    <row r="829" spans="3:9" ht="15.75" x14ac:dyDescent="0.25">
      <c r="C829" s="77" t="s">
        <v>27</v>
      </c>
      <c r="D829" s="75" t="s">
        <v>217</v>
      </c>
      <c r="E829" s="75"/>
      <c r="F829" s="75"/>
      <c r="G829" s="44" t="s">
        <v>218</v>
      </c>
      <c r="H829" s="53">
        <f>H828*0.15</f>
        <v>5250</v>
      </c>
      <c r="I829" s="52"/>
    </row>
    <row r="830" spans="3:9" ht="16.5" thickBot="1" x14ac:dyDescent="0.3">
      <c r="C830" s="54" t="s">
        <v>30</v>
      </c>
      <c r="D830" s="76" t="s">
        <v>216</v>
      </c>
      <c r="E830" s="76"/>
      <c r="F830" s="76"/>
      <c r="G830" s="76"/>
      <c r="H830" s="111">
        <f>H828+H829</f>
        <v>40250</v>
      </c>
      <c r="I830" s="55"/>
    </row>
    <row r="831" spans="3:9" ht="15.75" x14ac:dyDescent="0.25">
      <c r="C831" s="39" t="s">
        <v>290</v>
      </c>
      <c r="D831" s="40" t="str">
        <f>'VOLUME PEK'!C77</f>
        <v>Pemasangan Sekering Group</v>
      </c>
      <c r="E831" s="40"/>
      <c r="F831" s="40"/>
      <c r="G831" s="40"/>
      <c r="H831" s="40"/>
      <c r="I831" s="41"/>
    </row>
    <row r="832" spans="3:9" ht="15.75" x14ac:dyDescent="0.25">
      <c r="C832" s="77" t="s">
        <v>205</v>
      </c>
      <c r="D832" s="42" t="s">
        <v>206</v>
      </c>
      <c r="E832" s="43" t="s">
        <v>2</v>
      </c>
      <c r="F832" s="43" t="s">
        <v>207</v>
      </c>
      <c r="G832" s="44" t="s">
        <v>208</v>
      </c>
      <c r="H832" s="42" t="s">
        <v>209</v>
      </c>
      <c r="I832" s="45" t="s">
        <v>210</v>
      </c>
    </row>
    <row r="833" spans="3:9" ht="15.75" x14ac:dyDescent="0.25">
      <c r="C833" s="77" t="s">
        <v>4</v>
      </c>
      <c r="D833" s="75" t="s">
        <v>185</v>
      </c>
      <c r="E833" s="75"/>
      <c r="F833" s="75"/>
      <c r="G833" s="75"/>
      <c r="H833" s="75"/>
      <c r="I833" s="46"/>
    </row>
    <row r="834" spans="3:9" ht="15.75" x14ac:dyDescent="0.25">
      <c r="C834" s="77"/>
      <c r="D834" s="47" t="s">
        <v>197</v>
      </c>
      <c r="E834" s="43" t="s">
        <v>211</v>
      </c>
      <c r="F834" s="48">
        <v>2.5000000000000001E-2</v>
      </c>
      <c r="G834" s="44">
        <f>DHBU!E630</f>
        <v>0</v>
      </c>
      <c r="H834" s="49">
        <f>F834*G834</f>
        <v>0</v>
      </c>
      <c r="I834" s="46"/>
    </row>
    <row r="835" spans="3:9" ht="15.75" x14ac:dyDescent="0.25">
      <c r="C835" s="77"/>
      <c r="D835" s="47" t="s">
        <v>188</v>
      </c>
      <c r="E835" s="43" t="s">
        <v>211</v>
      </c>
      <c r="F835" s="48">
        <v>0.75</v>
      </c>
      <c r="G835" s="44">
        <f>DHBU!E622</f>
        <v>0</v>
      </c>
      <c r="H835" s="49">
        <f>F835*G835</f>
        <v>0</v>
      </c>
      <c r="I835" s="46"/>
    </row>
    <row r="836" spans="3:9" ht="15.75" x14ac:dyDescent="0.25">
      <c r="C836" s="77"/>
      <c r="D836" s="75" t="s">
        <v>209</v>
      </c>
      <c r="E836" s="75"/>
      <c r="F836" s="75"/>
      <c r="G836" s="75"/>
      <c r="H836" s="49">
        <f>SUM(H834:H835)</f>
        <v>0</v>
      </c>
      <c r="I836" s="50"/>
    </row>
    <row r="837" spans="3:9" ht="15.75" x14ac:dyDescent="0.25">
      <c r="C837" s="77" t="s">
        <v>18</v>
      </c>
      <c r="D837" s="75" t="s">
        <v>309</v>
      </c>
      <c r="E837" s="75"/>
      <c r="F837" s="75"/>
      <c r="G837" s="75"/>
      <c r="H837" s="75"/>
      <c r="I837" s="74"/>
    </row>
    <row r="838" spans="3:9" ht="15.75" x14ac:dyDescent="0.25">
      <c r="C838" s="77"/>
      <c r="D838" s="42" t="s">
        <v>67</v>
      </c>
      <c r="E838" s="43" t="s">
        <v>11</v>
      </c>
      <c r="F838" s="48">
        <v>1</v>
      </c>
      <c r="G838" s="44">
        <v>20000</v>
      </c>
      <c r="H838" s="49">
        <f>F838*G838</f>
        <v>20000</v>
      </c>
      <c r="I838" s="74"/>
    </row>
    <row r="839" spans="3:9" ht="15.75" x14ac:dyDescent="0.25">
      <c r="C839" s="77"/>
      <c r="D839" s="182" t="s">
        <v>209</v>
      </c>
      <c r="E839" s="79"/>
      <c r="F839" s="79"/>
      <c r="G839" s="80"/>
      <c r="H839" s="49">
        <f>SUM(H837:H838)</f>
        <v>20000</v>
      </c>
      <c r="I839" s="74"/>
    </row>
    <row r="840" spans="3:9" ht="15.75" x14ac:dyDescent="0.25">
      <c r="C840" s="77" t="s">
        <v>213</v>
      </c>
      <c r="D840" s="81" t="s">
        <v>214</v>
      </c>
      <c r="E840" s="81"/>
      <c r="F840" s="81"/>
      <c r="G840" s="81"/>
      <c r="H840" s="81"/>
      <c r="I840" s="50" t="s">
        <v>324</v>
      </c>
    </row>
    <row r="841" spans="3:9" ht="15.75" x14ac:dyDescent="0.25">
      <c r="C841" s="77"/>
      <c r="D841" s="42" t="s">
        <v>212</v>
      </c>
      <c r="E841" s="43" t="s">
        <v>212</v>
      </c>
      <c r="F841" s="43" t="s">
        <v>212</v>
      </c>
      <c r="G841" s="44" t="s">
        <v>212</v>
      </c>
      <c r="H841" s="42" t="s">
        <v>212</v>
      </c>
      <c r="I841" s="52"/>
    </row>
    <row r="842" spans="3:9" ht="15.75" x14ac:dyDescent="0.25">
      <c r="C842" s="77" t="s">
        <v>24</v>
      </c>
      <c r="D842" s="75" t="s">
        <v>215</v>
      </c>
      <c r="E842" s="75"/>
      <c r="F842" s="75"/>
      <c r="G842" s="75"/>
      <c r="H842" s="53">
        <f>H839+H836</f>
        <v>20000</v>
      </c>
      <c r="I842" s="52"/>
    </row>
    <row r="843" spans="3:9" ht="15.75" x14ac:dyDescent="0.25">
      <c r="C843" s="77" t="s">
        <v>27</v>
      </c>
      <c r="D843" s="75" t="s">
        <v>217</v>
      </c>
      <c r="E843" s="75"/>
      <c r="F843" s="75"/>
      <c r="G843" s="44" t="s">
        <v>218</v>
      </c>
      <c r="H843" s="53">
        <f>H842*0.15</f>
        <v>3000</v>
      </c>
      <c r="I843" s="52"/>
    </row>
    <row r="844" spans="3:9" ht="16.5" thickBot="1" x14ac:dyDescent="0.3">
      <c r="C844" s="54" t="s">
        <v>30</v>
      </c>
      <c r="D844" s="76" t="s">
        <v>216</v>
      </c>
      <c r="E844" s="76"/>
      <c r="F844" s="76"/>
      <c r="G844" s="76"/>
      <c r="H844" s="111">
        <f>H842+H843</f>
        <v>23000</v>
      </c>
      <c r="I844" s="55"/>
    </row>
    <row r="845" spans="3:9" ht="15.75" x14ac:dyDescent="0.25">
      <c r="C845" s="39" t="s">
        <v>291</v>
      </c>
      <c r="D845" s="40" t="str">
        <f>'VOLUME PEK'!C78</f>
        <v>Pemasangan Stop Kontak</v>
      </c>
      <c r="E845" s="40"/>
      <c r="F845" s="40"/>
      <c r="G845" s="40"/>
      <c r="H845" s="40"/>
      <c r="I845" s="41"/>
    </row>
    <row r="846" spans="3:9" ht="15.75" x14ac:dyDescent="0.25">
      <c r="C846" s="77" t="s">
        <v>205</v>
      </c>
      <c r="D846" s="42" t="s">
        <v>206</v>
      </c>
      <c r="E846" s="43" t="s">
        <v>2</v>
      </c>
      <c r="F846" s="43" t="s">
        <v>207</v>
      </c>
      <c r="G846" s="44" t="s">
        <v>208</v>
      </c>
      <c r="H846" s="42" t="s">
        <v>209</v>
      </c>
      <c r="I846" s="45" t="s">
        <v>210</v>
      </c>
    </row>
    <row r="847" spans="3:9" ht="15.75" x14ac:dyDescent="0.25">
      <c r="C847" s="77" t="s">
        <v>4</v>
      </c>
      <c r="D847" s="75" t="s">
        <v>185</v>
      </c>
      <c r="E847" s="75"/>
      <c r="F847" s="75"/>
      <c r="G847" s="75"/>
      <c r="H847" s="75"/>
      <c r="I847" s="46"/>
    </row>
    <row r="848" spans="3:9" ht="15.75" x14ac:dyDescent="0.25">
      <c r="C848" s="77"/>
      <c r="D848" s="47" t="s">
        <v>197</v>
      </c>
      <c r="E848" s="43" t="s">
        <v>211</v>
      </c>
      <c r="F848" s="48">
        <v>2.5000000000000001E-2</v>
      </c>
      <c r="G848" s="44">
        <f>DHBU!E644</f>
        <v>0</v>
      </c>
      <c r="H848" s="49">
        <f>F848*G848</f>
        <v>0</v>
      </c>
      <c r="I848" s="46"/>
    </row>
    <row r="849" spans="3:9" ht="15.75" x14ac:dyDescent="0.25">
      <c r="C849" s="77"/>
      <c r="D849" s="47" t="s">
        <v>188</v>
      </c>
      <c r="E849" s="43" t="s">
        <v>211</v>
      </c>
      <c r="F849" s="48">
        <v>0.75</v>
      </c>
      <c r="G849" s="44">
        <f>DHBU!E636</f>
        <v>0</v>
      </c>
      <c r="H849" s="49">
        <f>F849*G849</f>
        <v>0</v>
      </c>
      <c r="I849" s="46"/>
    </row>
    <row r="850" spans="3:9" ht="15.75" x14ac:dyDescent="0.25">
      <c r="C850" s="77"/>
      <c r="D850" s="75" t="s">
        <v>209</v>
      </c>
      <c r="E850" s="75"/>
      <c r="F850" s="75"/>
      <c r="G850" s="75"/>
      <c r="H850" s="49">
        <f>SUM(H848:H849)</f>
        <v>0</v>
      </c>
      <c r="I850" s="50"/>
    </row>
    <row r="851" spans="3:9" ht="15.75" x14ac:dyDescent="0.25">
      <c r="C851" s="77" t="s">
        <v>18</v>
      </c>
      <c r="D851" s="182" t="s">
        <v>309</v>
      </c>
      <c r="E851" s="75"/>
      <c r="F851" s="75"/>
      <c r="G851" s="75"/>
      <c r="H851" s="75"/>
      <c r="I851" s="74"/>
    </row>
    <row r="852" spans="3:9" ht="15.75" x14ac:dyDescent="0.25">
      <c r="C852" s="77"/>
      <c r="D852" s="42" t="str">
        <f>DHBU!C92</f>
        <v>Stop Kontak</v>
      </c>
      <c r="E852" s="48" t="str">
        <f>DHBU!D92</f>
        <v>Bh</v>
      </c>
      <c r="F852" s="184">
        <v>1</v>
      </c>
      <c r="G852" s="101">
        <f>DHBU!E92</f>
        <v>37000</v>
      </c>
      <c r="H852" s="49">
        <f>F852*G852</f>
        <v>37000</v>
      </c>
      <c r="I852" s="74"/>
    </row>
    <row r="853" spans="3:9" ht="15.75" x14ac:dyDescent="0.25">
      <c r="C853" s="77"/>
      <c r="D853" s="182" t="s">
        <v>209</v>
      </c>
      <c r="E853" s="79"/>
      <c r="F853" s="79"/>
      <c r="G853" s="80"/>
      <c r="H853" s="49">
        <f>SUM(H851:H852)</f>
        <v>37000</v>
      </c>
      <c r="I853" s="74"/>
    </row>
    <row r="854" spans="3:9" ht="15.75" x14ac:dyDescent="0.25">
      <c r="C854" s="77" t="s">
        <v>213</v>
      </c>
      <c r="D854" s="81" t="s">
        <v>214</v>
      </c>
      <c r="E854" s="81"/>
      <c r="F854" s="81"/>
      <c r="G854" s="81"/>
      <c r="H854" s="81"/>
      <c r="I854" s="50" t="s">
        <v>324</v>
      </c>
    </row>
    <row r="855" spans="3:9" ht="15.75" x14ac:dyDescent="0.25">
      <c r="C855" s="77"/>
      <c r="D855" s="42" t="s">
        <v>212</v>
      </c>
      <c r="E855" s="43" t="s">
        <v>212</v>
      </c>
      <c r="F855" s="43" t="s">
        <v>212</v>
      </c>
      <c r="G855" s="44" t="s">
        <v>212</v>
      </c>
      <c r="H855" s="42" t="s">
        <v>212</v>
      </c>
      <c r="I855" s="52"/>
    </row>
    <row r="856" spans="3:9" ht="15.75" x14ac:dyDescent="0.25">
      <c r="C856" s="77" t="s">
        <v>24</v>
      </c>
      <c r="D856" s="75" t="s">
        <v>215</v>
      </c>
      <c r="E856" s="75"/>
      <c r="F856" s="75"/>
      <c r="G856" s="75"/>
      <c r="H856" s="53">
        <f>H853+H850</f>
        <v>37000</v>
      </c>
      <c r="I856" s="52"/>
    </row>
    <row r="857" spans="3:9" ht="15.75" x14ac:dyDescent="0.25">
      <c r="C857" s="77" t="s">
        <v>27</v>
      </c>
      <c r="D857" s="75" t="s">
        <v>217</v>
      </c>
      <c r="E857" s="75"/>
      <c r="F857" s="75"/>
      <c r="G857" s="44" t="s">
        <v>218</v>
      </c>
      <c r="H857" s="53">
        <f>H856*0.15</f>
        <v>5550</v>
      </c>
      <c r="I857" s="52"/>
    </row>
    <row r="858" spans="3:9" ht="16.5" thickBot="1" x14ac:dyDescent="0.3">
      <c r="C858" s="54" t="s">
        <v>30</v>
      </c>
      <c r="D858" s="76" t="s">
        <v>216</v>
      </c>
      <c r="E858" s="76"/>
      <c r="F858" s="76"/>
      <c r="G858" s="76"/>
      <c r="H858" s="111">
        <f>H856+H857</f>
        <v>42550</v>
      </c>
      <c r="I858" s="55"/>
    </row>
    <row r="859" spans="3:9" ht="15.75" x14ac:dyDescent="0.25">
      <c r="C859" s="39" t="s">
        <v>292</v>
      </c>
      <c r="D859" s="40" t="str">
        <f>'VOLUME PEK'!C79</f>
        <v>Pemasangan Sakelar Tunggal</v>
      </c>
      <c r="E859" s="40"/>
      <c r="F859" s="40"/>
      <c r="G859" s="40"/>
      <c r="H859" s="40"/>
      <c r="I859" s="41"/>
    </row>
    <row r="860" spans="3:9" ht="15.75" x14ac:dyDescent="0.25">
      <c r="C860" s="77" t="s">
        <v>205</v>
      </c>
      <c r="D860" s="42" t="s">
        <v>206</v>
      </c>
      <c r="E860" s="43" t="s">
        <v>2</v>
      </c>
      <c r="F860" s="43" t="s">
        <v>207</v>
      </c>
      <c r="G860" s="44" t="s">
        <v>208</v>
      </c>
      <c r="H860" s="42" t="s">
        <v>209</v>
      </c>
      <c r="I860" s="45" t="s">
        <v>210</v>
      </c>
    </row>
    <row r="861" spans="3:9" ht="15.75" x14ac:dyDescent="0.25">
      <c r="C861" s="77" t="s">
        <v>4</v>
      </c>
      <c r="D861" s="75" t="s">
        <v>185</v>
      </c>
      <c r="E861" s="75"/>
      <c r="F861" s="75"/>
      <c r="G861" s="75"/>
      <c r="H861" s="75"/>
      <c r="I861" s="46"/>
    </row>
    <row r="862" spans="3:9" ht="15.75" x14ac:dyDescent="0.25">
      <c r="C862" s="77"/>
      <c r="D862" s="47" t="s">
        <v>197</v>
      </c>
      <c r="E862" s="43" t="s">
        <v>211</v>
      </c>
      <c r="F862" s="48">
        <v>2.5000000000000001E-2</v>
      </c>
      <c r="G862" s="44">
        <f>DHBU!E658</f>
        <v>0</v>
      </c>
      <c r="H862" s="49">
        <f>F862*G862</f>
        <v>0</v>
      </c>
      <c r="I862" s="46"/>
    </row>
    <row r="863" spans="3:9" ht="15.75" x14ac:dyDescent="0.25">
      <c r="C863" s="77"/>
      <c r="D863" s="47" t="s">
        <v>188</v>
      </c>
      <c r="E863" s="43" t="s">
        <v>211</v>
      </c>
      <c r="F863" s="48">
        <v>0.75</v>
      </c>
      <c r="G863" s="44">
        <f>DHBU!E650</f>
        <v>0</v>
      </c>
      <c r="H863" s="49">
        <f>F863*G863</f>
        <v>0</v>
      </c>
      <c r="I863" s="46"/>
    </row>
    <row r="864" spans="3:9" ht="15.75" x14ac:dyDescent="0.25">
      <c r="C864" s="77"/>
      <c r="D864" s="75" t="s">
        <v>209</v>
      </c>
      <c r="E864" s="75"/>
      <c r="F864" s="75"/>
      <c r="G864" s="75"/>
      <c r="H864" s="49">
        <f>SUM(H862:H863)</f>
        <v>0</v>
      </c>
      <c r="I864" s="50"/>
    </row>
    <row r="865" spans="3:9" ht="15.75" x14ac:dyDescent="0.25">
      <c r="C865" s="77" t="s">
        <v>18</v>
      </c>
      <c r="D865" s="75" t="s">
        <v>309</v>
      </c>
      <c r="E865" s="75"/>
      <c r="F865" s="75"/>
      <c r="G865" s="75"/>
      <c r="H865" s="75"/>
      <c r="I865" s="74"/>
    </row>
    <row r="866" spans="3:9" ht="15.75" x14ac:dyDescent="0.25">
      <c r="C866" s="77"/>
      <c r="D866" s="42" t="str">
        <f>DHBU!C81</f>
        <v>Saklar Tunggal</v>
      </c>
      <c r="E866" s="48" t="str">
        <f>DHBU!D81</f>
        <v>Bh</v>
      </c>
      <c r="F866" s="184">
        <v>1</v>
      </c>
      <c r="G866" s="101">
        <f>DHBU!E81</f>
        <v>12000</v>
      </c>
      <c r="H866" s="49">
        <f>F866*G866</f>
        <v>12000</v>
      </c>
      <c r="I866" s="50" t="s">
        <v>324</v>
      </c>
    </row>
    <row r="867" spans="3:9" ht="15.75" x14ac:dyDescent="0.25">
      <c r="C867" s="77"/>
      <c r="D867" s="182" t="s">
        <v>209</v>
      </c>
      <c r="E867" s="79"/>
      <c r="F867" s="79"/>
      <c r="G867" s="80"/>
      <c r="H867" s="49">
        <f>SUM(H865:H866)</f>
        <v>12000</v>
      </c>
      <c r="I867" s="74"/>
    </row>
    <row r="868" spans="3:9" ht="15.75" x14ac:dyDescent="0.25">
      <c r="C868" s="77" t="s">
        <v>213</v>
      </c>
      <c r="D868" s="81" t="s">
        <v>214</v>
      </c>
      <c r="E868" s="81"/>
      <c r="F868" s="81"/>
      <c r="G868" s="81"/>
      <c r="H868" s="81"/>
      <c r="I868" s="74"/>
    </row>
    <row r="869" spans="3:9" ht="15.75" x14ac:dyDescent="0.25">
      <c r="C869" s="77"/>
      <c r="D869" s="42" t="s">
        <v>212</v>
      </c>
      <c r="E869" s="43" t="s">
        <v>212</v>
      </c>
      <c r="F869" s="43" t="s">
        <v>212</v>
      </c>
      <c r="G869" s="44" t="s">
        <v>212</v>
      </c>
      <c r="H869" s="42" t="s">
        <v>212</v>
      </c>
      <c r="I869" s="52"/>
    </row>
    <row r="870" spans="3:9" ht="15.75" x14ac:dyDescent="0.25">
      <c r="C870" s="77" t="s">
        <v>24</v>
      </c>
      <c r="D870" s="75" t="s">
        <v>215</v>
      </c>
      <c r="E870" s="75"/>
      <c r="F870" s="75"/>
      <c r="G870" s="75"/>
      <c r="H870" s="53">
        <f>H867+H864</f>
        <v>12000</v>
      </c>
      <c r="I870" s="52"/>
    </row>
    <row r="871" spans="3:9" ht="15.75" x14ac:dyDescent="0.25">
      <c r="C871" s="77" t="s">
        <v>27</v>
      </c>
      <c r="D871" s="75" t="s">
        <v>217</v>
      </c>
      <c r="E871" s="75"/>
      <c r="F871" s="75"/>
      <c r="G871" s="44" t="s">
        <v>218</v>
      </c>
      <c r="H871" s="53">
        <f>H870*0.15</f>
        <v>1800</v>
      </c>
      <c r="I871" s="52"/>
    </row>
    <row r="872" spans="3:9" ht="16.5" thickBot="1" x14ac:dyDescent="0.3">
      <c r="C872" s="54" t="s">
        <v>30</v>
      </c>
      <c r="D872" s="76" t="s">
        <v>216</v>
      </c>
      <c r="E872" s="76"/>
      <c r="F872" s="76"/>
      <c r="G872" s="76"/>
      <c r="H872" s="111">
        <f>H870+H871</f>
        <v>13800</v>
      </c>
      <c r="I872" s="55"/>
    </row>
    <row r="873" spans="3:9" ht="15.75" x14ac:dyDescent="0.25">
      <c r="C873" s="39" t="s">
        <v>293</v>
      </c>
      <c r="D873" s="40" t="str">
        <f>'VOLUME PEK'!C80</f>
        <v>Pemasangan Sakelar Ganda</v>
      </c>
      <c r="E873" s="40"/>
      <c r="F873" s="40"/>
      <c r="G873" s="40"/>
      <c r="H873" s="40"/>
      <c r="I873" s="41"/>
    </row>
    <row r="874" spans="3:9" ht="15.75" x14ac:dyDescent="0.25">
      <c r="C874" s="77" t="s">
        <v>205</v>
      </c>
      <c r="D874" s="42" t="s">
        <v>206</v>
      </c>
      <c r="E874" s="43" t="s">
        <v>2</v>
      </c>
      <c r="F874" s="43" t="s">
        <v>207</v>
      </c>
      <c r="G874" s="44" t="s">
        <v>208</v>
      </c>
      <c r="H874" s="42" t="s">
        <v>209</v>
      </c>
      <c r="I874" s="45" t="s">
        <v>210</v>
      </c>
    </row>
    <row r="875" spans="3:9" ht="15.75" x14ac:dyDescent="0.25">
      <c r="C875" s="77" t="s">
        <v>4</v>
      </c>
      <c r="D875" s="75" t="s">
        <v>185</v>
      </c>
      <c r="E875" s="75"/>
      <c r="F875" s="75"/>
      <c r="G875" s="75"/>
      <c r="H875" s="75"/>
      <c r="I875" s="46"/>
    </row>
    <row r="876" spans="3:9" ht="15.75" x14ac:dyDescent="0.25">
      <c r="C876" s="77"/>
      <c r="D876" s="47" t="s">
        <v>197</v>
      </c>
      <c r="E876" s="43" t="s">
        <v>211</v>
      </c>
      <c r="F876" s="48">
        <v>2.5000000000000001E-2</v>
      </c>
      <c r="G876" s="44">
        <f>DHBU!E672</f>
        <v>0</v>
      </c>
      <c r="H876" s="49">
        <f>F876*G876</f>
        <v>0</v>
      </c>
      <c r="I876" s="46"/>
    </row>
    <row r="877" spans="3:9" ht="15.75" x14ac:dyDescent="0.25">
      <c r="C877" s="77"/>
      <c r="D877" s="47" t="s">
        <v>188</v>
      </c>
      <c r="E877" s="43" t="s">
        <v>211</v>
      </c>
      <c r="F877" s="48">
        <v>0.75</v>
      </c>
      <c r="G877" s="44">
        <f>DHBU!E664</f>
        <v>0</v>
      </c>
      <c r="H877" s="49">
        <f>F877*G877</f>
        <v>0</v>
      </c>
      <c r="I877" s="46"/>
    </row>
    <row r="878" spans="3:9" ht="15.75" x14ac:dyDescent="0.25">
      <c r="C878" s="77"/>
      <c r="D878" s="75" t="s">
        <v>209</v>
      </c>
      <c r="E878" s="75"/>
      <c r="F878" s="75"/>
      <c r="G878" s="75"/>
      <c r="H878" s="49">
        <f>SUM(H876:H877)</f>
        <v>0</v>
      </c>
      <c r="I878" s="50"/>
    </row>
    <row r="879" spans="3:9" ht="15.75" x14ac:dyDescent="0.25">
      <c r="C879" s="77" t="s">
        <v>18</v>
      </c>
      <c r="D879" s="75" t="s">
        <v>309</v>
      </c>
      <c r="E879" s="75"/>
      <c r="F879" s="75"/>
      <c r="G879" s="75"/>
      <c r="H879" s="75"/>
      <c r="I879" s="74"/>
    </row>
    <row r="880" spans="3:9" ht="15.75" x14ac:dyDescent="0.25">
      <c r="C880" s="77"/>
      <c r="D880" s="42" t="str">
        <f>DHBU!C82</f>
        <v>Saklar Ganda</v>
      </c>
      <c r="E880" s="48" t="str">
        <f>DHBU!D82</f>
        <v>Bh</v>
      </c>
      <c r="F880" s="184">
        <v>1</v>
      </c>
      <c r="G880" s="101">
        <f>DHBU!E82</f>
        <v>18500</v>
      </c>
      <c r="H880" s="49">
        <f>F880*G880</f>
        <v>18500</v>
      </c>
      <c r="I880" s="74"/>
    </row>
    <row r="881" spans="3:9" ht="15.75" x14ac:dyDescent="0.25">
      <c r="C881" s="77"/>
      <c r="D881" s="182" t="s">
        <v>209</v>
      </c>
      <c r="E881" s="79"/>
      <c r="F881" s="79"/>
      <c r="G881" s="80"/>
      <c r="H881" s="49">
        <f>SUM(H879:H880)</f>
        <v>18500</v>
      </c>
      <c r="I881" s="74"/>
    </row>
    <row r="882" spans="3:9" ht="15.75" x14ac:dyDescent="0.25">
      <c r="C882" s="77" t="s">
        <v>213</v>
      </c>
      <c r="D882" s="81" t="s">
        <v>214</v>
      </c>
      <c r="E882" s="81"/>
      <c r="F882" s="81"/>
      <c r="G882" s="81"/>
      <c r="H882" s="81"/>
      <c r="I882" s="50" t="s">
        <v>324</v>
      </c>
    </row>
    <row r="883" spans="3:9" ht="15.75" x14ac:dyDescent="0.25">
      <c r="C883" s="77"/>
      <c r="D883" s="42" t="s">
        <v>212</v>
      </c>
      <c r="E883" s="43" t="s">
        <v>212</v>
      </c>
      <c r="F883" s="43" t="s">
        <v>212</v>
      </c>
      <c r="G883" s="44" t="s">
        <v>212</v>
      </c>
      <c r="H883" s="42" t="s">
        <v>212</v>
      </c>
      <c r="I883" s="52"/>
    </row>
    <row r="884" spans="3:9" ht="15.75" x14ac:dyDescent="0.25">
      <c r="C884" s="77" t="s">
        <v>24</v>
      </c>
      <c r="D884" s="75" t="s">
        <v>215</v>
      </c>
      <c r="E884" s="75"/>
      <c r="F884" s="75"/>
      <c r="G884" s="75"/>
      <c r="H884" s="53">
        <f>H881+H878</f>
        <v>18500</v>
      </c>
      <c r="I884" s="52"/>
    </row>
    <row r="885" spans="3:9" ht="15.75" x14ac:dyDescent="0.25">
      <c r="C885" s="77" t="s">
        <v>27</v>
      </c>
      <c r="D885" s="75" t="s">
        <v>217</v>
      </c>
      <c r="E885" s="75"/>
      <c r="F885" s="75"/>
      <c r="G885" s="44" t="s">
        <v>218</v>
      </c>
      <c r="H885" s="53">
        <f>H884*0.15</f>
        <v>2775</v>
      </c>
      <c r="I885" s="52"/>
    </row>
    <row r="886" spans="3:9" ht="16.5" thickBot="1" x14ac:dyDescent="0.3">
      <c r="C886" s="54" t="s">
        <v>30</v>
      </c>
      <c r="D886" s="76" t="s">
        <v>216</v>
      </c>
      <c r="E886" s="76"/>
      <c r="F886" s="76"/>
      <c r="G886" s="76"/>
      <c r="H886" s="111">
        <f>H884+H885</f>
        <v>21275</v>
      </c>
      <c r="I886" s="55"/>
    </row>
    <row r="887" spans="3:9" ht="15.75" thickBot="1" x14ac:dyDescent="0.3"/>
    <row r="888" spans="3:9" ht="16.5" thickBot="1" x14ac:dyDescent="0.3">
      <c r="C888" s="69" t="s">
        <v>294</v>
      </c>
      <c r="D888" s="91" t="str">
        <f>'VOLUME PEK'!C82</f>
        <v>PEKERJAAN SANITASI</v>
      </c>
      <c r="E888" s="92"/>
      <c r="F888" s="92"/>
      <c r="G888" s="92"/>
      <c r="H888" s="92"/>
      <c r="I888" s="93"/>
    </row>
    <row r="889" spans="3:9" ht="15.75" x14ac:dyDescent="0.25">
      <c r="C889" s="39" t="s">
        <v>295</v>
      </c>
      <c r="D889" s="40" t="str">
        <f>'VOLUME PEK'!C83</f>
        <v xml:space="preserve">Memasang Kloset Jongkok Porselen </v>
      </c>
      <c r="E889" s="40"/>
      <c r="F889" s="40"/>
      <c r="G889" s="40"/>
      <c r="H889" s="40"/>
      <c r="I889" s="41"/>
    </row>
    <row r="890" spans="3:9" ht="15.75" x14ac:dyDescent="0.25">
      <c r="C890" s="77" t="s">
        <v>205</v>
      </c>
      <c r="D890" s="42" t="s">
        <v>206</v>
      </c>
      <c r="E890" s="43" t="s">
        <v>2</v>
      </c>
      <c r="F890" s="43" t="s">
        <v>207</v>
      </c>
      <c r="G890" s="44" t="s">
        <v>208</v>
      </c>
      <c r="H890" s="42" t="s">
        <v>209</v>
      </c>
      <c r="I890" s="45" t="s">
        <v>210</v>
      </c>
    </row>
    <row r="891" spans="3:9" ht="15.75" x14ac:dyDescent="0.25">
      <c r="C891" s="77" t="s">
        <v>4</v>
      </c>
      <c r="D891" s="75" t="s">
        <v>185</v>
      </c>
      <c r="E891" s="75"/>
      <c r="F891" s="75"/>
      <c r="G891" s="75"/>
      <c r="H891" s="75"/>
      <c r="I891" s="46"/>
    </row>
    <row r="892" spans="3:9" ht="15.75" x14ac:dyDescent="0.25">
      <c r="C892" s="183"/>
      <c r="D892" s="182" t="str">
        <f>DHBU!C96</f>
        <v>Pekerja</v>
      </c>
      <c r="E892" s="48" t="str">
        <f>DHBU!D96</f>
        <v>Oh</v>
      </c>
      <c r="F892" s="48">
        <v>1</v>
      </c>
      <c r="G892" s="109">
        <f>DHBU!E96</f>
        <v>80000</v>
      </c>
      <c r="H892" s="49">
        <f>F892*G892</f>
        <v>80000</v>
      </c>
      <c r="I892" s="46"/>
    </row>
    <row r="893" spans="3:9" ht="15.75" x14ac:dyDescent="0.25">
      <c r="C893" s="183"/>
      <c r="D893" s="182" t="str">
        <f>DHBU!C97</f>
        <v>Tukang Batu</v>
      </c>
      <c r="E893" s="48" t="str">
        <f>DHBU!D97</f>
        <v>Oh</v>
      </c>
      <c r="F893" s="48">
        <v>1.5</v>
      </c>
      <c r="G893" s="109">
        <f>DHBU!E97</f>
        <v>90000</v>
      </c>
      <c r="H893" s="49">
        <f t="shared" ref="H893:H895" si="58">F893*G893</f>
        <v>135000</v>
      </c>
      <c r="I893" s="186" t="s">
        <v>362</v>
      </c>
    </row>
    <row r="894" spans="3:9" ht="15.75" x14ac:dyDescent="0.25">
      <c r="C894" s="77"/>
      <c r="D894" s="182" t="str">
        <f>DHBU!C103</f>
        <v>Kepala Tukang</v>
      </c>
      <c r="E894" s="48" t="str">
        <f>DHBU!D103</f>
        <v>Oh</v>
      </c>
      <c r="F894" s="48">
        <v>0.15</v>
      </c>
      <c r="G894" s="109">
        <f>DHBU!E103</f>
        <v>115000</v>
      </c>
      <c r="H894" s="49">
        <f t="shared" si="58"/>
        <v>17250</v>
      </c>
      <c r="I894" s="186"/>
    </row>
    <row r="895" spans="3:9" ht="15.75" customHeight="1" x14ac:dyDescent="0.25">
      <c r="C895" s="77"/>
      <c r="D895" s="182" t="str">
        <f>DHBU!C104</f>
        <v>Mandor</v>
      </c>
      <c r="E895" s="48" t="str">
        <f>DHBU!D104</f>
        <v>Oh</v>
      </c>
      <c r="F895" s="48">
        <v>0.16</v>
      </c>
      <c r="G895" s="109">
        <f>DHBU!E104</f>
        <v>130000</v>
      </c>
      <c r="H895" s="49">
        <f t="shared" si="58"/>
        <v>20800</v>
      </c>
      <c r="I895" s="186"/>
    </row>
    <row r="896" spans="3:9" ht="15.75" x14ac:dyDescent="0.25">
      <c r="C896" s="77"/>
      <c r="D896" s="75" t="s">
        <v>209</v>
      </c>
      <c r="E896" s="75"/>
      <c r="F896" s="75"/>
      <c r="G896" s="75"/>
      <c r="H896" s="49">
        <f>SUM(H891:H895)</f>
        <v>253050</v>
      </c>
      <c r="I896" s="186"/>
    </row>
    <row r="897" spans="3:9" ht="15.75" x14ac:dyDescent="0.25">
      <c r="C897" s="77" t="s">
        <v>18</v>
      </c>
      <c r="D897" s="75" t="s">
        <v>100</v>
      </c>
      <c r="E897" s="75"/>
      <c r="F897" s="75"/>
      <c r="G897" s="75"/>
      <c r="H897" s="75"/>
      <c r="I897" s="186"/>
    </row>
    <row r="898" spans="3:9" ht="15.75" x14ac:dyDescent="0.25">
      <c r="C898" s="183"/>
      <c r="D898" s="182" t="str">
        <f>DHBU!C57</f>
        <v>Kloset Jongkok Porselen</v>
      </c>
      <c r="E898" s="48" t="str">
        <f>DHBU!D57</f>
        <v>Bh</v>
      </c>
      <c r="F898" s="48">
        <v>1</v>
      </c>
      <c r="G898" s="103">
        <f>DHBU!E57</f>
        <v>349000</v>
      </c>
      <c r="H898" s="49">
        <f t="shared" ref="H898:H900" si="59">F898*G898</f>
        <v>349000</v>
      </c>
      <c r="I898" s="186"/>
    </row>
    <row r="899" spans="3:9" ht="15.75" x14ac:dyDescent="0.25">
      <c r="C899" s="183"/>
      <c r="D899" s="182" t="str">
        <f>DHBU!C9</f>
        <v>Semen Portland</v>
      </c>
      <c r="E899" s="48" t="str">
        <f>DHBU!D9</f>
        <v>Kg</v>
      </c>
      <c r="F899" s="48">
        <v>6</v>
      </c>
      <c r="G899" s="103">
        <f>DHBU!E9</f>
        <v>1500</v>
      </c>
      <c r="H899" s="49">
        <f t="shared" si="59"/>
        <v>9000</v>
      </c>
      <c r="I899" s="186"/>
    </row>
    <row r="900" spans="3:9" ht="15.75" x14ac:dyDescent="0.25">
      <c r="C900" s="77"/>
      <c r="D900" s="42" t="str">
        <f>DHBU!C17</f>
        <v>Pasir Pasang</v>
      </c>
      <c r="E900" s="48" t="str">
        <f>DHBU!D17</f>
        <v>M³</v>
      </c>
      <c r="F900" s="48">
        <v>0.01</v>
      </c>
      <c r="G900" s="103">
        <f>DHBU!E17</f>
        <v>350000</v>
      </c>
      <c r="H900" s="49">
        <f t="shared" si="59"/>
        <v>3500</v>
      </c>
      <c r="I900" s="186"/>
    </row>
    <row r="901" spans="3:9" ht="15.75" x14ac:dyDescent="0.25">
      <c r="C901" s="77"/>
      <c r="D901" s="182" t="s">
        <v>209</v>
      </c>
      <c r="E901" s="79"/>
      <c r="F901" s="79"/>
      <c r="G901" s="80"/>
      <c r="H901" s="49">
        <f>SUM(H898:H900)</f>
        <v>361500</v>
      </c>
      <c r="I901" s="186"/>
    </row>
    <row r="902" spans="3:9" ht="15.75" x14ac:dyDescent="0.25">
      <c r="C902" s="77" t="s">
        <v>213</v>
      </c>
      <c r="D902" s="81" t="s">
        <v>214</v>
      </c>
      <c r="E902" s="81"/>
      <c r="F902" s="81"/>
      <c r="G902" s="81"/>
      <c r="H902" s="81"/>
      <c r="I902" s="186"/>
    </row>
    <row r="903" spans="3:9" ht="15.75" x14ac:dyDescent="0.25">
      <c r="C903" s="77"/>
      <c r="D903" s="42" t="s">
        <v>212</v>
      </c>
      <c r="E903" s="43" t="s">
        <v>212</v>
      </c>
      <c r="F903" s="43" t="s">
        <v>212</v>
      </c>
      <c r="G903" s="44" t="s">
        <v>212</v>
      </c>
      <c r="H903" s="42" t="s">
        <v>212</v>
      </c>
      <c r="I903" s="186"/>
    </row>
    <row r="904" spans="3:9" ht="15.75" x14ac:dyDescent="0.25">
      <c r="C904" s="77" t="s">
        <v>24</v>
      </c>
      <c r="D904" s="75" t="s">
        <v>215</v>
      </c>
      <c r="E904" s="75"/>
      <c r="F904" s="75"/>
      <c r="G904" s="75"/>
      <c r="H904" s="53">
        <f>H901+H896</f>
        <v>614550</v>
      </c>
      <c r="I904" s="186"/>
    </row>
    <row r="905" spans="3:9" ht="15.75" x14ac:dyDescent="0.25">
      <c r="C905" s="77" t="s">
        <v>27</v>
      </c>
      <c r="D905" s="75" t="s">
        <v>217</v>
      </c>
      <c r="E905" s="75"/>
      <c r="F905" s="75"/>
      <c r="G905" s="44" t="s">
        <v>218</v>
      </c>
      <c r="H905" s="53">
        <f>H904*0.15</f>
        <v>92182.5</v>
      </c>
      <c r="I905" s="52"/>
    </row>
    <row r="906" spans="3:9" ht="16.5" thickBot="1" x14ac:dyDescent="0.3">
      <c r="C906" s="54" t="s">
        <v>30</v>
      </c>
      <c r="D906" s="76" t="s">
        <v>216</v>
      </c>
      <c r="E906" s="76"/>
      <c r="F906" s="76"/>
      <c r="G906" s="76"/>
      <c r="H906" s="111">
        <f>H904+H905</f>
        <v>706732.5</v>
      </c>
      <c r="I906" s="55"/>
    </row>
    <row r="907" spans="3:9" ht="15.75" x14ac:dyDescent="0.25">
      <c r="C907" s="39" t="s">
        <v>296</v>
      </c>
      <c r="D907" s="40" t="str">
        <f>'VOLUME PEK'!C84</f>
        <v>Memasang Bak Mandi Bata Bata, Vol 0.3 m³</v>
      </c>
      <c r="E907" s="40"/>
      <c r="F907" s="40"/>
      <c r="G907" s="40"/>
      <c r="H907" s="40"/>
      <c r="I907" s="41"/>
    </row>
    <row r="908" spans="3:9" ht="15.75" x14ac:dyDescent="0.25">
      <c r="C908" s="77" t="s">
        <v>205</v>
      </c>
      <c r="D908" s="42" t="s">
        <v>206</v>
      </c>
      <c r="E908" s="43" t="s">
        <v>2</v>
      </c>
      <c r="F908" s="43" t="s">
        <v>207</v>
      </c>
      <c r="G908" s="44" t="s">
        <v>208</v>
      </c>
      <c r="H908" s="42" t="s">
        <v>209</v>
      </c>
      <c r="I908" s="45" t="s">
        <v>210</v>
      </c>
    </row>
    <row r="909" spans="3:9" ht="15.75" x14ac:dyDescent="0.25">
      <c r="C909" s="77" t="s">
        <v>4</v>
      </c>
      <c r="D909" s="75" t="s">
        <v>185</v>
      </c>
      <c r="E909" s="75"/>
      <c r="F909" s="75"/>
      <c r="G909" s="75"/>
      <c r="H909" s="75"/>
      <c r="I909" s="46"/>
    </row>
    <row r="910" spans="3:9" ht="15.75" x14ac:dyDescent="0.25">
      <c r="C910" s="183"/>
      <c r="D910" s="182" t="str">
        <f>DHBU!C96</f>
        <v>Pekerja</v>
      </c>
      <c r="E910" s="48" t="str">
        <f>DHBU!D96</f>
        <v>Oh</v>
      </c>
      <c r="F910" s="48">
        <v>6</v>
      </c>
      <c r="G910" s="109">
        <f>DHBU!E96</f>
        <v>80000</v>
      </c>
      <c r="H910" s="49">
        <f t="shared" ref="H910:H913" si="60">F910*G910</f>
        <v>480000</v>
      </c>
      <c r="I910" s="46"/>
    </row>
    <row r="911" spans="3:9" ht="15.75" x14ac:dyDescent="0.25">
      <c r="C911" s="183"/>
      <c r="D911" s="182" t="str">
        <f>DHBU!C97</f>
        <v>Tukang Batu</v>
      </c>
      <c r="E911" s="48" t="str">
        <f>DHBU!D97</f>
        <v>Oh</v>
      </c>
      <c r="F911" s="48">
        <v>3</v>
      </c>
      <c r="G911" s="109">
        <f>DHBU!E97</f>
        <v>90000</v>
      </c>
      <c r="H911" s="49">
        <f t="shared" si="60"/>
        <v>270000</v>
      </c>
      <c r="I911" s="46"/>
    </row>
    <row r="912" spans="3:9" ht="15.75" x14ac:dyDescent="0.25">
      <c r="C912" s="77"/>
      <c r="D912" s="182" t="str">
        <f>DHBU!C103</f>
        <v>Kepala Tukang</v>
      </c>
      <c r="E912" s="48" t="str">
        <f>DHBU!D103</f>
        <v>Oh</v>
      </c>
      <c r="F912" s="48">
        <v>0.3</v>
      </c>
      <c r="G912" s="109">
        <f>DHBU!E103</f>
        <v>115000</v>
      </c>
      <c r="H912" s="49">
        <f t="shared" si="60"/>
        <v>34500</v>
      </c>
      <c r="I912" s="186" t="s">
        <v>369</v>
      </c>
    </row>
    <row r="913" spans="3:9" ht="15.75" x14ac:dyDescent="0.25">
      <c r="C913" s="77"/>
      <c r="D913" s="182" t="str">
        <f>DHBU!C104</f>
        <v>Mandor</v>
      </c>
      <c r="E913" s="48" t="str">
        <f>DHBU!D104</f>
        <v>Oh</v>
      </c>
      <c r="F913" s="48">
        <v>0.03</v>
      </c>
      <c r="G913" s="109">
        <f>DHBU!E104</f>
        <v>130000</v>
      </c>
      <c r="H913" s="49">
        <f t="shared" si="60"/>
        <v>3900</v>
      </c>
      <c r="I913" s="186"/>
    </row>
    <row r="914" spans="3:9" ht="15.75" x14ac:dyDescent="0.25">
      <c r="C914" s="77"/>
      <c r="D914" s="75" t="s">
        <v>209</v>
      </c>
      <c r="E914" s="75"/>
      <c r="F914" s="75"/>
      <c r="G914" s="75"/>
      <c r="H914" s="49">
        <f>SUM(H910:H913)</f>
        <v>788400</v>
      </c>
      <c r="I914" s="186"/>
    </row>
    <row r="915" spans="3:9" ht="15.75" x14ac:dyDescent="0.25">
      <c r="C915" s="77" t="s">
        <v>18</v>
      </c>
      <c r="D915" s="75" t="s">
        <v>100</v>
      </c>
      <c r="E915" s="75"/>
      <c r="F915" s="75"/>
      <c r="G915" s="75"/>
      <c r="H915" s="75"/>
      <c r="I915" s="186"/>
    </row>
    <row r="916" spans="3:9" ht="15.75" x14ac:dyDescent="0.25">
      <c r="C916" s="183"/>
      <c r="D916" s="182" t="str">
        <f>DHBU!C25</f>
        <v>Bata Merah 5 X 11 X 22 cm</v>
      </c>
      <c r="E916" s="48" t="str">
        <f>DHBU!D25</f>
        <v>Bh</v>
      </c>
      <c r="F916" s="48">
        <v>150</v>
      </c>
      <c r="G916" s="109">
        <f>DHBU!E25</f>
        <v>800</v>
      </c>
      <c r="H916" s="49">
        <f t="shared" ref="H916:H920" si="61">F916*G916</f>
        <v>120000</v>
      </c>
      <c r="I916" s="186"/>
    </row>
    <row r="917" spans="3:9" ht="15.75" x14ac:dyDescent="0.25">
      <c r="C917" s="183"/>
      <c r="D917" s="182" t="str">
        <f>DHBU!C9</f>
        <v>Semen Portland</v>
      </c>
      <c r="E917" s="48" t="str">
        <f>DHBU!D9</f>
        <v>Kg</v>
      </c>
      <c r="F917" s="48">
        <v>120</v>
      </c>
      <c r="G917" s="109">
        <f>DHBU!E9</f>
        <v>1500</v>
      </c>
      <c r="H917" s="49">
        <f t="shared" si="61"/>
        <v>180000</v>
      </c>
      <c r="I917" s="186"/>
    </row>
    <row r="918" spans="3:9" ht="15.75" x14ac:dyDescent="0.25">
      <c r="C918" s="183"/>
      <c r="D918" s="182" t="str">
        <f>DHBU!C17</f>
        <v>Pasir Pasang</v>
      </c>
      <c r="E918" s="48" t="str">
        <f>DHBU!D17</f>
        <v>M³</v>
      </c>
      <c r="F918" s="48">
        <v>0.3</v>
      </c>
      <c r="G918" s="109">
        <f>DHBU!E17</f>
        <v>350000</v>
      </c>
      <c r="H918" s="49">
        <f t="shared" si="61"/>
        <v>105000</v>
      </c>
      <c r="I918" s="186"/>
    </row>
    <row r="919" spans="3:9" ht="15.75" x14ac:dyDescent="0.25">
      <c r="C919" s="183"/>
      <c r="D919" s="182" t="str">
        <f>DHBU!C58</f>
        <v>Porselen (11x11) Cm</v>
      </c>
      <c r="E919" s="48" t="str">
        <f>DHBU!D58</f>
        <v>Bh</v>
      </c>
      <c r="F919" s="48">
        <v>360</v>
      </c>
      <c r="G919" s="109">
        <f>DHBU!E58</f>
        <v>800</v>
      </c>
      <c r="H919" s="49">
        <f t="shared" si="61"/>
        <v>288000</v>
      </c>
      <c r="I919" s="186"/>
    </row>
    <row r="920" spans="3:9" ht="15.75" x14ac:dyDescent="0.25">
      <c r="C920" s="77"/>
      <c r="D920" s="42" t="str">
        <f>DHBU!C72</f>
        <v>Semen Warna</v>
      </c>
      <c r="E920" s="48" t="str">
        <f>DHBU!D72</f>
        <v>Kg</v>
      </c>
      <c r="F920" s="48">
        <v>6</v>
      </c>
      <c r="G920" s="103">
        <f>DHBU!E72</f>
        <v>2000</v>
      </c>
      <c r="H920" s="49">
        <f t="shared" si="61"/>
        <v>12000</v>
      </c>
      <c r="I920" s="186"/>
    </row>
    <row r="921" spans="3:9" ht="15.75" x14ac:dyDescent="0.25">
      <c r="C921" s="77"/>
      <c r="D921" s="182" t="s">
        <v>209</v>
      </c>
      <c r="E921" s="79"/>
      <c r="F921" s="79"/>
      <c r="G921" s="80"/>
      <c r="H921" s="49">
        <f>SUM(H916:H920)</f>
        <v>705000</v>
      </c>
      <c r="I921" s="186"/>
    </row>
    <row r="922" spans="3:9" ht="15.75" x14ac:dyDescent="0.25">
      <c r="C922" s="77" t="s">
        <v>213</v>
      </c>
      <c r="D922" s="81" t="s">
        <v>214</v>
      </c>
      <c r="E922" s="81"/>
      <c r="F922" s="81"/>
      <c r="G922" s="81"/>
      <c r="H922" s="81"/>
      <c r="I922" s="186"/>
    </row>
    <row r="923" spans="3:9" ht="15.75" x14ac:dyDescent="0.25">
      <c r="C923" s="77"/>
      <c r="D923" s="42" t="s">
        <v>212</v>
      </c>
      <c r="E923" s="43" t="s">
        <v>212</v>
      </c>
      <c r="F923" s="43" t="s">
        <v>212</v>
      </c>
      <c r="G923" s="44" t="s">
        <v>212</v>
      </c>
      <c r="H923" s="42" t="s">
        <v>212</v>
      </c>
      <c r="I923" s="186"/>
    </row>
    <row r="924" spans="3:9" ht="15.75" x14ac:dyDescent="0.25">
      <c r="C924" s="77" t="s">
        <v>24</v>
      </c>
      <c r="D924" s="75" t="s">
        <v>215</v>
      </c>
      <c r="E924" s="75"/>
      <c r="F924" s="75"/>
      <c r="G924" s="75"/>
      <c r="H924" s="53">
        <f>H921+H914</f>
        <v>1493400</v>
      </c>
      <c r="I924" s="52"/>
    </row>
    <row r="925" spans="3:9" ht="15.75" x14ac:dyDescent="0.25">
      <c r="C925" s="77" t="s">
        <v>27</v>
      </c>
      <c r="D925" s="75" t="s">
        <v>217</v>
      </c>
      <c r="E925" s="75"/>
      <c r="F925" s="75"/>
      <c r="G925" s="44" t="s">
        <v>218</v>
      </c>
      <c r="H925" s="53">
        <f>H924*0.15</f>
        <v>224010</v>
      </c>
      <c r="I925" s="52"/>
    </row>
    <row r="926" spans="3:9" ht="16.5" thickBot="1" x14ac:dyDescent="0.3">
      <c r="C926" s="54" t="s">
        <v>30</v>
      </c>
      <c r="D926" s="76" t="s">
        <v>216</v>
      </c>
      <c r="E926" s="76"/>
      <c r="F926" s="76"/>
      <c r="G926" s="76"/>
      <c r="H926" s="111">
        <f>H924+H925</f>
        <v>1717410</v>
      </c>
      <c r="I926" s="55"/>
    </row>
    <row r="927" spans="3:9" ht="15.75" x14ac:dyDescent="0.25">
      <c r="C927" s="39" t="s">
        <v>297</v>
      </c>
      <c r="D927" s="40" t="str">
        <f>'VOLUME PEK'!C85</f>
        <v>Memasang Kran Air Ø ½" atau ¾"</v>
      </c>
      <c r="E927" s="40"/>
      <c r="F927" s="40"/>
      <c r="G927" s="40"/>
      <c r="H927" s="40"/>
      <c r="I927" s="41"/>
    </row>
    <row r="928" spans="3:9" ht="15.75" x14ac:dyDescent="0.25">
      <c r="C928" s="77" t="s">
        <v>205</v>
      </c>
      <c r="D928" s="42" t="s">
        <v>206</v>
      </c>
      <c r="E928" s="43" t="s">
        <v>2</v>
      </c>
      <c r="F928" s="43" t="s">
        <v>207</v>
      </c>
      <c r="G928" s="44" t="s">
        <v>208</v>
      </c>
      <c r="H928" s="42" t="s">
        <v>209</v>
      </c>
      <c r="I928" s="45" t="s">
        <v>210</v>
      </c>
    </row>
    <row r="929" spans="3:9" ht="15.75" x14ac:dyDescent="0.25">
      <c r="C929" s="77" t="s">
        <v>4</v>
      </c>
      <c r="D929" s="75" t="s">
        <v>185</v>
      </c>
      <c r="E929" s="75"/>
      <c r="F929" s="75"/>
      <c r="G929" s="75"/>
      <c r="H929" s="75"/>
      <c r="I929" s="46"/>
    </row>
    <row r="930" spans="3:9" ht="15.75" x14ac:dyDescent="0.25">
      <c r="C930" s="77"/>
      <c r="D930" s="42" t="str">
        <f>DHBU!C96</f>
        <v>Pekerja</v>
      </c>
      <c r="E930" s="48" t="str">
        <f>DHBU!D96</f>
        <v>Oh</v>
      </c>
      <c r="F930" s="48">
        <v>0.01</v>
      </c>
      <c r="G930" s="101">
        <f>DHBU!E96</f>
        <v>80000</v>
      </c>
      <c r="H930" s="49">
        <f t="shared" ref="H930:H933" si="62">F930*G930</f>
        <v>800</v>
      </c>
      <c r="I930" s="186" t="s">
        <v>370</v>
      </c>
    </row>
    <row r="931" spans="3:9" ht="15.75" x14ac:dyDescent="0.25">
      <c r="C931" s="183"/>
      <c r="D931" s="42" t="str">
        <f>DHBU!C97</f>
        <v>Tukang Batu</v>
      </c>
      <c r="E931" s="48" t="str">
        <f>DHBU!D97</f>
        <v>Oh</v>
      </c>
      <c r="F931" s="48">
        <v>0.4</v>
      </c>
      <c r="G931" s="101">
        <f>DHBU!E97</f>
        <v>90000</v>
      </c>
      <c r="H931" s="49">
        <f t="shared" si="62"/>
        <v>36000</v>
      </c>
      <c r="I931" s="186"/>
    </row>
    <row r="932" spans="3:9" ht="15.75" x14ac:dyDescent="0.25">
      <c r="C932" s="183"/>
      <c r="D932" s="42" t="str">
        <f>DHBU!C103</f>
        <v>Kepala Tukang</v>
      </c>
      <c r="E932" s="48" t="str">
        <f>DHBU!D103</f>
        <v>Oh</v>
      </c>
      <c r="F932" s="48">
        <v>0.04</v>
      </c>
      <c r="G932" s="101">
        <f>DHBU!E103</f>
        <v>115000</v>
      </c>
      <c r="H932" s="49">
        <f t="shared" si="62"/>
        <v>4600</v>
      </c>
      <c r="I932" s="186"/>
    </row>
    <row r="933" spans="3:9" ht="15.75" x14ac:dyDescent="0.25">
      <c r="C933" s="77"/>
      <c r="D933" s="42" t="str">
        <f>DHBU!C104</f>
        <v>Mandor</v>
      </c>
      <c r="E933" s="48" t="str">
        <f>DHBU!D104</f>
        <v>Oh</v>
      </c>
      <c r="F933" s="48">
        <v>0.05</v>
      </c>
      <c r="G933" s="101">
        <f>DHBU!E104</f>
        <v>130000</v>
      </c>
      <c r="H933" s="49">
        <f t="shared" si="62"/>
        <v>6500</v>
      </c>
      <c r="I933" s="186"/>
    </row>
    <row r="934" spans="3:9" ht="15.75" customHeight="1" x14ac:dyDescent="0.25">
      <c r="C934" s="77"/>
      <c r="D934" s="75" t="s">
        <v>209</v>
      </c>
      <c r="E934" s="75"/>
      <c r="F934" s="75"/>
      <c r="G934" s="109"/>
      <c r="H934" s="49">
        <f>SUM(H930:H933)</f>
        <v>47900</v>
      </c>
      <c r="I934" s="186"/>
    </row>
    <row r="935" spans="3:9" ht="15.75" x14ac:dyDescent="0.25">
      <c r="C935" s="77" t="s">
        <v>18</v>
      </c>
      <c r="D935" s="75" t="s">
        <v>100</v>
      </c>
      <c r="E935" s="75"/>
      <c r="F935" s="75"/>
      <c r="G935" s="109"/>
      <c r="H935" s="75"/>
      <c r="I935" s="186"/>
    </row>
    <row r="936" spans="3:9" ht="15.75" x14ac:dyDescent="0.25">
      <c r="C936" s="183"/>
      <c r="D936" s="182" t="str">
        <f>DHBU!C60</f>
        <v>Kran Air</v>
      </c>
      <c r="E936" s="48" t="str">
        <f>DHBU!D60</f>
        <v>bh</v>
      </c>
      <c r="F936" s="48">
        <v>1</v>
      </c>
      <c r="G936" s="109">
        <f>DHBU!E60</f>
        <v>30000</v>
      </c>
      <c r="H936" s="49">
        <f t="shared" ref="H936:H937" si="63">F936*G936</f>
        <v>30000</v>
      </c>
      <c r="I936" s="186"/>
    </row>
    <row r="937" spans="3:9" ht="15.75" x14ac:dyDescent="0.25">
      <c r="C937" s="77"/>
      <c r="D937" s="182" t="str">
        <f>DHBU!C61</f>
        <v>Sealm Tape</v>
      </c>
      <c r="E937" s="48" t="str">
        <f>DHBU!D61</f>
        <v>Kg</v>
      </c>
      <c r="F937" s="48">
        <v>2.5000000000000001E-2</v>
      </c>
      <c r="G937" s="109">
        <f>DHBU!E61</f>
        <v>3000</v>
      </c>
      <c r="H937" s="49">
        <f t="shared" si="63"/>
        <v>75</v>
      </c>
      <c r="I937" s="186"/>
    </row>
    <row r="938" spans="3:9" ht="15.75" x14ac:dyDescent="0.25">
      <c r="C938" s="77"/>
      <c r="D938" s="182" t="s">
        <v>209</v>
      </c>
      <c r="E938" s="79"/>
      <c r="F938" s="79"/>
      <c r="G938" s="80"/>
      <c r="H938" s="49">
        <f>SUM(H936:H937)</f>
        <v>30075</v>
      </c>
      <c r="I938" s="186"/>
    </row>
    <row r="939" spans="3:9" ht="15.75" x14ac:dyDescent="0.25">
      <c r="C939" s="77" t="s">
        <v>213</v>
      </c>
      <c r="D939" s="81" t="s">
        <v>214</v>
      </c>
      <c r="E939" s="81"/>
      <c r="F939" s="81"/>
      <c r="G939" s="81"/>
      <c r="H939" s="81"/>
      <c r="I939" s="186"/>
    </row>
    <row r="940" spans="3:9" ht="15.75" x14ac:dyDescent="0.25">
      <c r="C940" s="77"/>
      <c r="D940" s="42" t="s">
        <v>212</v>
      </c>
      <c r="E940" s="43" t="s">
        <v>212</v>
      </c>
      <c r="F940" s="43" t="s">
        <v>212</v>
      </c>
      <c r="G940" s="44" t="s">
        <v>212</v>
      </c>
      <c r="H940" s="42" t="s">
        <v>212</v>
      </c>
      <c r="I940" s="186"/>
    </row>
    <row r="941" spans="3:9" ht="15.75" x14ac:dyDescent="0.25">
      <c r="C941" s="77" t="s">
        <v>24</v>
      </c>
      <c r="D941" s="75" t="s">
        <v>215</v>
      </c>
      <c r="E941" s="75"/>
      <c r="F941" s="75"/>
      <c r="G941" s="75"/>
      <c r="H941" s="53">
        <f>H938+H934</f>
        <v>77975</v>
      </c>
      <c r="I941" s="186"/>
    </row>
    <row r="942" spans="3:9" ht="15.75" x14ac:dyDescent="0.25">
      <c r="C942" s="77" t="s">
        <v>27</v>
      </c>
      <c r="D942" s="75" t="s">
        <v>217</v>
      </c>
      <c r="E942" s="75"/>
      <c r="F942" s="75"/>
      <c r="G942" s="44" t="s">
        <v>218</v>
      </c>
      <c r="H942" s="53">
        <f>H941*0.15</f>
        <v>11696.25</v>
      </c>
      <c r="I942" s="186"/>
    </row>
    <row r="943" spans="3:9" ht="16.5" thickBot="1" x14ac:dyDescent="0.3">
      <c r="C943" s="54" t="s">
        <v>30</v>
      </c>
      <c r="D943" s="76" t="s">
        <v>216</v>
      </c>
      <c r="E943" s="76"/>
      <c r="F943" s="76"/>
      <c r="G943" s="76"/>
      <c r="H943" s="111">
        <f>H941+H942</f>
        <v>89671.25</v>
      </c>
      <c r="I943" s="55"/>
    </row>
    <row r="944" spans="3:9" ht="15.75" x14ac:dyDescent="0.25">
      <c r="C944" s="39" t="s">
        <v>298</v>
      </c>
      <c r="D944" s="40" t="str">
        <f>'VOLUME PEK'!C86</f>
        <v>Memasang pipa PVC tipe AW Ø 1"</v>
      </c>
      <c r="E944" s="40"/>
      <c r="F944" s="40"/>
      <c r="G944" s="40"/>
      <c r="H944" s="40"/>
      <c r="I944" s="41"/>
    </row>
    <row r="945" spans="3:9" ht="15.75" x14ac:dyDescent="0.25">
      <c r="C945" s="77" t="s">
        <v>205</v>
      </c>
      <c r="D945" s="42" t="s">
        <v>206</v>
      </c>
      <c r="E945" s="43" t="s">
        <v>2</v>
      </c>
      <c r="F945" s="43" t="s">
        <v>207</v>
      </c>
      <c r="G945" s="44" t="s">
        <v>208</v>
      </c>
      <c r="H945" s="42" t="s">
        <v>209</v>
      </c>
      <c r="I945" s="45" t="s">
        <v>210</v>
      </c>
    </row>
    <row r="946" spans="3:9" ht="15.75" x14ac:dyDescent="0.25">
      <c r="C946" s="77" t="s">
        <v>4</v>
      </c>
      <c r="D946" s="75" t="s">
        <v>185</v>
      </c>
      <c r="E946" s="75"/>
      <c r="F946" s="75"/>
      <c r="G946" s="75"/>
      <c r="H946" s="75"/>
      <c r="I946" s="46"/>
    </row>
    <row r="947" spans="3:9" ht="15.75" x14ac:dyDescent="0.25">
      <c r="C947" s="183"/>
      <c r="D947" s="199" t="str">
        <f>DHBU!C96</f>
        <v>Pekerja</v>
      </c>
      <c r="E947" s="48" t="str">
        <f>DHBU!D96</f>
        <v>Oh</v>
      </c>
      <c r="F947" s="48">
        <v>3.5999999999999997E-2</v>
      </c>
      <c r="G947" s="110">
        <f>DHBU!E96</f>
        <v>80000</v>
      </c>
      <c r="H947" s="49">
        <f t="shared" ref="H947:H950" si="64">F947*G947</f>
        <v>2880</v>
      </c>
      <c r="I947" s="46"/>
    </row>
    <row r="948" spans="3:9" ht="15.75" x14ac:dyDescent="0.25">
      <c r="C948" s="183"/>
      <c r="D948" s="78" t="str">
        <f>DHBU!C97</f>
        <v>Tukang Batu</v>
      </c>
      <c r="E948" s="48" t="str">
        <f>DHBU!D97</f>
        <v>Oh</v>
      </c>
      <c r="F948" s="48">
        <v>0.06</v>
      </c>
      <c r="G948" s="200">
        <f>DHBU!E97</f>
        <v>90000</v>
      </c>
      <c r="H948" s="49">
        <f t="shared" si="64"/>
        <v>5400</v>
      </c>
      <c r="I948" s="186" t="s">
        <v>373</v>
      </c>
    </row>
    <row r="949" spans="3:9" ht="15.75" x14ac:dyDescent="0.25">
      <c r="C949" s="77"/>
      <c r="D949" s="78" t="str">
        <f>DHBU!C103</f>
        <v>Kepala Tukang</v>
      </c>
      <c r="E949" s="48" t="str">
        <f>DHBU!D103</f>
        <v>Oh</v>
      </c>
      <c r="F949" s="48">
        <v>6.0000000000000001E-3</v>
      </c>
      <c r="G949" s="200">
        <f>DHBU!E103</f>
        <v>115000</v>
      </c>
      <c r="H949" s="49">
        <f t="shared" si="64"/>
        <v>690</v>
      </c>
      <c r="I949" s="186"/>
    </row>
    <row r="950" spans="3:9" ht="15.75" customHeight="1" x14ac:dyDescent="0.25">
      <c r="C950" s="77"/>
      <c r="D950" s="182" t="str">
        <f>DHBU!C104</f>
        <v>Mandor</v>
      </c>
      <c r="E950" s="48" t="str">
        <f>DHBU!D104</f>
        <v>Oh</v>
      </c>
      <c r="F950" s="48">
        <v>2E-3</v>
      </c>
      <c r="G950" s="200">
        <f>DHBU!E104</f>
        <v>130000</v>
      </c>
      <c r="H950" s="49">
        <f t="shared" si="64"/>
        <v>260</v>
      </c>
      <c r="I950" s="186"/>
    </row>
    <row r="951" spans="3:9" ht="15.75" x14ac:dyDescent="0.25">
      <c r="C951" s="77"/>
      <c r="D951" s="75" t="s">
        <v>209</v>
      </c>
      <c r="E951" s="75"/>
      <c r="F951" s="75"/>
      <c r="G951" s="75"/>
      <c r="H951" s="49">
        <f>SUM(H947:H950)</f>
        <v>9230</v>
      </c>
      <c r="I951" s="186"/>
    </row>
    <row r="952" spans="3:9" ht="15.75" x14ac:dyDescent="0.25">
      <c r="C952" s="77" t="s">
        <v>18</v>
      </c>
      <c r="D952" s="75" t="s">
        <v>100</v>
      </c>
      <c r="E952" s="75"/>
      <c r="F952" s="75"/>
      <c r="G952" s="75"/>
      <c r="H952" s="75"/>
      <c r="I952" s="186"/>
    </row>
    <row r="953" spans="3:9" ht="15.75" x14ac:dyDescent="0.25">
      <c r="C953" s="183"/>
      <c r="D953" s="182" t="str">
        <f>DHBU!C62</f>
        <v>Pipa PVC 1"</v>
      </c>
      <c r="E953" s="48" t="str">
        <f>DHBU!D62</f>
        <v>m¹</v>
      </c>
      <c r="F953" s="184">
        <v>1.2</v>
      </c>
      <c r="G953" s="109">
        <f>DHBU!E62</f>
        <v>10900</v>
      </c>
      <c r="H953" s="49">
        <f t="shared" ref="H953:H954" si="65">F953*G953</f>
        <v>13080</v>
      </c>
      <c r="I953" s="186"/>
    </row>
    <row r="954" spans="3:9" ht="15.75" x14ac:dyDescent="0.25">
      <c r="C954" s="77"/>
      <c r="D954" s="201" t="s">
        <v>371</v>
      </c>
      <c r="E954" s="43" t="s">
        <v>372</v>
      </c>
      <c r="F954" s="202">
        <v>0.35</v>
      </c>
      <c r="G954" s="109">
        <f>DHBU!E62</f>
        <v>10900</v>
      </c>
      <c r="H954" s="49">
        <f t="shared" si="65"/>
        <v>3814.9999999999995</v>
      </c>
      <c r="I954" s="186"/>
    </row>
    <row r="955" spans="3:9" ht="15.75" x14ac:dyDescent="0.25">
      <c r="C955" s="77"/>
      <c r="D955" s="182" t="s">
        <v>209</v>
      </c>
      <c r="E955" s="79"/>
      <c r="F955" s="79"/>
      <c r="G955" s="80"/>
      <c r="H955" s="49">
        <f>SUM(H953:H954)</f>
        <v>16895</v>
      </c>
      <c r="I955" s="186"/>
    </row>
    <row r="956" spans="3:9" ht="15.75" x14ac:dyDescent="0.25">
      <c r="C956" s="77" t="s">
        <v>213</v>
      </c>
      <c r="D956" s="81" t="s">
        <v>214</v>
      </c>
      <c r="E956" s="81"/>
      <c r="F956" s="81"/>
      <c r="G956" s="81"/>
      <c r="H956" s="81"/>
      <c r="I956" s="186"/>
    </row>
    <row r="957" spans="3:9" ht="15.75" x14ac:dyDescent="0.25">
      <c r="C957" s="77"/>
      <c r="D957" s="42" t="s">
        <v>212</v>
      </c>
      <c r="E957" s="43" t="s">
        <v>212</v>
      </c>
      <c r="F957" s="43" t="s">
        <v>212</v>
      </c>
      <c r="G957" s="44" t="s">
        <v>212</v>
      </c>
      <c r="H957" s="42" t="s">
        <v>212</v>
      </c>
      <c r="I957" s="186"/>
    </row>
    <row r="958" spans="3:9" ht="15.75" x14ac:dyDescent="0.25">
      <c r="C958" s="77" t="s">
        <v>24</v>
      </c>
      <c r="D958" s="75" t="s">
        <v>215</v>
      </c>
      <c r="E958" s="75"/>
      <c r="F958" s="75"/>
      <c r="G958" s="75"/>
      <c r="H958" s="53">
        <f>H955+H951</f>
        <v>26125</v>
      </c>
      <c r="I958" s="186"/>
    </row>
    <row r="959" spans="3:9" ht="15.75" x14ac:dyDescent="0.25">
      <c r="C959" s="77" t="s">
        <v>27</v>
      </c>
      <c r="D959" s="75" t="s">
        <v>217</v>
      </c>
      <c r="E959" s="75"/>
      <c r="F959" s="75"/>
      <c r="G959" s="44" t="s">
        <v>218</v>
      </c>
      <c r="H959" s="53">
        <f>H958*0.15</f>
        <v>3918.75</v>
      </c>
      <c r="I959" s="186"/>
    </row>
    <row r="960" spans="3:9" ht="16.5" thickBot="1" x14ac:dyDescent="0.3">
      <c r="C960" s="54" t="s">
        <v>30</v>
      </c>
      <c r="D960" s="76" t="s">
        <v>216</v>
      </c>
      <c r="E960" s="76"/>
      <c r="F960" s="76"/>
      <c r="G960" s="76"/>
      <c r="H960" s="111">
        <f>H958+H959</f>
        <v>30043.75</v>
      </c>
      <c r="I960" s="186"/>
    </row>
    <row r="961" spans="3:9" ht="15.75" x14ac:dyDescent="0.25">
      <c r="C961" s="39" t="s">
        <v>299</v>
      </c>
      <c r="D961" s="40" t="str">
        <f>'VOLUME PEK'!C87</f>
        <v>Memasang pipa PVC tipe AW Ø 4"</v>
      </c>
      <c r="E961" s="40"/>
      <c r="F961" s="40"/>
      <c r="G961" s="40"/>
      <c r="H961" s="40"/>
      <c r="I961" s="41"/>
    </row>
    <row r="962" spans="3:9" ht="15.75" x14ac:dyDescent="0.25">
      <c r="C962" s="77" t="s">
        <v>205</v>
      </c>
      <c r="D962" s="42" t="s">
        <v>206</v>
      </c>
      <c r="E962" s="43" t="s">
        <v>2</v>
      </c>
      <c r="F962" s="43" t="s">
        <v>207</v>
      </c>
      <c r="G962" s="44" t="s">
        <v>208</v>
      </c>
      <c r="H962" s="42" t="s">
        <v>209</v>
      </c>
      <c r="I962" s="45" t="s">
        <v>210</v>
      </c>
    </row>
    <row r="963" spans="3:9" ht="15.75" x14ac:dyDescent="0.25">
      <c r="C963" s="77" t="s">
        <v>4</v>
      </c>
      <c r="D963" s="75" t="s">
        <v>185</v>
      </c>
      <c r="E963" s="75"/>
      <c r="F963" s="75"/>
      <c r="G963" s="75"/>
      <c r="H963" s="75"/>
      <c r="I963" s="46"/>
    </row>
    <row r="964" spans="3:9" ht="15.75" x14ac:dyDescent="0.25">
      <c r="C964" s="183"/>
      <c r="D964" s="182" t="str">
        <f>DHBU!C96</f>
        <v>Pekerja</v>
      </c>
      <c r="E964" s="48" t="str">
        <f>DHBU!D96</f>
        <v>Oh</v>
      </c>
      <c r="F964" s="48">
        <v>8.1000000000000003E-2</v>
      </c>
      <c r="G964" s="109">
        <f>DHBU!E96</f>
        <v>80000</v>
      </c>
      <c r="H964" s="49">
        <f t="shared" ref="H964:H967" si="66">F964*G964</f>
        <v>6480</v>
      </c>
      <c r="I964" s="186" t="s">
        <v>374</v>
      </c>
    </row>
    <row r="965" spans="3:9" ht="15.75" x14ac:dyDescent="0.25">
      <c r="C965" s="183"/>
      <c r="D965" s="182" t="str">
        <f>DHBU!C97</f>
        <v>Tukang Batu</v>
      </c>
      <c r="E965" s="48" t="str">
        <f>DHBU!D97</f>
        <v>Oh</v>
      </c>
      <c r="F965" s="48">
        <v>0.13500000000000001</v>
      </c>
      <c r="G965" s="109">
        <f>DHBU!E97</f>
        <v>90000</v>
      </c>
      <c r="H965" s="49">
        <f t="shared" si="66"/>
        <v>12150</v>
      </c>
      <c r="I965" s="186"/>
    </row>
    <row r="966" spans="3:9" ht="15.75" x14ac:dyDescent="0.25">
      <c r="C966" s="77"/>
      <c r="D966" s="182" t="str">
        <f>DHBU!C103</f>
        <v>Kepala Tukang</v>
      </c>
      <c r="E966" s="48" t="str">
        <f>DHBU!D103</f>
        <v>Oh</v>
      </c>
      <c r="F966" s="48">
        <v>1.35E-2</v>
      </c>
      <c r="G966" s="109">
        <f>DHBU!E103</f>
        <v>115000</v>
      </c>
      <c r="H966" s="49">
        <f t="shared" si="66"/>
        <v>1552.5</v>
      </c>
      <c r="I966" s="186"/>
    </row>
    <row r="967" spans="3:9" ht="15.75" x14ac:dyDescent="0.25">
      <c r="C967" s="77"/>
      <c r="D967" s="182" t="str">
        <f>DHBU!C104</f>
        <v>Mandor</v>
      </c>
      <c r="E967" s="48" t="str">
        <f>DHBU!D104</f>
        <v>Oh</v>
      </c>
      <c r="F967" s="48">
        <v>4.0000000000000001E-3</v>
      </c>
      <c r="G967" s="109">
        <f>DHBU!E104</f>
        <v>130000</v>
      </c>
      <c r="H967" s="49">
        <f t="shared" si="66"/>
        <v>520</v>
      </c>
      <c r="I967" s="186"/>
    </row>
    <row r="968" spans="3:9" ht="15.75" x14ac:dyDescent="0.25">
      <c r="C968" s="77"/>
      <c r="D968" s="75" t="s">
        <v>209</v>
      </c>
      <c r="E968" s="75"/>
      <c r="F968" s="75"/>
      <c r="G968" s="75"/>
      <c r="H968" s="49">
        <f>SUM(H964:H967)</f>
        <v>20702.5</v>
      </c>
      <c r="I968" s="186"/>
    </row>
    <row r="969" spans="3:9" ht="15.75" x14ac:dyDescent="0.25">
      <c r="C969" s="77" t="s">
        <v>18</v>
      </c>
      <c r="D969" s="75" t="s">
        <v>100</v>
      </c>
      <c r="E969" s="75"/>
      <c r="F969" s="75"/>
      <c r="G969" s="75"/>
      <c r="H969" s="75"/>
      <c r="I969" s="186"/>
    </row>
    <row r="970" spans="3:9" ht="15.75" x14ac:dyDescent="0.25">
      <c r="C970" s="183"/>
      <c r="D970" s="182" t="str">
        <f>DHBU!C63</f>
        <v>Pipa PVC 4"</v>
      </c>
      <c r="E970" s="48" t="str">
        <f>DHBU!D63</f>
        <v>m¹</v>
      </c>
      <c r="F970" s="184">
        <v>1.2</v>
      </c>
      <c r="G970" s="103">
        <f>DHBU!E63</f>
        <v>81100</v>
      </c>
      <c r="H970" s="49">
        <f t="shared" ref="H970:H971" si="67">F970*G970</f>
        <v>97320</v>
      </c>
      <c r="I970" s="186"/>
    </row>
    <row r="971" spans="3:9" ht="15.75" x14ac:dyDescent="0.25">
      <c r="C971" s="77"/>
      <c r="D971" s="42" t="s">
        <v>371</v>
      </c>
      <c r="E971" s="43" t="s">
        <v>372</v>
      </c>
      <c r="F971" s="202">
        <v>0.35</v>
      </c>
      <c r="G971" s="103">
        <f>DHBU!E63</f>
        <v>81100</v>
      </c>
      <c r="H971" s="49">
        <f t="shared" si="67"/>
        <v>28385</v>
      </c>
      <c r="I971" s="186"/>
    </row>
    <row r="972" spans="3:9" ht="15.75" x14ac:dyDescent="0.25">
      <c r="C972" s="77"/>
      <c r="D972" s="182" t="s">
        <v>209</v>
      </c>
      <c r="E972" s="79"/>
      <c r="F972" s="79"/>
      <c r="G972" s="80"/>
      <c r="H972" s="49">
        <f>SUM(H970:H971)</f>
        <v>125705</v>
      </c>
      <c r="I972" s="186"/>
    </row>
    <row r="973" spans="3:9" ht="15.75" x14ac:dyDescent="0.25">
      <c r="C973" s="77" t="s">
        <v>213</v>
      </c>
      <c r="D973" s="81" t="s">
        <v>214</v>
      </c>
      <c r="E973" s="81"/>
      <c r="F973" s="81"/>
      <c r="G973" s="81"/>
      <c r="H973" s="81"/>
      <c r="I973" s="186"/>
    </row>
    <row r="974" spans="3:9" ht="15.75" x14ac:dyDescent="0.25">
      <c r="C974" s="77"/>
      <c r="D974" s="42" t="s">
        <v>212</v>
      </c>
      <c r="E974" s="43" t="s">
        <v>212</v>
      </c>
      <c r="F974" s="43" t="s">
        <v>212</v>
      </c>
      <c r="G974" s="44" t="s">
        <v>212</v>
      </c>
      <c r="H974" s="42" t="s">
        <v>212</v>
      </c>
      <c r="I974" s="186"/>
    </row>
    <row r="975" spans="3:9" ht="15.75" x14ac:dyDescent="0.25">
      <c r="C975" s="77" t="s">
        <v>24</v>
      </c>
      <c r="D975" s="75" t="s">
        <v>215</v>
      </c>
      <c r="E975" s="75"/>
      <c r="F975" s="75"/>
      <c r="G975" s="75"/>
      <c r="H975" s="53">
        <f>H972+H968</f>
        <v>146407.5</v>
      </c>
      <c r="I975" s="186"/>
    </row>
    <row r="976" spans="3:9" ht="15.75" x14ac:dyDescent="0.25">
      <c r="C976" s="77" t="s">
        <v>27</v>
      </c>
      <c r="D976" s="75" t="s">
        <v>217</v>
      </c>
      <c r="E976" s="75"/>
      <c r="F976" s="75"/>
      <c r="G976" s="44" t="s">
        <v>218</v>
      </c>
      <c r="H976" s="53">
        <f>H975*0.15</f>
        <v>21961.125</v>
      </c>
      <c r="I976" s="186"/>
    </row>
    <row r="977" spans="3:9" ht="16.5" thickBot="1" x14ac:dyDescent="0.3">
      <c r="C977" s="54" t="s">
        <v>30</v>
      </c>
      <c r="D977" s="76" t="s">
        <v>216</v>
      </c>
      <c r="E977" s="76"/>
      <c r="F977" s="76"/>
      <c r="G977" s="76"/>
      <c r="H977" s="111">
        <f>H975+H976</f>
        <v>168368.625</v>
      </c>
      <c r="I977" s="186"/>
    </row>
    <row r="978" spans="3:9" ht="15.75" x14ac:dyDescent="0.25">
      <c r="C978" s="39" t="s">
        <v>300</v>
      </c>
      <c r="D978" s="40" t="str">
        <f>'VOLUME PEK'!C88</f>
        <v>Memasang Bak kontrol Pas Batu Bata 45X45 cm</v>
      </c>
      <c r="E978" s="40"/>
      <c r="F978" s="40"/>
      <c r="G978" s="40"/>
      <c r="H978" s="40"/>
      <c r="I978" s="41"/>
    </row>
    <row r="979" spans="3:9" ht="15.75" x14ac:dyDescent="0.25">
      <c r="C979" s="77" t="s">
        <v>205</v>
      </c>
      <c r="D979" s="42" t="s">
        <v>206</v>
      </c>
      <c r="E979" s="43" t="s">
        <v>2</v>
      </c>
      <c r="F979" s="43" t="s">
        <v>207</v>
      </c>
      <c r="G979" s="44" t="s">
        <v>208</v>
      </c>
      <c r="H979" s="42" t="s">
        <v>209</v>
      </c>
      <c r="I979" s="45" t="s">
        <v>210</v>
      </c>
    </row>
    <row r="980" spans="3:9" ht="15.75" x14ac:dyDescent="0.25">
      <c r="C980" s="77" t="s">
        <v>4</v>
      </c>
      <c r="D980" s="75" t="s">
        <v>185</v>
      </c>
      <c r="E980" s="75"/>
      <c r="F980" s="75"/>
      <c r="G980" s="75"/>
      <c r="H980" s="75"/>
      <c r="I980" s="46"/>
    </row>
    <row r="981" spans="3:9" ht="15.75" x14ac:dyDescent="0.25">
      <c r="C981" s="183"/>
      <c r="D981" s="182" t="str">
        <f>DHBU!C96</f>
        <v>Pekerja</v>
      </c>
      <c r="E981" s="48" t="str">
        <f>DHBU!D96</f>
        <v>Oh</v>
      </c>
      <c r="F981" s="43">
        <v>1.42</v>
      </c>
      <c r="G981" s="103">
        <f>DHBU!E96</f>
        <v>80000</v>
      </c>
      <c r="H981" s="49">
        <f>F981*G981</f>
        <v>113600</v>
      </c>
      <c r="I981" s="46"/>
    </row>
    <row r="982" spans="3:9" ht="15.75" x14ac:dyDescent="0.25">
      <c r="C982" s="77"/>
      <c r="D982" s="182" t="str">
        <f>DHBU!C97</f>
        <v>Tukang Batu</v>
      </c>
      <c r="E982" s="48" t="str">
        <f>DHBU!D97</f>
        <v>Oh</v>
      </c>
      <c r="F982" s="43">
        <v>0.47299999999999998</v>
      </c>
      <c r="G982" s="103">
        <f>DHBU!E97</f>
        <v>90000</v>
      </c>
      <c r="H982" s="49">
        <f t="shared" ref="H982:H983" si="68">F982*G982</f>
        <v>42570</v>
      </c>
      <c r="I982" s="46"/>
    </row>
    <row r="983" spans="3:9" ht="15.75" x14ac:dyDescent="0.25">
      <c r="C983" s="183"/>
      <c r="D983" s="182" t="str">
        <f>DHBU!C103</f>
        <v>Kepala Tukang</v>
      </c>
      <c r="E983" s="48" t="str">
        <f>DHBU!D103</f>
        <v>Oh</v>
      </c>
      <c r="F983" s="43">
        <v>4.7E-2</v>
      </c>
      <c r="G983" s="103">
        <f>DHBU!E103</f>
        <v>115000</v>
      </c>
      <c r="H983" s="49">
        <f t="shared" si="68"/>
        <v>5405</v>
      </c>
      <c r="I983" s="46"/>
    </row>
    <row r="984" spans="3:9" ht="15.75" x14ac:dyDescent="0.25">
      <c r="C984" s="77"/>
      <c r="D984" s="182" t="str">
        <f>DHBU!C104</f>
        <v>Mandor</v>
      </c>
      <c r="E984" s="48" t="str">
        <f>DHBU!D104</f>
        <v>Oh</v>
      </c>
      <c r="F984" s="43">
        <v>7.0999999999999994E-2</v>
      </c>
      <c r="G984" s="103">
        <f>DHBU!E104</f>
        <v>130000</v>
      </c>
      <c r="H984" s="49">
        <f>F984*G984</f>
        <v>9230</v>
      </c>
      <c r="I984" s="50" t="s">
        <v>375</v>
      </c>
    </row>
    <row r="985" spans="3:9" ht="15.75" x14ac:dyDescent="0.25">
      <c r="C985" s="77"/>
      <c r="D985" s="75" t="s">
        <v>209</v>
      </c>
      <c r="E985" s="75"/>
      <c r="F985" s="75"/>
      <c r="G985" s="75"/>
      <c r="H985" s="49">
        <f>SUM(H981:H984)</f>
        <v>170805</v>
      </c>
      <c r="I985" s="50"/>
    </row>
    <row r="986" spans="3:9" ht="15.75" x14ac:dyDescent="0.25">
      <c r="C986" s="77" t="s">
        <v>18</v>
      </c>
      <c r="D986" s="75" t="s">
        <v>100</v>
      </c>
      <c r="E986" s="75"/>
      <c r="F986" s="75"/>
      <c r="G986" s="75"/>
      <c r="H986" s="75"/>
      <c r="I986" s="74"/>
    </row>
    <row r="987" spans="3:9" ht="15.75" x14ac:dyDescent="0.25">
      <c r="C987" s="183"/>
      <c r="D987" s="182" t="str">
        <f>DHBU!C25</f>
        <v>Bata Merah 5 X 11 X 22 cm</v>
      </c>
      <c r="E987" s="48" t="str">
        <f>DHBU!D25</f>
        <v>Bh</v>
      </c>
      <c r="F987" s="48">
        <v>2.5000000000000001E-2</v>
      </c>
      <c r="G987" s="109">
        <f>DHBU!E25</f>
        <v>800</v>
      </c>
      <c r="H987" s="49">
        <f>F987*G987</f>
        <v>20</v>
      </c>
      <c r="I987" s="74"/>
    </row>
    <row r="988" spans="3:9" ht="15.75" x14ac:dyDescent="0.25">
      <c r="C988" s="183"/>
      <c r="D988" s="182" t="str">
        <f>DHBU!C9</f>
        <v>Semen Portland</v>
      </c>
      <c r="E988" s="48" t="str">
        <f>DHBU!D9</f>
        <v>Kg</v>
      </c>
      <c r="F988" s="48">
        <v>77</v>
      </c>
      <c r="G988" s="109">
        <f>DHBU!E9</f>
        <v>1500</v>
      </c>
      <c r="H988" s="49">
        <f t="shared" ref="H988:H992" si="69">F988*G988</f>
        <v>115500</v>
      </c>
      <c r="I988" s="74"/>
    </row>
    <row r="989" spans="3:9" ht="15.75" x14ac:dyDescent="0.25">
      <c r="C989" s="183"/>
      <c r="D989" s="182" t="str">
        <f>DHBU!C17</f>
        <v>Pasir Pasang</v>
      </c>
      <c r="E989" s="48" t="str">
        <f>DHBU!D17</f>
        <v>M³</v>
      </c>
      <c r="F989" s="48">
        <v>0.13</v>
      </c>
      <c r="G989" s="109">
        <f>DHBU!E17</f>
        <v>350000</v>
      </c>
      <c r="H989" s="49">
        <f t="shared" si="69"/>
        <v>45500</v>
      </c>
      <c r="I989" s="74"/>
    </row>
    <row r="990" spans="3:9" ht="15.75" x14ac:dyDescent="0.25">
      <c r="C990" s="183"/>
      <c r="D990" s="182" t="str">
        <f>DHBU!C24</f>
        <v>Batu Belah 15/20 cm</v>
      </c>
      <c r="E990" s="48" t="str">
        <f>DHBU!D24</f>
        <v>M³</v>
      </c>
      <c r="F990" s="48">
        <v>0.02</v>
      </c>
      <c r="G990" s="109">
        <f>DHBU!E24</f>
        <v>190000</v>
      </c>
      <c r="H990" s="49">
        <f t="shared" si="69"/>
        <v>3800</v>
      </c>
      <c r="I990" s="74"/>
    </row>
    <row r="991" spans="3:9" ht="15.75" x14ac:dyDescent="0.25">
      <c r="C991" s="183"/>
      <c r="D991" s="182" t="str">
        <f>DHBU!C35</f>
        <v>Besi Beton polos</v>
      </c>
      <c r="E991" s="48" t="str">
        <f>DHBU!D35</f>
        <v>Kg</v>
      </c>
      <c r="F991" s="48">
        <v>2.6</v>
      </c>
      <c r="G991" s="109">
        <f>DHBU!E35</f>
        <v>8200</v>
      </c>
      <c r="H991" s="49">
        <f t="shared" si="69"/>
        <v>21320</v>
      </c>
      <c r="I991" s="74"/>
    </row>
    <row r="992" spans="3:9" ht="15.75" x14ac:dyDescent="0.25">
      <c r="C992" s="77"/>
      <c r="D992" s="42" t="str">
        <f>DHBU!C10</f>
        <v>Pasir Beton</v>
      </c>
      <c r="E992" s="48" t="str">
        <f>DHBU!D10</f>
        <v>M³</v>
      </c>
      <c r="F992" s="48">
        <v>0.09</v>
      </c>
      <c r="G992" s="101">
        <f>DHBU!E10</f>
        <v>300000</v>
      </c>
      <c r="H992" s="49">
        <f t="shared" si="69"/>
        <v>27000</v>
      </c>
      <c r="I992" s="74"/>
    </row>
    <row r="993" spans="3:9" ht="15.75" x14ac:dyDescent="0.25">
      <c r="C993" s="77"/>
      <c r="D993" s="78"/>
      <c r="E993" s="79"/>
      <c r="F993" s="79"/>
      <c r="G993" s="80"/>
      <c r="H993" s="51">
        <f>SUM(H987:H992)</f>
        <v>213140</v>
      </c>
      <c r="I993" s="74"/>
    </row>
    <row r="994" spans="3:9" ht="15.75" x14ac:dyDescent="0.25">
      <c r="C994" s="77" t="s">
        <v>213</v>
      </c>
      <c r="D994" s="81" t="s">
        <v>214</v>
      </c>
      <c r="E994" s="81"/>
      <c r="F994" s="81"/>
      <c r="G994" s="81"/>
      <c r="H994" s="81"/>
      <c r="I994" s="74"/>
    </row>
    <row r="995" spans="3:9" ht="15.75" x14ac:dyDescent="0.25">
      <c r="C995" s="77"/>
      <c r="D995" s="42" t="s">
        <v>212</v>
      </c>
      <c r="E995" s="43" t="s">
        <v>212</v>
      </c>
      <c r="F995" s="43" t="s">
        <v>212</v>
      </c>
      <c r="G995" s="44" t="s">
        <v>212</v>
      </c>
      <c r="H995" s="42" t="s">
        <v>212</v>
      </c>
      <c r="I995" s="52"/>
    </row>
    <row r="996" spans="3:9" ht="15.75" x14ac:dyDescent="0.25">
      <c r="C996" s="77" t="s">
        <v>24</v>
      </c>
      <c r="D996" s="75" t="s">
        <v>215</v>
      </c>
      <c r="E996" s="75"/>
      <c r="F996" s="75"/>
      <c r="G996" s="75"/>
      <c r="H996" s="53">
        <f>H993+H985</f>
        <v>383945</v>
      </c>
      <c r="I996" s="52"/>
    </row>
    <row r="997" spans="3:9" ht="15.75" x14ac:dyDescent="0.25">
      <c r="C997" s="77" t="s">
        <v>27</v>
      </c>
      <c r="D997" s="75" t="s">
        <v>217</v>
      </c>
      <c r="E997" s="75"/>
      <c r="F997" s="75"/>
      <c r="G997" s="44" t="s">
        <v>218</v>
      </c>
      <c r="H997" s="53">
        <f>H996*0.15</f>
        <v>57591.75</v>
      </c>
      <c r="I997" s="52"/>
    </row>
    <row r="998" spans="3:9" ht="16.5" thickBot="1" x14ac:dyDescent="0.3">
      <c r="C998" s="54" t="s">
        <v>30</v>
      </c>
      <c r="D998" s="76" t="s">
        <v>216</v>
      </c>
      <c r="E998" s="76"/>
      <c r="F998" s="76"/>
      <c r="G998" s="76"/>
      <c r="H998" s="111">
        <f>H996+H997</f>
        <v>441536.75</v>
      </c>
      <c r="I998" s="55"/>
    </row>
    <row r="999" spans="3:9" ht="15.75" x14ac:dyDescent="0.25">
      <c r="C999" s="39" t="s">
        <v>301</v>
      </c>
      <c r="D999" s="40" t="str">
        <f>'VOLUME PEK'!C89</f>
        <v>Membuat Septictank 1.5x2x2 m + Peresapan</v>
      </c>
      <c r="E999" s="40"/>
      <c r="F999" s="40"/>
      <c r="G999" s="40"/>
      <c r="H999" s="40"/>
      <c r="I999" s="41"/>
    </row>
    <row r="1000" spans="3:9" ht="15.75" x14ac:dyDescent="0.25">
      <c r="C1000" s="77" t="s">
        <v>205</v>
      </c>
      <c r="D1000" s="42" t="s">
        <v>206</v>
      </c>
      <c r="E1000" s="43" t="s">
        <v>2</v>
      </c>
      <c r="F1000" s="43" t="s">
        <v>207</v>
      </c>
      <c r="G1000" s="44" t="s">
        <v>208</v>
      </c>
      <c r="H1000" s="42" t="s">
        <v>209</v>
      </c>
      <c r="I1000" s="45" t="s">
        <v>210</v>
      </c>
    </row>
    <row r="1001" spans="3:9" ht="15.75" x14ac:dyDescent="0.25">
      <c r="C1001" s="77" t="s">
        <v>4</v>
      </c>
      <c r="D1001" s="75" t="s">
        <v>185</v>
      </c>
      <c r="E1001" s="75"/>
      <c r="F1001" s="75"/>
      <c r="G1001" s="75"/>
      <c r="H1001" s="75"/>
      <c r="I1001" s="46"/>
    </row>
    <row r="1002" spans="3:9" ht="15.75" x14ac:dyDescent="0.25">
      <c r="C1002" s="77"/>
      <c r="D1002" s="47" t="s">
        <v>197</v>
      </c>
      <c r="E1002" s="43" t="s">
        <v>211</v>
      </c>
      <c r="F1002" s="48">
        <v>2.5000000000000001E-2</v>
      </c>
      <c r="G1002" s="44">
        <f>DHBU!E772</f>
        <v>0</v>
      </c>
      <c r="H1002" s="49">
        <f>F1002*G1002</f>
        <v>0</v>
      </c>
      <c r="I1002" s="46"/>
    </row>
    <row r="1003" spans="3:9" ht="15.75" x14ac:dyDescent="0.25">
      <c r="C1003" s="77"/>
      <c r="D1003" s="47" t="s">
        <v>188</v>
      </c>
      <c r="E1003" s="43" t="s">
        <v>211</v>
      </c>
      <c r="F1003" s="48">
        <v>0.75</v>
      </c>
      <c r="G1003" s="44">
        <f>DHBU!E764</f>
        <v>0</v>
      </c>
      <c r="H1003" s="49">
        <f>F1003*G1003</f>
        <v>0</v>
      </c>
      <c r="I1003" s="46"/>
    </row>
    <row r="1004" spans="3:9" ht="15.75" x14ac:dyDescent="0.25">
      <c r="C1004" s="77"/>
      <c r="D1004" s="75" t="s">
        <v>209</v>
      </c>
      <c r="E1004" s="75"/>
      <c r="F1004" s="75"/>
      <c r="G1004" s="75"/>
      <c r="H1004" s="49">
        <f>SUM(H1002:H1003)</f>
        <v>0</v>
      </c>
      <c r="I1004" s="50"/>
    </row>
    <row r="1005" spans="3:9" ht="15.75" x14ac:dyDescent="0.25">
      <c r="C1005" s="77" t="s">
        <v>18</v>
      </c>
      <c r="D1005" s="75" t="s">
        <v>100</v>
      </c>
      <c r="E1005" s="75"/>
      <c r="F1005" s="75"/>
      <c r="G1005" s="75"/>
      <c r="H1005" s="75"/>
      <c r="I1005" s="74"/>
    </row>
    <row r="1006" spans="3:9" ht="31.5" x14ac:dyDescent="0.25">
      <c r="C1006" s="77"/>
      <c r="D1006" s="203" t="str">
        <f>DHBU!C74</f>
        <v>Septic tank + Resapan</v>
      </c>
      <c r="E1006" s="43" t="s">
        <v>11</v>
      </c>
      <c r="F1006" s="43">
        <v>1</v>
      </c>
      <c r="G1006" s="203">
        <f>DHBU!E74</f>
        <v>8000000</v>
      </c>
      <c r="H1006" s="204">
        <f>F1006*G1006</f>
        <v>8000000</v>
      </c>
      <c r="I1006" s="74"/>
    </row>
    <row r="1007" spans="3:9" ht="15.75" x14ac:dyDescent="0.25">
      <c r="C1007" s="77"/>
      <c r="D1007" s="182" t="s">
        <v>209</v>
      </c>
      <c r="E1007" s="79"/>
      <c r="F1007" s="79"/>
      <c r="G1007" s="80"/>
      <c r="H1007" s="49">
        <f>SUM(H1005:H1006)</f>
        <v>8000000</v>
      </c>
      <c r="I1007" s="74"/>
    </row>
    <row r="1008" spans="3:9" ht="15.75" x14ac:dyDescent="0.25">
      <c r="C1008" s="77" t="s">
        <v>213</v>
      </c>
      <c r="D1008" s="81" t="s">
        <v>214</v>
      </c>
      <c r="E1008" s="81"/>
      <c r="F1008" s="81"/>
      <c r="G1008" s="81"/>
      <c r="H1008" s="81"/>
      <c r="I1008" s="50" t="s">
        <v>324</v>
      </c>
    </row>
    <row r="1009" spans="3:9" ht="15.75" x14ac:dyDescent="0.25">
      <c r="C1009" s="77"/>
      <c r="D1009" s="42" t="s">
        <v>212</v>
      </c>
      <c r="E1009" s="43" t="s">
        <v>212</v>
      </c>
      <c r="F1009" s="43" t="s">
        <v>212</v>
      </c>
      <c r="G1009" s="44" t="s">
        <v>212</v>
      </c>
      <c r="H1009" s="42" t="s">
        <v>212</v>
      </c>
      <c r="I1009" s="52"/>
    </row>
    <row r="1010" spans="3:9" ht="15.75" x14ac:dyDescent="0.25">
      <c r="C1010" s="77" t="s">
        <v>24</v>
      </c>
      <c r="D1010" s="75" t="s">
        <v>215</v>
      </c>
      <c r="E1010" s="75"/>
      <c r="F1010" s="75"/>
      <c r="G1010" s="75"/>
      <c r="H1010" s="53">
        <f>H1007+H1004</f>
        <v>8000000</v>
      </c>
      <c r="I1010" s="52"/>
    </row>
    <row r="1011" spans="3:9" ht="15.75" x14ac:dyDescent="0.25">
      <c r="C1011" s="77" t="s">
        <v>27</v>
      </c>
      <c r="D1011" s="75" t="s">
        <v>217</v>
      </c>
      <c r="E1011" s="75"/>
      <c r="F1011" s="75"/>
      <c r="G1011" s="44" t="s">
        <v>218</v>
      </c>
      <c r="H1011" s="53">
        <f>H1010*0.15</f>
        <v>1200000</v>
      </c>
      <c r="I1011" s="52"/>
    </row>
    <row r="1012" spans="3:9" ht="16.5" thickBot="1" x14ac:dyDescent="0.3">
      <c r="C1012" s="54" t="s">
        <v>30</v>
      </c>
      <c r="D1012" s="76" t="s">
        <v>216</v>
      </c>
      <c r="E1012" s="76"/>
      <c r="F1012" s="76"/>
      <c r="G1012" s="76"/>
      <c r="H1012" s="111">
        <f>H1010+H1011</f>
        <v>9200000</v>
      </c>
      <c r="I1012" s="55"/>
    </row>
  </sheetData>
  <mergeCells count="38">
    <mergeCell ref="I964:I977"/>
    <mergeCell ref="I912:I923"/>
    <mergeCell ref="I930:I942"/>
    <mergeCell ref="I948:I960"/>
    <mergeCell ref="I733:I740"/>
    <mergeCell ref="I747:I754"/>
    <mergeCell ref="I789:I798"/>
    <mergeCell ref="I893:I904"/>
    <mergeCell ref="I612:I620"/>
    <mergeCell ref="I632:I640"/>
    <mergeCell ref="I650:I658"/>
    <mergeCell ref="I153:I162"/>
    <mergeCell ref="I24:I28"/>
    <mergeCell ref="I560:I565"/>
    <mergeCell ref="I578:I583"/>
    <mergeCell ref="I316:I318"/>
    <mergeCell ref="I337:I339"/>
    <mergeCell ref="D34:G34"/>
    <mergeCell ref="D15:G15"/>
    <mergeCell ref="D16:F16"/>
    <mergeCell ref="D17:G17"/>
    <mergeCell ref="D39:G39"/>
    <mergeCell ref="I667:I675"/>
    <mergeCell ref="I684:I692"/>
    <mergeCell ref="I701:I709"/>
    <mergeCell ref="I716:I724"/>
    <mergeCell ref="C1:I2"/>
    <mergeCell ref="D3:I3"/>
    <mergeCell ref="D4:I4"/>
    <mergeCell ref="C6:C9"/>
    <mergeCell ref="D6:H6"/>
    <mergeCell ref="D9:G9"/>
    <mergeCell ref="I9:I13"/>
    <mergeCell ref="C10:C12"/>
    <mergeCell ref="D10:H10"/>
    <mergeCell ref="D12:G12"/>
    <mergeCell ref="C13:C14"/>
    <mergeCell ref="D13:H13"/>
  </mergeCells>
  <pageMargins left="0.7" right="0.7" top="0.75" bottom="0.75" header="0.3" footer="0.3"/>
  <pageSetup paperSize="9" orientation="portrait" r:id="rId1"/>
  <ignoredErrors>
    <ignoredError sqref="E25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workbookViewId="0">
      <selection sqref="A1:G1"/>
    </sheetView>
  </sheetViews>
  <sheetFormatPr defaultRowHeight="15.75" x14ac:dyDescent="0.25"/>
  <cols>
    <col min="1" max="1" width="5" style="120" customWidth="1"/>
    <col min="2" max="2" width="52.140625" style="120" customWidth="1"/>
    <col min="3" max="3" width="8.28515625" style="120" customWidth="1"/>
    <col min="4" max="4" width="10.28515625" style="120" customWidth="1"/>
    <col min="5" max="5" width="18.5703125" style="120" customWidth="1"/>
    <col min="6" max="6" width="18.42578125" style="120" customWidth="1"/>
    <col min="7" max="7" width="20.5703125" style="120" customWidth="1"/>
    <col min="8" max="8" width="19" style="120" customWidth="1"/>
    <col min="9" max="256" width="9.140625" style="120"/>
    <col min="257" max="257" width="5" style="120" customWidth="1"/>
    <col min="258" max="258" width="52.140625" style="120" customWidth="1"/>
    <col min="259" max="259" width="8.28515625" style="120" customWidth="1"/>
    <col min="260" max="260" width="10.28515625" style="120" customWidth="1"/>
    <col min="261" max="261" width="15.140625" style="120" customWidth="1"/>
    <col min="262" max="262" width="15.5703125" style="120" customWidth="1"/>
    <col min="263" max="263" width="16.28515625" style="120" customWidth="1"/>
    <col min="264" max="264" width="19" style="120" customWidth="1"/>
    <col min="265" max="512" width="9.140625" style="120"/>
    <col min="513" max="513" width="5" style="120" customWidth="1"/>
    <col min="514" max="514" width="52.140625" style="120" customWidth="1"/>
    <col min="515" max="515" width="8.28515625" style="120" customWidth="1"/>
    <col min="516" max="516" width="10.28515625" style="120" customWidth="1"/>
    <col min="517" max="517" width="15.140625" style="120" customWidth="1"/>
    <col min="518" max="518" width="15.5703125" style="120" customWidth="1"/>
    <col min="519" max="519" width="16.28515625" style="120" customWidth="1"/>
    <col min="520" max="520" width="19" style="120" customWidth="1"/>
    <col min="521" max="768" width="9.140625" style="120"/>
    <col min="769" max="769" width="5" style="120" customWidth="1"/>
    <col min="770" max="770" width="52.140625" style="120" customWidth="1"/>
    <col min="771" max="771" width="8.28515625" style="120" customWidth="1"/>
    <col min="772" max="772" width="10.28515625" style="120" customWidth="1"/>
    <col min="773" max="773" width="15.140625" style="120" customWidth="1"/>
    <col min="774" max="774" width="15.5703125" style="120" customWidth="1"/>
    <col min="775" max="775" width="16.28515625" style="120" customWidth="1"/>
    <col min="776" max="776" width="19" style="120" customWidth="1"/>
    <col min="777" max="1024" width="9.140625" style="120"/>
    <col min="1025" max="1025" width="5" style="120" customWidth="1"/>
    <col min="1026" max="1026" width="52.140625" style="120" customWidth="1"/>
    <col min="1027" max="1027" width="8.28515625" style="120" customWidth="1"/>
    <col min="1028" max="1028" width="10.28515625" style="120" customWidth="1"/>
    <col min="1029" max="1029" width="15.140625" style="120" customWidth="1"/>
    <col min="1030" max="1030" width="15.5703125" style="120" customWidth="1"/>
    <col min="1031" max="1031" width="16.28515625" style="120" customWidth="1"/>
    <col min="1032" max="1032" width="19" style="120" customWidth="1"/>
    <col min="1033" max="1280" width="9.140625" style="120"/>
    <col min="1281" max="1281" width="5" style="120" customWidth="1"/>
    <col min="1282" max="1282" width="52.140625" style="120" customWidth="1"/>
    <col min="1283" max="1283" width="8.28515625" style="120" customWidth="1"/>
    <col min="1284" max="1284" width="10.28515625" style="120" customWidth="1"/>
    <col min="1285" max="1285" width="15.140625" style="120" customWidth="1"/>
    <col min="1286" max="1286" width="15.5703125" style="120" customWidth="1"/>
    <col min="1287" max="1287" width="16.28515625" style="120" customWidth="1"/>
    <col min="1288" max="1288" width="19" style="120" customWidth="1"/>
    <col min="1289" max="1536" width="9.140625" style="120"/>
    <col min="1537" max="1537" width="5" style="120" customWidth="1"/>
    <col min="1538" max="1538" width="52.140625" style="120" customWidth="1"/>
    <col min="1539" max="1539" width="8.28515625" style="120" customWidth="1"/>
    <col min="1540" max="1540" width="10.28515625" style="120" customWidth="1"/>
    <col min="1541" max="1541" width="15.140625" style="120" customWidth="1"/>
    <col min="1542" max="1542" width="15.5703125" style="120" customWidth="1"/>
    <col min="1543" max="1543" width="16.28515625" style="120" customWidth="1"/>
    <col min="1544" max="1544" width="19" style="120" customWidth="1"/>
    <col min="1545" max="1792" width="9.140625" style="120"/>
    <col min="1793" max="1793" width="5" style="120" customWidth="1"/>
    <col min="1794" max="1794" width="52.140625" style="120" customWidth="1"/>
    <col min="1795" max="1795" width="8.28515625" style="120" customWidth="1"/>
    <col min="1796" max="1796" width="10.28515625" style="120" customWidth="1"/>
    <col min="1797" max="1797" width="15.140625" style="120" customWidth="1"/>
    <col min="1798" max="1798" width="15.5703125" style="120" customWidth="1"/>
    <col min="1799" max="1799" width="16.28515625" style="120" customWidth="1"/>
    <col min="1800" max="1800" width="19" style="120" customWidth="1"/>
    <col min="1801" max="2048" width="9.140625" style="120"/>
    <col min="2049" max="2049" width="5" style="120" customWidth="1"/>
    <col min="2050" max="2050" width="52.140625" style="120" customWidth="1"/>
    <col min="2051" max="2051" width="8.28515625" style="120" customWidth="1"/>
    <col min="2052" max="2052" width="10.28515625" style="120" customWidth="1"/>
    <col min="2053" max="2053" width="15.140625" style="120" customWidth="1"/>
    <col min="2054" max="2054" width="15.5703125" style="120" customWidth="1"/>
    <col min="2055" max="2055" width="16.28515625" style="120" customWidth="1"/>
    <col min="2056" max="2056" width="19" style="120" customWidth="1"/>
    <col min="2057" max="2304" width="9.140625" style="120"/>
    <col min="2305" max="2305" width="5" style="120" customWidth="1"/>
    <col min="2306" max="2306" width="52.140625" style="120" customWidth="1"/>
    <col min="2307" max="2307" width="8.28515625" style="120" customWidth="1"/>
    <col min="2308" max="2308" width="10.28515625" style="120" customWidth="1"/>
    <col min="2309" max="2309" width="15.140625" style="120" customWidth="1"/>
    <col min="2310" max="2310" width="15.5703125" style="120" customWidth="1"/>
    <col min="2311" max="2311" width="16.28515625" style="120" customWidth="1"/>
    <col min="2312" max="2312" width="19" style="120" customWidth="1"/>
    <col min="2313" max="2560" width="9.140625" style="120"/>
    <col min="2561" max="2561" width="5" style="120" customWidth="1"/>
    <col min="2562" max="2562" width="52.140625" style="120" customWidth="1"/>
    <col min="2563" max="2563" width="8.28515625" style="120" customWidth="1"/>
    <col min="2564" max="2564" width="10.28515625" style="120" customWidth="1"/>
    <col min="2565" max="2565" width="15.140625" style="120" customWidth="1"/>
    <col min="2566" max="2566" width="15.5703125" style="120" customWidth="1"/>
    <col min="2567" max="2567" width="16.28515625" style="120" customWidth="1"/>
    <col min="2568" max="2568" width="19" style="120" customWidth="1"/>
    <col min="2569" max="2816" width="9.140625" style="120"/>
    <col min="2817" max="2817" width="5" style="120" customWidth="1"/>
    <col min="2818" max="2818" width="52.140625" style="120" customWidth="1"/>
    <col min="2819" max="2819" width="8.28515625" style="120" customWidth="1"/>
    <col min="2820" max="2820" width="10.28515625" style="120" customWidth="1"/>
    <col min="2821" max="2821" width="15.140625" style="120" customWidth="1"/>
    <col min="2822" max="2822" width="15.5703125" style="120" customWidth="1"/>
    <col min="2823" max="2823" width="16.28515625" style="120" customWidth="1"/>
    <col min="2824" max="2824" width="19" style="120" customWidth="1"/>
    <col min="2825" max="3072" width="9.140625" style="120"/>
    <col min="3073" max="3073" width="5" style="120" customWidth="1"/>
    <col min="3074" max="3074" width="52.140625" style="120" customWidth="1"/>
    <col min="3075" max="3075" width="8.28515625" style="120" customWidth="1"/>
    <col min="3076" max="3076" width="10.28515625" style="120" customWidth="1"/>
    <col min="3077" max="3077" width="15.140625" style="120" customWidth="1"/>
    <col min="3078" max="3078" width="15.5703125" style="120" customWidth="1"/>
    <col min="3079" max="3079" width="16.28515625" style="120" customWidth="1"/>
    <col min="3080" max="3080" width="19" style="120" customWidth="1"/>
    <col min="3081" max="3328" width="9.140625" style="120"/>
    <col min="3329" max="3329" width="5" style="120" customWidth="1"/>
    <col min="3330" max="3330" width="52.140625" style="120" customWidth="1"/>
    <col min="3331" max="3331" width="8.28515625" style="120" customWidth="1"/>
    <col min="3332" max="3332" width="10.28515625" style="120" customWidth="1"/>
    <col min="3333" max="3333" width="15.140625" style="120" customWidth="1"/>
    <col min="3334" max="3334" width="15.5703125" style="120" customWidth="1"/>
    <col min="3335" max="3335" width="16.28515625" style="120" customWidth="1"/>
    <col min="3336" max="3336" width="19" style="120" customWidth="1"/>
    <col min="3337" max="3584" width="9.140625" style="120"/>
    <col min="3585" max="3585" width="5" style="120" customWidth="1"/>
    <col min="3586" max="3586" width="52.140625" style="120" customWidth="1"/>
    <col min="3587" max="3587" width="8.28515625" style="120" customWidth="1"/>
    <col min="3588" max="3588" width="10.28515625" style="120" customWidth="1"/>
    <col min="3589" max="3589" width="15.140625" style="120" customWidth="1"/>
    <col min="3590" max="3590" width="15.5703125" style="120" customWidth="1"/>
    <col min="3591" max="3591" width="16.28515625" style="120" customWidth="1"/>
    <col min="3592" max="3592" width="19" style="120" customWidth="1"/>
    <col min="3593" max="3840" width="9.140625" style="120"/>
    <col min="3841" max="3841" width="5" style="120" customWidth="1"/>
    <col min="3842" max="3842" width="52.140625" style="120" customWidth="1"/>
    <col min="3843" max="3843" width="8.28515625" style="120" customWidth="1"/>
    <col min="3844" max="3844" width="10.28515625" style="120" customWidth="1"/>
    <col min="3845" max="3845" width="15.140625" style="120" customWidth="1"/>
    <col min="3846" max="3846" width="15.5703125" style="120" customWidth="1"/>
    <col min="3847" max="3847" width="16.28515625" style="120" customWidth="1"/>
    <col min="3848" max="3848" width="19" style="120" customWidth="1"/>
    <col min="3849" max="4096" width="9.140625" style="120"/>
    <col min="4097" max="4097" width="5" style="120" customWidth="1"/>
    <col min="4098" max="4098" width="52.140625" style="120" customWidth="1"/>
    <col min="4099" max="4099" width="8.28515625" style="120" customWidth="1"/>
    <col min="4100" max="4100" width="10.28515625" style="120" customWidth="1"/>
    <col min="4101" max="4101" width="15.140625" style="120" customWidth="1"/>
    <col min="4102" max="4102" width="15.5703125" style="120" customWidth="1"/>
    <col min="4103" max="4103" width="16.28515625" style="120" customWidth="1"/>
    <col min="4104" max="4104" width="19" style="120" customWidth="1"/>
    <col min="4105" max="4352" width="9.140625" style="120"/>
    <col min="4353" max="4353" width="5" style="120" customWidth="1"/>
    <col min="4354" max="4354" width="52.140625" style="120" customWidth="1"/>
    <col min="4355" max="4355" width="8.28515625" style="120" customWidth="1"/>
    <col min="4356" max="4356" width="10.28515625" style="120" customWidth="1"/>
    <col min="4357" max="4357" width="15.140625" style="120" customWidth="1"/>
    <col min="4358" max="4358" width="15.5703125" style="120" customWidth="1"/>
    <col min="4359" max="4359" width="16.28515625" style="120" customWidth="1"/>
    <col min="4360" max="4360" width="19" style="120" customWidth="1"/>
    <col min="4361" max="4608" width="9.140625" style="120"/>
    <col min="4609" max="4609" width="5" style="120" customWidth="1"/>
    <col min="4610" max="4610" width="52.140625" style="120" customWidth="1"/>
    <col min="4611" max="4611" width="8.28515625" style="120" customWidth="1"/>
    <col min="4612" max="4612" width="10.28515625" style="120" customWidth="1"/>
    <col min="4613" max="4613" width="15.140625" style="120" customWidth="1"/>
    <col min="4614" max="4614" width="15.5703125" style="120" customWidth="1"/>
    <col min="4615" max="4615" width="16.28515625" style="120" customWidth="1"/>
    <col min="4616" max="4616" width="19" style="120" customWidth="1"/>
    <col min="4617" max="4864" width="9.140625" style="120"/>
    <col min="4865" max="4865" width="5" style="120" customWidth="1"/>
    <col min="4866" max="4866" width="52.140625" style="120" customWidth="1"/>
    <col min="4867" max="4867" width="8.28515625" style="120" customWidth="1"/>
    <col min="4868" max="4868" width="10.28515625" style="120" customWidth="1"/>
    <col min="4869" max="4869" width="15.140625" style="120" customWidth="1"/>
    <col min="4870" max="4870" width="15.5703125" style="120" customWidth="1"/>
    <col min="4871" max="4871" width="16.28515625" style="120" customWidth="1"/>
    <col min="4872" max="4872" width="19" style="120" customWidth="1"/>
    <col min="4873" max="5120" width="9.140625" style="120"/>
    <col min="5121" max="5121" width="5" style="120" customWidth="1"/>
    <col min="5122" max="5122" width="52.140625" style="120" customWidth="1"/>
    <col min="5123" max="5123" width="8.28515625" style="120" customWidth="1"/>
    <col min="5124" max="5124" width="10.28515625" style="120" customWidth="1"/>
    <col min="5125" max="5125" width="15.140625" style="120" customWidth="1"/>
    <col min="5126" max="5126" width="15.5703125" style="120" customWidth="1"/>
    <col min="5127" max="5127" width="16.28515625" style="120" customWidth="1"/>
    <col min="5128" max="5128" width="19" style="120" customWidth="1"/>
    <col min="5129" max="5376" width="9.140625" style="120"/>
    <col min="5377" max="5377" width="5" style="120" customWidth="1"/>
    <col min="5378" max="5378" width="52.140625" style="120" customWidth="1"/>
    <col min="5379" max="5379" width="8.28515625" style="120" customWidth="1"/>
    <col min="5380" max="5380" width="10.28515625" style="120" customWidth="1"/>
    <col min="5381" max="5381" width="15.140625" style="120" customWidth="1"/>
    <col min="5382" max="5382" width="15.5703125" style="120" customWidth="1"/>
    <col min="5383" max="5383" width="16.28515625" style="120" customWidth="1"/>
    <col min="5384" max="5384" width="19" style="120" customWidth="1"/>
    <col min="5385" max="5632" width="9.140625" style="120"/>
    <col min="5633" max="5633" width="5" style="120" customWidth="1"/>
    <col min="5634" max="5634" width="52.140625" style="120" customWidth="1"/>
    <col min="5635" max="5635" width="8.28515625" style="120" customWidth="1"/>
    <col min="5636" max="5636" width="10.28515625" style="120" customWidth="1"/>
    <col min="5637" max="5637" width="15.140625" style="120" customWidth="1"/>
    <col min="5638" max="5638" width="15.5703125" style="120" customWidth="1"/>
    <col min="5639" max="5639" width="16.28515625" style="120" customWidth="1"/>
    <col min="5640" max="5640" width="19" style="120" customWidth="1"/>
    <col min="5641" max="5888" width="9.140625" style="120"/>
    <col min="5889" max="5889" width="5" style="120" customWidth="1"/>
    <col min="5890" max="5890" width="52.140625" style="120" customWidth="1"/>
    <col min="5891" max="5891" width="8.28515625" style="120" customWidth="1"/>
    <col min="5892" max="5892" width="10.28515625" style="120" customWidth="1"/>
    <col min="5893" max="5893" width="15.140625" style="120" customWidth="1"/>
    <col min="5894" max="5894" width="15.5703125" style="120" customWidth="1"/>
    <col min="5895" max="5895" width="16.28515625" style="120" customWidth="1"/>
    <col min="5896" max="5896" width="19" style="120" customWidth="1"/>
    <col min="5897" max="6144" width="9.140625" style="120"/>
    <col min="6145" max="6145" width="5" style="120" customWidth="1"/>
    <col min="6146" max="6146" width="52.140625" style="120" customWidth="1"/>
    <col min="6147" max="6147" width="8.28515625" style="120" customWidth="1"/>
    <col min="6148" max="6148" width="10.28515625" style="120" customWidth="1"/>
    <col min="6149" max="6149" width="15.140625" style="120" customWidth="1"/>
    <col min="6150" max="6150" width="15.5703125" style="120" customWidth="1"/>
    <col min="6151" max="6151" width="16.28515625" style="120" customWidth="1"/>
    <col min="6152" max="6152" width="19" style="120" customWidth="1"/>
    <col min="6153" max="6400" width="9.140625" style="120"/>
    <col min="6401" max="6401" width="5" style="120" customWidth="1"/>
    <col min="6402" max="6402" width="52.140625" style="120" customWidth="1"/>
    <col min="6403" max="6403" width="8.28515625" style="120" customWidth="1"/>
    <col min="6404" max="6404" width="10.28515625" style="120" customWidth="1"/>
    <col min="6405" max="6405" width="15.140625" style="120" customWidth="1"/>
    <col min="6406" max="6406" width="15.5703125" style="120" customWidth="1"/>
    <col min="6407" max="6407" width="16.28515625" style="120" customWidth="1"/>
    <col min="6408" max="6408" width="19" style="120" customWidth="1"/>
    <col min="6409" max="6656" width="9.140625" style="120"/>
    <col min="6657" max="6657" width="5" style="120" customWidth="1"/>
    <col min="6658" max="6658" width="52.140625" style="120" customWidth="1"/>
    <col min="6659" max="6659" width="8.28515625" style="120" customWidth="1"/>
    <col min="6660" max="6660" width="10.28515625" style="120" customWidth="1"/>
    <col min="6661" max="6661" width="15.140625" style="120" customWidth="1"/>
    <col min="6662" max="6662" width="15.5703125" style="120" customWidth="1"/>
    <col min="6663" max="6663" width="16.28515625" style="120" customWidth="1"/>
    <col min="6664" max="6664" width="19" style="120" customWidth="1"/>
    <col min="6665" max="6912" width="9.140625" style="120"/>
    <col min="6913" max="6913" width="5" style="120" customWidth="1"/>
    <col min="6914" max="6914" width="52.140625" style="120" customWidth="1"/>
    <col min="6915" max="6915" width="8.28515625" style="120" customWidth="1"/>
    <col min="6916" max="6916" width="10.28515625" style="120" customWidth="1"/>
    <col min="6917" max="6917" width="15.140625" style="120" customWidth="1"/>
    <col min="6918" max="6918" width="15.5703125" style="120" customWidth="1"/>
    <col min="6919" max="6919" width="16.28515625" style="120" customWidth="1"/>
    <col min="6920" max="6920" width="19" style="120" customWidth="1"/>
    <col min="6921" max="7168" width="9.140625" style="120"/>
    <col min="7169" max="7169" width="5" style="120" customWidth="1"/>
    <col min="7170" max="7170" width="52.140625" style="120" customWidth="1"/>
    <col min="7171" max="7171" width="8.28515625" style="120" customWidth="1"/>
    <col min="7172" max="7172" width="10.28515625" style="120" customWidth="1"/>
    <col min="7173" max="7173" width="15.140625" style="120" customWidth="1"/>
    <col min="7174" max="7174" width="15.5703125" style="120" customWidth="1"/>
    <col min="7175" max="7175" width="16.28515625" style="120" customWidth="1"/>
    <col min="7176" max="7176" width="19" style="120" customWidth="1"/>
    <col min="7177" max="7424" width="9.140625" style="120"/>
    <col min="7425" max="7425" width="5" style="120" customWidth="1"/>
    <col min="7426" max="7426" width="52.140625" style="120" customWidth="1"/>
    <col min="7427" max="7427" width="8.28515625" style="120" customWidth="1"/>
    <col min="7428" max="7428" width="10.28515625" style="120" customWidth="1"/>
    <col min="7429" max="7429" width="15.140625" style="120" customWidth="1"/>
    <col min="7430" max="7430" width="15.5703125" style="120" customWidth="1"/>
    <col min="7431" max="7431" width="16.28515625" style="120" customWidth="1"/>
    <col min="7432" max="7432" width="19" style="120" customWidth="1"/>
    <col min="7433" max="7680" width="9.140625" style="120"/>
    <col min="7681" max="7681" width="5" style="120" customWidth="1"/>
    <col min="7682" max="7682" width="52.140625" style="120" customWidth="1"/>
    <col min="7683" max="7683" width="8.28515625" style="120" customWidth="1"/>
    <col min="7684" max="7684" width="10.28515625" style="120" customWidth="1"/>
    <col min="7685" max="7685" width="15.140625" style="120" customWidth="1"/>
    <col min="7686" max="7686" width="15.5703125" style="120" customWidth="1"/>
    <col min="7687" max="7687" width="16.28515625" style="120" customWidth="1"/>
    <col min="7688" max="7688" width="19" style="120" customWidth="1"/>
    <col min="7689" max="7936" width="9.140625" style="120"/>
    <col min="7937" max="7937" width="5" style="120" customWidth="1"/>
    <col min="7938" max="7938" width="52.140625" style="120" customWidth="1"/>
    <col min="7939" max="7939" width="8.28515625" style="120" customWidth="1"/>
    <col min="7940" max="7940" width="10.28515625" style="120" customWidth="1"/>
    <col min="7941" max="7941" width="15.140625" style="120" customWidth="1"/>
    <col min="7942" max="7942" width="15.5703125" style="120" customWidth="1"/>
    <col min="7943" max="7943" width="16.28515625" style="120" customWidth="1"/>
    <col min="7944" max="7944" width="19" style="120" customWidth="1"/>
    <col min="7945" max="8192" width="9.140625" style="120"/>
    <col min="8193" max="8193" width="5" style="120" customWidth="1"/>
    <col min="8194" max="8194" width="52.140625" style="120" customWidth="1"/>
    <col min="8195" max="8195" width="8.28515625" style="120" customWidth="1"/>
    <col min="8196" max="8196" width="10.28515625" style="120" customWidth="1"/>
    <col min="8197" max="8197" width="15.140625" style="120" customWidth="1"/>
    <col min="8198" max="8198" width="15.5703125" style="120" customWidth="1"/>
    <col min="8199" max="8199" width="16.28515625" style="120" customWidth="1"/>
    <col min="8200" max="8200" width="19" style="120" customWidth="1"/>
    <col min="8201" max="8448" width="9.140625" style="120"/>
    <col min="8449" max="8449" width="5" style="120" customWidth="1"/>
    <col min="8450" max="8450" width="52.140625" style="120" customWidth="1"/>
    <col min="8451" max="8451" width="8.28515625" style="120" customWidth="1"/>
    <col min="8452" max="8452" width="10.28515625" style="120" customWidth="1"/>
    <col min="8453" max="8453" width="15.140625" style="120" customWidth="1"/>
    <col min="8454" max="8454" width="15.5703125" style="120" customWidth="1"/>
    <col min="8455" max="8455" width="16.28515625" style="120" customWidth="1"/>
    <col min="8456" max="8456" width="19" style="120" customWidth="1"/>
    <col min="8457" max="8704" width="9.140625" style="120"/>
    <col min="8705" max="8705" width="5" style="120" customWidth="1"/>
    <col min="8706" max="8706" width="52.140625" style="120" customWidth="1"/>
    <col min="8707" max="8707" width="8.28515625" style="120" customWidth="1"/>
    <col min="8708" max="8708" width="10.28515625" style="120" customWidth="1"/>
    <col min="8709" max="8709" width="15.140625" style="120" customWidth="1"/>
    <col min="8710" max="8710" width="15.5703125" style="120" customWidth="1"/>
    <col min="8711" max="8711" width="16.28515625" style="120" customWidth="1"/>
    <col min="8712" max="8712" width="19" style="120" customWidth="1"/>
    <col min="8713" max="8960" width="9.140625" style="120"/>
    <col min="8961" max="8961" width="5" style="120" customWidth="1"/>
    <col min="8962" max="8962" width="52.140625" style="120" customWidth="1"/>
    <col min="8963" max="8963" width="8.28515625" style="120" customWidth="1"/>
    <col min="8964" max="8964" width="10.28515625" style="120" customWidth="1"/>
    <col min="8965" max="8965" width="15.140625" style="120" customWidth="1"/>
    <col min="8966" max="8966" width="15.5703125" style="120" customWidth="1"/>
    <col min="8967" max="8967" width="16.28515625" style="120" customWidth="1"/>
    <col min="8968" max="8968" width="19" style="120" customWidth="1"/>
    <col min="8969" max="9216" width="9.140625" style="120"/>
    <col min="9217" max="9217" width="5" style="120" customWidth="1"/>
    <col min="9218" max="9218" width="52.140625" style="120" customWidth="1"/>
    <col min="9219" max="9219" width="8.28515625" style="120" customWidth="1"/>
    <col min="9220" max="9220" width="10.28515625" style="120" customWidth="1"/>
    <col min="9221" max="9221" width="15.140625" style="120" customWidth="1"/>
    <col min="9222" max="9222" width="15.5703125" style="120" customWidth="1"/>
    <col min="9223" max="9223" width="16.28515625" style="120" customWidth="1"/>
    <col min="9224" max="9224" width="19" style="120" customWidth="1"/>
    <col min="9225" max="9472" width="9.140625" style="120"/>
    <col min="9473" max="9473" width="5" style="120" customWidth="1"/>
    <col min="9474" max="9474" width="52.140625" style="120" customWidth="1"/>
    <col min="9475" max="9475" width="8.28515625" style="120" customWidth="1"/>
    <col min="9476" max="9476" width="10.28515625" style="120" customWidth="1"/>
    <col min="9477" max="9477" width="15.140625" style="120" customWidth="1"/>
    <col min="9478" max="9478" width="15.5703125" style="120" customWidth="1"/>
    <col min="9479" max="9479" width="16.28515625" style="120" customWidth="1"/>
    <col min="9480" max="9480" width="19" style="120" customWidth="1"/>
    <col min="9481" max="9728" width="9.140625" style="120"/>
    <col min="9729" max="9729" width="5" style="120" customWidth="1"/>
    <col min="9730" max="9730" width="52.140625" style="120" customWidth="1"/>
    <col min="9731" max="9731" width="8.28515625" style="120" customWidth="1"/>
    <col min="9732" max="9732" width="10.28515625" style="120" customWidth="1"/>
    <col min="9733" max="9733" width="15.140625" style="120" customWidth="1"/>
    <col min="9734" max="9734" width="15.5703125" style="120" customWidth="1"/>
    <col min="9735" max="9735" width="16.28515625" style="120" customWidth="1"/>
    <col min="9736" max="9736" width="19" style="120" customWidth="1"/>
    <col min="9737" max="9984" width="9.140625" style="120"/>
    <col min="9985" max="9985" width="5" style="120" customWidth="1"/>
    <col min="9986" max="9986" width="52.140625" style="120" customWidth="1"/>
    <col min="9987" max="9987" width="8.28515625" style="120" customWidth="1"/>
    <col min="9988" max="9988" width="10.28515625" style="120" customWidth="1"/>
    <col min="9989" max="9989" width="15.140625" style="120" customWidth="1"/>
    <col min="9990" max="9990" width="15.5703125" style="120" customWidth="1"/>
    <col min="9991" max="9991" width="16.28515625" style="120" customWidth="1"/>
    <col min="9992" max="9992" width="19" style="120" customWidth="1"/>
    <col min="9993" max="10240" width="9.140625" style="120"/>
    <col min="10241" max="10241" width="5" style="120" customWidth="1"/>
    <col min="10242" max="10242" width="52.140625" style="120" customWidth="1"/>
    <col min="10243" max="10243" width="8.28515625" style="120" customWidth="1"/>
    <col min="10244" max="10244" width="10.28515625" style="120" customWidth="1"/>
    <col min="10245" max="10245" width="15.140625" style="120" customWidth="1"/>
    <col min="10246" max="10246" width="15.5703125" style="120" customWidth="1"/>
    <col min="10247" max="10247" width="16.28515625" style="120" customWidth="1"/>
    <col min="10248" max="10248" width="19" style="120" customWidth="1"/>
    <col min="10249" max="10496" width="9.140625" style="120"/>
    <col min="10497" max="10497" width="5" style="120" customWidth="1"/>
    <col min="10498" max="10498" width="52.140625" style="120" customWidth="1"/>
    <col min="10499" max="10499" width="8.28515625" style="120" customWidth="1"/>
    <col min="10500" max="10500" width="10.28515625" style="120" customWidth="1"/>
    <col min="10501" max="10501" width="15.140625" style="120" customWidth="1"/>
    <col min="10502" max="10502" width="15.5703125" style="120" customWidth="1"/>
    <col min="10503" max="10503" width="16.28515625" style="120" customWidth="1"/>
    <col min="10504" max="10504" width="19" style="120" customWidth="1"/>
    <col min="10505" max="10752" width="9.140625" style="120"/>
    <col min="10753" max="10753" width="5" style="120" customWidth="1"/>
    <col min="10754" max="10754" width="52.140625" style="120" customWidth="1"/>
    <col min="10755" max="10755" width="8.28515625" style="120" customWidth="1"/>
    <col min="10756" max="10756" width="10.28515625" style="120" customWidth="1"/>
    <col min="10757" max="10757" width="15.140625" style="120" customWidth="1"/>
    <col min="10758" max="10758" width="15.5703125" style="120" customWidth="1"/>
    <col min="10759" max="10759" width="16.28515625" style="120" customWidth="1"/>
    <col min="10760" max="10760" width="19" style="120" customWidth="1"/>
    <col min="10761" max="11008" width="9.140625" style="120"/>
    <col min="11009" max="11009" width="5" style="120" customWidth="1"/>
    <col min="11010" max="11010" width="52.140625" style="120" customWidth="1"/>
    <col min="11011" max="11011" width="8.28515625" style="120" customWidth="1"/>
    <col min="11012" max="11012" width="10.28515625" style="120" customWidth="1"/>
    <col min="11013" max="11013" width="15.140625" style="120" customWidth="1"/>
    <col min="11014" max="11014" width="15.5703125" style="120" customWidth="1"/>
    <col min="11015" max="11015" width="16.28515625" style="120" customWidth="1"/>
    <col min="11016" max="11016" width="19" style="120" customWidth="1"/>
    <col min="11017" max="11264" width="9.140625" style="120"/>
    <col min="11265" max="11265" width="5" style="120" customWidth="1"/>
    <col min="11266" max="11266" width="52.140625" style="120" customWidth="1"/>
    <col min="11267" max="11267" width="8.28515625" style="120" customWidth="1"/>
    <col min="11268" max="11268" width="10.28515625" style="120" customWidth="1"/>
    <col min="11269" max="11269" width="15.140625" style="120" customWidth="1"/>
    <col min="11270" max="11270" width="15.5703125" style="120" customWidth="1"/>
    <col min="11271" max="11271" width="16.28515625" style="120" customWidth="1"/>
    <col min="11272" max="11272" width="19" style="120" customWidth="1"/>
    <col min="11273" max="11520" width="9.140625" style="120"/>
    <col min="11521" max="11521" width="5" style="120" customWidth="1"/>
    <col min="11522" max="11522" width="52.140625" style="120" customWidth="1"/>
    <col min="11523" max="11523" width="8.28515625" style="120" customWidth="1"/>
    <col min="11524" max="11524" width="10.28515625" style="120" customWidth="1"/>
    <col min="11525" max="11525" width="15.140625" style="120" customWidth="1"/>
    <col min="11526" max="11526" width="15.5703125" style="120" customWidth="1"/>
    <col min="11527" max="11527" width="16.28515625" style="120" customWidth="1"/>
    <col min="11528" max="11528" width="19" style="120" customWidth="1"/>
    <col min="11529" max="11776" width="9.140625" style="120"/>
    <col min="11777" max="11777" width="5" style="120" customWidth="1"/>
    <col min="11778" max="11778" width="52.140625" style="120" customWidth="1"/>
    <col min="11779" max="11779" width="8.28515625" style="120" customWidth="1"/>
    <col min="11780" max="11780" width="10.28515625" style="120" customWidth="1"/>
    <col min="11781" max="11781" width="15.140625" style="120" customWidth="1"/>
    <col min="11782" max="11782" width="15.5703125" style="120" customWidth="1"/>
    <col min="11783" max="11783" width="16.28515625" style="120" customWidth="1"/>
    <col min="11784" max="11784" width="19" style="120" customWidth="1"/>
    <col min="11785" max="12032" width="9.140625" style="120"/>
    <col min="12033" max="12033" width="5" style="120" customWidth="1"/>
    <col min="12034" max="12034" width="52.140625" style="120" customWidth="1"/>
    <col min="12035" max="12035" width="8.28515625" style="120" customWidth="1"/>
    <col min="12036" max="12036" width="10.28515625" style="120" customWidth="1"/>
    <col min="12037" max="12037" width="15.140625" style="120" customWidth="1"/>
    <col min="12038" max="12038" width="15.5703125" style="120" customWidth="1"/>
    <col min="12039" max="12039" width="16.28515625" style="120" customWidth="1"/>
    <col min="12040" max="12040" width="19" style="120" customWidth="1"/>
    <col min="12041" max="12288" width="9.140625" style="120"/>
    <col min="12289" max="12289" width="5" style="120" customWidth="1"/>
    <col min="12290" max="12290" width="52.140625" style="120" customWidth="1"/>
    <col min="12291" max="12291" width="8.28515625" style="120" customWidth="1"/>
    <col min="12292" max="12292" width="10.28515625" style="120" customWidth="1"/>
    <col min="12293" max="12293" width="15.140625" style="120" customWidth="1"/>
    <col min="12294" max="12294" width="15.5703125" style="120" customWidth="1"/>
    <col min="12295" max="12295" width="16.28515625" style="120" customWidth="1"/>
    <col min="12296" max="12296" width="19" style="120" customWidth="1"/>
    <col min="12297" max="12544" width="9.140625" style="120"/>
    <col min="12545" max="12545" width="5" style="120" customWidth="1"/>
    <col min="12546" max="12546" width="52.140625" style="120" customWidth="1"/>
    <col min="12547" max="12547" width="8.28515625" style="120" customWidth="1"/>
    <col min="12548" max="12548" width="10.28515625" style="120" customWidth="1"/>
    <col min="12549" max="12549" width="15.140625" style="120" customWidth="1"/>
    <col min="12550" max="12550" width="15.5703125" style="120" customWidth="1"/>
    <col min="12551" max="12551" width="16.28515625" style="120" customWidth="1"/>
    <col min="12552" max="12552" width="19" style="120" customWidth="1"/>
    <col min="12553" max="12800" width="9.140625" style="120"/>
    <col min="12801" max="12801" width="5" style="120" customWidth="1"/>
    <col min="12802" max="12802" width="52.140625" style="120" customWidth="1"/>
    <col min="12803" max="12803" width="8.28515625" style="120" customWidth="1"/>
    <col min="12804" max="12804" width="10.28515625" style="120" customWidth="1"/>
    <col min="12805" max="12805" width="15.140625" style="120" customWidth="1"/>
    <col min="12806" max="12806" width="15.5703125" style="120" customWidth="1"/>
    <col min="12807" max="12807" width="16.28515625" style="120" customWidth="1"/>
    <col min="12808" max="12808" width="19" style="120" customWidth="1"/>
    <col min="12809" max="13056" width="9.140625" style="120"/>
    <col min="13057" max="13057" width="5" style="120" customWidth="1"/>
    <col min="13058" max="13058" width="52.140625" style="120" customWidth="1"/>
    <col min="13059" max="13059" width="8.28515625" style="120" customWidth="1"/>
    <col min="13060" max="13060" width="10.28515625" style="120" customWidth="1"/>
    <col min="13061" max="13061" width="15.140625" style="120" customWidth="1"/>
    <col min="13062" max="13062" width="15.5703125" style="120" customWidth="1"/>
    <col min="13063" max="13063" width="16.28515625" style="120" customWidth="1"/>
    <col min="13064" max="13064" width="19" style="120" customWidth="1"/>
    <col min="13065" max="13312" width="9.140625" style="120"/>
    <col min="13313" max="13313" width="5" style="120" customWidth="1"/>
    <col min="13314" max="13314" width="52.140625" style="120" customWidth="1"/>
    <col min="13315" max="13315" width="8.28515625" style="120" customWidth="1"/>
    <col min="13316" max="13316" width="10.28515625" style="120" customWidth="1"/>
    <col min="13317" max="13317" width="15.140625" style="120" customWidth="1"/>
    <col min="13318" max="13318" width="15.5703125" style="120" customWidth="1"/>
    <col min="13319" max="13319" width="16.28515625" style="120" customWidth="1"/>
    <col min="13320" max="13320" width="19" style="120" customWidth="1"/>
    <col min="13321" max="13568" width="9.140625" style="120"/>
    <col min="13569" max="13569" width="5" style="120" customWidth="1"/>
    <col min="13570" max="13570" width="52.140625" style="120" customWidth="1"/>
    <col min="13571" max="13571" width="8.28515625" style="120" customWidth="1"/>
    <col min="13572" max="13572" width="10.28515625" style="120" customWidth="1"/>
    <col min="13573" max="13573" width="15.140625" style="120" customWidth="1"/>
    <col min="13574" max="13574" width="15.5703125" style="120" customWidth="1"/>
    <col min="13575" max="13575" width="16.28515625" style="120" customWidth="1"/>
    <col min="13576" max="13576" width="19" style="120" customWidth="1"/>
    <col min="13577" max="13824" width="9.140625" style="120"/>
    <col min="13825" max="13825" width="5" style="120" customWidth="1"/>
    <col min="13826" max="13826" width="52.140625" style="120" customWidth="1"/>
    <col min="13827" max="13827" width="8.28515625" style="120" customWidth="1"/>
    <col min="13828" max="13828" width="10.28515625" style="120" customWidth="1"/>
    <col min="13829" max="13829" width="15.140625" style="120" customWidth="1"/>
    <col min="13830" max="13830" width="15.5703125" style="120" customWidth="1"/>
    <col min="13831" max="13831" width="16.28515625" style="120" customWidth="1"/>
    <col min="13832" max="13832" width="19" style="120" customWidth="1"/>
    <col min="13833" max="14080" width="9.140625" style="120"/>
    <col min="14081" max="14081" width="5" style="120" customWidth="1"/>
    <col min="14082" max="14082" width="52.140625" style="120" customWidth="1"/>
    <col min="14083" max="14083" width="8.28515625" style="120" customWidth="1"/>
    <col min="14084" max="14084" width="10.28515625" style="120" customWidth="1"/>
    <col min="14085" max="14085" width="15.140625" style="120" customWidth="1"/>
    <col min="14086" max="14086" width="15.5703125" style="120" customWidth="1"/>
    <col min="14087" max="14087" width="16.28515625" style="120" customWidth="1"/>
    <col min="14088" max="14088" width="19" style="120" customWidth="1"/>
    <col min="14089" max="14336" width="9.140625" style="120"/>
    <col min="14337" max="14337" width="5" style="120" customWidth="1"/>
    <col min="14338" max="14338" width="52.140625" style="120" customWidth="1"/>
    <col min="14339" max="14339" width="8.28515625" style="120" customWidth="1"/>
    <col min="14340" max="14340" width="10.28515625" style="120" customWidth="1"/>
    <col min="14341" max="14341" width="15.140625" style="120" customWidth="1"/>
    <col min="14342" max="14342" width="15.5703125" style="120" customWidth="1"/>
    <col min="14343" max="14343" width="16.28515625" style="120" customWidth="1"/>
    <col min="14344" max="14344" width="19" style="120" customWidth="1"/>
    <col min="14345" max="14592" width="9.140625" style="120"/>
    <col min="14593" max="14593" width="5" style="120" customWidth="1"/>
    <col min="14594" max="14594" width="52.140625" style="120" customWidth="1"/>
    <col min="14595" max="14595" width="8.28515625" style="120" customWidth="1"/>
    <col min="14596" max="14596" width="10.28515625" style="120" customWidth="1"/>
    <col min="14597" max="14597" width="15.140625" style="120" customWidth="1"/>
    <col min="14598" max="14598" width="15.5703125" style="120" customWidth="1"/>
    <col min="14599" max="14599" width="16.28515625" style="120" customWidth="1"/>
    <col min="14600" max="14600" width="19" style="120" customWidth="1"/>
    <col min="14601" max="14848" width="9.140625" style="120"/>
    <col min="14849" max="14849" width="5" style="120" customWidth="1"/>
    <col min="14850" max="14850" width="52.140625" style="120" customWidth="1"/>
    <col min="14851" max="14851" width="8.28515625" style="120" customWidth="1"/>
    <col min="14852" max="14852" width="10.28515625" style="120" customWidth="1"/>
    <col min="14853" max="14853" width="15.140625" style="120" customWidth="1"/>
    <col min="14854" max="14854" width="15.5703125" style="120" customWidth="1"/>
    <col min="14855" max="14855" width="16.28515625" style="120" customWidth="1"/>
    <col min="14856" max="14856" width="19" style="120" customWidth="1"/>
    <col min="14857" max="15104" width="9.140625" style="120"/>
    <col min="15105" max="15105" width="5" style="120" customWidth="1"/>
    <col min="15106" max="15106" width="52.140625" style="120" customWidth="1"/>
    <col min="15107" max="15107" width="8.28515625" style="120" customWidth="1"/>
    <col min="15108" max="15108" width="10.28515625" style="120" customWidth="1"/>
    <col min="15109" max="15109" width="15.140625" style="120" customWidth="1"/>
    <col min="15110" max="15110" width="15.5703125" style="120" customWidth="1"/>
    <col min="15111" max="15111" width="16.28515625" style="120" customWidth="1"/>
    <col min="15112" max="15112" width="19" style="120" customWidth="1"/>
    <col min="15113" max="15360" width="9.140625" style="120"/>
    <col min="15361" max="15361" width="5" style="120" customWidth="1"/>
    <col min="15362" max="15362" width="52.140625" style="120" customWidth="1"/>
    <col min="15363" max="15363" width="8.28515625" style="120" customWidth="1"/>
    <col min="15364" max="15364" width="10.28515625" style="120" customWidth="1"/>
    <col min="15365" max="15365" width="15.140625" style="120" customWidth="1"/>
    <col min="15366" max="15366" width="15.5703125" style="120" customWidth="1"/>
    <col min="15367" max="15367" width="16.28515625" style="120" customWidth="1"/>
    <col min="15368" max="15368" width="19" style="120" customWidth="1"/>
    <col min="15369" max="15616" width="9.140625" style="120"/>
    <col min="15617" max="15617" width="5" style="120" customWidth="1"/>
    <col min="15618" max="15618" width="52.140625" style="120" customWidth="1"/>
    <col min="15619" max="15619" width="8.28515625" style="120" customWidth="1"/>
    <col min="15620" max="15620" width="10.28515625" style="120" customWidth="1"/>
    <col min="15621" max="15621" width="15.140625" style="120" customWidth="1"/>
    <col min="15622" max="15622" width="15.5703125" style="120" customWidth="1"/>
    <col min="15623" max="15623" width="16.28515625" style="120" customWidth="1"/>
    <col min="15624" max="15624" width="19" style="120" customWidth="1"/>
    <col min="15625" max="15872" width="9.140625" style="120"/>
    <col min="15873" max="15873" width="5" style="120" customWidth="1"/>
    <col min="15874" max="15874" width="52.140625" style="120" customWidth="1"/>
    <col min="15875" max="15875" width="8.28515625" style="120" customWidth="1"/>
    <col min="15876" max="15876" width="10.28515625" style="120" customWidth="1"/>
    <col min="15877" max="15877" width="15.140625" style="120" customWidth="1"/>
    <col min="15878" max="15878" width="15.5703125" style="120" customWidth="1"/>
    <col min="15879" max="15879" width="16.28515625" style="120" customWidth="1"/>
    <col min="15880" max="15880" width="19" style="120" customWidth="1"/>
    <col min="15881" max="16128" width="9.140625" style="120"/>
    <col min="16129" max="16129" width="5" style="120" customWidth="1"/>
    <col min="16130" max="16130" width="52.140625" style="120" customWidth="1"/>
    <col min="16131" max="16131" width="8.28515625" style="120" customWidth="1"/>
    <col min="16132" max="16132" width="10.28515625" style="120" customWidth="1"/>
    <col min="16133" max="16133" width="15.140625" style="120" customWidth="1"/>
    <col min="16134" max="16134" width="15.5703125" style="120" customWidth="1"/>
    <col min="16135" max="16135" width="16.28515625" style="120" customWidth="1"/>
    <col min="16136" max="16136" width="19" style="120" customWidth="1"/>
    <col min="16137" max="16384" width="9.140625" style="120"/>
  </cols>
  <sheetData>
    <row r="1" spans="1:10" ht="18.75" x14ac:dyDescent="0.3">
      <c r="A1" s="198" t="s">
        <v>330</v>
      </c>
      <c r="B1" s="198"/>
      <c r="C1" s="198"/>
      <c r="D1" s="198"/>
      <c r="E1" s="198"/>
      <c r="F1" s="198"/>
      <c r="G1" s="198"/>
      <c r="H1" s="119"/>
      <c r="I1" s="119"/>
      <c r="J1" s="119"/>
    </row>
    <row r="3" spans="1:10" x14ac:dyDescent="0.25">
      <c r="A3" s="120" t="str">
        <f>'[1]Analisa Harga Satuan'!A3</f>
        <v>Pekerjaan :</v>
      </c>
    </row>
    <row r="4" spans="1:10" x14ac:dyDescent="0.25">
      <c r="A4" s="120" t="str">
        <f>'[1]Analisa Harga Satuan'!A4</f>
        <v>Lokasi :</v>
      </c>
    </row>
    <row r="5" spans="1:10" x14ac:dyDescent="0.25">
      <c r="A5" s="120" t="str">
        <f>'[1]Analisa Harga Satuan'!A5</f>
        <v>Tahun :</v>
      </c>
    </row>
    <row r="7" spans="1:10" ht="51.95" customHeight="1" x14ac:dyDescent="0.25">
      <c r="A7" s="121" t="s">
        <v>0</v>
      </c>
      <c r="B7" s="121" t="s">
        <v>1</v>
      </c>
      <c r="C7" s="122" t="s">
        <v>2</v>
      </c>
      <c r="D7" s="122" t="s">
        <v>3</v>
      </c>
      <c r="E7" s="121" t="s">
        <v>331</v>
      </c>
      <c r="F7" s="121" t="s">
        <v>332</v>
      </c>
      <c r="G7" s="121" t="s">
        <v>333</v>
      </c>
    </row>
    <row r="8" spans="1:10" x14ac:dyDescent="0.25">
      <c r="A8" s="123" t="s">
        <v>4</v>
      </c>
      <c r="B8" s="124" t="str">
        <f>'[1]Analisa Harga Satuan'!B9</f>
        <v>PEKERJAAN PERSIAPAN</v>
      </c>
      <c r="C8" s="125"/>
      <c r="D8" s="125"/>
      <c r="E8" s="125"/>
      <c r="F8" s="125"/>
      <c r="G8" s="161">
        <f>SUM(F9:F17)</f>
        <v>71652108.379999995</v>
      </c>
    </row>
    <row r="9" spans="1:10" x14ac:dyDescent="0.25">
      <c r="A9" s="126">
        <v>1</v>
      </c>
      <c r="B9" s="127" t="s">
        <v>5</v>
      </c>
      <c r="C9" s="126" t="s">
        <v>6</v>
      </c>
      <c r="D9" s="128">
        <v>308.12</v>
      </c>
      <c r="E9" s="158">
        <f>AHSP!H17</f>
        <v>16675</v>
      </c>
      <c r="F9" s="158">
        <f>D9*E9</f>
        <v>5137901</v>
      </c>
      <c r="G9" s="126"/>
    </row>
    <row r="10" spans="1:10" x14ac:dyDescent="0.25">
      <c r="A10" s="130">
        <v>2</v>
      </c>
      <c r="B10" s="131" t="s">
        <v>7</v>
      </c>
      <c r="C10" s="130" t="s">
        <v>8</v>
      </c>
      <c r="D10" s="132">
        <v>72.739999999999995</v>
      </c>
      <c r="E10" s="159">
        <f>AHSP!H39</f>
        <v>360387</v>
      </c>
      <c r="F10" s="159">
        <f t="shared" ref="F10:F79" si="0">D10*E10</f>
        <v>26214550.379999999</v>
      </c>
      <c r="G10" s="130"/>
    </row>
    <row r="11" spans="1:10" x14ac:dyDescent="0.25">
      <c r="A11" s="130">
        <v>3</v>
      </c>
      <c r="B11" s="131" t="s">
        <v>9</v>
      </c>
      <c r="C11" s="130" t="s">
        <v>8</v>
      </c>
      <c r="D11" s="132">
        <v>38</v>
      </c>
      <c r="E11" s="159">
        <f>AHSP!H57</f>
        <v>156814</v>
      </c>
      <c r="F11" s="159">
        <f t="shared" si="0"/>
        <v>5958932</v>
      </c>
      <c r="G11" s="130"/>
    </row>
    <row r="12" spans="1:10" x14ac:dyDescent="0.25">
      <c r="A12" s="130">
        <v>4</v>
      </c>
      <c r="B12" s="131" t="s">
        <v>10</v>
      </c>
      <c r="C12" s="130" t="s">
        <v>11</v>
      </c>
      <c r="D12" s="134">
        <v>1</v>
      </c>
      <c r="E12" s="159">
        <f>AHSP!H78</f>
        <v>474432.5</v>
      </c>
      <c r="F12" s="159">
        <f t="shared" si="0"/>
        <v>474432.5</v>
      </c>
      <c r="G12" s="130"/>
    </row>
    <row r="13" spans="1:10" x14ac:dyDescent="0.25">
      <c r="A13" s="130">
        <v>5</v>
      </c>
      <c r="B13" s="131" t="s">
        <v>12</v>
      </c>
      <c r="C13" s="130" t="s">
        <v>6</v>
      </c>
      <c r="D13" s="132">
        <v>24</v>
      </c>
      <c r="E13" s="159">
        <f>AHSP!H101</f>
        <v>1199220</v>
      </c>
      <c r="F13" s="159">
        <f t="shared" si="0"/>
        <v>28781280</v>
      </c>
      <c r="G13" s="130"/>
    </row>
    <row r="14" spans="1:10" x14ac:dyDescent="0.25">
      <c r="A14" s="130">
        <v>6</v>
      </c>
      <c r="B14" s="131" t="s">
        <v>13</v>
      </c>
      <c r="C14" s="130" t="s">
        <v>14</v>
      </c>
      <c r="D14" s="132">
        <v>1</v>
      </c>
      <c r="E14" s="159">
        <f>AHSP!H115</f>
        <v>2300000</v>
      </c>
      <c r="F14" s="159">
        <f t="shared" si="0"/>
        <v>2300000</v>
      </c>
      <c r="G14" s="130"/>
    </row>
    <row r="15" spans="1:10" x14ac:dyDescent="0.25">
      <c r="A15" s="130">
        <v>7</v>
      </c>
      <c r="B15" s="131" t="s">
        <v>15</v>
      </c>
      <c r="C15" s="130" t="s">
        <v>14</v>
      </c>
      <c r="D15" s="132">
        <v>1</v>
      </c>
      <c r="E15" s="159">
        <f>AHSP!H131</f>
        <v>2300000</v>
      </c>
      <c r="F15" s="159">
        <f t="shared" si="0"/>
        <v>2300000</v>
      </c>
      <c r="G15" s="130"/>
    </row>
    <row r="16" spans="1:10" x14ac:dyDescent="0.25">
      <c r="A16" s="130">
        <v>8</v>
      </c>
      <c r="B16" s="131" t="s">
        <v>16</v>
      </c>
      <c r="C16" s="130" t="s">
        <v>14</v>
      </c>
      <c r="D16" s="132">
        <v>1</v>
      </c>
      <c r="E16" s="159">
        <f>AHSP!H148</f>
        <v>258750</v>
      </c>
      <c r="F16" s="159">
        <f t="shared" si="0"/>
        <v>258750</v>
      </c>
      <c r="G16" s="130"/>
    </row>
    <row r="17" spans="1:7" x14ac:dyDescent="0.25">
      <c r="A17" s="135">
        <v>9</v>
      </c>
      <c r="B17" s="136" t="s">
        <v>17</v>
      </c>
      <c r="C17" s="135" t="s">
        <v>14</v>
      </c>
      <c r="D17" s="137">
        <v>1</v>
      </c>
      <c r="E17" s="160">
        <f>AHSP!H166</f>
        <v>226262.5</v>
      </c>
      <c r="F17" s="160">
        <f t="shared" si="0"/>
        <v>226262.5</v>
      </c>
      <c r="G17" s="135"/>
    </row>
    <row r="18" spans="1:7" x14ac:dyDescent="0.25">
      <c r="A18" s="125"/>
      <c r="B18" s="139"/>
      <c r="C18" s="125"/>
      <c r="D18" s="140"/>
      <c r="E18" s="125"/>
      <c r="F18" s="141"/>
      <c r="G18" s="125"/>
    </row>
    <row r="19" spans="1:7" x14ac:dyDescent="0.25">
      <c r="A19" s="123" t="s">
        <v>18</v>
      </c>
      <c r="B19" s="124" t="str">
        <f>'[1]Analisa Harga Satuan'!B81</f>
        <v>PEKERJAAN TANAH</v>
      </c>
      <c r="C19" s="125"/>
      <c r="D19" s="140"/>
      <c r="E19" s="125"/>
      <c r="F19" s="141"/>
      <c r="G19" s="173">
        <f>SUM(F20:F22)</f>
        <v>4983968.21</v>
      </c>
    </row>
    <row r="20" spans="1:7" x14ac:dyDescent="0.25">
      <c r="A20" s="126">
        <v>1</v>
      </c>
      <c r="B20" s="142" t="s">
        <v>19</v>
      </c>
      <c r="C20" s="126" t="s">
        <v>20</v>
      </c>
      <c r="D20" s="128">
        <v>52.787999999999997</v>
      </c>
      <c r="E20" s="129">
        <f>AHSP!H182</f>
        <v>72737.5</v>
      </c>
      <c r="F20" s="129">
        <f t="shared" si="0"/>
        <v>3839667.15</v>
      </c>
      <c r="G20" s="129"/>
    </row>
    <row r="21" spans="1:7" x14ac:dyDescent="0.25">
      <c r="A21" s="130">
        <v>2</v>
      </c>
      <c r="B21" s="131" t="s">
        <v>21</v>
      </c>
      <c r="C21" s="130" t="s">
        <v>20</v>
      </c>
      <c r="D21" s="132">
        <v>13.196999999999999</v>
      </c>
      <c r="E21" s="133">
        <f>AHSP!H196</f>
        <v>79350</v>
      </c>
      <c r="F21" s="133">
        <f t="shared" si="0"/>
        <v>1047181.95</v>
      </c>
      <c r="G21" s="130"/>
    </row>
    <row r="22" spans="1:7" x14ac:dyDescent="0.25">
      <c r="A22" s="130">
        <v>3</v>
      </c>
      <c r="B22" s="131" t="s">
        <v>22</v>
      </c>
      <c r="C22" s="130" t="s">
        <v>20</v>
      </c>
      <c r="D22" s="132">
        <v>3.3380000000000001</v>
      </c>
      <c r="E22" s="133">
        <f>AHSP!H210</f>
        <v>29095</v>
      </c>
      <c r="F22" s="133">
        <f t="shared" si="0"/>
        <v>97119.11</v>
      </c>
      <c r="G22" s="130"/>
    </row>
    <row r="23" spans="1:7" x14ac:dyDescent="0.25">
      <c r="A23" s="125"/>
      <c r="B23" s="143"/>
      <c r="C23" s="125"/>
      <c r="D23" s="140"/>
      <c r="E23" s="125"/>
      <c r="F23" s="141"/>
      <c r="G23" s="125"/>
    </row>
    <row r="24" spans="1:7" x14ac:dyDescent="0.25">
      <c r="A24" s="123" t="s">
        <v>23</v>
      </c>
      <c r="B24" s="124" t="str">
        <f>'[1]Analisa Harga Satuan'!B100</f>
        <v>PEKERJAAN PONDASI</v>
      </c>
      <c r="C24" s="125"/>
      <c r="D24" s="140"/>
      <c r="E24" s="125"/>
      <c r="F24" s="141"/>
      <c r="G24" s="173">
        <f>SUM(F25)</f>
        <v>27021933.49625</v>
      </c>
    </row>
    <row r="25" spans="1:7" x14ac:dyDescent="0.25">
      <c r="A25" s="135">
        <v>1</v>
      </c>
      <c r="B25" s="136" t="s">
        <v>334</v>
      </c>
      <c r="C25" s="135" t="s">
        <v>20</v>
      </c>
      <c r="D25" s="137">
        <v>28.369</v>
      </c>
      <c r="E25" s="138">
        <f>AHSP!H230</f>
        <v>952516.25</v>
      </c>
      <c r="F25" s="138">
        <f>D25*E25</f>
        <v>27021933.49625</v>
      </c>
      <c r="G25" s="135"/>
    </row>
    <row r="26" spans="1:7" x14ac:dyDescent="0.25">
      <c r="A26" s="123"/>
      <c r="B26" s="124"/>
      <c r="C26" s="125"/>
      <c r="D26" s="140"/>
      <c r="E26" s="125"/>
      <c r="F26" s="141"/>
      <c r="G26" s="141"/>
    </row>
    <row r="27" spans="1:7" x14ac:dyDescent="0.25">
      <c r="A27" s="123" t="s">
        <v>24</v>
      </c>
      <c r="B27" s="124" t="str">
        <f>'[1]Analisa Harga Satuan'!B113</f>
        <v>PEKERJAAN DINDING</v>
      </c>
      <c r="C27" s="125"/>
      <c r="D27" s="140"/>
      <c r="E27" s="125"/>
      <c r="F27" s="141"/>
      <c r="G27" s="173">
        <f>SUM(F28:F29)</f>
        <v>39067772.399999999</v>
      </c>
    </row>
    <row r="28" spans="1:7" x14ac:dyDescent="0.25">
      <c r="A28" s="126">
        <v>1</v>
      </c>
      <c r="B28" s="131" t="s">
        <v>25</v>
      </c>
      <c r="C28" s="126" t="s">
        <v>6</v>
      </c>
      <c r="D28" s="128">
        <v>28.946999999999999</v>
      </c>
      <c r="E28" s="129">
        <f>AHSP!H250</f>
        <v>143060</v>
      </c>
      <c r="F28" s="129">
        <f t="shared" si="0"/>
        <v>4141157.82</v>
      </c>
      <c r="G28" s="129"/>
    </row>
    <row r="29" spans="1:7" x14ac:dyDescent="0.25">
      <c r="A29" s="144">
        <v>2</v>
      </c>
      <c r="B29" s="145" t="s">
        <v>26</v>
      </c>
      <c r="C29" s="144" t="s">
        <v>6</v>
      </c>
      <c r="D29" s="146">
        <v>268.53199999999998</v>
      </c>
      <c r="E29" s="147">
        <f>AHSP!H269</f>
        <v>130065</v>
      </c>
      <c r="F29" s="147">
        <f t="shared" si="0"/>
        <v>34926614.579999998</v>
      </c>
      <c r="G29" s="144"/>
    </row>
    <row r="30" spans="1:7" x14ac:dyDescent="0.25">
      <c r="A30" s="125"/>
      <c r="B30" s="143"/>
      <c r="C30" s="125"/>
      <c r="D30" s="140"/>
      <c r="E30" s="125"/>
      <c r="F30" s="141"/>
      <c r="G30" s="125"/>
    </row>
    <row r="31" spans="1:7" x14ac:dyDescent="0.25">
      <c r="A31" s="123" t="s">
        <v>27</v>
      </c>
      <c r="B31" s="124" t="str">
        <f>'[1]Analisa Harga Satuan'!B138</f>
        <v>PEKERJAAN PLESTERAN DINDING</v>
      </c>
      <c r="C31" s="125"/>
      <c r="D31" s="140"/>
      <c r="E31" s="125"/>
      <c r="F31" s="141"/>
      <c r="G31" s="173">
        <f>SUM(F32:F33)</f>
        <v>25485404.292599998</v>
      </c>
    </row>
    <row r="32" spans="1:7" x14ac:dyDescent="0.25">
      <c r="A32" s="126">
        <v>1</v>
      </c>
      <c r="B32" s="131" t="s">
        <v>28</v>
      </c>
      <c r="C32" s="126" t="s">
        <v>6</v>
      </c>
      <c r="D32" s="128">
        <v>29.782</v>
      </c>
      <c r="E32" s="129">
        <f>AHSP!H288</f>
        <v>79570.8</v>
      </c>
      <c r="F32" s="129">
        <f t="shared" si="0"/>
        <v>2369777.5656000003</v>
      </c>
      <c r="G32" s="126"/>
    </row>
    <row r="33" spans="1:7" x14ac:dyDescent="0.25">
      <c r="A33" s="130">
        <v>2</v>
      </c>
      <c r="B33" s="131" t="s">
        <v>29</v>
      </c>
      <c r="C33" s="130" t="s">
        <v>6</v>
      </c>
      <c r="D33" s="132">
        <v>396.226</v>
      </c>
      <c r="E33" s="133">
        <f>AHSP!H306</f>
        <v>58339.5</v>
      </c>
      <c r="F33" s="133">
        <f t="shared" si="0"/>
        <v>23115626.726999998</v>
      </c>
      <c r="G33" s="130"/>
    </row>
    <row r="34" spans="1:7" x14ac:dyDescent="0.25">
      <c r="A34" s="125"/>
      <c r="B34" s="143"/>
      <c r="C34" s="125"/>
      <c r="D34" s="140"/>
      <c r="E34" s="125"/>
      <c r="F34" s="141"/>
      <c r="G34" s="125"/>
    </row>
    <row r="35" spans="1:7" x14ac:dyDescent="0.25">
      <c r="A35" s="123" t="s">
        <v>30</v>
      </c>
      <c r="B35" s="124" t="str">
        <f>'[1]Analisa Harga Satuan'!B161</f>
        <v>PEKERJAAN KAYU</v>
      </c>
      <c r="C35" s="125"/>
      <c r="D35" s="140"/>
      <c r="E35" s="125"/>
      <c r="F35" s="141"/>
      <c r="G35" s="173">
        <f>SUM(F36:F41)</f>
        <v>194234148.39624998</v>
      </c>
    </row>
    <row r="36" spans="1:7" x14ac:dyDescent="0.25">
      <c r="A36" s="126">
        <v>1</v>
      </c>
      <c r="B36" s="142" t="s">
        <v>31</v>
      </c>
      <c r="C36" s="126" t="s">
        <v>20</v>
      </c>
      <c r="D36" s="128">
        <v>1.123</v>
      </c>
      <c r="E36" s="129">
        <f>AHSP!H326</f>
        <v>28794850</v>
      </c>
      <c r="F36" s="129">
        <f t="shared" si="0"/>
        <v>32336616.550000001</v>
      </c>
      <c r="G36" s="126"/>
    </row>
    <row r="37" spans="1:7" x14ac:dyDescent="0.25">
      <c r="A37" s="130">
        <v>2</v>
      </c>
      <c r="B37" s="131" t="s">
        <v>32</v>
      </c>
      <c r="C37" s="130" t="s">
        <v>6</v>
      </c>
      <c r="D37" s="132">
        <v>25.553999999999998</v>
      </c>
      <c r="E37" s="133">
        <f>AHSP!H343</f>
        <v>1675550</v>
      </c>
      <c r="F37" s="133">
        <f t="shared" si="0"/>
        <v>42817004.699999996</v>
      </c>
      <c r="G37" s="130"/>
    </row>
    <row r="38" spans="1:7" x14ac:dyDescent="0.25">
      <c r="A38" s="130">
        <v>3</v>
      </c>
      <c r="B38" s="131" t="s">
        <v>33</v>
      </c>
      <c r="C38" s="130" t="s">
        <v>20</v>
      </c>
      <c r="D38" s="132">
        <v>1.327</v>
      </c>
      <c r="E38" s="133">
        <f>AHSP!H359</f>
        <v>16472600.000000002</v>
      </c>
      <c r="F38" s="133">
        <f t="shared" si="0"/>
        <v>21859140.200000003</v>
      </c>
      <c r="G38" s="130"/>
    </row>
    <row r="39" spans="1:7" x14ac:dyDescent="0.25">
      <c r="A39" s="130">
        <v>4</v>
      </c>
      <c r="B39" s="131" t="s">
        <v>34</v>
      </c>
      <c r="C39" s="130" t="s">
        <v>6</v>
      </c>
      <c r="D39" s="148">
        <v>226.30699999999999</v>
      </c>
      <c r="E39" s="133">
        <f>AHSP!H376</f>
        <v>234830</v>
      </c>
      <c r="F39" s="133">
        <f t="shared" si="0"/>
        <v>53143672.809999995</v>
      </c>
      <c r="G39" s="130"/>
    </row>
    <row r="40" spans="1:7" x14ac:dyDescent="0.25">
      <c r="A40" s="130">
        <v>5</v>
      </c>
      <c r="B40" s="131" t="s">
        <v>35</v>
      </c>
      <c r="C40" s="130" t="s">
        <v>20</v>
      </c>
      <c r="D40" s="137">
        <f>0.052+0.303</f>
        <v>0.35499999999999998</v>
      </c>
      <c r="E40" s="133">
        <f>AHSP!H393</f>
        <v>158113.5</v>
      </c>
      <c r="F40" s="133">
        <f t="shared" si="0"/>
        <v>56130.292499999996</v>
      </c>
      <c r="G40" s="130"/>
    </row>
    <row r="41" spans="1:7" x14ac:dyDescent="0.25">
      <c r="A41" s="135">
        <v>6</v>
      </c>
      <c r="B41" s="136" t="s">
        <v>36</v>
      </c>
      <c r="C41" s="135" t="s">
        <v>6</v>
      </c>
      <c r="D41" s="128">
        <f>124.125+60.6</f>
        <v>184.72499999999999</v>
      </c>
      <c r="E41" s="138">
        <f>AHSP!H410</f>
        <v>238308.75</v>
      </c>
      <c r="F41" s="138">
        <f t="shared" si="0"/>
        <v>44021583.84375</v>
      </c>
      <c r="G41" s="135"/>
    </row>
    <row r="42" spans="1:7" x14ac:dyDescent="0.25">
      <c r="A42" s="125"/>
      <c r="B42" s="143"/>
      <c r="C42" s="125"/>
      <c r="D42" s="140"/>
      <c r="E42" s="125"/>
      <c r="F42" s="141"/>
      <c r="G42" s="125"/>
    </row>
    <row r="43" spans="1:7" x14ac:dyDescent="0.25">
      <c r="A43" s="123" t="s">
        <v>37</v>
      </c>
      <c r="B43" s="124" t="str">
        <f>'[1]Analisa Harga Satuan'!B220</f>
        <v>PEKERJAAN BETON</v>
      </c>
      <c r="C43" s="125"/>
      <c r="D43" s="140"/>
      <c r="E43" s="125"/>
      <c r="F43" s="141"/>
      <c r="G43" s="173">
        <f>SUM(F44:F47)</f>
        <v>79204574.490250006</v>
      </c>
    </row>
    <row r="44" spans="1:7" x14ac:dyDescent="0.25">
      <c r="A44" s="126">
        <v>1</v>
      </c>
      <c r="B44" s="142" t="s">
        <v>38</v>
      </c>
      <c r="C44" s="126" t="s">
        <v>20</v>
      </c>
      <c r="D44" s="128">
        <v>3.3380000000000001</v>
      </c>
      <c r="E44" s="129">
        <f>AHSP!H437</f>
        <v>4868507.75</v>
      </c>
      <c r="F44" s="129">
        <f t="shared" si="0"/>
        <v>16251078.8695</v>
      </c>
      <c r="G44" s="126"/>
    </row>
    <row r="45" spans="1:7" x14ac:dyDescent="0.25">
      <c r="A45" s="130">
        <v>2</v>
      </c>
      <c r="B45" s="131" t="s">
        <v>39</v>
      </c>
      <c r="C45" s="130" t="s">
        <v>20</v>
      </c>
      <c r="D45" s="132">
        <v>3.2290000000000001</v>
      </c>
      <c r="E45" s="133">
        <f>AHSP!H465</f>
        <v>19255565.5</v>
      </c>
      <c r="F45" s="133">
        <f t="shared" si="0"/>
        <v>62176220.999499999</v>
      </c>
      <c r="G45" s="130"/>
    </row>
    <row r="46" spans="1:7" x14ac:dyDescent="0.25">
      <c r="A46" s="130">
        <v>3</v>
      </c>
      <c r="B46" s="131" t="s">
        <v>40</v>
      </c>
      <c r="C46" s="130" t="s">
        <v>20</v>
      </c>
      <c r="D46" s="132">
        <v>3.3380000000000001</v>
      </c>
      <c r="E46" s="133">
        <f>AHSP!H489</f>
        <v>102183.25</v>
      </c>
      <c r="F46" s="133">
        <f t="shared" si="0"/>
        <v>341087.68849999999</v>
      </c>
      <c r="G46" s="130"/>
    </row>
    <row r="47" spans="1:7" x14ac:dyDescent="0.25">
      <c r="A47" s="130">
        <v>4</v>
      </c>
      <c r="B47" s="131" t="s">
        <v>41</v>
      </c>
      <c r="C47" s="130" t="s">
        <v>20</v>
      </c>
      <c r="D47" s="132">
        <v>5.2830000000000004</v>
      </c>
      <c r="E47" s="133">
        <f>AHSP!H513</f>
        <v>82564.25</v>
      </c>
      <c r="F47" s="133">
        <f t="shared" si="0"/>
        <v>436186.93275000004</v>
      </c>
      <c r="G47" s="130"/>
    </row>
    <row r="48" spans="1:7" x14ac:dyDescent="0.25">
      <c r="A48" s="125"/>
      <c r="B48" s="143"/>
      <c r="C48" s="125"/>
      <c r="D48" s="140"/>
      <c r="E48" s="125"/>
      <c r="F48" s="141"/>
      <c r="G48" s="125"/>
    </row>
    <row r="49" spans="1:7" x14ac:dyDescent="0.25">
      <c r="A49" s="123" t="s">
        <v>42</v>
      </c>
      <c r="B49" s="124" t="str">
        <f>'[1]Analisa Harga Satuan'!B330</f>
        <v>PEKERJAAN PENUTUP ATAP</v>
      </c>
      <c r="C49" s="125"/>
      <c r="D49" s="140"/>
      <c r="E49" s="125"/>
      <c r="F49" s="141"/>
      <c r="G49" s="173">
        <f>SUM(F50:F51)</f>
        <v>32735274.147</v>
      </c>
    </row>
    <row r="50" spans="1:7" x14ac:dyDescent="0.25">
      <c r="A50" s="126">
        <v>1</v>
      </c>
      <c r="B50" s="142" t="s">
        <v>43</v>
      </c>
      <c r="C50" s="126" t="s">
        <v>8</v>
      </c>
      <c r="D50" s="128">
        <v>59.8</v>
      </c>
      <c r="E50" s="129">
        <f>AHSP!H533</f>
        <v>92448.5</v>
      </c>
      <c r="F50" s="129">
        <f t="shared" si="0"/>
        <v>5528420.2999999998</v>
      </c>
      <c r="G50" s="126"/>
    </row>
    <row r="51" spans="1:7" x14ac:dyDescent="0.25">
      <c r="A51" s="135">
        <v>2</v>
      </c>
      <c r="B51" s="136" t="s">
        <v>44</v>
      </c>
      <c r="C51" s="135" t="s">
        <v>6</v>
      </c>
      <c r="D51" s="137">
        <v>226.30699999999999</v>
      </c>
      <c r="E51" s="138">
        <f>AHSP!H550</f>
        <v>120221</v>
      </c>
      <c r="F51" s="138">
        <f t="shared" si="0"/>
        <v>27206853.846999999</v>
      </c>
      <c r="G51" s="135"/>
    </row>
    <row r="52" spans="1:7" x14ac:dyDescent="0.25">
      <c r="A52" s="125"/>
      <c r="B52" s="143"/>
      <c r="C52" s="125"/>
      <c r="D52" s="140"/>
      <c r="E52" s="125"/>
      <c r="F52" s="141"/>
      <c r="G52" s="125"/>
    </row>
    <row r="53" spans="1:7" x14ac:dyDescent="0.25">
      <c r="A53" s="123" t="s">
        <v>45</v>
      </c>
      <c r="B53" s="124" t="str">
        <f>'[1]Analisa Harga Satuan'!B353</f>
        <v>PEKERJAAN PLAFON</v>
      </c>
      <c r="C53" s="125"/>
      <c r="D53" s="140"/>
      <c r="E53" s="125"/>
      <c r="F53" s="141"/>
      <c r="G53" s="173">
        <f>SUM(F54:F55)</f>
        <v>14403883.4575</v>
      </c>
    </row>
    <row r="54" spans="1:7" x14ac:dyDescent="0.25">
      <c r="A54" s="149">
        <v>1</v>
      </c>
      <c r="B54" s="145" t="s">
        <v>46</v>
      </c>
      <c r="C54" s="144" t="s">
        <v>8</v>
      </c>
      <c r="D54" s="128">
        <v>141.5</v>
      </c>
      <c r="E54" s="147">
        <f>AHSP!H569</f>
        <v>35920.25</v>
      </c>
      <c r="F54" s="147">
        <f t="shared" si="0"/>
        <v>5082715.375</v>
      </c>
      <c r="G54" s="144"/>
    </row>
    <row r="55" spans="1:7" x14ac:dyDescent="0.25">
      <c r="A55" s="149">
        <v>2</v>
      </c>
      <c r="B55" s="131" t="s">
        <v>47</v>
      </c>
      <c r="C55" s="135" t="s">
        <v>6</v>
      </c>
      <c r="D55" s="146">
        <f>124.125+60.6</f>
        <v>184.72499999999999</v>
      </c>
      <c r="E55" s="150">
        <f>AHSP!H586</f>
        <v>50459.7</v>
      </c>
      <c r="F55" s="147">
        <f t="shared" si="0"/>
        <v>9321168.0824999996</v>
      </c>
      <c r="G55" s="149"/>
    </row>
    <row r="56" spans="1:7" x14ac:dyDescent="0.25">
      <c r="A56" s="125"/>
      <c r="B56" s="143"/>
      <c r="C56" s="125"/>
      <c r="D56" s="140"/>
      <c r="E56" s="125"/>
      <c r="F56" s="141"/>
      <c r="G56" s="125"/>
    </row>
    <row r="57" spans="1:7" x14ac:dyDescent="0.25">
      <c r="A57" s="123" t="s">
        <v>48</v>
      </c>
      <c r="B57" s="124" t="str">
        <f>'[1]Analisa Harga Satuan'!B375</f>
        <v>PEKERJAAN PENUTUP LANTAI DAN DINDING</v>
      </c>
      <c r="C57" s="125"/>
      <c r="D57" s="140"/>
      <c r="E57" s="125"/>
      <c r="F57" s="141"/>
      <c r="G57" s="173">
        <f>SUM(F58:F61)</f>
        <v>24748457.625250001</v>
      </c>
    </row>
    <row r="58" spans="1:7" x14ac:dyDescent="0.25">
      <c r="A58" s="126">
        <v>1</v>
      </c>
      <c r="B58" s="142" t="s">
        <v>49</v>
      </c>
      <c r="C58" s="126" t="s">
        <v>20</v>
      </c>
      <c r="D58" s="128">
        <v>12.15</v>
      </c>
      <c r="E58" s="129">
        <f>AHSP!H604</f>
        <v>277725</v>
      </c>
      <c r="F58" s="129">
        <f t="shared" si="0"/>
        <v>3374358.75</v>
      </c>
      <c r="G58" s="126"/>
    </row>
    <row r="59" spans="1:7" x14ac:dyDescent="0.25">
      <c r="A59" s="130">
        <v>2</v>
      </c>
      <c r="B59" s="131" t="s">
        <v>50</v>
      </c>
      <c r="C59" s="130" t="s">
        <v>6</v>
      </c>
      <c r="D59" s="132">
        <v>123.61499999999999</v>
      </c>
      <c r="E59" s="133">
        <f>AHSP!H623</f>
        <v>159763.75</v>
      </c>
      <c r="F59" s="133">
        <f t="shared" si="0"/>
        <v>19749195.956250001</v>
      </c>
      <c r="G59" s="130"/>
    </row>
    <row r="60" spans="1:7" x14ac:dyDescent="0.25">
      <c r="A60" s="130">
        <v>3</v>
      </c>
      <c r="B60" s="131" t="s">
        <v>51</v>
      </c>
      <c r="C60" s="130" t="s">
        <v>6</v>
      </c>
      <c r="D60" s="137">
        <v>5.25</v>
      </c>
      <c r="E60" s="133">
        <f>AHSP!H642</f>
        <v>222191.5</v>
      </c>
      <c r="F60" s="133">
        <f t="shared" si="0"/>
        <v>1166505.375</v>
      </c>
      <c r="G60" s="130"/>
    </row>
    <row r="61" spans="1:7" x14ac:dyDescent="0.25">
      <c r="A61" s="135">
        <v>4</v>
      </c>
      <c r="B61" s="136" t="s">
        <v>52</v>
      </c>
      <c r="C61" s="135" t="s">
        <v>6</v>
      </c>
      <c r="D61" s="137">
        <v>15.824</v>
      </c>
      <c r="E61" s="138">
        <f>AHSP!H660</f>
        <v>28968.5</v>
      </c>
      <c r="F61" s="138">
        <f t="shared" si="0"/>
        <v>458397.54399999999</v>
      </c>
      <c r="G61" s="135"/>
    </row>
    <row r="62" spans="1:7" x14ac:dyDescent="0.25">
      <c r="A62" s="125"/>
      <c r="B62" s="143"/>
      <c r="C62" s="125"/>
      <c r="D62" s="140"/>
      <c r="E62" s="125"/>
      <c r="F62" s="141"/>
      <c r="G62" s="125"/>
    </row>
    <row r="63" spans="1:7" x14ac:dyDescent="0.25">
      <c r="A63" s="123" t="s">
        <v>53</v>
      </c>
      <c r="B63" s="124" t="str">
        <f>'[1]Analisa Harga Satuan'!B432</f>
        <v>PEKERJAAN KUNCI DAN KACA</v>
      </c>
      <c r="C63" s="125"/>
      <c r="D63" s="140"/>
      <c r="E63" s="125"/>
      <c r="F63" s="141"/>
      <c r="G63" s="173">
        <f>SUM(F64:F69)</f>
        <v>13477248.806200001</v>
      </c>
    </row>
    <row r="64" spans="1:7" x14ac:dyDescent="0.25">
      <c r="A64" s="126">
        <v>1</v>
      </c>
      <c r="B64" s="142" t="s">
        <v>54</v>
      </c>
      <c r="C64" s="126" t="s">
        <v>11</v>
      </c>
      <c r="D64" s="128">
        <v>8</v>
      </c>
      <c r="E64" s="129">
        <f>AHSP!H678</f>
        <v>339307.5</v>
      </c>
      <c r="F64" s="129">
        <f t="shared" si="0"/>
        <v>2714460</v>
      </c>
      <c r="G64" s="126"/>
    </row>
    <row r="65" spans="1:7" x14ac:dyDescent="0.25">
      <c r="A65" s="130">
        <v>2</v>
      </c>
      <c r="B65" s="131" t="s">
        <v>55</v>
      </c>
      <c r="C65" s="130" t="s">
        <v>11</v>
      </c>
      <c r="D65" s="132">
        <v>38</v>
      </c>
      <c r="E65" s="133">
        <f>AHSP!H694</f>
        <v>78233.350000000006</v>
      </c>
      <c r="F65" s="133">
        <f t="shared" si="0"/>
        <v>2972867.3000000003</v>
      </c>
      <c r="G65" s="130"/>
    </row>
    <row r="66" spans="1:7" x14ac:dyDescent="0.25">
      <c r="A66" s="130">
        <v>3</v>
      </c>
      <c r="B66" s="131" t="s">
        <v>56</v>
      </c>
      <c r="C66" s="130" t="s">
        <v>11</v>
      </c>
      <c r="D66" s="132">
        <v>4</v>
      </c>
      <c r="E66" s="133">
        <f>AHSP!H710</f>
        <v>48317.25</v>
      </c>
      <c r="F66" s="133">
        <f t="shared" si="0"/>
        <v>193269</v>
      </c>
      <c r="G66" s="130"/>
    </row>
    <row r="67" spans="1:7" x14ac:dyDescent="0.25">
      <c r="A67" s="144">
        <v>4</v>
      </c>
      <c r="B67" s="145" t="s">
        <v>57</v>
      </c>
      <c r="C67" s="144" t="s">
        <v>11</v>
      </c>
      <c r="D67" s="146">
        <v>17</v>
      </c>
      <c r="E67" s="147">
        <f>AHSP!H726</f>
        <v>333661</v>
      </c>
      <c r="F67" s="133">
        <f t="shared" si="0"/>
        <v>5672237</v>
      </c>
      <c r="G67" s="144"/>
    </row>
    <row r="68" spans="1:7" x14ac:dyDescent="0.25">
      <c r="A68" s="130">
        <v>5</v>
      </c>
      <c r="B68" s="131" t="s">
        <v>58</v>
      </c>
      <c r="C68" s="130" t="s">
        <v>6</v>
      </c>
      <c r="D68" s="132">
        <v>21.472000000000001</v>
      </c>
      <c r="E68" s="133">
        <f>AHSP!H742</f>
        <v>83983.35</v>
      </c>
      <c r="F68" s="133">
        <f t="shared" si="0"/>
        <v>1803290.4912000003</v>
      </c>
      <c r="G68" s="130"/>
    </row>
    <row r="69" spans="1:7" x14ac:dyDescent="0.25">
      <c r="A69" s="135">
        <v>6</v>
      </c>
      <c r="B69" s="131" t="s">
        <v>59</v>
      </c>
      <c r="C69" s="135" t="s">
        <v>6</v>
      </c>
      <c r="D69" s="137">
        <v>0.9</v>
      </c>
      <c r="E69" s="138">
        <f>AHSP!H758</f>
        <v>134583.35</v>
      </c>
      <c r="F69" s="133">
        <f t="shared" si="0"/>
        <v>121125.01500000001</v>
      </c>
      <c r="G69" s="135"/>
    </row>
    <row r="70" spans="1:7" x14ac:dyDescent="0.25">
      <c r="A70" s="125"/>
      <c r="B70" s="143"/>
      <c r="C70" s="125"/>
      <c r="D70" s="140"/>
      <c r="E70" s="125"/>
      <c r="F70" s="141"/>
      <c r="G70" s="125"/>
    </row>
    <row r="71" spans="1:7" x14ac:dyDescent="0.25">
      <c r="A71" s="123" t="s">
        <v>60</v>
      </c>
      <c r="B71" s="124" t="str">
        <f>'[1]Analisa Harga Satuan'!B488</f>
        <v>PEKERJAAN PENGECATAN</v>
      </c>
      <c r="C71" s="125"/>
      <c r="D71" s="140"/>
      <c r="E71" s="125"/>
      <c r="F71" s="141"/>
      <c r="G71" s="173">
        <f>SUM(F72:F73)</f>
        <v>20988115.026900001</v>
      </c>
    </row>
    <row r="72" spans="1:7" x14ac:dyDescent="0.25">
      <c r="A72" s="126">
        <v>1</v>
      </c>
      <c r="B72" s="142" t="s">
        <v>61</v>
      </c>
      <c r="C72" s="126" t="s">
        <v>6</v>
      </c>
      <c r="D72" s="128">
        <f>184.725+15.15+2.235+52.476</f>
        <v>254.58600000000001</v>
      </c>
      <c r="E72" s="129">
        <f>AHSP!H782</f>
        <v>41654.15</v>
      </c>
      <c r="F72" s="129">
        <f t="shared" si="0"/>
        <v>10604563.4319</v>
      </c>
      <c r="G72" s="126"/>
    </row>
    <row r="73" spans="1:7" x14ac:dyDescent="0.25">
      <c r="A73" s="135">
        <v>2</v>
      </c>
      <c r="B73" s="136" t="s">
        <v>62</v>
      </c>
      <c r="C73" s="135" t="s">
        <v>6</v>
      </c>
      <c r="D73" s="137">
        <v>410.18400000000003</v>
      </c>
      <c r="E73" s="138">
        <f>AHSP!H800</f>
        <v>25314.375</v>
      </c>
      <c r="F73" s="138">
        <f t="shared" si="0"/>
        <v>10383551.595000001</v>
      </c>
      <c r="G73" s="135"/>
    </row>
    <row r="74" spans="1:7" x14ac:dyDescent="0.25">
      <c r="A74" s="125"/>
      <c r="B74" s="143"/>
      <c r="C74" s="125"/>
      <c r="D74" s="140"/>
      <c r="E74" s="125"/>
      <c r="F74" s="141"/>
      <c r="G74" s="125"/>
    </row>
    <row r="75" spans="1:7" x14ac:dyDescent="0.25">
      <c r="A75" s="123" t="s">
        <v>63</v>
      </c>
      <c r="B75" s="124" t="str">
        <f>'[1]Analisa Harga Satuan'!B517</f>
        <v>PEKERJAAN INSTALASI LISTRIK</v>
      </c>
      <c r="C75" s="125"/>
      <c r="D75" s="140"/>
      <c r="E75" s="125"/>
      <c r="F75" s="141"/>
      <c r="G75" s="173">
        <f>SUM(F76:F81)</f>
        <v>3760500</v>
      </c>
    </row>
    <row r="76" spans="1:7" x14ac:dyDescent="0.25">
      <c r="A76" s="126">
        <v>1</v>
      </c>
      <c r="B76" s="142" t="s">
        <v>64</v>
      </c>
      <c r="C76" s="126" t="s">
        <v>65</v>
      </c>
      <c r="D76" s="128">
        <v>1</v>
      </c>
      <c r="E76" s="129">
        <f>AHSP!H816</f>
        <v>2300000</v>
      </c>
      <c r="F76" s="129">
        <f t="shared" si="0"/>
        <v>2300000</v>
      </c>
      <c r="G76" s="126"/>
    </row>
    <row r="77" spans="1:7" x14ac:dyDescent="0.25">
      <c r="A77" s="130">
        <v>2</v>
      </c>
      <c r="B77" s="131" t="s">
        <v>66</v>
      </c>
      <c r="C77" s="130" t="s">
        <v>11</v>
      </c>
      <c r="D77" s="132">
        <v>14</v>
      </c>
      <c r="E77" s="133">
        <f>AHSP!H830</f>
        <v>40250</v>
      </c>
      <c r="F77" s="133">
        <f t="shared" si="0"/>
        <v>563500</v>
      </c>
      <c r="G77" s="130"/>
    </row>
    <row r="78" spans="1:7" x14ac:dyDescent="0.25">
      <c r="A78" s="130">
        <v>3</v>
      </c>
      <c r="B78" s="131" t="s">
        <v>67</v>
      </c>
      <c r="C78" s="130" t="s">
        <v>11</v>
      </c>
      <c r="D78" s="132">
        <v>1</v>
      </c>
      <c r="E78" s="133">
        <f>AHSP!H844</f>
        <v>23000</v>
      </c>
      <c r="F78" s="133">
        <f t="shared" si="0"/>
        <v>23000</v>
      </c>
      <c r="G78" s="130"/>
    </row>
    <row r="79" spans="1:7" x14ac:dyDescent="0.25">
      <c r="A79" s="130">
        <v>4</v>
      </c>
      <c r="B79" s="131" t="s">
        <v>68</v>
      </c>
      <c r="C79" s="130" t="s">
        <v>11</v>
      </c>
      <c r="D79" s="132">
        <v>9</v>
      </c>
      <c r="E79" s="133">
        <f>AHSP!H858</f>
        <v>42550</v>
      </c>
      <c r="F79" s="133">
        <f t="shared" si="0"/>
        <v>382950</v>
      </c>
      <c r="G79" s="130"/>
    </row>
    <row r="80" spans="1:7" x14ac:dyDescent="0.25">
      <c r="A80" s="130">
        <v>5</v>
      </c>
      <c r="B80" s="131" t="s">
        <v>69</v>
      </c>
      <c r="C80" s="130" t="s">
        <v>11</v>
      </c>
      <c r="D80" s="132">
        <v>14</v>
      </c>
      <c r="E80" s="133">
        <f>AHSP!H872</f>
        <v>13800</v>
      </c>
      <c r="F80" s="133">
        <f t="shared" ref="F80:F90" si="1">D80*E80</f>
        <v>193200</v>
      </c>
      <c r="G80" s="130"/>
    </row>
    <row r="81" spans="1:8" x14ac:dyDescent="0.25">
      <c r="A81" s="130">
        <v>6</v>
      </c>
      <c r="B81" s="131" t="s">
        <v>70</v>
      </c>
      <c r="C81" s="130" t="s">
        <v>11</v>
      </c>
      <c r="D81" s="137">
        <v>14</v>
      </c>
      <c r="E81" s="133">
        <f>AHSP!H886</f>
        <v>21275</v>
      </c>
      <c r="F81" s="133">
        <f t="shared" si="1"/>
        <v>297850</v>
      </c>
      <c r="G81" s="130"/>
    </row>
    <row r="82" spans="1:8" x14ac:dyDescent="0.25">
      <c r="A82" s="125"/>
      <c r="B82" s="143"/>
      <c r="C82" s="125"/>
      <c r="D82" s="140"/>
      <c r="E82" s="125"/>
      <c r="F82" s="141"/>
      <c r="G82" s="125"/>
    </row>
    <row r="83" spans="1:8" x14ac:dyDescent="0.25">
      <c r="A83" s="123" t="s">
        <v>71</v>
      </c>
      <c r="B83" s="124" t="str">
        <f>'[1]Analisa Harga Satuan'!B531</f>
        <v>PEKERJAAN SANITASI</v>
      </c>
      <c r="C83" s="125"/>
      <c r="D83" s="140"/>
      <c r="E83" s="125"/>
      <c r="F83" s="141"/>
      <c r="G83" s="173">
        <f>SUM(F84:F90)</f>
        <v>18795700.94125</v>
      </c>
    </row>
    <row r="84" spans="1:8" x14ac:dyDescent="0.25">
      <c r="A84" s="126">
        <v>1</v>
      </c>
      <c r="B84" s="142" t="s">
        <v>72</v>
      </c>
      <c r="C84" s="126" t="s">
        <v>11</v>
      </c>
      <c r="D84" s="128">
        <v>2</v>
      </c>
      <c r="E84" s="129">
        <f>AHSP!H906</f>
        <v>706732.5</v>
      </c>
      <c r="F84" s="129">
        <f t="shared" si="1"/>
        <v>1413465</v>
      </c>
      <c r="G84" s="126"/>
    </row>
    <row r="85" spans="1:8" x14ac:dyDescent="0.25">
      <c r="A85" s="130">
        <v>2</v>
      </c>
      <c r="B85" s="131" t="s">
        <v>73</v>
      </c>
      <c r="C85" s="130" t="s">
        <v>11</v>
      </c>
      <c r="D85" s="132">
        <v>2</v>
      </c>
      <c r="E85" s="133">
        <f>AHSP!H926</f>
        <v>1717410</v>
      </c>
      <c r="F85" s="133">
        <f t="shared" si="1"/>
        <v>3434820</v>
      </c>
      <c r="G85" s="130"/>
    </row>
    <row r="86" spans="1:8" x14ac:dyDescent="0.25">
      <c r="A86" s="130">
        <v>3</v>
      </c>
      <c r="B86" s="131" t="s">
        <v>74</v>
      </c>
      <c r="C86" s="130" t="s">
        <v>11</v>
      </c>
      <c r="D86" s="132">
        <v>3</v>
      </c>
      <c r="E86" s="133">
        <f>AHSP!H943</f>
        <v>89671.25</v>
      </c>
      <c r="F86" s="133">
        <f t="shared" si="1"/>
        <v>269013.75</v>
      </c>
      <c r="G86" s="130"/>
    </row>
    <row r="87" spans="1:8" x14ac:dyDescent="0.25">
      <c r="A87" s="130">
        <v>4</v>
      </c>
      <c r="B87" s="131" t="s">
        <v>75</v>
      </c>
      <c r="C87" s="130" t="s">
        <v>8</v>
      </c>
      <c r="D87" s="132">
        <v>19.649999999999999</v>
      </c>
      <c r="E87" s="133">
        <f>AHSP!H960</f>
        <v>30043.75</v>
      </c>
      <c r="F87" s="133">
        <f t="shared" si="1"/>
        <v>590359.6875</v>
      </c>
      <c r="G87" s="130"/>
    </row>
    <row r="88" spans="1:8" x14ac:dyDescent="0.25">
      <c r="A88" s="130">
        <v>5</v>
      </c>
      <c r="B88" s="131" t="s">
        <v>76</v>
      </c>
      <c r="C88" s="130" t="s">
        <v>8</v>
      </c>
      <c r="D88" s="132">
        <v>20.47</v>
      </c>
      <c r="E88" s="133">
        <f>AHSP!H977</f>
        <v>168368.625</v>
      </c>
      <c r="F88" s="133">
        <f t="shared" si="1"/>
        <v>3446505.7537499997</v>
      </c>
      <c r="G88" s="130"/>
    </row>
    <row r="89" spans="1:8" x14ac:dyDescent="0.25">
      <c r="A89" s="144">
        <v>6</v>
      </c>
      <c r="B89" s="145" t="s">
        <v>77</v>
      </c>
      <c r="C89" s="144" t="s">
        <v>11</v>
      </c>
      <c r="D89" s="146">
        <v>1</v>
      </c>
      <c r="E89" s="147">
        <f>AHSP!H998</f>
        <v>441536.75</v>
      </c>
      <c r="F89" s="147">
        <f t="shared" si="1"/>
        <v>441536.75</v>
      </c>
      <c r="G89" s="144"/>
    </row>
    <row r="90" spans="1:8" x14ac:dyDescent="0.25">
      <c r="A90" s="135">
        <v>7</v>
      </c>
      <c r="B90" s="136" t="s">
        <v>78</v>
      </c>
      <c r="C90" s="135" t="s">
        <v>11</v>
      </c>
      <c r="D90" s="137">
        <v>1</v>
      </c>
      <c r="E90" s="138">
        <f>AHSP!H1012</f>
        <v>9200000</v>
      </c>
      <c r="F90" s="138">
        <f t="shared" si="1"/>
        <v>9200000</v>
      </c>
      <c r="G90" s="138"/>
      <c r="H90" s="151"/>
    </row>
    <row r="91" spans="1:8" x14ac:dyDescent="0.25">
      <c r="A91" s="152"/>
      <c r="B91" s="153"/>
      <c r="C91" s="152"/>
      <c r="D91" s="152"/>
      <c r="E91" s="152"/>
      <c r="F91" s="152"/>
      <c r="G91" s="154"/>
    </row>
    <row r="92" spans="1:8" x14ac:dyDescent="0.25">
      <c r="A92" s="152"/>
      <c r="B92" s="153"/>
      <c r="C92" s="152"/>
      <c r="D92" s="152"/>
      <c r="E92" s="152"/>
      <c r="F92" s="152"/>
      <c r="G92" s="152"/>
    </row>
    <row r="93" spans="1:8" x14ac:dyDescent="0.25">
      <c r="A93" s="152"/>
      <c r="B93" s="153"/>
      <c r="C93" s="152"/>
      <c r="D93" s="152"/>
      <c r="E93" s="152"/>
      <c r="F93" s="152"/>
      <c r="G93" s="152"/>
    </row>
    <row r="94" spans="1:8" x14ac:dyDescent="0.25">
      <c r="A94" s="152"/>
      <c r="B94" s="153"/>
      <c r="C94" s="152"/>
      <c r="D94" s="152"/>
      <c r="E94" s="152"/>
      <c r="F94" s="152"/>
      <c r="G94" s="152"/>
    </row>
    <row r="95" spans="1:8" x14ac:dyDescent="0.25">
      <c r="A95" s="152"/>
      <c r="B95" s="153"/>
      <c r="C95" s="152"/>
      <c r="D95" s="152"/>
      <c r="E95" s="152"/>
      <c r="F95" s="152"/>
      <c r="G95" s="152"/>
    </row>
    <row r="96" spans="1:8" x14ac:dyDescent="0.25">
      <c r="A96" s="152"/>
      <c r="B96" s="153"/>
      <c r="C96" s="152"/>
      <c r="D96" s="152"/>
      <c r="E96" s="152"/>
      <c r="F96" s="152"/>
      <c r="G96" s="152"/>
    </row>
    <row r="97" spans="1:7" x14ac:dyDescent="0.25">
      <c r="A97" s="152"/>
      <c r="B97" s="153"/>
      <c r="C97" s="152"/>
      <c r="D97" s="152"/>
      <c r="E97" s="152"/>
      <c r="F97" s="152"/>
      <c r="G97" s="152"/>
    </row>
    <row r="98" spans="1:7" x14ac:dyDescent="0.25">
      <c r="A98" s="152"/>
      <c r="B98" s="153"/>
      <c r="C98" s="152"/>
      <c r="D98" s="152"/>
      <c r="E98" s="152"/>
      <c r="F98" s="152"/>
      <c r="G98" s="152"/>
    </row>
    <row r="99" spans="1:7" x14ac:dyDescent="0.25">
      <c r="A99" s="152"/>
      <c r="B99" s="153"/>
      <c r="C99" s="152"/>
      <c r="D99" s="152"/>
      <c r="E99" s="152"/>
      <c r="F99" s="152"/>
      <c r="G99" s="152"/>
    </row>
    <row r="100" spans="1:7" x14ac:dyDescent="0.25">
      <c r="A100" s="152"/>
      <c r="B100" s="153"/>
      <c r="C100" s="152"/>
      <c r="D100" s="152"/>
      <c r="E100" s="152"/>
      <c r="F100" s="152"/>
      <c r="G100" s="152"/>
    </row>
    <row r="101" spans="1:7" x14ac:dyDescent="0.25">
      <c r="A101" s="152"/>
      <c r="B101" s="153"/>
      <c r="C101" s="152"/>
      <c r="D101" s="152"/>
      <c r="E101" s="152"/>
      <c r="F101" s="152"/>
      <c r="G101" s="152"/>
    </row>
    <row r="102" spans="1:7" x14ac:dyDescent="0.25">
      <c r="A102" s="152"/>
      <c r="B102" s="153"/>
      <c r="C102" s="152"/>
      <c r="D102" s="152"/>
      <c r="E102" s="152"/>
      <c r="F102" s="152"/>
      <c r="G102" s="152"/>
    </row>
    <row r="103" spans="1:7" x14ac:dyDescent="0.25">
      <c r="A103" s="152"/>
      <c r="B103" s="153"/>
      <c r="C103" s="152"/>
      <c r="D103" s="152"/>
      <c r="E103" s="152"/>
      <c r="F103" s="152"/>
      <c r="G103" s="152"/>
    </row>
    <row r="104" spans="1:7" x14ac:dyDescent="0.25">
      <c r="A104" s="152"/>
      <c r="B104" s="153"/>
      <c r="C104" s="152"/>
      <c r="D104" s="152"/>
      <c r="E104" s="152"/>
      <c r="F104" s="152"/>
      <c r="G104" s="152"/>
    </row>
    <row r="105" spans="1:7" x14ac:dyDescent="0.25">
      <c r="A105" s="152"/>
      <c r="B105" s="153"/>
      <c r="C105" s="152"/>
      <c r="D105" s="152"/>
      <c r="E105" s="152"/>
      <c r="F105" s="152"/>
      <c r="G105" s="152"/>
    </row>
    <row r="106" spans="1:7" x14ac:dyDescent="0.25">
      <c r="A106" s="152"/>
      <c r="B106" s="153"/>
      <c r="C106" s="152"/>
      <c r="D106" s="152"/>
      <c r="E106" s="152"/>
      <c r="F106" s="152"/>
      <c r="G106" s="152"/>
    </row>
    <row r="107" spans="1:7" x14ac:dyDescent="0.25">
      <c r="A107" s="152"/>
      <c r="B107" s="153"/>
      <c r="C107" s="152"/>
      <c r="D107" s="152"/>
      <c r="E107" s="152"/>
      <c r="F107" s="152"/>
      <c r="G107" s="152"/>
    </row>
    <row r="108" spans="1:7" x14ac:dyDescent="0.25">
      <c r="A108" s="152"/>
      <c r="B108" s="153"/>
      <c r="C108" s="152"/>
      <c r="D108" s="152"/>
      <c r="E108" s="152"/>
      <c r="F108" s="152"/>
      <c r="G108" s="152"/>
    </row>
    <row r="109" spans="1:7" x14ac:dyDescent="0.25">
      <c r="A109" s="152"/>
      <c r="B109" s="153"/>
      <c r="C109" s="152"/>
      <c r="D109" s="152"/>
      <c r="E109" s="152"/>
      <c r="F109" s="152"/>
      <c r="G109" s="152"/>
    </row>
    <row r="110" spans="1:7" x14ac:dyDescent="0.25">
      <c r="A110" s="152"/>
      <c r="B110" s="153"/>
      <c r="C110" s="152"/>
      <c r="D110" s="152"/>
      <c r="E110" s="152"/>
      <c r="F110" s="152"/>
      <c r="G110" s="152"/>
    </row>
    <row r="111" spans="1:7" x14ac:dyDescent="0.25">
      <c r="A111" s="152"/>
      <c r="B111" s="153"/>
      <c r="C111" s="152"/>
      <c r="D111" s="152"/>
      <c r="E111" s="152"/>
      <c r="F111" s="152"/>
      <c r="G111" s="152"/>
    </row>
    <row r="112" spans="1:7" x14ac:dyDescent="0.25">
      <c r="A112" s="152"/>
      <c r="B112" s="153"/>
      <c r="C112" s="152"/>
      <c r="D112" s="152"/>
      <c r="E112" s="152"/>
      <c r="F112" s="152"/>
      <c r="G112" s="152"/>
    </row>
    <row r="113" spans="1:7" x14ac:dyDescent="0.25">
      <c r="A113" s="152"/>
      <c r="B113" s="153"/>
      <c r="C113" s="152"/>
      <c r="D113" s="152"/>
      <c r="E113" s="152"/>
      <c r="F113" s="152"/>
      <c r="G113" s="152"/>
    </row>
    <row r="114" spans="1:7" x14ac:dyDescent="0.25">
      <c r="A114" s="152"/>
      <c r="B114" s="153"/>
      <c r="C114" s="152"/>
      <c r="D114" s="152"/>
      <c r="E114" s="152"/>
      <c r="F114" s="152"/>
      <c r="G114" s="152"/>
    </row>
    <row r="115" spans="1:7" x14ac:dyDescent="0.25">
      <c r="A115" s="152"/>
      <c r="B115" s="153"/>
      <c r="C115" s="152"/>
      <c r="D115" s="152"/>
      <c r="E115" s="152"/>
      <c r="F115" s="152"/>
      <c r="G115" s="152"/>
    </row>
    <row r="116" spans="1:7" x14ac:dyDescent="0.25">
      <c r="A116" s="152"/>
      <c r="B116" s="153"/>
      <c r="C116" s="152"/>
      <c r="D116" s="152"/>
      <c r="E116" s="152"/>
      <c r="F116" s="152"/>
      <c r="G116" s="152"/>
    </row>
    <row r="117" spans="1:7" x14ac:dyDescent="0.25">
      <c r="A117" s="152"/>
      <c r="B117" s="153"/>
      <c r="C117" s="152"/>
      <c r="D117" s="152"/>
      <c r="E117" s="152"/>
      <c r="F117" s="152"/>
      <c r="G117" s="152"/>
    </row>
    <row r="118" spans="1:7" x14ac:dyDescent="0.25">
      <c r="A118" s="152"/>
      <c r="B118" s="153"/>
      <c r="C118" s="152"/>
      <c r="D118" s="152"/>
      <c r="E118" s="152"/>
      <c r="F118" s="152"/>
      <c r="G118" s="152"/>
    </row>
    <row r="119" spans="1:7" x14ac:dyDescent="0.25">
      <c r="A119" s="152"/>
      <c r="B119" s="153"/>
      <c r="C119" s="152"/>
      <c r="D119" s="152"/>
      <c r="E119" s="152"/>
      <c r="F119" s="152"/>
      <c r="G119" s="152"/>
    </row>
    <row r="120" spans="1:7" x14ac:dyDescent="0.25">
      <c r="A120" s="152"/>
      <c r="B120" s="153"/>
      <c r="C120" s="152"/>
      <c r="D120" s="152"/>
      <c r="E120" s="152"/>
      <c r="F120" s="152"/>
      <c r="G120" s="152"/>
    </row>
    <row r="121" spans="1:7" x14ac:dyDescent="0.25">
      <c r="A121" s="152"/>
      <c r="B121" s="153"/>
      <c r="C121" s="152"/>
      <c r="D121" s="152"/>
      <c r="E121" s="152"/>
      <c r="F121" s="152"/>
      <c r="G121" s="152"/>
    </row>
    <row r="122" spans="1:7" x14ac:dyDescent="0.25">
      <c r="A122" s="152"/>
      <c r="B122" s="153"/>
      <c r="C122" s="152"/>
      <c r="D122" s="152"/>
      <c r="E122" s="152"/>
      <c r="F122" s="152"/>
      <c r="G122" s="152"/>
    </row>
    <row r="123" spans="1:7" x14ac:dyDescent="0.25">
      <c r="A123" s="152"/>
      <c r="B123" s="153"/>
      <c r="C123" s="152"/>
      <c r="D123" s="152"/>
      <c r="E123" s="152"/>
      <c r="F123" s="152"/>
      <c r="G123" s="152"/>
    </row>
    <row r="124" spans="1:7" x14ac:dyDescent="0.25">
      <c r="A124" s="152"/>
      <c r="B124" s="153"/>
      <c r="C124" s="152"/>
      <c r="D124" s="152"/>
      <c r="E124" s="152"/>
      <c r="F124" s="152"/>
      <c r="G124" s="152"/>
    </row>
    <row r="125" spans="1:7" x14ac:dyDescent="0.25">
      <c r="A125" s="152"/>
      <c r="B125" s="153"/>
      <c r="C125" s="152"/>
      <c r="D125" s="152"/>
      <c r="E125" s="152"/>
      <c r="F125" s="152"/>
      <c r="G125" s="152"/>
    </row>
    <row r="126" spans="1:7" x14ac:dyDescent="0.25">
      <c r="A126" s="152"/>
      <c r="B126" s="153"/>
      <c r="C126" s="152"/>
      <c r="D126" s="152"/>
      <c r="E126" s="152"/>
      <c r="F126" s="152"/>
      <c r="G126" s="152"/>
    </row>
    <row r="127" spans="1:7" x14ac:dyDescent="0.25">
      <c r="A127" s="152"/>
      <c r="B127" s="153"/>
      <c r="C127" s="152"/>
      <c r="D127" s="152"/>
      <c r="E127" s="152"/>
      <c r="F127" s="152"/>
      <c r="G127" s="152"/>
    </row>
    <row r="128" spans="1:7" x14ac:dyDescent="0.25">
      <c r="A128" s="152"/>
      <c r="B128" s="153"/>
      <c r="C128" s="152"/>
      <c r="D128" s="152"/>
      <c r="E128" s="152"/>
      <c r="F128" s="152"/>
      <c r="G128" s="152"/>
    </row>
    <row r="129" spans="1:7" x14ac:dyDescent="0.25">
      <c r="A129" s="152"/>
      <c r="B129" s="153"/>
      <c r="C129" s="152"/>
      <c r="D129" s="152"/>
      <c r="E129" s="152"/>
      <c r="F129" s="152"/>
      <c r="G129" s="152"/>
    </row>
    <row r="130" spans="1:7" x14ac:dyDescent="0.25">
      <c r="A130" s="152"/>
      <c r="B130" s="153"/>
      <c r="C130" s="152"/>
      <c r="D130" s="152"/>
      <c r="E130" s="152"/>
      <c r="F130" s="152"/>
      <c r="G130" s="152"/>
    </row>
    <row r="131" spans="1:7" x14ac:dyDescent="0.25">
      <c r="A131" s="152"/>
      <c r="B131" s="153"/>
      <c r="C131" s="152"/>
      <c r="D131" s="152"/>
      <c r="E131" s="152"/>
      <c r="F131" s="152"/>
      <c r="G131" s="152"/>
    </row>
    <row r="132" spans="1:7" x14ac:dyDescent="0.25">
      <c r="A132" s="152"/>
      <c r="B132" s="153"/>
      <c r="C132" s="152"/>
      <c r="D132" s="152"/>
      <c r="E132" s="152"/>
      <c r="F132" s="152"/>
      <c r="G132" s="152"/>
    </row>
    <row r="133" spans="1:7" x14ac:dyDescent="0.25">
      <c r="A133" s="152"/>
      <c r="B133" s="153"/>
      <c r="C133" s="152"/>
      <c r="D133" s="152"/>
      <c r="E133" s="152"/>
      <c r="F133" s="152"/>
      <c r="G133" s="152"/>
    </row>
    <row r="134" spans="1:7" x14ac:dyDescent="0.25">
      <c r="A134" s="152"/>
      <c r="B134" s="153"/>
      <c r="C134" s="152"/>
      <c r="D134" s="152"/>
      <c r="E134" s="152"/>
      <c r="F134" s="152"/>
      <c r="G134" s="152"/>
    </row>
    <row r="135" spans="1:7" x14ac:dyDescent="0.25">
      <c r="A135" s="152"/>
      <c r="B135" s="153"/>
      <c r="C135" s="152"/>
      <c r="D135" s="152"/>
      <c r="E135" s="152"/>
      <c r="F135" s="152"/>
      <c r="G135" s="152"/>
    </row>
    <row r="136" spans="1:7" x14ac:dyDescent="0.25">
      <c r="A136" s="152"/>
      <c r="B136" s="153"/>
      <c r="C136" s="152"/>
      <c r="D136" s="152"/>
      <c r="E136" s="152"/>
      <c r="F136" s="152"/>
      <c r="G136" s="152"/>
    </row>
    <row r="137" spans="1:7" x14ac:dyDescent="0.25">
      <c r="A137" s="152"/>
      <c r="B137" s="153"/>
      <c r="C137" s="152"/>
      <c r="D137" s="152"/>
      <c r="E137" s="152"/>
      <c r="F137" s="152"/>
      <c r="G137" s="152"/>
    </row>
    <row r="138" spans="1:7" x14ac:dyDescent="0.25">
      <c r="A138" s="152"/>
      <c r="B138" s="153"/>
      <c r="C138" s="152"/>
      <c r="D138" s="152"/>
      <c r="E138" s="152"/>
      <c r="F138" s="152"/>
      <c r="G138" s="152"/>
    </row>
    <row r="139" spans="1:7" x14ac:dyDescent="0.25">
      <c r="A139" s="152"/>
      <c r="B139" s="153"/>
      <c r="C139" s="152"/>
      <c r="D139" s="152"/>
      <c r="E139" s="152"/>
      <c r="F139" s="152"/>
      <c r="G139" s="152"/>
    </row>
    <row r="140" spans="1:7" x14ac:dyDescent="0.25">
      <c r="A140" s="152"/>
      <c r="B140" s="153"/>
      <c r="C140" s="152"/>
      <c r="D140" s="152"/>
      <c r="E140" s="152"/>
      <c r="F140" s="152"/>
      <c r="G140" s="152"/>
    </row>
    <row r="141" spans="1:7" x14ac:dyDescent="0.25">
      <c r="A141" s="152"/>
      <c r="B141" s="153"/>
      <c r="C141" s="152"/>
      <c r="D141" s="152"/>
      <c r="E141" s="152"/>
      <c r="F141" s="152"/>
      <c r="G141" s="152"/>
    </row>
    <row r="142" spans="1:7" x14ac:dyDescent="0.25">
      <c r="A142" s="152"/>
      <c r="B142" s="153"/>
      <c r="C142" s="152"/>
      <c r="D142" s="152"/>
      <c r="E142" s="152"/>
      <c r="F142" s="152"/>
      <c r="G142" s="152"/>
    </row>
    <row r="143" spans="1:7" x14ac:dyDescent="0.25">
      <c r="A143" s="152"/>
      <c r="B143" s="153"/>
      <c r="C143" s="152"/>
      <c r="D143" s="152"/>
      <c r="E143" s="152"/>
      <c r="F143" s="152"/>
      <c r="G143" s="152"/>
    </row>
    <row r="144" spans="1:7" x14ac:dyDescent="0.25">
      <c r="A144" s="152"/>
      <c r="B144" s="153"/>
      <c r="C144" s="152"/>
      <c r="D144" s="152"/>
      <c r="E144" s="152"/>
      <c r="F144" s="152"/>
      <c r="G144" s="152"/>
    </row>
    <row r="145" spans="1:7" x14ac:dyDescent="0.25">
      <c r="A145" s="152"/>
      <c r="B145" s="153"/>
      <c r="C145" s="152"/>
      <c r="D145" s="152"/>
      <c r="E145" s="152"/>
      <c r="F145" s="152"/>
      <c r="G145" s="152"/>
    </row>
    <row r="146" spans="1:7" x14ac:dyDescent="0.25">
      <c r="A146" s="152"/>
      <c r="B146" s="153"/>
      <c r="C146" s="152"/>
      <c r="D146" s="152"/>
      <c r="E146" s="152"/>
      <c r="F146" s="152"/>
      <c r="G146" s="152"/>
    </row>
    <row r="147" spans="1:7" x14ac:dyDescent="0.25">
      <c r="A147" s="152"/>
      <c r="B147" s="153"/>
      <c r="C147" s="152"/>
      <c r="D147" s="152"/>
      <c r="E147" s="152"/>
      <c r="F147" s="152"/>
      <c r="G147" s="152"/>
    </row>
    <row r="148" spans="1:7" x14ac:dyDescent="0.25">
      <c r="A148" s="152"/>
      <c r="B148" s="153"/>
      <c r="C148" s="152"/>
      <c r="D148" s="152"/>
      <c r="E148" s="152"/>
      <c r="F148" s="152"/>
      <c r="G148" s="152"/>
    </row>
    <row r="149" spans="1:7" x14ac:dyDescent="0.25">
      <c r="A149" s="152"/>
      <c r="B149" s="153"/>
      <c r="C149" s="152"/>
      <c r="D149" s="152"/>
      <c r="E149" s="152"/>
      <c r="F149" s="152"/>
      <c r="G149" s="152"/>
    </row>
    <row r="150" spans="1:7" x14ac:dyDescent="0.25">
      <c r="A150" s="152"/>
      <c r="B150" s="153"/>
      <c r="C150" s="152"/>
      <c r="D150" s="152"/>
      <c r="E150" s="152"/>
      <c r="F150" s="152"/>
      <c r="G150" s="152"/>
    </row>
    <row r="151" spans="1:7" x14ac:dyDescent="0.25">
      <c r="A151" s="152"/>
      <c r="B151" s="153"/>
      <c r="C151" s="152"/>
      <c r="D151" s="152"/>
      <c r="E151" s="152"/>
      <c r="F151" s="152"/>
      <c r="G151" s="152"/>
    </row>
    <row r="152" spans="1:7" x14ac:dyDescent="0.25">
      <c r="A152" s="152"/>
      <c r="B152" s="153"/>
      <c r="C152" s="152"/>
      <c r="D152" s="152"/>
      <c r="E152" s="152"/>
      <c r="F152" s="152"/>
      <c r="G152" s="152"/>
    </row>
    <row r="153" spans="1:7" x14ac:dyDescent="0.25">
      <c r="A153" s="152"/>
      <c r="B153" s="153"/>
      <c r="C153" s="152"/>
      <c r="D153" s="152"/>
      <c r="E153" s="152"/>
      <c r="F153" s="152"/>
      <c r="G153" s="152"/>
    </row>
    <row r="154" spans="1:7" x14ac:dyDescent="0.25">
      <c r="A154" s="152"/>
      <c r="B154" s="153"/>
      <c r="C154" s="152"/>
      <c r="D154" s="152"/>
      <c r="E154" s="152"/>
      <c r="F154" s="152"/>
      <c r="G154" s="152"/>
    </row>
    <row r="155" spans="1:7" x14ac:dyDescent="0.25">
      <c r="A155" s="152"/>
      <c r="B155" s="153"/>
      <c r="C155" s="152"/>
      <c r="D155" s="152"/>
      <c r="E155" s="152"/>
      <c r="F155" s="152"/>
      <c r="G155" s="152"/>
    </row>
    <row r="156" spans="1:7" x14ac:dyDescent="0.25">
      <c r="A156" s="152"/>
      <c r="B156" s="153"/>
      <c r="C156" s="152"/>
      <c r="D156" s="152"/>
      <c r="E156" s="152"/>
      <c r="F156" s="152"/>
      <c r="G156" s="152"/>
    </row>
    <row r="157" spans="1:7" x14ac:dyDescent="0.25">
      <c r="A157" s="152"/>
      <c r="B157" s="153"/>
      <c r="C157" s="152"/>
      <c r="D157" s="152"/>
      <c r="E157" s="152"/>
      <c r="F157" s="152"/>
      <c r="G157" s="152"/>
    </row>
    <row r="158" spans="1:7" x14ac:dyDescent="0.25">
      <c r="A158" s="152"/>
      <c r="B158" s="153"/>
      <c r="C158" s="152"/>
      <c r="D158" s="152"/>
      <c r="E158" s="152"/>
      <c r="F158" s="152"/>
      <c r="G158" s="152"/>
    </row>
    <row r="159" spans="1:7" x14ac:dyDescent="0.25">
      <c r="A159" s="152"/>
      <c r="B159" s="153"/>
      <c r="C159" s="152"/>
      <c r="D159" s="152"/>
      <c r="E159" s="152"/>
      <c r="F159" s="152"/>
      <c r="G159" s="152"/>
    </row>
    <row r="160" spans="1:7" x14ac:dyDescent="0.25">
      <c r="A160" s="152"/>
      <c r="B160" s="153"/>
      <c r="C160" s="152"/>
      <c r="D160" s="152"/>
      <c r="E160" s="152"/>
      <c r="F160" s="152"/>
      <c r="G160" s="152"/>
    </row>
    <row r="161" spans="1:7" x14ac:dyDescent="0.25">
      <c r="A161" s="152"/>
      <c r="B161" s="153"/>
      <c r="C161" s="152"/>
      <c r="D161" s="152"/>
      <c r="E161" s="152"/>
      <c r="F161" s="152"/>
      <c r="G161" s="152"/>
    </row>
    <row r="162" spans="1:7" x14ac:dyDescent="0.25">
      <c r="A162" s="152"/>
      <c r="B162" s="153"/>
      <c r="C162" s="152"/>
      <c r="D162" s="152"/>
      <c r="E162" s="152"/>
      <c r="F162" s="152"/>
      <c r="G162" s="152"/>
    </row>
    <row r="163" spans="1:7" x14ac:dyDescent="0.25">
      <c r="A163" s="152"/>
      <c r="B163" s="153"/>
      <c r="C163" s="152"/>
      <c r="D163" s="152"/>
      <c r="E163" s="152"/>
      <c r="F163" s="152"/>
      <c r="G163" s="152"/>
    </row>
    <row r="164" spans="1:7" x14ac:dyDescent="0.25">
      <c r="A164" s="152"/>
      <c r="B164" s="153"/>
      <c r="C164" s="152"/>
      <c r="D164" s="152"/>
      <c r="E164" s="152"/>
      <c r="F164" s="152"/>
      <c r="G164" s="152"/>
    </row>
    <row r="165" spans="1:7" x14ac:dyDescent="0.25">
      <c r="A165" s="152"/>
      <c r="B165" s="153"/>
      <c r="C165" s="152"/>
      <c r="D165" s="152"/>
      <c r="E165" s="152"/>
      <c r="F165" s="152"/>
      <c r="G165" s="152"/>
    </row>
    <row r="166" spans="1:7" x14ac:dyDescent="0.25">
      <c r="A166" s="152"/>
      <c r="B166" s="153"/>
      <c r="C166" s="152"/>
      <c r="D166" s="152"/>
      <c r="E166" s="152"/>
      <c r="F166" s="152"/>
      <c r="G166" s="152"/>
    </row>
    <row r="167" spans="1:7" x14ac:dyDescent="0.25">
      <c r="A167" s="152"/>
      <c r="B167" s="153"/>
      <c r="C167" s="152"/>
      <c r="D167" s="152"/>
      <c r="E167" s="152"/>
      <c r="F167" s="152"/>
      <c r="G167" s="152"/>
    </row>
    <row r="168" spans="1:7" x14ac:dyDescent="0.25">
      <c r="A168" s="152"/>
      <c r="B168" s="153"/>
      <c r="C168" s="152"/>
      <c r="D168" s="152"/>
      <c r="E168" s="152"/>
      <c r="F168" s="152"/>
      <c r="G168" s="152"/>
    </row>
    <row r="169" spans="1:7" x14ac:dyDescent="0.25">
      <c r="A169" s="152"/>
      <c r="B169" s="153"/>
      <c r="C169" s="152"/>
      <c r="D169" s="152"/>
      <c r="E169" s="152"/>
      <c r="F169" s="152"/>
      <c r="G169" s="152"/>
    </row>
    <row r="170" spans="1:7" x14ac:dyDescent="0.25">
      <c r="A170" s="152"/>
      <c r="B170" s="153"/>
      <c r="C170" s="152"/>
      <c r="D170" s="152"/>
      <c r="E170" s="152"/>
      <c r="F170" s="152"/>
      <c r="G170" s="152"/>
    </row>
    <row r="171" spans="1:7" x14ac:dyDescent="0.25">
      <c r="A171" s="152"/>
      <c r="B171" s="153"/>
      <c r="C171" s="152"/>
      <c r="D171" s="152"/>
      <c r="E171" s="152"/>
      <c r="F171" s="152"/>
      <c r="G171" s="152"/>
    </row>
    <row r="172" spans="1:7" x14ac:dyDescent="0.25">
      <c r="A172" s="152"/>
      <c r="B172" s="153"/>
      <c r="C172" s="152"/>
      <c r="D172" s="152"/>
      <c r="E172" s="152"/>
      <c r="F172" s="152"/>
      <c r="G172" s="152"/>
    </row>
    <row r="173" spans="1:7" x14ac:dyDescent="0.25">
      <c r="A173" s="152"/>
      <c r="B173" s="153"/>
      <c r="C173" s="152"/>
      <c r="D173" s="152"/>
      <c r="E173" s="152"/>
      <c r="F173" s="152"/>
      <c r="G173" s="152"/>
    </row>
    <row r="174" spans="1:7" x14ac:dyDescent="0.25">
      <c r="A174" s="152"/>
      <c r="B174" s="153"/>
      <c r="C174" s="152"/>
      <c r="D174" s="152"/>
      <c r="E174" s="152"/>
      <c r="F174" s="152"/>
      <c r="G174" s="152"/>
    </row>
    <row r="175" spans="1:7" x14ac:dyDescent="0.25">
      <c r="A175" s="152"/>
      <c r="B175" s="153"/>
      <c r="C175" s="152"/>
      <c r="D175" s="152"/>
      <c r="E175" s="152"/>
      <c r="F175" s="152"/>
      <c r="G175" s="152"/>
    </row>
    <row r="176" spans="1:7" x14ac:dyDescent="0.25">
      <c r="A176" s="152"/>
      <c r="B176" s="153"/>
      <c r="C176" s="152"/>
      <c r="D176" s="152"/>
      <c r="E176" s="152"/>
      <c r="F176" s="152"/>
      <c r="G176" s="152"/>
    </row>
    <row r="177" spans="1:7" x14ac:dyDescent="0.25">
      <c r="A177" s="152"/>
      <c r="B177" s="153"/>
      <c r="C177" s="152"/>
      <c r="D177" s="152"/>
      <c r="E177" s="152"/>
      <c r="F177" s="152"/>
      <c r="G177" s="152"/>
    </row>
    <row r="178" spans="1:7" x14ac:dyDescent="0.25">
      <c r="A178" s="152"/>
      <c r="B178" s="153"/>
      <c r="C178" s="152"/>
      <c r="D178" s="152"/>
      <c r="E178" s="152"/>
      <c r="F178" s="152"/>
      <c r="G178" s="152"/>
    </row>
    <row r="179" spans="1:7" x14ac:dyDescent="0.25">
      <c r="A179" s="152"/>
      <c r="B179" s="153"/>
      <c r="C179" s="152"/>
      <c r="D179" s="152"/>
      <c r="E179" s="152"/>
      <c r="F179" s="152"/>
      <c r="G179" s="152"/>
    </row>
    <row r="180" spans="1:7" x14ac:dyDescent="0.25">
      <c r="A180" s="152"/>
      <c r="B180" s="153"/>
      <c r="C180" s="152"/>
      <c r="D180" s="152"/>
      <c r="E180" s="152"/>
      <c r="F180" s="152"/>
      <c r="G180" s="152"/>
    </row>
    <row r="181" spans="1:7" x14ac:dyDescent="0.25">
      <c r="A181" s="152"/>
      <c r="B181" s="153"/>
      <c r="C181" s="152"/>
      <c r="D181" s="152"/>
      <c r="E181" s="152"/>
      <c r="F181" s="152"/>
      <c r="G181" s="152"/>
    </row>
    <row r="182" spans="1:7" x14ac:dyDescent="0.25">
      <c r="A182" s="152"/>
      <c r="B182" s="153"/>
      <c r="C182" s="152"/>
      <c r="D182" s="152"/>
      <c r="E182" s="152"/>
      <c r="F182" s="152"/>
      <c r="G182" s="152"/>
    </row>
    <row r="183" spans="1:7" x14ac:dyDescent="0.25">
      <c r="A183" s="152"/>
      <c r="B183" s="153"/>
      <c r="C183" s="152"/>
      <c r="D183" s="152"/>
      <c r="E183" s="152"/>
      <c r="F183" s="152"/>
      <c r="G183" s="152"/>
    </row>
    <row r="184" spans="1:7" x14ac:dyDescent="0.25">
      <c r="A184" s="152"/>
      <c r="B184" s="153"/>
      <c r="C184" s="152"/>
      <c r="D184" s="152"/>
      <c r="E184" s="152"/>
      <c r="F184" s="152"/>
      <c r="G184" s="152"/>
    </row>
    <row r="185" spans="1:7" x14ac:dyDescent="0.25">
      <c r="A185" s="152"/>
      <c r="B185" s="153"/>
      <c r="C185" s="152"/>
      <c r="D185" s="152"/>
      <c r="E185" s="152"/>
      <c r="F185" s="152"/>
      <c r="G185" s="152"/>
    </row>
    <row r="186" spans="1:7" x14ac:dyDescent="0.25">
      <c r="A186" s="152"/>
      <c r="B186" s="153"/>
      <c r="C186" s="152"/>
      <c r="D186" s="152"/>
      <c r="E186" s="152"/>
      <c r="F186" s="152"/>
      <c r="G186" s="152"/>
    </row>
    <row r="187" spans="1:7" x14ac:dyDescent="0.25">
      <c r="A187" s="152"/>
      <c r="B187" s="153"/>
      <c r="C187" s="152"/>
      <c r="D187" s="152"/>
      <c r="E187" s="152"/>
      <c r="F187" s="152"/>
      <c r="G187" s="152"/>
    </row>
    <row r="188" spans="1:7" x14ac:dyDescent="0.25">
      <c r="A188" s="152"/>
      <c r="B188" s="153"/>
      <c r="C188" s="152"/>
      <c r="D188" s="152"/>
      <c r="E188" s="152"/>
      <c r="F188" s="152"/>
      <c r="G188" s="152"/>
    </row>
    <row r="189" spans="1:7" x14ac:dyDescent="0.25">
      <c r="A189" s="152"/>
      <c r="B189" s="153"/>
      <c r="C189" s="152"/>
      <c r="D189" s="152"/>
      <c r="E189" s="152"/>
      <c r="F189" s="152"/>
      <c r="G189" s="152"/>
    </row>
    <row r="190" spans="1:7" x14ac:dyDescent="0.25">
      <c r="A190" s="152"/>
      <c r="B190" s="153"/>
      <c r="C190" s="152"/>
      <c r="D190" s="152"/>
      <c r="E190" s="152"/>
      <c r="F190" s="152"/>
      <c r="G190" s="152"/>
    </row>
    <row r="191" spans="1:7" x14ac:dyDescent="0.25">
      <c r="A191" s="152"/>
      <c r="B191" s="153"/>
      <c r="C191" s="152"/>
      <c r="D191" s="152"/>
      <c r="E191" s="152"/>
      <c r="F191" s="152"/>
      <c r="G191" s="152"/>
    </row>
    <row r="192" spans="1:7" x14ac:dyDescent="0.25">
      <c r="A192" s="152"/>
      <c r="B192" s="153"/>
      <c r="C192" s="152"/>
      <c r="D192" s="152"/>
      <c r="E192" s="152"/>
      <c r="F192" s="152"/>
      <c r="G192" s="152"/>
    </row>
    <row r="193" spans="1:7" x14ac:dyDescent="0.25">
      <c r="A193" s="152"/>
      <c r="B193" s="153"/>
      <c r="C193" s="152"/>
      <c r="D193" s="152"/>
      <c r="E193" s="152"/>
      <c r="F193" s="152"/>
      <c r="G193" s="152"/>
    </row>
    <row r="194" spans="1:7" x14ac:dyDescent="0.25">
      <c r="A194" s="152"/>
      <c r="B194" s="153"/>
      <c r="C194" s="152"/>
      <c r="D194" s="152"/>
      <c r="E194" s="152"/>
      <c r="F194" s="152"/>
      <c r="G194" s="152"/>
    </row>
    <row r="195" spans="1:7" x14ac:dyDescent="0.25">
      <c r="A195" s="152"/>
      <c r="B195" s="153"/>
      <c r="C195" s="152"/>
      <c r="D195" s="152"/>
      <c r="E195" s="152"/>
      <c r="F195" s="152"/>
      <c r="G195" s="152"/>
    </row>
    <row r="196" spans="1:7" x14ac:dyDescent="0.25">
      <c r="A196" s="152"/>
      <c r="B196" s="153"/>
      <c r="C196" s="152"/>
      <c r="D196" s="152"/>
      <c r="E196" s="152"/>
      <c r="F196" s="152"/>
      <c r="G196" s="152"/>
    </row>
    <row r="197" spans="1:7" x14ac:dyDescent="0.25">
      <c r="A197" s="152"/>
      <c r="B197" s="153"/>
      <c r="C197" s="152"/>
      <c r="D197" s="152"/>
      <c r="E197" s="152"/>
      <c r="F197" s="152"/>
      <c r="G197" s="152"/>
    </row>
    <row r="198" spans="1:7" x14ac:dyDescent="0.25">
      <c r="A198" s="152"/>
      <c r="B198" s="153"/>
      <c r="C198" s="152"/>
      <c r="D198" s="152"/>
      <c r="E198" s="152"/>
      <c r="F198" s="152"/>
      <c r="G198" s="152"/>
    </row>
    <row r="199" spans="1:7" x14ac:dyDescent="0.25">
      <c r="A199" s="152"/>
      <c r="B199" s="153"/>
      <c r="C199" s="152"/>
      <c r="D199" s="152"/>
      <c r="E199" s="152"/>
      <c r="F199" s="152"/>
      <c r="G199" s="152"/>
    </row>
    <row r="200" spans="1:7" x14ac:dyDescent="0.25">
      <c r="A200" s="152"/>
      <c r="B200" s="153"/>
      <c r="C200" s="152"/>
      <c r="D200" s="152"/>
      <c r="E200" s="152"/>
      <c r="F200" s="152"/>
      <c r="G200" s="152"/>
    </row>
    <row r="201" spans="1:7" x14ac:dyDescent="0.25">
      <c r="A201" s="152"/>
      <c r="B201" s="153"/>
      <c r="C201" s="152"/>
      <c r="D201" s="152"/>
      <c r="E201" s="152"/>
      <c r="F201" s="152"/>
      <c r="G201" s="152"/>
    </row>
    <row r="202" spans="1:7" x14ac:dyDescent="0.25">
      <c r="A202" s="152"/>
      <c r="B202" s="153"/>
      <c r="C202" s="152"/>
      <c r="D202" s="152"/>
      <c r="E202" s="152"/>
      <c r="F202" s="152"/>
      <c r="G202" s="152"/>
    </row>
    <row r="203" spans="1:7" x14ac:dyDescent="0.25">
      <c r="A203" s="152"/>
      <c r="B203" s="153"/>
      <c r="C203" s="152"/>
      <c r="D203" s="152"/>
      <c r="E203" s="152"/>
      <c r="F203" s="152"/>
      <c r="G203" s="152"/>
    </row>
    <row r="204" spans="1:7" x14ac:dyDescent="0.25">
      <c r="A204" s="152"/>
      <c r="B204" s="153"/>
      <c r="C204" s="152"/>
      <c r="D204" s="152"/>
      <c r="E204" s="152"/>
      <c r="F204" s="152"/>
      <c r="G204" s="152"/>
    </row>
    <row r="205" spans="1:7" x14ac:dyDescent="0.25">
      <c r="A205" s="152"/>
      <c r="B205" s="153"/>
      <c r="C205" s="152"/>
      <c r="D205" s="152"/>
      <c r="E205" s="152"/>
      <c r="F205" s="152"/>
      <c r="G205" s="152"/>
    </row>
    <row r="206" spans="1:7" x14ac:dyDescent="0.25">
      <c r="A206" s="152"/>
      <c r="B206" s="153"/>
      <c r="C206" s="152"/>
      <c r="D206" s="152"/>
      <c r="E206" s="152"/>
      <c r="F206" s="152"/>
      <c r="G206" s="152"/>
    </row>
    <row r="207" spans="1:7" x14ac:dyDescent="0.25">
      <c r="A207" s="152"/>
      <c r="B207" s="153"/>
      <c r="C207" s="152"/>
      <c r="D207" s="152"/>
      <c r="E207" s="152"/>
      <c r="F207" s="152"/>
      <c r="G207" s="152"/>
    </row>
    <row r="208" spans="1:7" x14ac:dyDescent="0.25">
      <c r="A208" s="152"/>
      <c r="B208" s="153"/>
      <c r="C208" s="152"/>
      <c r="D208" s="152"/>
      <c r="E208" s="152"/>
      <c r="F208" s="152"/>
      <c r="G208" s="152"/>
    </row>
    <row r="209" spans="1:7" x14ac:dyDescent="0.25">
      <c r="A209" s="152"/>
      <c r="B209" s="153"/>
      <c r="C209" s="152"/>
      <c r="D209" s="152"/>
      <c r="E209" s="152"/>
      <c r="F209" s="152"/>
      <c r="G209" s="152"/>
    </row>
    <row r="210" spans="1:7" x14ac:dyDescent="0.25">
      <c r="A210" s="152"/>
      <c r="B210" s="153"/>
      <c r="C210" s="152"/>
      <c r="D210" s="152"/>
      <c r="E210" s="152"/>
      <c r="F210" s="152"/>
      <c r="G210" s="152"/>
    </row>
    <row r="211" spans="1:7" x14ac:dyDescent="0.25">
      <c r="A211" s="152"/>
      <c r="B211" s="153"/>
      <c r="C211" s="152"/>
      <c r="D211" s="152"/>
      <c r="E211" s="152"/>
      <c r="F211" s="152"/>
      <c r="G211" s="152"/>
    </row>
    <row r="212" spans="1:7" x14ac:dyDescent="0.25">
      <c r="A212" s="152"/>
      <c r="B212" s="153"/>
      <c r="C212" s="152"/>
      <c r="D212" s="152"/>
      <c r="E212" s="152"/>
      <c r="F212" s="152"/>
      <c r="G212" s="152"/>
    </row>
    <row r="213" spans="1:7" x14ac:dyDescent="0.25">
      <c r="A213" s="152"/>
      <c r="B213" s="153"/>
      <c r="C213" s="152"/>
      <c r="D213" s="152"/>
      <c r="E213" s="152"/>
      <c r="F213" s="152"/>
      <c r="G213" s="152"/>
    </row>
    <row r="214" spans="1:7" x14ac:dyDescent="0.25">
      <c r="A214" s="152"/>
      <c r="B214" s="153"/>
      <c r="C214" s="152"/>
      <c r="D214" s="152"/>
      <c r="E214" s="152"/>
      <c r="F214" s="152"/>
      <c r="G214" s="152"/>
    </row>
    <row r="215" spans="1:7" x14ac:dyDescent="0.25">
      <c r="A215" s="152"/>
      <c r="B215" s="153"/>
      <c r="C215" s="152"/>
      <c r="D215" s="152"/>
      <c r="E215" s="152"/>
      <c r="F215" s="152"/>
      <c r="G215" s="152"/>
    </row>
    <row r="216" spans="1:7" x14ac:dyDescent="0.25">
      <c r="A216" s="152"/>
      <c r="B216" s="153"/>
      <c r="C216" s="152"/>
      <c r="D216" s="152"/>
      <c r="E216" s="152"/>
      <c r="F216" s="152"/>
      <c r="G216" s="152"/>
    </row>
    <row r="217" spans="1:7" x14ac:dyDescent="0.25">
      <c r="A217" s="152"/>
      <c r="B217" s="153"/>
      <c r="C217" s="152"/>
      <c r="D217" s="152"/>
      <c r="E217" s="152"/>
      <c r="F217" s="152"/>
      <c r="G217" s="152"/>
    </row>
    <row r="218" spans="1:7" x14ac:dyDescent="0.25">
      <c r="A218" s="152"/>
      <c r="B218" s="153"/>
      <c r="C218" s="152"/>
      <c r="D218" s="152"/>
      <c r="E218" s="152"/>
      <c r="F218" s="152"/>
      <c r="G218" s="152"/>
    </row>
    <row r="219" spans="1:7" x14ac:dyDescent="0.25">
      <c r="A219" s="152"/>
      <c r="B219" s="153"/>
      <c r="C219" s="152"/>
      <c r="D219" s="152"/>
      <c r="E219" s="152"/>
      <c r="F219" s="152"/>
      <c r="G219" s="152"/>
    </row>
    <row r="220" spans="1:7" x14ac:dyDescent="0.25">
      <c r="A220" s="152"/>
      <c r="B220" s="153"/>
      <c r="C220" s="152"/>
      <c r="D220" s="152"/>
      <c r="E220" s="152"/>
      <c r="F220" s="152"/>
      <c r="G220" s="152"/>
    </row>
    <row r="221" spans="1:7" x14ac:dyDescent="0.25">
      <c r="A221" s="152"/>
      <c r="B221" s="153"/>
      <c r="C221" s="152"/>
      <c r="D221" s="152"/>
      <c r="E221" s="152"/>
      <c r="F221" s="152"/>
      <c r="G221" s="152"/>
    </row>
    <row r="222" spans="1:7" x14ac:dyDescent="0.25">
      <c r="A222" s="152"/>
      <c r="B222" s="153"/>
      <c r="C222" s="152"/>
      <c r="D222" s="152"/>
      <c r="E222" s="152"/>
      <c r="F222" s="152"/>
      <c r="G222" s="152"/>
    </row>
    <row r="223" spans="1:7" x14ac:dyDescent="0.25">
      <c r="A223" s="152"/>
      <c r="B223" s="153"/>
      <c r="C223" s="152"/>
      <c r="D223" s="152"/>
      <c r="E223" s="152"/>
      <c r="F223" s="152"/>
      <c r="G223" s="152"/>
    </row>
    <row r="224" spans="1:7" x14ac:dyDescent="0.25">
      <c r="A224" s="152"/>
      <c r="B224" s="153"/>
      <c r="C224" s="152"/>
      <c r="D224" s="152"/>
      <c r="E224" s="152"/>
      <c r="F224" s="152"/>
      <c r="G224" s="152"/>
    </row>
    <row r="225" spans="1:7" x14ac:dyDescent="0.25">
      <c r="A225" s="152"/>
      <c r="B225" s="153"/>
      <c r="C225" s="152"/>
      <c r="D225" s="152"/>
      <c r="E225" s="152"/>
      <c r="F225" s="152"/>
      <c r="G225" s="152"/>
    </row>
    <row r="226" spans="1:7" x14ac:dyDescent="0.25">
      <c r="A226" s="152"/>
      <c r="B226" s="153"/>
      <c r="C226" s="152"/>
      <c r="D226" s="152"/>
      <c r="E226" s="152"/>
      <c r="F226" s="152"/>
      <c r="G226" s="152"/>
    </row>
    <row r="227" spans="1:7" x14ac:dyDescent="0.25">
      <c r="A227" s="152"/>
      <c r="B227" s="153"/>
      <c r="C227" s="152"/>
      <c r="D227" s="152"/>
      <c r="E227" s="152"/>
      <c r="F227" s="152"/>
      <c r="G227" s="152"/>
    </row>
    <row r="228" spans="1:7" x14ac:dyDescent="0.25">
      <c r="A228" s="152"/>
      <c r="B228" s="153"/>
      <c r="C228" s="152"/>
      <c r="D228" s="152"/>
      <c r="E228" s="152"/>
      <c r="F228" s="152"/>
      <c r="G228" s="152"/>
    </row>
    <row r="229" spans="1:7" x14ac:dyDescent="0.25">
      <c r="A229" s="152"/>
      <c r="B229" s="153"/>
      <c r="C229" s="152"/>
      <c r="D229" s="152"/>
      <c r="E229" s="152"/>
      <c r="F229" s="152"/>
      <c r="G229" s="152"/>
    </row>
    <row r="230" spans="1:7" x14ac:dyDescent="0.25">
      <c r="A230" s="152"/>
      <c r="B230" s="153"/>
      <c r="C230" s="152"/>
      <c r="D230" s="152"/>
      <c r="E230" s="152"/>
      <c r="F230" s="152"/>
      <c r="G230" s="152"/>
    </row>
    <row r="231" spans="1:7" x14ac:dyDescent="0.25">
      <c r="A231" s="152"/>
      <c r="B231" s="153"/>
      <c r="C231" s="152"/>
      <c r="D231" s="152"/>
      <c r="E231" s="152"/>
      <c r="F231" s="152"/>
      <c r="G231" s="152"/>
    </row>
    <row r="232" spans="1:7" x14ac:dyDescent="0.25">
      <c r="A232" s="152"/>
      <c r="B232" s="153"/>
      <c r="C232" s="152"/>
      <c r="D232" s="152"/>
      <c r="E232" s="152"/>
      <c r="F232" s="152"/>
      <c r="G232" s="152"/>
    </row>
    <row r="233" spans="1:7" x14ac:dyDescent="0.25">
      <c r="A233" s="152"/>
      <c r="B233" s="153"/>
      <c r="C233" s="152"/>
      <c r="D233" s="152"/>
      <c r="E233" s="152"/>
      <c r="F233" s="152"/>
      <c r="G233" s="152"/>
    </row>
    <row r="234" spans="1:7" x14ac:dyDescent="0.25">
      <c r="A234" s="152"/>
      <c r="B234" s="153"/>
      <c r="C234" s="152"/>
      <c r="D234" s="152"/>
      <c r="E234" s="152"/>
      <c r="F234" s="152"/>
      <c r="G234" s="152"/>
    </row>
    <row r="235" spans="1:7" x14ac:dyDescent="0.25">
      <c r="A235" s="152"/>
      <c r="B235" s="153"/>
      <c r="C235" s="152"/>
      <c r="D235" s="152"/>
      <c r="E235" s="152"/>
      <c r="F235" s="152"/>
      <c r="G235" s="152"/>
    </row>
    <row r="236" spans="1:7" x14ac:dyDescent="0.25">
      <c r="A236" s="152"/>
      <c r="B236" s="153"/>
      <c r="C236" s="152"/>
      <c r="D236" s="152"/>
      <c r="E236" s="152"/>
      <c r="F236" s="152"/>
      <c r="G236" s="152"/>
    </row>
    <row r="237" spans="1:7" x14ac:dyDescent="0.25">
      <c r="A237" s="152"/>
      <c r="B237" s="153"/>
      <c r="C237" s="152"/>
      <c r="D237" s="152"/>
      <c r="E237" s="152"/>
      <c r="F237" s="152"/>
      <c r="G237" s="152"/>
    </row>
    <row r="238" spans="1:7" x14ac:dyDescent="0.25">
      <c r="A238" s="152"/>
      <c r="B238" s="153"/>
      <c r="C238" s="152"/>
      <c r="D238" s="152"/>
      <c r="E238" s="152"/>
      <c r="F238" s="152"/>
      <c r="G238" s="152"/>
    </row>
    <row r="239" spans="1:7" x14ac:dyDescent="0.25">
      <c r="A239" s="152"/>
      <c r="B239" s="153"/>
      <c r="C239" s="152"/>
      <c r="D239" s="152"/>
      <c r="E239" s="152"/>
      <c r="F239" s="152"/>
      <c r="G239" s="152"/>
    </row>
    <row r="240" spans="1:7" x14ac:dyDescent="0.25">
      <c r="A240" s="152"/>
      <c r="B240" s="153"/>
      <c r="C240" s="152"/>
      <c r="D240" s="152"/>
      <c r="E240" s="152"/>
      <c r="F240" s="152"/>
      <c r="G240" s="152"/>
    </row>
    <row r="241" spans="1:7" x14ac:dyDescent="0.25">
      <c r="A241" s="152"/>
      <c r="B241" s="153"/>
      <c r="C241" s="152"/>
      <c r="D241" s="152"/>
      <c r="E241" s="152"/>
      <c r="F241" s="152"/>
      <c r="G241" s="152"/>
    </row>
    <row r="242" spans="1:7" x14ac:dyDescent="0.25">
      <c r="A242" s="152"/>
      <c r="B242" s="153"/>
      <c r="C242" s="152"/>
      <c r="D242" s="152"/>
      <c r="E242" s="152"/>
      <c r="F242" s="152"/>
      <c r="G242" s="152"/>
    </row>
    <row r="243" spans="1:7" x14ac:dyDescent="0.25">
      <c r="A243" s="152"/>
      <c r="B243" s="153"/>
      <c r="C243" s="152"/>
      <c r="D243" s="152"/>
      <c r="E243" s="152"/>
      <c r="F243" s="152"/>
      <c r="G243" s="152"/>
    </row>
    <row r="244" spans="1:7" x14ac:dyDescent="0.25">
      <c r="A244" s="152"/>
      <c r="B244" s="153"/>
      <c r="C244" s="152"/>
      <c r="D244" s="152"/>
      <c r="E244" s="152"/>
      <c r="F244" s="152"/>
      <c r="G244" s="152"/>
    </row>
    <row r="245" spans="1:7" x14ac:dyDescent="0.25">
      <c r="A245" s="152"/>
      <c r="B245" s="153"/>
      <c r="C245" s="152"/>
      <c r="D245" s="152"/>
      <c r="E245" s="152"/>
      <c r="F245" s="152"/>
      <c r="G245" s="152"/>
    </row>
    <row r="246" spans="1:7" x14ac:dyDescent="0.25">
      <c r="A246" s="152"/>
      <c r="B246" s="153"/>
      <c r="C246" s="152"/>
      <c r="D246" s="152"/>
      <c r="E246" s="152"/>
      <c r="F246" s="152"/>
      <c r="G246" s="152"/>
    </row>
    <row r="247" spans="1:7" x14ac:dyDescent="0.25">
      <c r="A247" s="152"/>
      <c r="B247" s="153"/>
      <c r="C247" s="152"/>
      <c r="D247" s="152"/>
      <c r="E247" s="152"/>
      <c r="F247" s="152"/>
      <c r="G247" s="152"/>
    </row>
    <row r="248" spans="1:7" x14ac:dyDescent="0.25">
      <c r="A248" s="152"/>
      <c r="B248" s="153"/>
      <c r="C248" s="152"/>
      <c r="D248" s="152"/>
      <c r="E248" s="152"/>
      <c r="F248" s="152"/>
      <c r="G248" s="152"/>
    </row>
    <row r="249" spans="1:7" x14ac:dyDescent="0.25">
      <c r="A249" s="152"/>
      <c r="B249" s="153"/>
      <c r="C249" s="152"/>
      <c r="D249" s="152"/>
      <c r="E249" s="152"/>
      <c r="F249" s="152"/>
      <c r="G249" s="152"/>
    </row>
    <row r="250" spans="1:7" x14ac:dyDescent="0.25">
      <c r="A250" s="152"/>
      <c r="B250" s="153"/>
      <c r="C250" s="152"/>
      <c r="D250" s="152"/>
      <c r="E250" s="152"/>
      <c r="F250" s="152"/>
      <c r="G250" s="152"/>
    </row>
    <row r="251" spans="1:7" x14ac:dyDescent="0.25">
      <c r="A251" s="152"/>
      <c r="B251" s="153"/>
      <c r="C251" s="152"/>
      <c r="D251" s="152"/>
      <c r="E251" s="152"/>
      <c r="F251" s="152"/>
      <c r="G251" s="152"/>
    </row>
    <row r="252" spans="1:7" x14ac:dyDescent="0.25">
      <c r="A252" s="152"/>
      <c r="B252" s="153"/>
      <c r="C252" s="152"/>
      <c r="D252" s="152"/>
      <c r="E252" s="152"/>
      <c r="F252" s="152"/>
      <c r="G252" s="152"/>
    </row>
    <row r="253" spans="1:7" x14ac:dyDescent="0.25">
      <c r="A253" s="152"/>
      <c r="B253" s="153"/>
      <c r="C253" s="152"/>
      <c r="D253" s="152"/>
      <c r="E253" s="152"/>
      <c r="F253" s="152"/>
      <c r="G253" s="152"/>
    </row>
    <row r="254" spans="1:7" x14ac:dyDescent="0.25">
      <c r="A254" s="152"/>
      <c r="B254" s="153"/>
      <c r="C254" s="152"/>
      <c r="D254" s="152"/>
      <c r="E254" s="152"/>
      <c r="F254" s="152"/>
      <c r="G254" s="152"/>
    </row>
    <row r="255" spans="1:7" x14ac:dyDescent="0.25">
      <c r="A255" s="152"/>
      <c r="B255" s="153"/>
      <c r="C255" s="152"/>
      <c r="D255" s="152"/>
      <c r="E255" s="152"/>
      <c r="F255" s="152"/>
      <c r="G255" s="152"/>
    </row>
    <row r="256" spans="1:7" x14ac:dyDescent="0.25">
      <c r="A256" s="152"/>
      <c r="B256" s="153"/>
      <c r="C256" s="152"/>
      <c r="D256" s="152"/>
      <c r="E256" s="152"/>
      <c r="F256" s="152"/>
      <c r="G256" s="152"/>
    </row>
    <row r="257" spans="1:7" x14ac:dyDescent="0.25">
      <c r="A257" s="152"/>
      <c r="B257" s="153"/>
      <c r="C257" s="152"/>
      <c r="D257" s="152"/>
      <c r="E257" s="152"/>
      <c r="F257" s="152"/>
      <c r="G257" s="152"/>
    </row>
    <row r="258" spans="1:7" x14ac:dyDescent="0.25">
      <c r="A258" s="152"/>
      <c r="B258" s="153"/>
      <c r="C258" s="152"/>
      <c r="D258" s="152"/>
      <c r="E258" s="152"/>
      <c r="F258" s="152"/>
      <c r="G258" s="152"/>
    </row>
    <row r="259" spans="1:7" x14ac:dyDescent="0.25">
      <c r="A259" s="152"/>
      <c r="B259" s="153"/>
      <c r="C259" s="152"/>
      <c r="D259" s="152"/>
      <c r="E259" s="152"/>
      <c r="F259" s="152"/>
      <c r="G259" s="152"/>
    </row>
    <row r="260" spans="1:7" x14ac:dyDescent="0.25">
      <c r="A260" s="152"/>
      <c r="B260" s="153"/>
      <c r="C260" s="152"/>
      <c r="D260" s="152"/>
      <c r="E260" s="152"/>
      <c r="F260" s="152"/>
      <c r="G260" s="152"/>
    </row>
    <row r="261" spans="1:7" x14ac:dyDescent="0.25">
      <c r="A261" s="152"/>
      <c r="B261" s="153"/>
      <c r="C261" s="152"/>
      <c r="D261" s="152"/>
      <c r="E261" s="152"/>
      <c r="F261" s="152"/>
      <c r="G261" s="152"/>
    </row>
    <row r="262" spans="1:7" x14ac:dyDescent="0.25">
      <c r="A262" s="152"/>
      <c r="B262" s="153"/>
      <c r="C262" s="152"/>
      <c r="D262" s="152"/>
      <c r="E262" s="152"/>
      <c r="F262" s="152"/>
      <c r="G262" s="152"/>
    </row>
    <row r="263" spans="1:7" x14ac:dyDescent="0.25">
      <c r="A263" s="152"/>
      <c r="B263" s="153"/>
      <c r="C263" s="152"/>
      <c r="D263" s="152"/>
      <c r="E263" s="152"/>
      <c r="F263" s="152"/>
      <c r="G263" s="152"/>
    </row>
    <row r="264" spans="1:7" x14ac:dyDescent="0.25">
      <c r="A264" s="152"/>
      <c r="B264" s="153"/>
      <c r="C264" s="152"/>
      <c r="D264" s="152"/>
      <c r="E264" s="152"/>
      <c r="F264" s="152"/>
      <c r="G264" s="152"/>
    </row>
    <row r="265" spans="1:7" x14ac:dyDescent="0.25">
      <c r="A265" s="152"/>
      <c r="B265" s="153"/>
      <c r="C265" s="152"/>
      <c r="D265" s="152"/>
      <c r="E265" s="152"/>
      <c r="F265" s="152"/>
      <c r="G265" s="152"/>
    </row>
    <row r="266" spans="1:7" x14ac:dyDescent="0.25">
      <c r="A266" s="152"/>
      <c r="B266" s="153"/>
      <c r="C266" s="152"/>
      <c r="D266" s="152"/>
      <c r="E266" s="152"/>
      <c r="F266" s="152"/>
      <c r="G266" s="152"/>
    </row>
    <row r="267" spans="1:7" x14ac:dyDescent="0.25">
      <c r="A267" s="152"/>
      <c r="B267" s="153"/>
      <c r="C267" s="152"/>
      <c r="D267" s="152"/>
      <c r="E267" s="152"/>
      <c r="F267" s="152"/>
      <c r="G267" s="152"/>
    </row>
    <row r="268" spans="1:7" x14ac:dyDescent="0.25">
      <c r="A268" s="152"/>
      <c r="B268" s="153"/>
      <c r="C268" s="152"/>
      <c r="D268" s="152"/>
      <c r="E268" s="152"/>
      <c r="F268" s="152"/>
      <c r="G268" s="152"/>
    </row>
    <row r="269" spans="1:7" x14ac:dyDescent="0.25">
      <c r="A269" s="152"/>
      <c r="B269" s="153"/>
      <c r="C269" s="152"/>
      <c r="D269" s="152"/>
      <c r="E269" s="152"/>
      <c r="F269" s="152"/>
      <c r="G269" s="152"/>
    </row>
    <row r="270" spans="1:7" x14ac:dyDescent="0.25">
      <c r="A270" s="152"/>
      <c r="B270" s="153"/>
      <c r="C270" s="152"/>
      <c r="D270" s="152"/>
      <c r="E270" s="152"/>
      <c r="F270" s="152"/>
      <c r="G270" s="152"/>
    </row>
    <row r="271" spans="1:7" x14ac:dyDescent="0.25">
      <c r="A271" s="152"/>
      <c r="B271" s="153"/>
      <c r="C271" s="152"/>
      <c r="D271" s="152"/>
      <c r="E271" s="152"/>
      <c r="F271" s="152"/>
      <c r="G271" s="152"/>
    </row>
    <row r="272" spans="1:7" x14ac:dyDescent="0.25">
      <c r="A272" s="152"/>
      <c r="B272" s="153"/>
      <c r="C272" s="152"/>
      <c r="D272" s="152"/>
      <c r="E272" s="152"/>
      <c r="F272" s="152"/>
      <c r="G272" s="152"/>
    </row>
    <row r="273" spans="1:7" x14ac:dyDescent="0.25">
      <c r="A273" s="152"/>
      <c r="B273" s="153"/>
      <c r="C273" s="152"/>
      <c r="D273" s="152"/>
      <c r="E273" s="152"/>
      <c r="F273" s="152"/>
      <c r="G273" s="152"/>
    </row>
    <row r="274" spans="1:7" x14ac:dyDescent="0.25">
      <c r="A274" s="152"/>
      <c r="B274" s="153"/>
      <c r="C274" s="152"/>
      <c r="D274" s="152"/>
      <c r="E274" s="152"/>
      <c r="F274" s="152"/>
      <c r="G274" s="152"/>
    </row>
    <row r="275" spans="1:7" x14ac:dyDescent="0.25">
      <c r="A275" s="152"/>
      <c r="B275" s="153"/>
      <c r="C275" s="152"/>
      <c r="D275" s="152"/>
      <c r="E275" s="152"/>
      <c r="F275" s="152"/>
      <c r="G275" s="152"/>
    </row>
    <row r="276" spans="1:7" x14ac:dyDescent="0.25">
      <c r="A276" s="152"/>
      <c r="B276" s="153"/>
      <c r="C276" s="152"/>
      <c r="D276" s="152"/>
      <c r="E276" s="152"/>
      <c r="F276" s="152"/>
      <c r="G276" s="152"/>
    </row>
    <row r="277" spans="1:7" x14ac:dyDescent="0.25">
      <c r="A277" s="152"/>
      <c r="B277" s="153"/>
      <c r="C277" s="152"/>
      <c r="D277" s="152"/>
      <c r="E277" s="152"/>
      <c r="F277" s="152"/>
      <c r="G277" s="152"/>
    </row>
    <row r="278" spans="1:7" x14ac:dyDescent="0.25">
      <c r="A278" s="152"/>
      <c r="B278" s="153"/>
      <c r="C278" s="152"/>
      <c r="D278" s="152"/>
      <c r="E278" s="152"/>
      <c r="F278" s="152"/>
      <c r="G278" s="152"/>
    </row>
    <row r="279" spans="1:7" x14ac:dyDescent="0.25">
      <c r="A279" s="152"/>
      <c r="B279" s="153"/>
      <c r="C279" s="152"/>
      <c r="D279" s="152"/>
      <c r="E279" s="152"/>
      <c r="F279" s="152"/>
      <c r="G279" s="152"/>
    </row>
    <row r="280" spans="1:7" x14ac:dyDescent="0.25">
      <c r="A280" s="152"/>
      <c r="B280" s="153"/>
      <c r="C280" s="152"/>
      <c r="D280" s="152"/>
      <c r="E280" s="152"/>
      <c r="F280" s="152"/>
      <c r="G280" s="152"/>
    </row>
    <row r="281" spans="1:7" x14ac:dyDescent="0.25">
      <c r="A281" s="152"/>
      <c r="B281" s="153"/>
      <c r="C281" s="152"/>
      <c r="D281" s="152"/>
      <c r="E281" s="152"/>
      <c r="F281" s="152"/>
      <c r="G281" s="152"/>
    </row>
    <row r="282" spans="1:7" x14ac:dyDescent="0.25">
      <c r="A282" s="152"/>
      <c r="B282" s="153"/>
      <c r="C282" s="152"/>
      <c r="D282" s="152"/>
      <c r="E282" s="152"/>
      <c r="F282" s="152"/>
      <c r="G282" s="152"/>
    </row>
    <row r="283" spans="1:7" x14ac:dyDescent="0.25">
      <c r="A283" s="152"/>
      <c r="B283" s="153"/>
      <c r="C283" s="152"/>
      <c r="D283" s="152"/>
      <c r="E283" s="152"/>
      <c r="F283" s="152"/>
      <c r="G283" s="152"/>
    </row>
    <row r="284" spans="1:7" x14ac:dyDescent="0.25">
      <c r="A284" s="152"/>
      <c r="B284" s="153"/>
      <c r="C284" s="152"/>
      <c r="D284" s="152"/>
      <c r="E284" s="152"/>
      <c r="F284" s="152"/>
      <c r="G284" s="152"/>
    </row>
    <row r="285" spans="1:7" x14ac:dyDescent="0.25">
      <c r="A285" s="152"/>
      <c r="B285" s="153"/>
      <c r="C285" s="152"/>
      <c r="D285" s="152"/>
      <c r="E285" s="152"/>
      <c r="F285" s="152"/>
      <c r="G285" s="152"/>
    </row>
    <row r="286" spans="1:7" x14ac:dyDescent="0.25">
      <c r="A286" s="152"/>
      <c r="B286" s="153"/>
      <c r="C286" s="152"/>
      <c r="D286" s="152"/>
      <c r="E286" s="152"/>
      <c r="F286" s="152"/>
      <c r="G286" s="152"/>
    </row>
    <row r="287" spans="1:7" x14ac:dyDescent="0.25">
      <c r="A287" s="152"/>
      <c r="B287" s="153"/>
      <c r="C287" s="152"/>
      <c r="D287" s="152"/>
      <c r="E287" s="152"/>
      <c r="F287" s="152"/>
      <c r="G287" s="152"/>
    </row>
    <row r="288" spans="1:7" x14ac:dyDescent="0.25">
      <c r="A288" s="152"/>
      <c r="B288" s="153"/>
      <c r="C288" s="152"/>
      <c r="D288" s="152"/>
      <c r="E288" s="152"/>
      <c r="F288" s="152"/>
      <c r="G288" s="152"/>
    </row>
    <row r="289" spans="1:7" x14ac:dyDescent="0.25">
      <c r="A289" s="152"/>
      <c r="B289" s="153"/>
      <c r="C289" s="152"/>
      <c r="D289" s="152"/>
      <c r="E289" s="152"/>
      <c r="F289" s="152"/>
      <c r="G289" s="152"/>
    </row>
    <row r="290" spans="1:7" x14ac:dyDescent="0.25">
      <c r="A290" s="152"/>
      <c r="B290" s="153"/>
      <c r="C290" s="152"/>
      <c r="D290" s="152"/>
      <c r="E290" s="152"/>
      <c r="F290" s="152"/>
      <c r="G290" s="152"/>
    </row>
    <row r="291" spans="1:7" x14ac:dyDescent="0.25">
      <c r="A291" s="152"/>
      <c r="B291" s="153"/>
      <c r="C291" s="152"/>
      <c r="D291" s="152"/>
      <c r="E291" s="152"/>
      <c r="F291" s="152"/>
      <c r="G291" s="152"/>
    </row>
    <row r="292" spans="1:7" x14ac:dyDescent="0.25">
      <c r="A292" s="152"/>
      <c r="B292" s="153"/>
      <c r="C292" s="152"/>
      <c r="D292" s="152"/>
      <c r="E292" s="152"/>
      <c r="F292" s="152"/>
      <c r="G292" s="152"/>
    </row>
    <row r="293" spans="1:7" x14ac:dyDescent="0.25">
      <c r="A293" s="152"/>
      <c r="B293" s="153"/>
      <c r="C293" s="152"/>
      <c r="D293" s="152"/>
      <c r="E293" s="152"/>
      <c r="F293" s="152"/>
      <c r="G293" s="152"/>
    </row>
    <row r="294" spans="1:7" x14ac:dyDescent="0.25">
      <c r="A294" s="152"/>
      <c r="B294" s="153"/>
      <c r="C294" s="152"/>
      <c r="D294" s="152"/>
      <c r="E294" s="152"/>
      <c r="F294" s="152"/>
      <c r="G294" s="152"/>
    </row>
    <row r="295" spans="1:7" x14ac:dyDescent="0.25">
      <c r="A295" s="152"/>
      <c r="B295" s="153"/>
      <c r="C295" s="152"/>
      <c r="D295" s="152"/>
      <c r="E295" s="152"/>
      <c r="F295" s="152"/>
      <c r="G295" s="152"/>
    </row>
    <row r="296" spans="1:7" x14ac:dyDescent="0.25">
      <c r="A296" s="152"/>
      <c r="B296" s="153"/>
      <c r="C296" s="152"/>
      <c r="D296" s="152"/>
      <c r="E296" s="152"/>
      <c r="F296" s="152"/>
      <c r="G296" s="152"/>
    </row>
    <row r="297" spans="1:7" x14ac:dyDescent="0.25">
      <c r="A297" s="152"/>
      <c r="B297" s="153"/>
      <c r="C297" s="152"/>
      <c r="D297" s="152"/>
      <c r="E297" s="152"/>
      <c r="F297" s="152"/>
      <c r="G297" s="152"/>
    </row>
    <row r="298" spans="1:7" x14ac:dyDescent="0.25">
      <c r="A298" s="152"/>
      <c r="B298" s="153"/>
      <c r="C298" s="152"/>
      <c r="D298" s="152"/>
      <c r="E298" s="152"/>
      <c r="F298" s="152"/>
      <c r="G298" s="152"/>
    </row>
    <row r="299" spans="1:7" x14ac:dyDescent="0.25">
      <c r="A299" s="152"/>
      <c r="B299" s="153"/>
      <c r="C299" s="152"/>
      <c r="D299" s="152"/>
      <c r="E299" s="152"/>
      <c r="F299" s="152"/>
      <c r="G299" s="152"/>
    </row>
    <row r="300" spans="1:7" x14ac:dyDescent="0.25">
      <c r="A300" s="152"/>
      <c r="B300" s="153"/>
      <c r="C300" s="152"/>
      <c r="D300" s="152"/>
      <c r="E300" s="152"/>
      <c r="F300" s="152"/>
      <c r="G300" s="152"/>
    </row>
    <row r="301" spans="1:7" x14ac:dyDescent="0.25">
      <c r="A301" s="152"/>
      <c r="B301" s="153"/>
      <c r="C301" s="152"/>
      <c r="D301" s="152"/>
      <c r="E301" s="152"/>
      <c r="F301" s="152"/>
      <c r="G301" s="152"/>
    </row>
    <row r="302" spans="1:7" x14ac:dyDescent="0.25">
      <c r="A302" s="152"/>
      <c r="B302" s="153"/>
      <c r="C302" s="152"/>
      <c r="D302" s="152"/>
      <c r="E302" s="152"/>
      <c r="F302" s="152"/>
      <c r="G302" s="152"/>
    </row>
    <row r="303" spans="1:7" x14ac:dyDescent="0.25">
      <c r="A303" s="152"/>
      <c r="B303" s="153"/>
      <c r="C303" s="152"/>
      <c r="D303" s="152"/>
      <c r="E303" s="152"/>
      <c r="F303" s="152"/>
      <c r="G303" s="152"/>
    </row>
    <row r="304" spans="1:7" x14ac:dyDescent="0.25">
      <c r="A304" s="152"/>
      <c r="B304" s="153"/>
      <c r="C304" s="152"/>
      <c r="D304" s="152"/>
      <c r="E304" s="152"/>
      <c r="F304" s="152"/>
      <c r="G304" s="152"/>
    </row>
    <row r="305" spans="1:7" x14ac:dyDescent="0.25">
      <c r="A305" s="152"/>
      <c r="B305" s="153"/>
      <c r="C305" s="152"/>
      <c r="D305" s="152"/>
      <c r="E305" s="152"/>
      <c r="F305" s="152"/>
      <c r="G305" s="152"/>
    </row>
    <row r="306" spans="1:7" x14ac:dyDescent="0.25">
      <c r="A306" s="152"/>
      <c r="B306" s="153"/>
      <c r="C306" s="152"/>
      <c r="D306" s="152"/>
      <c r="E306" s="152"/>
      <c r="F306" s="152"/>
      <c r="G306" s="152"/>
    </row>
    <row r="307" spans="1:7" x14ac:dyDescent="0.25">
      <c r="A307" s="152"/>
      <c r="B307" s="153"/>
      <c r="C307" s="152"/>
      <c r="D307" s="152"/>
      <c r="E307" s="152"/>
      <c r="F307" s="152"/>
      <c r="G307" s="152"/>
    </row>
    <row r="308" spans="1:7" x14ac:dyDescent="0.25">
      <c r="A308" s="152"/>
      <c r="B308" s="153"/>
      <c r="C308" s="152"/>
      <c r="D308" s="152"/>
      <c r="E308" s="152"/>
      <c r="F308" s="152"/>
      <c r="G308" s="152"/>
    </row>
    <row r="309" spans="1:7" x14ac:dyDescent="0.25">
      <c r="A309" s="152"/>
      <c r="B309" s="153"/>
      <c r="C309" s="152"/>
      <c r="D309" s="152"/>
      <c r="E309" s="152"/>
      <c r="F309" s="152"/>
      <c r="G309" s="152"/>
    </row>
    <row r="310" spans="1:7" x14ac:dyDescent="0.25">
      <c r="A310" s="152"/>
      <c r="B310" s="153"/>
      <c r="C310" s="152"/>
      <c r="D310" s="152"/>
      <c r="E310" s="152"/>
      <c r="F310" s="152"/>
      <c r="G310" s="152"/>
    </row>
    <row r="311" spans="1:7" x14ac:dyDescent="0.25">
      <c r="A311" s="152"/>
      <c r="B311" s="153"/>
      <c r="C311" s="152"/>
      <c r="D311" s="152"/>
      <c r="E311" s="152"/>
      <c r="F311" s="152"/>
      <c r="G311" s="152"/>
    </row>
    <row r="312" spans="1:7" x14ac:dyDescent="0.25">
      <c r="A312" s="152"/>
      <c r="B312" s="153"/>
      <c r="C312" s="152"/>
      <c r="D312" s="152"/>
      <c r="E312" s="152"/>
      <c r="F312" s="152"/>
      <c r="G312" s="152"/>
    </row>
    <row r="313" spans="1:7" x14ac:dyDescent="0.25">
      <c r="A313" s="152"/>
      <c r="B313" s="153"/>
      <c r="C313" s="152"/>
      <c r="D313" s="152"/>
      <c r="E313" s="152"/>
      <c r="F313" s="152"/>
      <c r="G313" s="152"/>
    </row>
    <row r="314" spans="1:7" x14ac:dyDescent="0.25">
      <c r="A314" s="152"/>
      <c r="B314" s="153"/>
      <c r="C314" s="152"/>
      <c r="D314" s="152"/>
      <c r="E314" s="152"/>
      <c r="F314" s="152"/>
      <c r="G314" s="152"/>
    </row>
    <row r="315" spans="1:7" x14ac:dyDescent="0.25">
      <c r="A315" s="152"/>
      <c r="B315" s="153"/>
      <c r="C315" s="152"/>
      <c r="D315" s="152"/>
      <c r="E315" s="152"/>
      <c r="F315" s="152"/>
      <c r="G315" s="152"/>
    </row>
    <row r="316" spans="1:7" x14ac:dyDescent="0.25">
      <c r="A316" s="152"/>
      <c r="B316" s="153"/>
      <c r="C316" s="152"/>
      <c r="D316" s="152"/>
      <c r="E316" s="152"/>
      <c r="F316" s="152"/>
      <c r="G316" s="152"/>
    </row>
    <row r="317" spans="1:7" x14ac:dyDescent="0.25">
      <c r="A317" s="152"/>
      <c r="B317" s="153"/>
      <c r="C317" s="152"/>
      <c r="D317" s="152"/>
      <c r="E317" s="152"/>
      <c r="F317" s="152"/>
      <c r="G317" s="152"/>
    </row>
    <row r="318" spans="1:7" x14ac:dyDescent="0.25">
      <c r="A318" s="152"/>
      <c r="B318" s="153"/>
      <c r="C318" s="152"/>
      <c r="D318" s="152"/>
      <c r="E318" s="152"/>
      <c r="F318" s="152"/>
      <c r="G318" s="152"/>
    </row>
    <row r="319" spans="1:7" x14ac:dyDescent="0.25">
      <c r="A319" s="152"/>
      <c r="B319" s="153"/>
      <c r="C319" s="152"/>
      <c r="D319" s="152"/>
      <c r="E319" s="152"/>
      <c r="F319" s="152"/>
      <c r="G319" s="152"/>
    </row>
    <row r="320" spans="1:7" x14ac:dyDescent="0.25">
      <c r="A320" s="152"/>
      <c r="B320" s="153"/>
      <c r="C320" s="152"/>
      <c r="D320" s="152"/>
      <c r="E320" s="152"/>
      <c r="F320" s="152"/>
      <c r="G320" s="152"/>
    </row>
    <row r="321" spans="1:7" x14ac:dyDescent="0.25">
      <c r="A321" s="152"/>
      <c r="B321" s="153"/>
      <c r="C321" s="152"/>
      <c r="D321" s="152"/>
      <c r="E321" s="152"/>
      <c r="F321" s="152"/>
      <c r="G321" s="152"/>
    </row>
    <row r="322" spans="1:7" x14ac:dyDescent="0.25">
      <c r="A322" s="152"/>
      <c r="B322" s="153"/>
      <c r="C322" s="152"/>
      <c r="D322" s="152"/>
      <c r="E322" s="152"/>
      <c r="F322" s="152"/>
      <c r="G322" s="152"/>
    </row>
    <row r="323" spans="1:7" x14ac:dyDescent="0.25">
      <c r="A323" s="152"/>
      <c r="B323" s="153"/>
      <c r="C323" s="152"/>
      <c r="D323" s="152"/>
      <c r="E323" s="152"/>
      <c r="F323" s="152"/>
      <c r="G323" s="152"/>
    </row>
    <row r="324" spans="1:7" x14ac:dyDescent="0.25">
      <c r="A324" s="152"/>
      <c r="B324" s="153"/>
      <c r="C324" s="152"/>
      <c r="D324" s="152"/>
      <c r="E324" s="152"/>
      <c r="F324" s="152"/>
      <c r="G324" s="152"/>
    </row>
    <row r="325" spans="1:7" x14ac:dyDescent="0.25">
      <c r="A325" s="152"/>
      <c r="B325" s="153"/>
      <c r="C325" s="152"/>
      <c r="D325" s="152"/>
      <c r="E325" s="152"/>
      <c r="F325" s="152"/>
      <c r="G325" s="152"/>
    </row>
    <row r="326" spans="1:7" x14ac:dyDescent="0.25">
      <c r="A326" s="152"/>
      <c r="B326" s="153"/>
      <c r="C326" s="152"/>
      <c r="D326" s="152"/>
      <c r="E326" s="152"/>
      <c r="F326" s="152"/>
      <c r="G326" s="152"/>
    </row>
    <row r="327" spans="1:7" x14ac:dyDescent="0.25">
      <c r="A327" s="152"/>
      <c r="B327" s="153"/>
      <c r="C327" s="152"/>
      <c r="D327" s="152"/>
      <c r="E327" s="152"/>
      <c r="F327" s="152"/>
      <c r="G327" s="152"/>
    </row>
    <row r="328" spans="1:7" x14ac:dyDescent="0.25">
      <c r="A328" s="152"/>
      <c r="B328" s="153"/>
      <c r="C328" s="152"/>
      <c r="D328" s="152"/>
      <c r="E328" s="152"/>
      <c r="F328" s="152"/>
      <c r="G328" s="152"/>
    </row>
    <row r="329" spans="1:7" x14ac:dyDescent="0.25">
      <c r="A329" s="153"/>
      <c r="B329" s="153"/>
      <c r="C329" s="152"/>
      <c r="D329" s="152"/>
      <c r="E329" s="152"/>
      <c r="F329" s="152"/>
      <c r="G329" s="152"/>
    </row>
    <row r="330" spans="1:7" x14ac:dyDescent="0.25">
      <c r="A330" s="153"/>
      <c r="B330" s="153"/>
      <c r="C330" s="152"/>
      <c r="D330" s="152"/>
      <c r="E330" s="152"/>
      <c r="F330" s="152"/>
      <c r="G330" s="152"/>
    </row>
    <row r="331" spans="1:7" x14ac:dyDescent="0.25">
      <c r="A331" s="153"/>
      <c r="B331" s="153"/>
      <c r="C331" s="152"/>
      <c r="D331" s="152"/>
      <c r="E331" s="152"/>
      <c r="F331" s="152"/>
      <c r="G331" s="152"/>
    </row>
    <row r="332" spans="1:7" x14ac:dyDescent="0.25">
      <c r="A332" s="153"/>
      <c r="B332" s="153"/>
      <c r="C332" s="152"/>
      <c r="D332" s="152"/>
      <c r="E332" s="152"/>
      <c r="F332" s="152"/>
      <c r="G332" s="152"/>
    </row>
    <row r="333" spans="1:7" x14ac:dyDescent="0.25">
      <c r="A333" s="153"/>
      <c r="B333" s="153"/>
      <c r="C333" s="152"/>
      <c r="D333" s="152"/>
      <c r="E333" s="152"/>
      <c r="F333" s="152"/>
      <c r="G333" s="152"/>
    </row>
    <row r="334" spans="1:7" x14ac:dyDescent="0.25">
      <c r="A334" s="153"/>
      <c r="B334" s="153"/>
      <c r="C334" s="152"/>
      <c r="D334" s="152"/>
      <c r="E334" s="152"/>
      <c r="F334" s="152"/>
      <c r="G334" s="152"/>
    </row>
    <row r="335" spans="1:7" x14ac:dyDescent="0.25">
      <c r="A335" s="153"/>
      <c r="B335" s="153"/>
      <c r="C335" s="152"/>
      <c r="D335" s="152"/>
      <c r="E335" s="152"/>
      <c r="F335" s="152"/>
      <c r="G335" s="152"/>
    </row>
    <row r="336" spans="1:7" x14ac:dyDescent="0.25">
      <c r="A336" s="153"/>
      <c r="B336" s="153"/>
      <c r="C336" s="152"/>
      <c r="D336" s="152"/>
      <c r="E336" s="152"/>
      <c r="F336" s="152"/>
      <c r="G336" s="152"/>
    </row>
    <row r="337" spans="1:7" x14ac:dyDescent="0.25">
      <c r="A337" s="153"/>
      <c r="B337" s="153"/>
      <c r="C337" s="152"/>
      <c r="D337" s="152"/>
      <c r="E337" s="152"/>
      <c r="F337" s="152"/>
      <c r="G337" s="152"/>
    </row>
    <row r="338" spans="1:7" x14ac:dyDescent="0.25">
      <c r="A338" s="153"/>
      <c r="B338" s="153"/>
      <c r="C338" s="152"/>
      <c r="D338" s="152"/>
      <c r="E338" s="152"/>
      <c r="F338" s="152"/>
      <c r="G338" s="152"/>
    </row>
    <row r="339" spans="1:7" x14ac:dyDescent="0.25">
      <c r="A339" s="153"/>
      <c r="B339" s="153"/>
      <c r="C339" s="152"/>
      <c r="D339" s="152"/>
      <c r="E339" s="152"/>
      <c r="F339" s="152"/>
      <c r="G339" s="152"/>
    </row>
    <row r="340" spans="1:7" x14ac:dyDescent="0.25">
      <c r="A340" s="153"/>
      <c r="B340" s="153"/>
      <c r="C340" s="152"/>
      <c r="D340" s="152"/>
      <c r="E340" s="152"/>
      <c r="F340" s="152"/>
      <c r="G340" s="152"/>
    </row>
    <row r="341" spans="1:7" x14ac:dyDescent="0.25">
      <c r="A341" s="153"/>
      <c r="B341" s="153"/>
      <c r="C341" s="152"/>
      <c r="D341" s="152"/>
      <c r="E341" s="152"/>
      <c r="F341" s="152"/>
      <c r="G341" s="152"/>
    </row>
    <row r="342" spans="1:7" x14ac:dyDescent="0.25">
      <c r="A342" s="153"/>
      <c r="B342" s="153"/>
      <c r="C342" s="152"/>
      <c r="D342" s="152"/>
      <c r="E342" s="152"/>
      <c r="F342" s="152"/>
      <c r="G342" s="152"/>
    </row>
    <row r="343" spans="1:7" x14ac:dyDescent="0.25">
      <c r="A343" s="153"/>
      <c r="B343" s="153"/>
      <c r="C343" s="152"/>
      <c r="D343" s="152"/>
      <c r="E343" s="152"/>
      <c r="F343" s="152"/>
      <c r="G343" s="152"/>
    </row>
    <row r="344" spans="1:7" x14ac:dyDescent="0.25">
      <c r="A344" s="153"/>
      <c r="B344" s="153"/>
      <c r="C344" s="152"/>
      <c r="D344" s="152"/>
      <c r="E344" s="152"/>
      <c r="F344" s="152"/>
      <c r="G344" s="152"/>
    </row>
    <row r="345" spans="1:7" x14ac:dyDescent="0.25">
      <c r="A345" s="153"/>
      <c r="B345" s="153"/>
      <c r="C345" s="152"/>
      <c r="D345" s="152"/>
      <c r="E345" s="152"/>
      <c r="F345" s="152"/>
      <c r="G345" s="152"/>
    </row>
    <row r="346" spans="1:7" x14ac:dyDescent="0.25">
      <c r="A346" s="153"/>
      <c r="B346" s="153"/>
      <c r="C346" s="152"/>
      <c r="D346" s="152"/>
      <c r="E346" s="152"/>
      <c r="F346" s="152"/>
      <c r="G346" s="152"/>
    </row>
    <row r="347" spans="1:7" x14ac:dyDescent="0.25">
      <c r="A347" s="153"/>
      <c r="B347" s="153"/>
      <c r="C347" s="152"/>
      <c r="D347" s="152"/>
      <c r="E347" s="152"/>
      <c r="F347" s="152"/>
      <c r="G347" s="152"/>
    </row>
    <row r="348" spans="1:7" x14ac:dyDescent="0.25">
      <c r="A348" s="153"/>
      <c r="B348" s="153"/>
      <c r="C348" s="152"/>
      <c r="D348" s="152"/>
      <c r="E348" s="152"/>
      <c r="F348" s="152"/>
      <c r="G348" s="152"/>
    </row>
    <row r="349" spans="1:7" x14ac:dyDescent="0.25">
      <c r="A349" s="153"/>
      <c r="B349" s="153"/>
      <c r="C349" s="152"/>
      <c r="D349" s="152"/>
      <c r="E349" s="152"/>
      <c r="F349" s="152"/>
      <c r="G349" s="152"/>
    </row>
    <row r="350" spans="1:7" x14ac:dyDescent="0.25">
      <c r="A350" s="153"/>
      <c r="B350" s="153"/>
      <c r="C350" s="152"/>
      <c r="D350" s="152"/>
      <c r="E350" s="152"/>
      <c r="F350" s="152"/>
      <c r="G350" s="152"/>
    </row>
    <row r="351" spans="1:7" x14ac:dyDescent="0.25">
      <c r="A351" s="153"/>
      <c r="B351" s="153"/>
      <c r="C351" s="152"/>
      <c r="D351" s="152"/>
      <c r="E351" s="152"/>
      <c r="F351" s="152"/>
      <c r="G351" s="152"/>
    </row>
    <row r="352" spans="1:7" x14ac:dyDescent="0.25">
      <c r="A352" s="153"/>
      <c r="B352" s="153"/>
      <c r="C352" s="152"/>
      <c r="D352" s="152"/>
      <c r="E352" s="152"/>
      <c r="F352" s="152"/>
      <c r="G352" s="152"/>
    </row>
    <row r="353" spans="1:7" x14ac:dyDescent="0.25">
      <c r="A353" s="153"/>
      <c r="B353" s="153"/>
      <c r="C353" s="152"/>
      <c r="D353" s="152"/>
      <c r="E353" s="152"/>
      <c r="F353" s="152"/>
      <c r="G353" s="152"/>
    </row>
    <row r="354" spans="1:7" x14ac:dyDescent="0.25">
      <c r="A354" s="153"/>
      <c r="B354" s="153"/>
      <c r="C354" s="152"/>
      <c r="D354" s="152"/>
      <c r="E354" s="152"/>
      <c r="F354" s="152"/>
      <c r="G354" s="152"/>
    </row>
    <row r="355" spans="1:7" x14ac:dyDescent="0.25">
      <c r="A355" s="153"/>
      <c r="B355" s="153"/>
      <c r="C355" s="152"/>
      <c r="D355" s="152"/>
      <c r="E355" s="152"/>
      <c r="F355" s="152"/>
      <c r="G355" s="152"/>
    </row>
    <row r="356" spans="1:7" x14ac:dyDescent="0.25">
      <c r="A356" s="153"/>
      <c r="B356" s="153"/>
      <c r="C356" s="152"/>
      <c r="D356" s="152"/>
      <c r="E356" s="152"/>
      <c r="F356" s="152"/>
      <c r="G356" s="152"/>
    </row>
    <row r="357" spans="1:7" x14ac:dyDescent="0.25">
      <c r="A357" s="153"/>
      <c r="B357" s="153"/>
      <c r="C357" s="152"/>
      <c r="D357" s="152"/>
      <c r="E357" s="152"/>
      <c r="F357" s="152"/>
      <c r="G357" s="152"/>
    </row>
    <row r="358" spans="1:7" x14ac:dyDescent="0.25">
      <c r="A358" s="153"/>
      <c r="B358" s="153"/>
      <c r="C358" s="152"/>
      <c r="D358" s="152"/>
      <c r="E358" s="152"/>
      <c r="F358" s="152"/>
      <c r="G358" s="152"/>
    </row>
    <row r="359" spans="1:7" x14ac:dyDescent="0.25">
      <c r="A359" s="153"/>
      <c r="B359" s="153"/>
      <c r="C359" s="152"/>
      <c r="D359" s="152"/>
      <c r="E359" s="152"/>
      <c r="F359" s="152"/>
      <c r="G359" s="152"/>
    </row>
    <row r="360" spans="1:7" x14ac:dyDescent="0.25">
      <c r="A360" s="153"/>
      <c r="B360" s="153"/>
      <c r="C360" s="152"/>
      <c r="D360" s="152"/>
      <c r="E360" s="152"/>
      <c r="F360" s="152"/>
      <c r="G360" s="152"/>
    </row>
    <row r="361" spans="1:7" x14ac:dyDescent="0.25">
      <c r="A361" s="153"/>
      <c r="B361" s="153"/>
      <c r="C361" s="152"/>
      <c r="D361" s="152"/>
      <c r="E361" s="152"/>
      <c r="F361" s="152"/>
      <c r="G361" s="152"/>
    </row>
    <row r="362" spans="1:7" x14ac:dyDescent="0.25">
      <c r="A362" s="153"/>
      <c r="B362" s="153"/>
      <c r="C362" s="152"/>
      <c r="D362" s="152"/>
      <c r="E362" s="152"/>
      <c r="F362" s="152"/>
      <c r="G362" s="152"/>
    </row>
    <row r="363" spans="1:7" x14ac:dyDescent="0.25">
      <c r="A363" s="153"/>
      <c r="B363" s="153"/>
      <c r="C363" s="152"/>
      <c r="D363" s="152"/>
      <c r="E363" s="152"/>
      <c r="F363" s="152"/>
      <c r="G363" s="152"/>
    </row>
    <row r="364" spans="1:7" x14ac:dyDescent="0.25">
      <c r="A364" s="153"/>
      <c r="B364" s="153"/>
      <c r="C364" s="152"/>
      <c r="D364" s="152"/>
      <c r="E364" s="152"/>
      <c r="F364" s="152"/>
      <c r="G364" s="152"/>
    </row>
    <row r="365" spans="1:7" x14ac:dyDescent="0.25">
      <c r="A365" s="153"/>
      <c r="B365" s="153"/>
      <c r="C365" s="152"/>
      <c r="D365" s="152"/>
      <c r="E365" s="152"/>
      <c r="F365" s="152"/>
      <c r="G365" s="152"/>
    </row>
    <row r="366" spans="1:7" x14ac:dyDescent="0.25">
      <c r="A366" s="153"/>
      <c r="B366" s="153"/>
      <c r="C366" s="152"/>
      <c r="D366" s="152"/>
      <c r="E366" s="152"/>
      <c r="F366" s="152"/>
      <c r="G366" s="152"/>
    </row>
    <row r="367" spans="1:7" x14ac:dyDescent="0.25">
      <c r="A367" s="153"/>
      <c r="B367" s="153"/>
      <c r="C367" s="152"/>
      <c r="D367" s="152"/>
      <c r="E367" s="152"/>
      <c r="F367" s="152"/>
      <c r="G367" s="152"/>
    </row>
    <row r="368" spans="1:7" x14ac:dyDescent="0.25">
      <c r="A368" s="153"/>
      <c r="B368" s="153"/>
      <c r="C368" s="152"/>
      <c r="D368" s="152"/>
      <c r="E368" s="152"/>
      <c r="F368" s="152"/>
      <c r="G368" s="152"/>
    </row>
    <row r="369" spans="1:7" x14ac:dyDescent="0.25">
      <c r="A369" s="153"/>
      <c r="B369" s="153"/>
      <c r="C369" s="152"/>
      <c r="D369" s="152"/>
      <c r="E369" s="152"/>
      <c r="F369" s="152"/>
      <c r="G369" s="152"/>
    </row>
    <row r="370" spans="1:7" x14ac:dyDescent="0.25">
      <c r="A370" s="153"/>
      <c r="B370" s="153"/>
      <c r="C370" s="152"/>
      <c r="D370" s="152"/>
      <c r="E370" s="152"/>
      <c r="F370" s="152"/>
      <c r="G370" s="152"/>
    </row>
    <row r="371" spans="1:7" x14ac:dyDescent="0.25">
      <c r="A371" s="153"/>
      <c r="B371" s="153"/>
      <c r="C371" s="152"/>
      <c r="D371" s="152"/>
      <c r="E371" s="152"/>
      <c r="F371" s="152"/>
      <c r="G371" s="152"/>
    </row>
    <row r="372" spans="1:7" x14ac:dyDescent="0.25">
      <c r="A372" s="153"/>
      <c r="B372" s="153"/>
      <c r="C372" s="152"/>
      <c r="D372" s="152"/>
      <c r="E372" s="152"/>
      <c r="F372" s="152"/>
      <c r="G372" s="152"/>
    </row>
    <row r="373" spans="1:7" x14ac:dyDescent="0.25">
      <c r="A373" s="153"/>
      <c r="B373" s="153"/>
      <c r="C373" s="152"/>
      <c r="D373" s="152"/>
      <c r="E373" s="152"/>
      <c r="F373" s="152"/>
      <c r="G373" s="152"/>
    </row>
    <row r="374" spans="1:7" x14ac:dyDescent="0.25">
      <c r="A374" s="153"/>
      <c r="B374" s="153"/>
      <c r="C374" s="152"/>
      <c r="D374" s="152"/>
      <c r="E374" s="152"/>
      <c r="F374" s="152"/>
      <c r="G374" s="152"/>
    </row>
    <row r="375" spans="1:7" x14ac:dyDescent="0.25">
      <c r="A375" s="153"/>
      <c r="B375" s="153"/>
      <c r="C375" s="152"/>
      <c r="D375" s="152"/>
      <c r="E375" s="152"/>
      <c r="F375" s="152"/>
      <c r="G375" s="152"/>
    </row>
    <row r="376" spans="1:7" x14ac:dyDescent="0.25">
      <c r="A376" s="153"/>
      <c r="B376" s="153"/>
      <c r="C376" s="152"/>
      <c r="D376" s="152"/>
      <c r="E376" s="152"/>
      <c r="F376" s="152"/>
      <c r="G376" s="152"/>
    </row>
    <row r="377" spans="1:7" x14ac:dyDescent="0.25">
      <c r="A377" s="153"/>
      <c r="B377" s="153"/>
      <c r="C377" s="152"/>
      <c r="D377" s="152"/>
      <c r="E377" s="152"/>
      <c r="F377" s="152"/>
      <c r="G377" s="152"/>
    </row>
    <row r="378" spans="1:7" x14ac:dyDescent="0.25">
      <c r="A378" s="153"/>
      <c r="B378" s="153"/>
      <c r="C378" s="152"/>
      <c r="D378" s="152"/>
      <c r="E378" s="152"/>
      <c r="F378" s="152"/>
      <c r="G378" s="152"/>
    </row>
    <row r="379" spans="1:7" x14ac:dyDescent="0.25">
      <c r="A379" s="153"/>
      <c r="B379" s="153"/>
      <c r="C379" s="152"/>
      <c r="D379" s="152"/>
      <c r="E379" s="152"/>
      <c r="F379" s="152"/>
      <c r="G379" s="152"/>
    </row>
    <row r="380" spans="1:7" x14ac:dyDescent="0.25">
      <c r="A380" s="153"/>
      <c r="B380" s="153"/>
      <c r="C380" s="152"/>
      <c r="D380" s="152"/>
      <c r="E380" s="152"/>
      <c r="F380" s="152"/>
      <c r="G380" s="152"/>
    </row>
    <row r="381" spans="1:7" x14ac:dyDescent="0.25">
      <c r="A381" s="153"/>
      <c r="B381" s="153"/>
      <c r="C381" s="152"/>
      <c r="D381" s="152"/>
      <c r="E381" s="152"/>
      <c r="F381" s="152"/>
      <c r="G381" s="152"/>
    </row>
    <row r="382" spans="1:7" x14ac:dyDescent="0.25">
      <c r="A382" s="153"/>
      <c r="B382" s="153"/>
      <c r="C382" s="152"/>
      <c r="D382" s="152"/>
      <c r="E382" s="152"/>
      <c r="F382" s="152"/>
      <c r="G382" s="152"/>
    </row>
    <row r="383" spans="1:7" x14ac:dyDescent="0.25">
      <c r="A383" s="153"/>
      <c r="B383" s="153"/>
      <c r="C383" s="152"/>
      <c r="D383" s="152"/>
      <c r="E383" s="152"/>
      <c r="F383" s="152"/>
      <c r="G383" s="152"/>
    </row>
    <row r="384" spans="1:7" x14ac:dyDescent="0.25">
      <c r="A384" s="153"/>
      <c r="B384" s="153"/>
      <c r="C384" s="152"/>
      <c r="D384" s="152"/>
      <c r="E384" s="152"/>
      <c r="F384" s="152"/>
      <c r="G384" s="152"/>
    </row>
    <row r="385" spans="1:7" x14ac:dyDescent="0.25">
      <c r="A385" s="153"/>
      <c r="B385" s="153"/>
      <c r="C385" s="152"/>
      <c r="D385" s="152"/>
      <c r="E385" s="152"/>
      <c r="F385" s="152"/>
      <c r="G385" s="152"/>
    </row>
    <row r="386" spans="1:7" x14ac:dyDescent="0.25">
      <c r="A386" s="153"/>
      <c r="B386" s="153"/>
      <c r="C386" s="152"/>
      <c r="D386" s="152"/>
      <c r="E386" s="152"/>
      <c r="F386" s="152"/>
      <c r="G386" s="152"/>
    </row>
    <row r="387" spans="1:7" x14ac:dyDescent="0.25">
      <c r="A387" s="153"/>
      <c r="B387" s="153"/>
      <c r="C387" s="152"/>
      <c r="D387" s="152"/>
      <c r="E387" s="152"/>
      <c r="F387" s="152"/>
      <c r="G387" s="152"/>
    </row>
    <row r="388" spans="1:7" x14ac:dyDescent="0.25">
      <c r="A388" s="153"/>
      <c r="B388" s="153"/>
      <c r="C388" s="152"/>
      <c r="D388" s="152"/>
      <c r="E388" s="152"/>
      <c r="F388" s="152"/>
      <c r="G388" s="152"/>
    </row>
    <row r="389" spans="1:7" x14ac:dyDescent="0.25">
      <c r="A389" s="153"/>
      <c r="B389" s="153"/>
      <c r="C389" s="152"/>
      <c r="D389" s="152"/>
      <c r="E389" s="152"/>
      <c r="F389" s="152"/>
      <c r="G389" s="152"/>
    </row>
    <row r="390" spans="1:7" x14ac:dyDescent="0.25">
      <c r="A390" s="153"/>
      <c r="B390" s="153"/>
      <c r="C390" s="152"/>
      <c r="D390" s="152"/>
      <c r="E390" s="152"/>
      <c r="F390" s="152"/>
      <c r="G390" s="152"/>
    </row>
    <row r="391" spans="1:7" x14ac:dyDescent="0.25">
      <c r="A391" s="153"/>
      <c r="B391" s="153"/>
      <c r="C391" s="152"/>
      <c r="D391" s="152"/>
      <c r="E391" s="152"/>
      <c r="F391" s="152"/>
      <c r="G391" s="152"/>
    </row>
    <row r="392" spans="1:7" x14ac:dyDescent="0.25">
      <c r="A392" s="153"/>
      <c r="B392" s="153"/>
      <c r="C392" s="152"/>
      <c r="D392" s="152"/>
      <c r="E392" s="152"/>
      <c r="F392" s="152"/>
      <c r="G392" s="152"/>
    </row>
    <row r="393" spans="1:7" x14ac:dyDescent="0.25">
      <c r="A393" s="153"/>
      <c r="B393" s="153"/>
      <c r="C393" s="152"/>
      <c r="D393" s="152"/>
      <c r="E393" s="152"/>
      <c r="F393" s="152"/>
      <c r="G393" s="152"/>
    </row>
    <row r="394" spans="1:7" x14ac:dyDescent="0.25">
      <c r="A394" s="153"/>
      <c r="B394" s="153"/>
      <c r="C394" s="152"/>
      <c r="D394" s="152"/>
      <c r="E394" s="152"/>
      <c r="F394" s="152"/>
      <c r="G394" s="152"/>
    </row>
    <row r="395" spans="1:7" x14ac:dyDescent="0.25">
      <c r="A395" s="153"/>
      <c r="B395" s="153"/>
      <c r="C395" s="152"/>
      <c r="D395" s="152"/>
      <c r="E395" s="152"/>
      <c r="F395" s="152"/>
      <c r="G395" s="152"/>
    </row>
    <row r="396" spans="1:7" x14ac:dyDescent="0.25">
      <c r="A396" s="153"/>
      <c r="B396" s="153"/>
      <c r="C396" s="152"/>
      <c r="D396" s="152"/>
      <c r="E396" s="152"/>
      <c r="F396" s="152"/>
      <c r="G396" s="152"/>
    </row>
    <row r="397" spans="1:7" x14ac:dyDescent="0.25">
      <c r="A397" s="153"/>
      <c r="B397" s="153"/>
      <c r="C397" s="152"/>
      <c r="D397" s="152"/>
      <c r="E397" s="152"/>
      <c r="F397" s="152"/>
      <c r="G397" s="152"/>
    </row>
    <row r="398" spans="1:7" x14ac:dyDescent="0.25">
      <c r="A398" s="153"/>
      <c r="B398" s="153"/>
      <c r="C398" s="152"/>
      <c r="D398" s="152"/>
      <c r="E398" s="152"/>
      <c r="F398" s="152"/>
      <c r="G398" s="152"/>
    </row>
    <row r="399" spans="1:7" x14ac:dyDescent="0.25">
      <c r="A399" s="153"/>
      <c r="B399" s="153"/>
      <c r="C399" s="152"/>
      <c r="D399" s="152"/>
      <c r="E399" s="152"/>
      <c r="F399" s="152"/>
      <c r="G399" s="152"/>
    </row>
    <row r="400" spans="1:7" x14ac:dyDescent="0.25">
      <c r="A400" s="153"/>
      <c r="B400" s="153"/>
      <c r="C400" s="152"/>
      <c r="D400" s="152"/>
      <c r="E400" s="152"/>
      <c r="F400" s="152"/>
      <c r="G400" s="152"/>
    </row>
    <row r="401" spans="1:7" x14ac:dyDescent="0.25">
      <c r="A401" s="153"/>
      <c r="B401" s="153"/>
      <c r="C401" s="152"/>
      <c r="D401" s="152"/>
      <c r="E401" s="152"/>
      <c r="F401" s="152"/>
      <c r="G401" s="152"/>
    </row>
    <row r="402" spans="1:7" x14ac:dyDescent="0.25">
      <c r="A402" s="153"/>
      <c r="B402" s="153"/>
      <c r="C402" s="152"/>
      <c r="D402" s="152"/>
      <c r="E402" s="152"/>
      <c r="F402" s="152"/>
      <c r="G402" s="152"/>
    </row>
    <row r="403" spans="1:7" x14ac:dyDescent="0.25">
      <c r="A403" s="153"/>
      <c r="B403" s="153"/>
      <c r="C403" s="152"/>
      <c r="D403" s="152"/>
      <c r="E403" s="152"/>
      <c r="F403" s="152"/>
      <c r="G403" s="152"/>
    </row>
    <row r="404" spans="1:7" x14ac:dyDescent="0.25">
      <c r="A404" s="155"/>
      <c r="B404" s="155"/>
      <c r="C404" s="156"/>
      <c r="D404" s="156"/>
      <c r="E404" s="156"/>
      <c r="F404" s="156"/>
      <c r="G404" s="156"/>
    </row>
    <row r="405" spans="1:7" x14ac:dyDescent="0.25">
      <c r="A405" s="155"/>
      <c r="B405" s="155"/>
      <c r="C405" s="156"/>
      <c r="D405" s="156"/>
      <c r="E405" s="156"/>
      <c r="F405" s="156"/>
      <c r="G405" s="156"/>
    </row>
    <row r="406" spans="1:7" x14ac:dyDescent="0.25">
      <c r="A406" s="155"/>
      <c r="B406" s="155"/>
      <c r="C406" s="156"/>
      <c r="D406" s="156"/>
      <c r="E406" s="156"/>
      <c r="F406" s="156"/>
      <c r="G406" s="156"/>
    </row>
    <row r="407" spans="1:7" x14ac:dyDescent="0.25">
      <c r="A407" s="155"/>
      <c r="B407" s="155"/>
      <c r="C407" s="156"/>
      <c r="D407" s="156"/>
      <c r="E407" s="156"/>
      <c r="F407" s="156"/>
      <c r="G407" s="156"/>
    </row>
    <row r="408" spans="1:7" x14ac:dyDescent="0.25">
      <c r="A408" s="155"/>
      <c r="B408" s="155"/>
      <c r="C408" s="156"/>
      <c r="D408" s="156"/>
      <c r="E408" s="156"/>
      <c r="F408" s="156"/>
      <c r="G408" s="156"/>
    </row>
    <row r="409" spans="1:7" x14ac:dyDescent="0.25">
      <c r="A409" s="155"/>
      <c r="B409" s="155"/>
      <c r="C409" s="156"/>
      <c r="D409" s="156"/>
      <c r="E409" s="156"/>
      <c r="F409" s="156"/>
      <c r="G409" s="156"/>
    </row>
    <row r="410" spans="1:7" x14ac:dyDescent="0.25">
      <c r="A410" s="155"/>
      <c r="B410" s="155"/>
      <c r="C410" s="156"/>
      <c r="D410" s="156"/>
      <c r="E410" s="156"/>
      <c r="F410" s="156"/>
      <c r="G410" s="156"/>
    </row>
    <row r="411" spans="1:7" x14ac:dyDescent="0.25">
      <c r="A411" s="155"/>
      <c r="B411" s="155"/>
      <c r="C411" s="156"/>
      <c r="D411" s="156"/>
      <c r="E411" s="156"/>
      <c r="F411" s="156"/>
      <c r="G411" s="156"/>
    </row>
    <row r="412" spans="1:7" x14ac:dyDescent="0.25">
      <c r="A412" s="155"/>
      <c r="B412" s="155"/>
      <c r="C412" s="156"/>
      <c r="D412" s="156"/>
      <c r="E412" s="156"/>
      <c r="F412" s="156"/>
      <c r="G412" s="156"/>
    </row>
    <row r="413" spans="1:7" x14ac:dyDescent="0.25">
      <c r="A413" s="155"/>
      <c r="B413" s="155"/>
      <c r="C413" s="156"/>
      <c r="D413" s="156"/>
      <c r="E413" s="156"/>
      <c r="F413" s="156"/>
      <c r="G413" s="156"/>
    </row>
    <row r="414" spans="1:7" x14ac:dyDescent="0.25">
      <c r="A414" s="155"/>
      <c r="B414" s="155"/>
      <c r="C414" s="156"/>
      <c r="D414" s="156"/>
      <c r="E414" s="156"/>
      <c r="F414" s="156"/>
      <c r="G414" s="156"/>
    </row>
    <row r="415" spans="1:7" x14ac:dyDescent="0.25">
      <c r="A415" s="155"/>
      <c r="B415" s="155"/>
      <c r="C415" s="156"/>
      <c r="D415" s="156"/>
      <c r="E415" s="156"/>
      <c r="F415" s="156"/>
      <c r="G415" s="156"/>
    </row>
    <row r="416" spans="1:7" x14ac:dyDescent="0.25">
      <c r="A416" s="155"/>
      <c r="B416" s="155"/>
      <c r="C416" s="156"/>
      <c r="D416" s="156"/>
      <c r="E416" s="156"/>
      <c r="F416" s="156"/>
      <c r="G416" s="156"/>
    </row>
    <row r="417" spans="1:7" x14ac:dyDescent="0.25">
      <c r="A417" s="155"/>
      <c r="B417" s="155"/>
      <c r="C417" s="156"/>
      <c r="D417" s="156"/>
      <c r="E417" s="156"/>
      <c r="F417" s="156"/>
      <c r="G417" s="156"/>
    </row>
    <row r="418" spans="1:7" x14ac:dyDescent="0.25">
      <c r="A418" s="155"/>
      <c r="B418" s="155"/>
      <c r="C418" s="156"/>
      <c r="D418" s="156"/>
      <c r="E418" s="156"/>
      <c r="F418" s="156"/>
      <c r="G418" s="156"/>
    </row>
    <row r="419" spans="1:7" x14ac:dyDescent="0.25">
      <c r="A419" s="155"/>
      <c r="B419" s="155"/>
      <c r="C419" s="156"/>
      <c r="D419" s="156"/>
      <c r="E419" s="156"/>
      <c r="F419" s="156"/>
      <c r="G419" s="156"/>
    </row>
    <row r="420" spans="1:7" x14ac:dyDescent="0.25">
      <c r="A420" s="155"/>
      <c r="B420" s="155"/>
      <c r="C420" s="156"/>
      <c r="D420" s="156"/>
      <c r="E420" s="156"/>
      <c r="F420" s="156"/>
      <c r="G420" s="156"/>
    </row>
    <row r="421" spans="1:7" x14ac:dyDescent="0.25">
      <c r="A421" s="155"/>
      <c r="B421" s="155"/>
      <c r="C421" s="156"/>
      <c r="D421" s="156"/>
      <c r="E421" s="156"/>
      <c r="F421" s="156"/>
      <c r="G421" s="156"/>
    </row>
    <row r="422" spans="1:7" x14ac:dyDescent="0.25">
      <c r="A422" s="155"/>
      <c r="B422" s="155"/>
      <c r="C422" s="156"/>
      <c r="D422" s="156"/>
      <c r="E422" s="156"/>
      <c r="F422" s="156"/>
      <c r="G422" s="156"/>
    </row>
    <row r="423" spans="1:7" x14ac:dyDescent="0.25">
      <c r="A423" s="155"/>
      <c r="B423" s="155"/>
      <c r="C423" s="156"/>
      <c r="D423" s="156"/>
      <c r="E423" s="156"/>
      <c r="F423" s="156"/>
      <c r="G423" s="156"/>
    </row>
    <row r="424" spans="1:7" x14ac:dyDescent="0.25">
      <c r="A424" s="155"/>
      <c r="B424" s="155"/>
      <c r="C424" s="156"/>
      <c r="D424" s="156"/>
      <c r="E424" s="156"/>
      <c r="F424" s="156"/>
      <c r="G424" s="156"/>
    </row>
    <row r="425" spans="1:7" x14ac:dyDescent="0.25">
      <c r="A425" s="155"/>
      <c r="B425" s="155"/>
      <c r="C425" s="156"/>
      <c r="D425" s="156"/>
      <c r="E425" s="156"/>
      <c r="F425" s="156"/>
      <c r="G425" s="156"/>
    </row>
    <row r="426" spans="1:7" x14ac:dyDescent="0.25">
      <c r="A426" s="155"/>
      <c r="B426" s="155"/>
      <c r="C426" s="156"/>
      <c r="D426" s="156"/>
      <c r="E426" s="156"/>
      <c r="F426" s="156"/>
      <c r="G426" s="156"/>
    </row>
    <row r="427" spans="1:7" x14ac:dyDescent="0.25">
      <c r="A427" s="155"/>
      <c r="B427" s="155"/>
      <c r="C427" s="156"/>
      <c r="D427" s="156"/>
      <c r="E427" s="156"/>
      <c r="F427" s="156"/>
      <c r="G427" s="156"/>
    </row>
    <row r="428" spans="1:7" x14ac:dyDescent="0.25">
      <c r="A428" s="155"/>
      <c r="B428" s="155"/>
      <c r="C428" s="156"/>
      <c r="D428" s="156"/>
      <c r="E428" s="156"/>
      <c r="F428" s="156"/>
      <c r="G428" s="156"/>
    </row>
    <row r="429" spans="1:7" x14ac:dyDescent="0.25">
      <c r="A429" s="155"/>
      <c r="B429" s="155"/>
      <c r="C429" s="156"/>
      <c r="D429" s="156"/>
      <c r="E429" s="156"/>
      <c r="F429" s="156"/>
      <c r="G429" s="156"/>
    </row>
    <row r="430" spans="1:7" x14ac:dyDescent="0.25">
      <c r="A430" s="155"/>
      <c r="B430" s="155"/>
      <c r="C430" s="156"/>
      <c r="D430" s="156"/>
      <c r="E430" s="156"/>
      <c r="F430" s="156"/>
      <c r="G430" s="156"/>
    </row>
    <row r="431" spans="1:7" x14ac:dyDescent="0.25">
      <c r="A431" s="155"/>
      <c r="B431" s="155"/>
      <c r="C431" s="156"/>
      <c r="D431" s="156"/>
      <c r="E431" s="156"/>
      <c r="F431" s="156"/>
      <c r="G431" s="156"/>
    </row>
    <row r="432" spans="1:7" x14ac:dyDescent="0.25">
      <c r="A432" s="155"/>
      <c r="B432" s="155"/>
      <c r="C432" s="156"/>
      <c r="D432" s="156"/>
      <c r="E432" s="156"/>
      <c r="F432" s="156"/>
      <c r="G432" s="156"/>
    </row>
    <row r="433" spans="1:7" x14ac:dyDescent="0.25">
      <c r="A433" s="155"/>
      <c r="B433" s="155"/>
      <c r="C433" s="156"/>
      <c r="D433" s="156"/>
      <c r="E433" s="156"/>
      <c r="F433" s="156"/>
      <c r="G433" s="156"/>
    </row>
    <row r="434" spans="1:7" x14ac:dyDescent="0.25">
      <c r="A434" s="155"/>
      <c r="B434" s="155"/>
      <c r="C434" s="156"/>
      <c r="D434" s="156"/>
      <c r="E434" s="156"/>
      <c r="F434" s="156"/>
      <c r="G434" s="156"/>
    </row>
    <row r="435" spans="1:7" x14ac:dyDescent="0.25">
      <c r="A435" s="155"/>
      <c r="B435" s="155"/>
      <c r="C435" s="156"/>
      <c r="D435" s="156"/>
      <c r="E435" s="156"/>
      <c r="F435" s="156"/>
      <c r="G435" s="156"/>
    </row>
    <row r="436" spans="1:7" x14ac:dyDescent="0.25">
      <c r="A436" s="155"/>
      <c r="B436" s="155"/>
      <c r="C436" s="156"/>
      <c r="D436" s="156"/>
      <c r="E436" s="156"/>
      <c r="F436" s="156"/>
      <c r="G436" s="156"/>
    </row>
    <row r="437" spans="1:7" x14ac:dyDescent="0.25">
      <c r="A437" s="155"/>
      <c r="B437" s="155"/>
      <c r="C437" s="156"/>
      <c r="D437" s="156"/>
      <c r="E437" s="156"/>
      <c r="F437" s="156"/>
      <c r="G437" s="156"/>
    </row>
    <row r="438" spans="1:7" x14ac:dyDescent="0.25">
      <c r="A438" s="155"/>
      <c r="B438" s="155"/>
      <c r="C438" s="156"/>
      <c r="D438" s="156"/>
      <c r="E438" s="156"/>
      <c r="F438" s="156"/>
      <c r="G438" s="156"/>
    </row>
    <row r="439" spans="1:7" x14ac:dyDescent="0.25">
      <c r="A439" s="155"/>
      <c r="B439" s="155"/>
      <c r="C439" s="156"/>
      <c r="D439" s="156"/>
      <c r="E439" s="156"/>
      <c r="F439" s="156"/>
      <c r="G439" s="156"/>
    </row>
    <row r="440" spans="1:7" x14ac:dyDescent="0.25">
      <c r="A440" s="155"/>
      <c r="B440" s="155"/>
      <c r="C440" s="156"/>
      <c r="D440" s="156"/>
      <c r="E440" s="156"/>
      <c r="F440" s="156"/>
      <c r="G440" s="156"/>
    </row>
    <row r="441" spans="1:7" x14ac:dyDescent="0.25">
      <c r="A441" s="155"/>
      <c r="B441" s="155"/>
      <c r="C441" s="156"/>
      <c r="D441" s="156"/>
      <c r="E441" s="156"/>
      <c r="F441" s="156"/>
      <c r="G441" s="156"/>
    </row>
    <row r="442" spans="1:7" x14ac:dyDescent="0.25">
      <c r="A442" s="155"/>
      <c r="B442" s="155"/>
      <c r="C442" s="156"/>
      <c r="D442" s="156"/>
      <c r="E442" s="156"/>
      <c r="F442" s="156"/>
      <c r="G442" s="156"/>
    </row>
    <row r="443" spans="1:7" x14ac:dyDescent="0.25">
      <c r="A443" s="155"/>
      <c r="B443" s="155"/>
      <c r="C443" s="156"/>
      <c r="D443" s="156"/>
      <c r="E443" s="156"/>
      <c r="F443" s="156"/>
      <c r="G443" s="156"/>
    </row>
    <row r="444" spans="1:7" x14ac:dyDescent="0.25">
      <c r="A444" s="155"/>
      <c r="B444" s="155"/>
      <c r="C444" s="156"/>
      <c r="D444" s="156"/>
      <c r="E444" s="156"/>
      <c r="F444" s="156"/>
      <c r="G444" s="156"/>
    </row>
    <row r="445" spans="1:7" x14ac:dyDescent="0.25">
      <c r="A445" s="155"/>
      <c r="B445" s="155"/>
      <c r="C445" s="156"/>
      <c r="D445" s="156"/>
      <c r="E445" s="156"/>
      <c r="F445" s="156"/>
      <c r="G445" s="156"/>
    </row>
    <row r="446" spans="1:7" x14ac:dyDescent="0.25">
      <c r="A446" s="155"/>
      <c r="B446" s="155"/>
      <c r="C446" s="156"/>
      <c r="D446" s="156"/>
      <c r="E446" s="156"/>
      <c r="F446" s="156"/>
      <c r="G446" s="156"/>
    </row>
    <row r="447" spans="1:7" x14ac:dyDescent="0.25">
      <c r="A447" s="155"/>
      <c r="B447" s="155"/>
      <c r="C447" s="156"/>
      <c r="D447" s="156"/>
      <c r="E447" s="156"/>
      <c r="F447" s="156"/>
      <c r="G447" s="156"/>
    </row>
    <row r="448" spans="1:7" x14ac:dyDescent="0.25">
      <c r="C448" s="157"/>
      <c r="D448" s="157"/>
      <c r="E448" s="157"/>
      <c r="F448" s="157"/>
      <c r="G448" s="157"/>
    </row>
    <row r="449" spans="3:7" x14ac:dyDescent="0.25">
      <c r="C449" s="157"/>
      <c r="D449" s="157"/>
      <c r="E449" s="157"/>
      <c r="F449" s="157"/>
      <c r="G449" s="157"/>
    </row>
    <row r="450" spans="3:7" x14ac:dyDescent="0.25">
      <c r="C450" s="157"/>
      <c r="D450" s="157"/>
      <c r="E450" s="157"/>
      <c r="F450" s="157"/>
      <c r="G450" s="157"/>
    </row>
    <row r="451" spans="3:7" x14ac:dyDescent="0.25">
      <c r="C451" s="157"/>
      <c r="D451" s="157"/>
      <c r="E451" s="157"/>
      <c r="F451" s="157"/>
      <c r="G451" s="157"/>
    </row>
    <row r="452" spans="3:7" x14ac:dyDescent="0.25">
      <c r="C452" s="157"/>
      <c r="D452" s="157"/>
      <c r="E452" s="157"/>
      <c r="F452" s="157"/>
      <c r="G452" s="157"/>
    </row>
    <row r="453" spans="3:7" x14ac:dyDescent="0.25">
      <c r="C453" s="157"/>
      <c r="D453" s="157"/>
      <c r="E453" s="157"/>
      <c r="F453" s="157"/>
      <c r="G453" s="157"/>
    </row>
    <row r="454" spans="3:7" x14ac:dyDescent="0.25">
      <c r="C454" s="157"/>
      <c r="D454" s="157"/>
      <c r="E454" s="157"/>
      <c r="F454" s="157"/>
      <c r="G454" s="157"/>
    </row>
    <row r="455" spans="3:7" x14ac:dyDescent="0.25">
      <c r="C455" s="157"/>
      <c r="D455" s="157"/>
      <c r="E455" s="157"/>
      <c r="F455" s="157"/>
      <c r="G455" s="157"/>
    </row>
    <row r="456" spans="3:7" x14ac:dyDescent="0.25">
      <c r="C456" s="157"/>
      <c r="D456" s="157"/>
      <c r="E456" s="157"/>
      <c r="F456" s="157"/>
      <c r="G456" s="157"/>
    </row>
    <row r="457" spans="3:7" x14ac:dyDescent="0.25">
      <c r="C457" s="157"/>
      <c r="D457" s="157"/>
      <c r="E457" s="157"/>
      <c r="F457" s="157"/>
      <c r="G457" s="157"/>
    </row>
    <row r="458" spans="3:7" x14ac:dyDescent="0.25">
      <c r="C458" s="157"/>
      <c r="D458" s="157"/>
      <c r="E458" s="157"/>
      <c r="F458" s="157"/>
      <c r="G458" s="157"/>
    </row>
    <row r="459" spans="3:7" x14ac:dyDescent="0.25">
      <c r="C459" s="157"/>
      <c r="D459" s="157"/>
      <c r="E459" s="157"/>
      <c r="F459" s="157"/>
      <c r="G459" s="157"/>
    </row>
    <row r="460" spans="3:7" x14ac:dyDescent="0.25">
      <c r="C460" s="157"/>
      <c r="D460" s="157"/>
      <c r="E460" s="157"/>
      <c r="F460" s="157"/>
      <c r="G460" s="157"/>
    </row>
    <row r="461" spans="3:7" x14ac:dyDescent="0.25">
      <c r="C461" s="157"/>
      <c r="D461" s="157"/>
      <c r="E461" s="157"/>
      <c r="F461" s="157"/>
      <c r="G461" s="157"/>
    </row>
    <row r="462" spans="3:7" x14ac:dyDescent="0.25">
      <c r="C462" s="157"/>
      <c r="D462" s="157"/>
      <c r="E462" s="157"/>
      <c r="F462" s="157"/>
      <c r="G462" s="157"/>
    </row>
    <row r="463" spans="3:7" x14ac:dyDescent="0.25">
      <c r="C463" s="157"/>
      <c r="D463" s="157"/>
      <c r="E463" s="157"/>
      <c r="F463" s="157"/>
      <c r="G463" s="157"/>
    </row>
    <row r="464" spans="3:7" x14ac:dyDescent="0.25">
      <c r="C464" s="157"/>
      <c r="D464" s="157"/>
      <c r="E464" s="157"/>
      <c r="F464" s="157"/>
      <c r="G464" s="157"/>
    </row>
    <row r="465" spans="3:7" x14ac:dyDescent="0.25">
      <c r="C465" s="157"/>
      <c r="D465" s="157"/>
      <c r="E465" s="157"/>
      <c r="F465" s="157"/>
      <c r="G465" s="157"/>
    </row>
    <row r="466" spans="3:7" x14ac:dyDescent="0.25">
      <c r="C466" s="157"/>
      <c r="D466" s="157"/>
      <c r="E466" s="157"/>
      <c r="F466" s="157"/>
      <c r="G466" s="157"/>
    </row>
    <row r="467" spans="3:7" x14ac:dyDescent="0.25">
      <c r="C467" s="157"/>
      <c r="D467" s="157"/>
      <c r="E467" s="157"/>
      <c r="F467" s="157"/>
      <c r="G467" s="157"/>
    </row>
    <row r="468" spans="3:7" x14ac:dyDescent="0.25">
      <c r="C468" s="157"/>
      <c r="D468" s="157"/>
      <c r="E468" s="157"/>
      <c r="F468" s="157"/>
      <c r="G468" s="157"/>
    </row>
    <row r="469" spans="3:7" x14ac:dyDescent="0.25">
      <c r="C469" s="157"/>
      <c r="D469" s="157"/>
      <c r="E469" s="157"/>
      <c r="F469" s="157"/>
      <c r="G469" s="157"/>
    </row>
    <row r="470" spans="3:7" x14ac:dyDescent="0.25">
      <c r="C470" s="157"/>
      <c r="D470" s="157"/>
      <c r="E470" s="157"/>
      <c r="F470" s="157"/>
      <c r="G470" s="157"/>
    </row>
    <row r="471" spans="3:7" x14ac:dyDescent="0.25">
      <c r="C471" s="157"/>
      <c r="D471" s="157"/>
      <c r="E471" s="157"/>
      <c r="F471" s="157"/>
      <c r="G471" s="157"/>
    </row>
    <row r="472" spans="3:7" x14ac:dyDescent="0.25">
      <c r="C472" s="157"/>
      <c r="D472" s="157"/>
      <c r="E472" s="157"/>
      <c r="F472" s="157"/>
      <c r="G472" s="157"/>
    </row>
    <row r="473" spans="3:7" x14ac:dyDescent="0.25">
      <c r="C473" s="157"/>
      <c r="D473" s="157"/>
      <c r="E473" s="157"/>
      <c r="F473" s="157"/>
      <c r="G473" s="157"/>
    </row>
    <row r="474" spans="3:7" x14ac:dyDescent="0.25">
      <c r="C474" s="157"/>
      <c r="D474" s="157"/>
      <c r="E474" s="157"/>
      <c r="F474" s="157"/>
      <c r="G474" s="157"/>
    </row>
    <row r="475" spans="3:7" x14ac:dyDescent="0.25">
      <c r="C475" s="157"/>
      <c r="D475" s="157"/>
      <c r="E475" s="157"/>
      <c r="F475" s="157"/>
      <c r="G475" s="157"/>
    </row>
    <row r="476" spans="3:7" x14ac:dyDescent="0.25">
      <c r="C476" s="157"/>
      <c r="D476" s="157"/>
      <c r="E476" s="157"/>
      <c r="F476" s="157"/>
      <c r="G476" s="157"/>
    </row>
    <row r="477" spans="3:7" x14ac:dyDescent="0.25">
      <c r="C477" s="157"/>
      <c r="D477" s="157"/>
      <c r="E477" s="157"/>
      <c r="F477" s="157"/>
      <c r="G477" s="157"/>
    </row>
    <row r="478" spans="3:7" x14ac:dyDescent="0.25">
      <c r="C478" s="157"/>
      <c r="D478" s="157"/>
      <c r="E478" s="157"/>
      <c r="F478" s="157"/>
      <c r="G478" s="157"/>
    </row>
    <row r="479" spans="3:7" x14ac:dyDescent="0.25">
      <c r="C479" s="157"/>
      <c r="D479" s="157"/>
      <c r="E479" s="157"/>
      <c r="F479" s="157"/>
      <c r="G479" s="157"/>
    </row>
    <row r="480" spans="3:7" x14ac:dyDescent="0.25">
      <c r="C480" s="157"/>
      <c r="D480" s="157"/>
      <c r="E480" s="157"/>
      <c r="F480" s="157"/>
      <c r="G480" s="157"/>
    </row>
    <row r="481" spans="3:7" x14ac:dyDescent="0.25">
      <c r="C481" s="157"/>
      <c r="D481" s="157"/>
      <c r="E481" s="157"/>
      <c r="F481" s="157"/>
      <c r="G481" s="157"/>
    </row>
    <row r="482" spans="3:7" x14ac:dyDescent="0.25">
      <c r="C482" s="157"/>
      <c r="D482" s="157"/>
      <c r="E482" s="157"/>
      <c r="F482" s="157"/>
      <c r="G482" s="157"/>
    </row>
    <row r="483" spans="3:7" x14ac:dyDescent="0.25">
      <c r="C483" s="157"/>
      <c r="D483" s="157"/>
      <c r="E483" s="157"/>
      <c r="F483" s="157"/>
      <c r="G483" s="157"/>
    </row>
    <row r="484" spans="3:7" x14ac:dyDescent="0.25">
      <c r="C484" s="157"/>
      <c r="D484" s="157"/>
      <c r="E484" s="157"/>
      <c r="F484" s="157"/>
      <c r="G484" s="157"/>
    </row>
    <row r="485" spans="3:7" x14ac:dyDescent="0.25">
      <c r="C485" s="157"/>
      <c r="D485" s="157"/>
      <c r="E485" s="157"/>
      <c r="F485" s="157"/>
      <c r="G485" s="157"/>
    </row>
    <row r="486" spans="3:7" x14ac:dyDescent="0.25">
      <c r="C486" s="157"/>
      <c r="D486" s="157"/>
      <c r="E486" s="157"/>
      <c r="F486" s="157"/>
      <c r="G486" s="157"/>
    </row>
    <row r="487" spans="3:7" x14ac:dyDescent="0.25">
      <c r="C487" s="157"/>
      <c r="D487" s="157"/>
      <c r="E487" s="157"/>
      <c r="F487" s="157"/>
      <c r="G487" s="157"/>
    </row>
    <row r="488" spans="3:7" x14ac:dyDescent="0.25">
      <c r="C488" s="157"/>
      <c r="D488" s="157"/>
      <c r="E488" s="157"/>
      <c r="F488" s="157"/>
      <c r="G488" s="157"/>
    </row>
    <row r="489" spans="3:7" x14ac:dyDescent="0.25">
      <c r="C489" s="157"/>
      <c r="D489" s="157"/>
      <c r="E489" s="157"/>
      <c r="F489" s="157"/>
      <c r="G489" s="157"/>
    </row>
    <row r="490" spans="3:7" x14ac:dyDescent="0.25">
      <c r="C490" s="157"/>
      <c r="D490" s="157"/>
      <c r="E490" s="157"/>
      <c r="F490" s="157"/>
      <c r="G490" s="157"/>
    </row>
    <row r="491" spans="3:7" x14ac:dyDescent="0.25">
      <c r="C491" s="157"/>
      <c r="D491" s="157"/>
      <c r="E491" s="157"/>
      <c r="F491" s="157"/>
      <c r="G491" s="157"/>
    </row>
    <row r="492" spans="3:7" x14ac:dyDescent="0.25">
      <c r="C492" s="157"/>
      <c r="D492" s="157"/>
      <c r="E492" s="157"/>
      <c r="F492" s="157"/>
      <c r="G492" s="157"/>
    </row>
    <row r="493" spans="3:7" x14ac:dyDescent="0.25">
      <c r="C493" s="157"/>
      <c r="D493" s="157"/>
      <c r="E493" s="157"/>
      <c r="F493" s="157"/>
      <c r="G493" s="157"/>
    </row>
    <row r="494" spans="3:7" x14ac:dyDescent="0.25">
      <c r="C494" s="157"/>
      <c r="D494" s="157"/>
      <c r="E494" s="157"/>
      <c r="F494" s="157"/>
      <c r="G494" s="157"/>
    </row>
    <row r="495" spans="3:7" x14ac:dyDescent="0.25">
      <c r="C495" s="157"/>
      <c r="D495" s="157"/>
      <c r="E495" s="157"/>
      <c r="F495" s="157"/>
      <c r="G495" s="157"/>
    </row>
    <row r="496" spans="3:7" x14ac:dyDescent="0.25">
      <c r="C496" s="157"/>
      <c r="D496" s="157"/>
      <c r="E496" s="157"/>
      <c r="F496" s="157"/>
      <c r="G496" s="157"/>
    </row>
    <row r="497" spans="3:7" x14ac:dyDescent="0.25">
      <c r="C497" s="157"/>
      <c r="D497" s="157"/>
      <c r="E497" s="157"/>
      <c r="F497" s="157"/>
      <c r="G497" s="157"/>
    </row>
    <row r="498" spans="3:7" x14ac:dyDescent="0.25">
      <c r="C498" s="157"/>
      <c r="D498" s="157"/>
      <c r="E498" s="157"/>
      <c r="F498" s="157"/>
      <c r="G498" s="157"/>
    </row>
    <row r="499" spans="3:7" x14ac:dyDescent="0.25">
      <c r="C499" s="157"/>
      <c r="D499" s="157"/>
      <c r="E499" s="157"/>
      <c r="F499" s="157"/>
      <c r="G499" s="157"/>
    </row>
    <row r="500" spans="3:7" x14ac:dyDescent="0.25">
      <c r="C500" s="157"/>
      <c r="D500" s="157"/>
      <c r="E500" s="157"/>
      <c r="F500" s="157"/>
      <c r="G500" s="157"/>
    </row>
    <row r="501" spans="3:7" x14ac:dyDescent="0.25">
      <c r="C501" s="157"/>
      <c r="D501" s="157"/>
      <c r="E501" s="157"/>
      <c r="F501" s="157"/>
      <c r="G501" s="157"/>
    </row>
    <row r="502" spans="3:7" x14ac:dyDescent="0.25">
      <c r="C502" s="157"/>
      <c r="D502" s="157"/>
      <c r="E502" s="157"/>
      <c r="F502" s="157"/>
      <c r="G502" s="157"/>
    </row>
    <row r="503" spans="3:7" x14ac:dyDescent="0.25">
      <c r="C503" s="157"/>
      <c r="D503" s="157"/>
      <c r="E503" s="157"/>
      <c r="F503" s="157"/>
      <c r="G503" s="157"/>
    </row>
    <row r="504" spans="3:7" x14ac:dyDescent="0.25">
      <c r="C504" s="157"/>
      <c r="D504" s="157"/>
      <c r="E504" s="157"/>
      <c r="F504" s="157"/>
      <c r="G504" s="157"/>
    </row>
    <row r="505" spans="3:7" x14ac:dyDescent="0.25">
      <c r="C505" s="157"/>
      <c r="D505" s="157"/>
      <c r="E505" s="157"/>
      <c r="F505" s="157"/>
      <c r="G505" s="157"/>
    </row>
    <row r="506" spans="3:7" x14ac:dyDescent="0.25">
      <c r="C506" s="157"/>
      <c r="D506" s="157"/>
      <c r="E506" s="157"/>
      <c r="F506" s="157"/>
      <c r="G506" s="157"/>
    </row>
    <row r="507" spans="3:7" x14ac:dyDescent="0.25">
      <c r="C507" s="157"/>
      <c r="D507" s="157"/>
      <c r="E507" s="157"/>
      <c r="F507" s="157"/>
      <c r="G507" s="157"/>
    </row>
    <row r="508" spans="3:7" x14ac:dyDescent="0.25">
      <c r="C508" s="157"/>
      <c r="D508" s="157"/>
      <c r="E508" s="157"/>
      <c r="F508" s="157"/>
      <c r="G508" s="157"/>
    </row>
    <row r="509" spans="3:7" x14ac:dyDescent="0.25">
      <c r="C509" s="157"/>
      <c r="D509" s="157"/>
      <c r="E509" s="157"/>
      <c r="F509" s="157"/>
      <c r="G509" s="157"/>
    </row>
    <row r="510" spans="3:7" x14ac:dyDescent="0.25">
      <c r="C510" s="157"/>
      <c r="D510" s="157"/>
      <c r="E510" s="157"/>
      <c r="F510" s="157"/>
      <c r="G510" s="157"/>
    </row>
    <row r="511" spans="3:7" x14ac:dyDescent="0.25">
      <c r="C511" s="157"/>
      <c r="D511" s="157"/>
      <c r="E511" s="157"/>
      <c r="F511" s="157"/>
      <c r="G511" s="157"/>
    </row>
    <row r="512" spans="3:7" x14ac:dyDescent="0.25">
      <c r="C512" s="157"/>
      <c r="D512" s="157"/>
      <c r="E512" s="157"/>
      <c r="F512" s="157"/>
      <c r="G512" s="157"/>
    </row>
    <row r="513" spans="3:7" x14ac:dyDescent="0.25">
      <c r="C513" s="157"/>
      <c r="D513" s="157"/>
      <c r="E513" s="157"/>
      <c r="F513" s="157"/>
      <c r="G513" s="157"/>
    </row>
    <row r="514" spans="3:7" x14ac:dyDescent="0.25">
      <c r="C514" s="157"/>
      <c r="D514" s="157"/>
      <c r="E514" s="157"/>
      <c r="F514" s="157"/>
      <c r="G514" s="157"/>
    </row>
    <row r="515" spans="3:7" x14ac:dyDescent="0.25">
      <c r="C515" s="157"/>
      <c r="D515" s="157"/>
      <c r="E515" s="157"/>
      <c r="F515" s="157"/>
      <c r="G515" s="157"/>
    </row>
    <row r="516" spans="3:7" x14ac:dyDescent="0.25">
      <c r="C516" s="157"/>
      <c r="D516" s="157"/>
      <c r="E516" s="157"/>
      <c r="F516" s="157"/>
      <c r="G516" s="157"/>
    </row>
    <row r="517" spans="3:7" x14ac:dyDescent="0.25">
      <c r="C517" s="157"/>
      <c r="D517" s="157"/>
      <c r="E517" s="157"/>
      <c r="F517" s="157"/>
      <c r="G517" s="157"/>
    </row>
    <row r="518" spans="3:7" x14ac:dyDescent="0.25">
      <c r="C518" s="157"/>
      <c r="D518" s="157"/>
      <c r="E518" s="157"/>
      <c r="F518" s="157"/>
      <c r="G518" s="157"/>
    </row>
    <row r="519" spans="3:7" x14ac:dyDescent="0.25">
      <c r="C519" s="157"/>
      <c r="D519" s="157"/>
      <c r="E519" s="157"/>
      <c r="F519" s="157"/>
      <c r="G519" s="157"/>
    </row>
    <row r="520" spans="3:7" x14ac:dyDescent="0.25">
      <c r="C520" s="157"/>
      <c r="D520" s="157"/>
      <c r="E520" s="157"/>
      <c r="F520" s="157"/>
      <c r="G520" s="157"/>
    </row>
    <row r="521" spans="3:7" x14ac:dyDescent="0.25">
      <c r="C521" s="157"/>
      <c r="D521" s="157"/>
      <c r="E521" s="157"/>
      <c r="F521" s="157"/>
      <c r="G521" s="157"/>
    </row>
    <row r="522" spans="3:7" x14ac:dyDescent="0.25">
      <c r="C522" s="157"/>
      <c r="D522" s="157"/>
      <c r="E522" s="157"/>
      <c r="F522" s="157"/>
      <c r="G522" s="157"/>
    </row>
    <row r="523" spans="3:7" x14ac:dyDescent="0.25">
      <c r="C523" s="157"/>
      <c r="D523" s="157"/>
      <c r="E523" s="157"/>
      <c r="F523" s="157"/>
      <c r="G523" s="157"/>
    </row>
    <row r="524" spans="3:7" x14ac:dyDescent="0.25">
      <c r="C524" s="157"/>
      <c r="D524" s="157"/>
      <c r="E524" s="157"/>
      <c r="F524" s="157"/>
      <c r="G524" s="157"/>
    </row>
    <row r="525" spans="3:7" x14ac:dyDescent="0.25">
      <c r="C525" s="157"/>
      <c r="D525" s="157"/>
      <c r="E525" s="157"/>
      <c r="F525" s="157"/>
      <c r="G525" s="157"/>
    </row>
    <row r="526" spans="3:7" x14ac:dyDescent="0.25">
      <c r="C526" s="157"/>
      <c r="D526" s="157"/>
      <c r="E526" s="157"/>
      <c r="F526" s="157"/>
      <c r="G526" s="157"/>
    </row>
    <row r="527" spans="3:7" x14ac:dyDescent="0.25">
      <c r="C527" s="157"/>
      <c r="D527" s="157"/>
      <c r="E527" s="157"/>
      <c r="F527" s="157"/>
      <c r="G527" s="157"/>
    </row>
    <row r="528" spans="3:7" x14ac:dyDescent="0.25">
      <c r="C528" s="157"/>
      <c r="D528" s="157"/>
      <c r="E528" s="157"/>
      <c r="F528" s="157"/>
      <c r="G528" s="157"/>
    </row>
    <row r="529" spans="3:7" x14ac:dyDescent="0.25">
      <c r="C529" s="157"/>
      <c r="D529" s="157"/>
      <c r="E529" s="157"/>
      <c r="F529" s="157"/>
      <c r="G529" s="157"/>
    </row>
    <row r="530" spans="3:7" x14ac:dyDescent="0.25">
      <c r="C530" s="157"/>
      <c r="D530" s="157"/>
      <c r="E530" s="157"/>
      <c r="F530" s="157"/>
      <c r="G530" s="157"/>
    </row>
    <row r="531" spans="3:7" x14ac:dyDescent="0.25">
      <c r="C531" s="157"/>
      <c r="D531" s="157"/>
      <c r="E531" s="157"/>
      <c r="F531" s="157"/>
      <c r="G531" s="157"/>
    </row>
    <row r="532" spans="3:7" x14ac:dyDescent="0.25">
      <c r="C532" s="157"/>
      <c r="D532" s="157"/>
      <c r="E532" s="157"/>
      <c r="F532" s="157"/>
      <c r="G532" s="157"/>
    </row>
    <row r="533" spans="3:7" x14ac:dyDescent="0.25">
      <c r="C533" s="157"/>
      <c r="D533" s="157"/>
      <c r="E533" s="157"/>
      <c r="F533" s="157"/>
      <c r="G533" s="157"/>
    </row>
    <row r="534" spans="3:7" x14ac:dyDescent="0.25">
      <c r="C534" s="157"/>
      <c r="D534" s="157"/>
      <c r="E534" s="157"/>
      <c r="F534" s="157"/>
      <c r="G534" s="157"/>
    </row>
    <row r="535" spans="3:7" x14ac:dyDescent="0.25">
      <c r="C535" s="157"/>
      <c r="D535" s="157"/>
      <c r="E535" s="157"/>
      <c r="F535" s="157"/>
      <c r="G535" s="157"/>
    </row>
    <row r="536" spans="3:7" x14ac:dyDescent="0.25">
      <c r="C536" s="157"/>
      <c r="D536" s="157"/>
      <c r="E536" s="157"/>
      <c r="F536" s="157"/>
      <c r="G536" s="157"/>
    </row>
    <row r="537" spans="3:7" x14ac:dyDescent="0.25">
      <c r="C537" s="157"/>
      <c r="D537" s="157"/>
      <c r="E537" s="157"/>
      <c r="F537" s="157"/>
      <c r="G537" s="157"/>
    </row>
    <row r="538" spans="3:7" x14ac:dyDescent="0.25">
      <c r="C538" s="157"/>
      <c r="D538" s="157"/>
      <c r="E538" s="157"/>
      <c r="F538" s="157"/>
      <c r="G538" s="157"/>
    </row>
    <row r="539" spans="3:7" x14ac:dyDescent="0.25">
      <c r="C539" s="157"/>
      <c r="D539" s="157"/>
      <c r="E539" s="157"/>
      <c r="F539" s="157"/>
      <c r="G539" s="157"/>
    </row>
    <row r="540" spans="3:7" x14ac:dyDescent="0.25">
      <c r="C540" s="157"/>
      <c r="D540" s="157"/>
      <c r="E540" s="157"/>
      <c r="F540" s="157"/>
      <c r="G540" s="157"/>
    </row>
    <row r="541" spans="3:7" x14ac:dyDescent="0.25">
      <c r="C541" s="157"/>
      <c r="D541" s="157"/>
      <c r="E541" s="157"/>
      <c r="F541" s="157"/>
      <c r="G541" s="157"/>
    </row>
    <row r="542" spans="3:7" x14ac:dyDescent="0.25">
      <c r="C542" s="157"/>
      <c r="D542" s="157"/>
      <c r="E542" s="157"/>
      <c r="F542" s="157"/>
      <c r="G542" s="157"/>
    </row>
    <row r="543" spans="3:7" x14ac:dyDescent="0.25">
      <c r="C543" s="157"/>
      <c r="D543" s="157"/>
      <c r="E543" s="157"/>
      <c r="F543" s="157"/>
      <c r="G543" s="157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A9" workbookViewId="0">
      <selection activeCell="C23" sqref="C23"/>
    </sheetView>
  </sheetViews>
  <sheetFormatPr defaultRowHeight="15" x14ac:dyDescent="0.25"/>
  <cols>
    <col min="1" max="1" width="7.5703125" style="117" customWidth="1"/>
    <col min="2" max="2" width="93.85546875" style="117" customWidth="1"/>
    <col min="3" max="3" width="36.140625" style="117" customWidth="1"/>
    <col min="4" max="256" width="9.140625" style="117"/>
    <col min="257" max="257" width="7.5703125" style="117" customWidth="1"/>
    <col min="258" max="258" width="93.85546875" style="117" customWidth="1"/>
    <col min="259" max="259" width="36.140625" style="117" customWidth="1"/>
    <col min="260" max="512" width="9.140625" style="117"/>
    <col min="513" max="513" width="7.5703125" style="117" customWidth="1"/>
    <col min="514" max="514" width="93.85546875" style="117" customWidth="1"/>
    <col min="515" max="515" width="36.140625" style="117" customWidth="1"/>
    <col min="516" max="768" width="9.140625" style="117"/>
    <col min="769" max="769" width="7.5703125" style="117" customWidth="1"/>
    <col min="770" max="770" width="93.85546875" style="117" customWidth="1"/>
    <col min="771" max="771" width="36.140625" style="117" customWidth="1"/>
    <col min="772" max="1024" width="9.140625" style="117"/>
    <col min="1025" max="1025" width="7.5703125" style="117" customWidth="1"/>
    <col min="1026" max="1026" width="93.85546875" style="117" customWidth="1"/>
    <col min="1027" max="1027" width="36.140625" style="117" customWidth="1"/>
    <col min="1028" max="1280" width="9.140625" style="117"/>
    <col min="1281" max="1281" width="7.5703125" style="117" customWidth="1"/>
    <col min="1282" max="1282" width="93.85546875" style="117" customWidth="1"/>
    <col min="1283" max="1283" width="36.140625" style="117" customWidth="1"/>
    <col min="1284" max="1536" width="9.140625" style="117"/>
    <col min="1537" max="1537" width="7.5703125" style="117" customWidth="1"/>
    <col min="1538" max="1538" width="93.85546875" style="117" customWidth="1"/>
    <col min="1539" max="1539" width="36.140625" style="117" customWidth="1"/>
    <col min="1540" max="1792" width="9.140625" style="117"/>
    <col min="1793" max="1793" width="7.5703125" style="117" customWidth="1"/>
    <col min="1794" max="1794" width="93.85546875" style="117" customWidth="1"/>
    <col min="1795" max="1795" width="36.140625" style="117" customWidth="1"/>
    <col min="1796" max="2048" width="9.140625" style="117"/>
    <col min="2049" max="2049" width="7.5703125" style="117" customWidth="1"/>
    <col min="2050" max="2050" width="93.85546875" style="117" customWidth="1"/>
    <col min="2051" max="2051" width="36.140625" style="117" customWidth="1"/>
    <col min="2052" max="2304" width="9.140625" style="117"/>
    <col min="2305" max="2305" width="7.5703125" style="117" customWidth="1"/>
    <col min="2306" max="2306" width="93.85546875" style="117" customWidth="1"/>
    <col min="2307" max="2307" width="36.140625" style="117" customWidth="1"/>
    <col min="2308" max="2560" width="9.140625" style="117"/>
    <col min="2561" max="2561" width="7.5703125" style="117" customWidth="1"/>
    <col min="2562" max="2562" width="93.85546875" style="117" customWidth="1"/>
    <col min="2563" max="2563" width="36.140625" style="117" customWidth="1"/>
    <col min="2564" max="2816" width="9.140625" style="117"/>
    <col min="2817" max="2817" width="7.5703125" style="117" customWidth="1"/>
    <col min="2818" max="2818" width="93.85546875" style="117" customWidth="1"/>
    <col min="2819" max="2819" width="36.140625" style="117" customWidth="1"/>
    <col min="2820" max="3072" width="9.140625" style="117"/>
    <col min="3073" max="3073" width="7.5703125" style="117" customWidth="1"/>
    <col min="3074" max="3074" width="93.85546875" style="117" customWidth="1"/>
    <col min="3075" max="3075" width="36.140625" style="117" customWidth="1"/>
    <col min="3076" max="3328" width="9.140625" style="117"/>
    <col min="3329" max="3329" width="7.5703125" style="117" customWidth="1"/>
    <col min="3330" max="3330" width="93.85546875" style="117" customWidth="1"/>
    <col min="3331" max="3331" width="36.140625" style="117" customWidth="1"/>
    <col min="3332" max="3584" width="9.140625" style="117"/>
    <col min="3585" max="3585" width="7.5703125" style="117" customWidth="1"/>
    <col min="3586" max="3586" width="93.85546875" style="117" customWidth="1"/>
    <col min="3587" max="3587" width="36.140625" style="117" customWidth="1"/>
    <col min="3588" max="3840" width="9.140625" style="117"/>
    <col min="3841" max="3841" width="7.5703125" style="117" customWidth="1"/>
    <col min="3842" max="3842" width="93.85546875" style="117" customWidth="1"/>
    <col min="3843" max="3843" width="36.140625" style="117" customWidth="1"/>
    <col min="3844" max="4096" width="9.140625" style="117"/>
    <col min="4097" max="4097" width="7.5703125" style="117" customWidth="1"/>
    <col min="4098" max="4098" width="93.85546875" style="117" customWidth="1"/>
    <col min="4099" max="4099" width="36.140625" style="117" customWidth="1"/>
    <col min="4100" max="4352" width="9.140625" style="117"/>
    <col min="4353" max="4353" width="7.5703125" style="117" customWidth="1"/>
    <col min="4354" max="4354" width="93.85546875" style="117" customWidth="1"/>
    <col min="4355" max="4355" width="36.140625" style="117" customWidth="1"/>
    <col min="4356" max="4608" width="9.140625" style="117"/>
    <col min="4609" max="4609" width="7.5703125" style="117" customWidth="1"/>
    <col min="4610" max="4610" width="93.85546875" style="117" customWidth="1"/>
    <col min="4611" max="4611" width="36.140625" style="117" customWidth="1"/>
    <col min="4612" max="4864" width="9.140625" style="117"/>
    <col min="4865" max="4865" width="7.5703125" style="117" customWidth="1"/>
    <col min="4866" max="4866" width="93.85546875" style="117" customWidth="1"/>
    <col min="4867" max="4867" width="36.140625" style="117" customWidth="1"/>
    <col min="4868" max="5120" width="9.140625" style="117"/>
    <col min="5121" max="5121" width="7.5703125" style="117" customWidth="1"/>
    <col min="5122" max="5122" width="93.85546875" style="117" customWidth="1"/>
    <col min="5123" max="5123" width="36.140625" style="117" customWidth="1"/>
    <col min="5124" max="5376" width="9.140625" style="117"/>
    <col min="5377" max="5377" width="7.5703125" style="117" customWidth="1"/>
    <col min="5378" max="5378" width="93.85546875" style="117" customWidth="1"/>
    <col min="5379" max="5379" width="36.140625" style="117" customWidth="1"/>
    <col min="5380" max="5632" width="9.140625" style="117"/>
    <col min="5633" max="5633" width="7.5703125" style="117" customWidth="1"/>
    <col min="5634" max="5634" width="93.85546875" style="117" customWidth="1"/>
    <col min="5635" max="5635" width="36.140625" style="117" customWidth="1"/>
    <col min="5636" max="5888" width="9.140625" style="117"/>
    <col min="5889" max="5889" width="7.5703125" style="117" customWidth="1"/>
    <col min="5890" max="5890" width="93.85546875" style="117" customWidth="1"/>
    <col min="5891" max="5891" width="36.140625" style="117" customWidth="1"/>
    <col min="5892" max="6144" width="9.140625" style="117"/>
    <col min="6145" max="6145" width="7.5703125" style="117" customWidth="1"/>
    <col min="6146" max="6146" width="93.85546875" style="117" customWidth="1"/>
    <col min="6147" max="6147" width="36.140625" style="117" customWidth="1"/>
    <col min="6148" max="6400" width="9.140625" style="117"/>
    <col min="6401" max="6401" width="7.5703125" style="117" customWidth="1"/>
    <col min="6402" max="6402" width="93.85546875" style="117" customWidth="1"/>
    <col min="6403" max="6403" width="36.140625" style="117" customWidth="1"/>
    <col min="6404" max="6656" width="9.140625" style="117"/>
    <col min="6657" max="6657" width="7.5703125" style="117" customWidth="1"/>
    <col min="6658" max="6658" width="93.85546875" style="117" customWidth="1"/>
    <col min="6659" max="6659" width="36.140625" style="117" customWidth="1"/>
    <col min="6660" max="6912" width="9.140625" style="117"/>
    <col min="6913" max="6913" width="7.5703125" style="117" customWidth="1"/>
    <col min="6914" max="6914" width="93.85546875" style="117" customWidth="1"/>
    <col min="6915" max="6915" width="36.140625" style="117" customWidth="1"/>
    <col min="6916" max="7168" width="9.140625" style="117"/>
    <col min="7169" max="7169" width="7.5703125" style="117" customWidth="1"/>
    <col min="7170" max="7170" width="93.85546875" style="117" customWidth="1"/>
    <col min="7171" max="7171" width="36.140625" style="117" customWidth="1"/>
    <col min="7172" max="7424" width="9.140625" style="117"/>
    <col min="7425" max="7425" width="7.5703125" style="117" customWidth="1"/>
    <col min="7426" max="7426" width="93.85546875" style="117" customWidth="1"/>
    <col min="7427" max="7427" width="36.140625" style="117" customWidth="1"/>
    <col min="7428" max="7680" width="9.140625" style="117"/>
    <col min="7681" max="7681" width="7.5703125" style="117" customWidth="1"/>
    <col min="7682" max="7682" width="93.85546875" style="117" customWidth="1"/>
    <col min="7683" max="7683" width="36.140625" style="117" customWidth="1"/>
    <col min="7684" max="7936" width="9.140625" style="117"/>
    <col min="7937" max="7937" width="7.5703125" style="117" customWidth="1"/>
    <col min="7938" max="7938" width="93.85546875" style="117" customWidth="1"/>
    <col min="7939" max="7939" width="36.140625" style="117" customWidth="1"/>
    <col min="7940" max="8192" width="9.140625" style="117"/>
    <col min="8193" max="8193" width="7.5703125" style="117" customWidth="1"/>
    <col min="8194" max="8194" width="93.85546875" style="117" customWidth="1"/>
    <col min="8195" max="8195" width="36.140625" style="117" customWidth="1"/>
    <col min="8196" max="8448" width="9.140625" style="117"/>
    <col min="8449" max="8449" width="7.5703125" style="117" customWidth="1"/>
    <col min="8450" max="8450" width="93.85546875" style="117" customWidth="1"/>
    <col min="8451" max="8451" width="36.140625" style="117" customWidth="1"/>
    <col min="8452" max="8704" width="9.140625" style="117"/>
    <col min="8705" max="8705" width="7.5703125" style="117" customWidth="1"/>
    <col min="8706" max="8706" width="93.85546875" style="117" customWidth="1"/>
    <col min="8707" max="8707" width="36.140625" style="117" customWidth="1"/>
    <col min="8708" max="8960" width="9.140625" style="117"/>
    <col min="8961" max="8961" width="7.5703125" style="117" customWidth="1"/>
    <col min="8962" max="8962" width="93.85546875" style="117" customWidth="1"/>
    <col min="8963" max="8963" width="36.140625" style="117" customWidth="1"/>
    <col min="8964" max="9216" width="9.140625" style="117"/>
    <col min="9217" max="9217" width="7.5703125" style="117" customWidth="1"/>
    <col min="9218" max="9218" width="93.85546875" style="117" customWidth="1"/>
    <col min="9219" max="9219" width="36.140625" style="117" customWidth="1"/>
    <col min="9220" max="9472" width="9.140625" style="117"/>
    <col min="9473" max="9473" width="7.5703125" style="117" customWidth="1"/>
    <col min="9474" max="9474" width="93.85546875" style="117" customWidth="1"/>
    <col min="9475" max="9475" width="36.140625" style="117" customWidth="1"/>
    <col min="9476" max="9728" width="9.140625" style="117"/>
    <col min="9729" max="9729" width="7.5703125" style="117" customWidth="1"/>
    <col min="9730" max="9730" width="93.85546875" style="117" customWidth="1"/>
    <col min="9731" max="9731" width="36.140625" style="117" customWidth="1"/>
    <col min="9732" max="9984" width="9.140625" style="117"/>
    <col min="9985" max="9985" width="7.5703125" style="117" customWidth="1"/>
    <col min="9986" max="9986" width="93.85546875" style="117" customWidth="1"/>
    <col min="9987" max="9987" width="36.140625" style="117" customWidth="1"/>
    <col min="9988" max="10240" width="9.140625" style="117"/>
    <col min="10241" max="10241" width="7.5703125" style="117" customWidth="1"/>
    <col min="10242" max="10242" width="93.85546875" style="117" customWidth="1"/>
    <col min="10243" max="10243" width="36.140625" style="117" customWidth="1"/>
    <col min="10244" max="10496" width="9.140625" style="117"/>
    <col min="10497" max="10497" width="7.5703125" style="117" customWidth="1"/>
    <col min="10498" max="10498" width="93.85546875" style="117" customWidth="1"/>
    <col min="10499" max="10499" width="36.140625" style="117" customWidth="1"/>
    <col min="10500" max="10752" width="9.140625" style="117"/>
    <col min="10753" max="10753" width="7.5703125" style="117" customWidth="1"/>
    <col min="10754" max="10754" width="93.85546875" style="117" customWidth="1"/>
    <col min="10755" max="10755" width="36.140625" style="117" customWidth="1"/>
    <col min="10756" max="11008" width="9.140625" style="117"/>
    <col min="11009" max="11009" width="7.5703125" style="117" customWidth="1"/>
    <col min="11010" max="11010" width="93.85546875" style="117" customWidth="1"/>
    <col min="11011" max="11011" width="36.140625" style="117" customWidth="1"/>
    <col min="11012" max="11264" width="9.140625" style="117"/>
    <col min="11265" max="11265" width="7.5703125" style="117" customWidth="1"/>
    <col min="11266" max="11266" width="93.85546875" style="117" customWidth="1"/>
    <col min="11267" max="11267" width="36.140625" style="117" customWidth="1"/>
    <col min="11268" max="11520" width="9.140625" style="117"/>
    <col min="11521" max="11521" width="7.5703125" style="117" customWidth="1"/>
    <col min="11522" max="11522" width="93.85546875" style="117" customWidth="1"/>
    <col min="11523" max="11523" width="36.140625" style="117" customWidth="1"/>
    <col min="11524" max="11776" width="9.140625" style="117"/>
    <col min="11777" max="11777" width="7.5703125" style="117" customWidth="1"/>
    <col min="11778" max="11778" width="93.85546875" style="117" customWidth="1"/>
    <col min="11779" max="11779" width="36.140625" style="117" customWidth="1"/>
    <col min="11780" max="12032" width="9.140625" style="117"/>
    <col min="12033" max="12033" width="7.5703125" style="117" customWidth="1"/>
    <col min="12034" max="12034" width="93.85546875" style="117" customWidth="1"/>
    <col min="12035" max="12035" width="36.140625" style="117" customWidth="1"/>
    <col min="12036" max="12288" width="9.140625" style="117"/>
    <col min="12289" max="12289" width="7.5703125" style="117" customWidth="1"/>
    <col min="12290" max="12290" width="93.85546875" style="117" customWidth="1"/>
    <col min="12291" max="12291" width="36.140625" style="117" customWidth="1"/>
    <col min="12292" max="12544" width="9.140625" style="117"/>
    <col min="12545" max="12545" width="7.5703125" style="117" customWidth="1"/>
    <col min="12546" max="12546" width="93.85546875" style="117" customWidth="1"/>
    <col min="12547" max="12547" width="36.140625" style="117" customWidth="1"/>
    <col min="12548" max="12800" width="9.140625" style="117"/>
    <col min="12801" max="12801" width="7.5703125" style="117" customWidth="1"/>
    <col min="12802" max="12802" width="93.85546875" style="117" customWidth="1"/>
    <col min="12803" max="12803" width="36.140625" style="117" customWidth="1"/>
    <col min="12804" max="13056" width="9.140625" style="117"/>
    <col min="13057" max="13057" width="7.5703125" style="117" customWidth="1"/>
    <col min="13058" max="13058" width="93.85546875" style="117" customWidth="1"/>
    <col min="13059" max="13059" width="36.140625" style="117" customWidth="1"/>
    <col min="13060" max="13312" width="9.140625" style="117"/>
    <col min="13313" max="13313" width="7.5703125" style="117" customWidth="1"/>
    <col min="13314" max="13314" width="93.85546875" style="117" customWidth="1"/>
    <col min="13315" max="13315" width="36.140625" style="117" customWidth="1"/>
    <col min="13316" max="13568" width="9.140625" style="117"/>
    <col min="13569" max="13569" width="7.5703125" style="117" customWidth="1"/>
    <col min="13570" max="13570" width="93.85546875" style="117" customWidth="1"/>
    <col min="13571" max="13571" width="36.140625" style="117" customWidth="1"/>
    <col min="13572" max="13824" width="9.140625" style="117"/>
    <col min="13825" max="13825" width="7.5703125" style="117" customWidth="1"/>
    <col min="13826" max="13826" width="93.85546875" style="117" customWidth="1"/>
    <col min="13827" max="13827" width="36.140625" style="117" customWidth="1"/>
    <col min="13828" max="14080" width="9.140625" style="117"/>
    <col min="14081" max="14081" width="7.5703125" style="117" customWidth="1"/>
    <col min="14082" max="14082" width="93.85546875" style="117" customWidth="1"/>
    <col min="14083" max="14083" width="36.140625" style="117" customWidth="1"/>
    <col min="14084" max="14336" width="9.140625" style="117"/>
    <col min="14337" max="14337" width="7.5703125" style="117" customWidth="1"/>
    <col min="14338" max="14338" width="93.85546875" style="117" customWidth="1"/>
    <col min="14339" max="14339" width="36.140625" style="117" customWidth="1"/>
    <col min="14340" max="14592" width="9.140625" style="117"/>
    <col min="14593" max="14593" width="7.5703125" style="117" customWidth="1"/>
    <col min="14594" max="14594" width="93.85546875" style="117" customWidth="1"/>
    <col min="14595" max="14595" width="36.140625" style="117" customWidth="1"/>
    <col min="14596" max="14848" width="9.140625" style="117"/>
    <col min="14849" max="14849" width="7.5703125" style="117" customWidth="1"/>
    <col min="14850" max="14850" width="93.85546875" style="117" customWidth="1"/>
    <col min="14851" max="14851" width="36.140625" style="117" customWidth="1"/>
    <col min="14852" max="15104" width="9.140625" style="117"/>
    <col min="15105" max="15105" width="7.5703125" style="117" customWidth="1"/>
    <col min="15106" max="15106" width="93.85546875" style="117" customWidth="1"/>
    <col min="15107" max="15107" width="36.140625" style="117" customWidth="1"/>
    <col min="15108" max="15360" width="9.140625" style="117"/>
    <col min="15361" max="15361" width="7.5703125" style="117" customWidth="1"/>
    <col min="15362" max="15362" width="93.85546875" style="117" customWidth="1"/>
    <col min="15363" max="15363" width="36.140625" style="117" customWidth="1"/>
    <col min="15364" max="15616" width="9.140625" style="117"/>
    <col min="15617" max="15617" width="7.5703125" style="117" customWidth="1"/>
    <col min="15618" max="15618" width="93.85546875" style="117" customWidth="1"/>
    <col min="15619" max="15619" width="36.140625" style="117" customWidth="1"/>
    <col min="15620" max="15872" width="9.140625" style="117"/>
    <col min="15873" max="15873" width="7.5703125" style="117" customWidth="1"/>
    <col min="15874" max="15874" width="93.85546875" style="117" customWidth="1"/>
    <col min="15875" max="15875" width="36.140625" style="117" customWidth="1"/>
    <col min="15876" max="16128" width="9.140625" style="117"/>
    <col min="16129" max="16129" width="7.5703125" style="117" customWidth="1"/>
    <col min="16130" max="16130" width="93.85546875" style="117" customWidth="1"/>
    <col min="16131" max="16131" width="36.140625" style="117" customWidth="1"/>
    <col min="16132" max="16384" width="9.140625" style="117"/>
  </cols>
  <sheetData>
    <row r="1" spans="1:14" ht="18.75" x14ac:dyDescent="0.3">
      <c r="A1" s="198" t="s">
        <v>335</v>
      </c>
      <c r="B1" s="198"/>
      <c r="C1" s="198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1:14" ht="15.75" x14ac:dyDescent="0.25">
      <c r="A2" s="120"/>
      <c r="B2" s="120"/>
      <c r="C2" s="120"/>
    </row>
    <row r="3" spans="1:14" ht="15.75" x14ac:dyDescent="0.25">
      <c r="A3" s="120" t="str">
        <f>'[1]Rencana Anggaran Biaya'!A3</f>
        <v>Pekerjaan :</v>
      </c>
      <c r="B3" s="120"/>
      <c r="C3" s="120"/>
    </row>
    <row r="4" spans="1:14" ht="15.75" x14ac:dyDescent="0.25">
      <c r="A4" s="120" t="str">
        <f>'[1]Rencana Anggaran Biaya'!A4</f>
        <v>Lokasi :</v>
      </c>
      <c r="B4" s="120"/>
      <c r="C4" s="120"/>
    </row>
    <row r="5" spans="1:14" ht="15.75" x14ac:dyDescent="0.25">
      <c r="A5" s="120" t="str">
        <f>'[1]Rencana Anggaran Biaya'!A5</f>
        <v>Tahun :</v>
      </c>
      <c r="B5" s="120"/>
      <c r="C5" s="120"/>
    </row>
    <row r="6" spans="1:14" ht="15.75" x14ac:dyDescent="0.25">
      <c r="A6" s="120"/>
      <c r="B6" s="120"/>
      <c r="C6" s="120"/>
    </row>
    <row r="7" spans="1:14" ht="29.25" customHeight="1" x14ac:dyDescent="0.25">
      <c r="A7" s="162" t="s">
        <v>0</v>
      </c>
      <c r="B7" s="162" t="s">
        <v>1</v>
      </c>
      <c r="C7" s="162" t="s">
        <v>101</v>
      </c>
    </row>
    <row r="8" spans="1:14" ht="15.75" x14ac:dyDescent="0.25">
      <c r="A8" s="163" t="s">
        <v>45</v>
      </c>
      <c r="B8" s="164" t="str">
        <f>RAB!B8</f>
        <v>PEKERJAAN PERSIAPAN</v>
      </c>
      <c r="C8" s="205">
        <f>RAB!G8</f>
        <v>71652108.379999995</v>
      </c>
    </row>
    <row r="9" spans="1:14" ht="15.75" x14ac:dyDescent="0.25">
      <c r="A9" s="165" t="s">
        <v>336</v>
      </c>
      <c r="B9" s="131" t="str">
        <f>RAB!B19</f>
        <v>PEKERJAAN TANAH</v>
      </c>
      <c r="C9" s="206">
        <f>RAB!G19</f>
        <v>4983968.21</v>
      </c>
    </row>
    <row r="10" spans="1:14" ht="15.75" x14ac:dyDescent="0.25">
      <c r="A10" s="165" t="s">
        <v>337</v>
      </c>
      <c r="B10" s="131" t="str">
        <f>RAB!B24</f>
        <v>PEKERJAAN PONDASI</v>
      </c>
      <c r="C10" s="206">
        <f>RAB!G24</f>
        <v>27021933.49625</v>
      </c>
    </row>
    <row r="11" spans="1:14" ht="15.75" x14ac:dyDescent="0.25">
      <c r="A11" s="165" t="s">
        <v>338</v>
      </c>
      <c r="B11" s="131" t="str">
        <f>RAB!B27</f>
        <v>PEKERJAAN DINDING</v>
      </c>
      <c r="C11" s="206">
        <f>RAB!G27</f>
        <v>39067772.399999999</v>
      </c>
    </row>
    <row r="12" spans="1:14" ht="15.75" x14ac:dyDescent="0.25">
      <c r="A12" s="165" t="s">
        <v>339</v>
      </c>
      <c r="B12" s="131" t="str">
        <f>RAB!B31</f>
        <v>PEKERJAAN PLESTERAN DINDING</v>
      </c>
      <c r="C12" s="206">
        <f>RAB!G31</f>
        <v>25485404.292599998</v>
      </c>
    </row>
    <row r="13" spans="1:14" ht="15.75" x14ac:dyDescent="0.25">
      <c r="A13" s="165" t="s">
        <v>340</v>
      </c>
      <c r="B13" s="131" t="str">
        <f>RAB!B35</f>
        <v>PEKERJAAN KAYU</v>
      </c>
      <c r="C13" s="206">
        <f>RAB!G35</f>
        <v>194234148.39624998</v>
      </c>
    </row>
    <row r="14" spans="1:14" ht="15.75" x14ac:dyDescent="0.25">
      <c r="A14" s="165" t="s">
        <v>341</v>
      </c>
      <c r="B14" s="131" t="str">
        <f>RAB!B43</f>
        <v>PEKERJAAN BETON</v>
      </c>
      <c r="C14" s="206">
        <f>RAB!G43</f>
        <v>79204574.490250006</v>
      </c>
    </row>
    <row r="15" spans="1:14" ht="15.75" x14ac:dyDescent="0.25">
      <c r="A15" s="165" t="s">
        <v>342</v>
      </c>
      <c r="B15" s="131" t="str">
        <f>RAB!B49</f>
        <v>PEKERJAAN PENUTUP ATAP</v>
      </c>
      <c r="C15" s="206">
        <f>RAB!G49</f>
        <v>32735274.147</v>
      </c>
    </row>
    <row r="16" spans="1:14" ht="15.75" x14ac:dyDescent="0.25">
      <c r="A16" s="165" t="s">
        <v>343</v>
      </c>
      <c r="B16" s="131" t="str">
        <f>RAB!B53</f>
        <v>PEKERJAAN PLAFON</v>
      </c>
      <c r="C16" s="206">
        <f>RAB!G53</f>
        <v>14403883.4575</v>
      </c>
    </row>
    <row r="17" spans="1:3" ht="15.75" x14ac:dyDescent="0.25">
      <c r="A17" s="165" t="s">
        <v>344</v>
      </c>
      <c r="B17" s="131" t="str">
        <f>RAB!B57</f>
        <v>PEKERJAAN PENUTUP LANTAI DAN DINDING</v>
      </c>
      <c r="C17" s="206">
        <f>RAB!G57</f>
        <v>24748457.625250001</v>
      </c>
    </row>
    <row r="18" spans="1:3" ht="15.75" x14ac:dyDescent="0.25">
      <c r="A18" s="165" t="s">
        <v>345</v>
      </c>
      <c r="B18" s="131" t="str">
        <f>RAB!B63</f>
        <v>PEKERJAAN KUNCI DAN KACA</v>
      </c>
      <c r="C18" s="206">
        <f>RAB!G63</f>
        <v>13477248.806200001</v>
      </c>
    </row>
    <row r="19" spans="1:3" ht="15.75" x14ac:dyDescent="0.25">
      <c r="A19" s="165" t="s">
        <v>346</v>
      </c>
      <c r="B19" s="131" t="str">
        <f>RAB!B71</f>
        <v>PEKERJAAN PENGECATAN</v>
      </c>
      <c r="C19" s="206">
        <f>RAB!G71</f>
        <v>20988115.026900001</v>
      </c>
    </row>
    <row r="20" spans="1:3" ht="15.75" x14ac:dyDescent="0.25">
      <c r="A20" s="165" t="s">
        <v>347</v>
      </c>
      <c r="B20" s="131" t="str">
        <f>RAB!B75</f>
        <v>PEKERJAAN INSTALASI LISTRIK</v>
      </c>
      <c r="C20" s="206">
        <f>RAB!G75</f>
        <v>3760500</v>
      </c>
    </row>
    <row r="21" spans="1:3" ht="15.75" x14ac:dyDescent="0.25">
      <c r="A21" s="166" t="s">
        <v>348</v>
      </c>
      <c r="B21" s="136" t="str">
        <f>RAB!B83</f>
        <v>PEKERJAAN SANITASI</v>
      </c>
      <c r="C21" s="167">
        <f>RAB!G83</f>
        <v>18795700.94125</v>
      </c>
    </row>
    <row r="22" spans="1:3" ht="15.75" x14ac:dyDescent="0.25">
      <c r="A22" s="168"/>
      <c r="B22" s="169" t="s">
        <v>349</v>
      </c>
      <c r="C22" s="170">
        <f>SUM(C8:C20)</f>
        <v>551763388.72819996</v>
      </c>
    </row>
    <row r="23" spans="1:3" ht="15.75" x14ac:dyDescent="0.25">
      <c r="A23" s="168"/>
      <c r="B23" s="169" t="s">
        <v>350</v>
      </c>
      <c r="C23" s="170">
        <f>INT(C22/1000)*1000</f>
        <v>551763000</v>
      </c>
    </row>
    <row r="24" spans="1:3" ht="15.75" x14ac:dyDescent="0.25">
      <c r="A24" s="155"/>
      <c r="B24" s="155"/>
      <c r="C24" s="155"/>
    </row>
    <row r="25" spans="1:3" ht="15.75" x14ac:dyDescent="0.25">
      <c r="A25" s="155"/>
      <c r="B25" s="155"/>
      <c r="C25" s="155"/>
    </row>
    <row r="26" spans="1:3" ht="15.75" x14ac:dyDescent="0.25">
      <c r="A26" s="155"/>
      <c r="B26" s="155"/>
      <c r="C26" s="155"/>
    </row>
    <row r="27" spans="1:3" ht="15.75" x14ac:dyDescent="0.25">
      <c r="A27" s="155"/>
      <c r="B27" s="155"/>
      <c r="C27" s="155"/>
    </row>
    <row r="28" spans="1:3" ht="15.75" x14ac:dyDescent="0.25">
      <c r="A28" s="155"/>
      <c r="B28" s="155"/>
      <c r="C28" s="155"/>
    </row>
    <row r="29" spans="1:3" ht="15.75" x14ac:dyDescent="0.25">
      <c r="A29" s="155"/>
      <c r="B29" s="155"/>
      <c r="C29" s="155"/>
    </row>
    <row r="30" spans="1:3" ht="15.75" x14ac:dyDescent="0.25">
      <c r="A30" s="155"/>
      <c r="B30" s="155"/>
      <c r="C30" s="155"/>
    </row>
    <row r="31" spans="1:3" ht="15.75" x14ac:dyDescent="0.25">
      <c r="A31" s="155"/>
      <c r="B31" s="155"/>
      <c r="C31" s="155"/>
    </row>
    <row r="32" spans="1:3" ht="15.75" x14ac:dyDescent="0.25">
      <c r="A32" s="155"/>
      <c r="B32" s="155"/>
      <c r="C32" s="155"/>
    </row>
    <row r="33" spans="1:3" ht="15.75" x14ac:dyDescent="0.25">
      <c r="A33" s="155"/>
      <c r="B33" s="155"/>
      <c r="C33" s="155"/>
    </row>
    <row r="34" spans="1:3" ht="15.75" x14ac:dyDescent="0.25">
      <c r="A34" s="155"/>
      <c r="B34" s="155"/>
      <c r="C34" s="155"/>
    </row>
    <row r="35" spans="1:3" ht="15.75" x14ac:dyDescent="0.25">
      <c r="A35" s="155"/>
      <c r="B35" s="155"/>
      <c r="C35" s="155"/>
    </row>
    <row r="36" spans="1:3" ht="15.75" x14ac:dyDescent="0.25">
      <c r="A36" s="155"/>
      <c r="B36" s="155"/>
      <c r="C36" s="155"/>
    </row>
    <row r="37" spans="1:3" ht="15.75" x14ac:dyDescent="0.25">
      <c r="A37" s="155"/>
      <c r="B37" s="155"/>
      <c r="C37" s="155"/>
    </row>
    <row r="38" spans="1:3" ht="15.75" x14ac:dyDescent="0.25">
      <c r="A38" s="155"/>
      <c r="B38" s="155"/>
      <c r="C38" s="155"/>
    </row>
    <row r="39" spans="1:3" ht="15.75" x14ac:dyDescent="0.25">
      <c r="A39" s="155"/>
      <c r="B39" s="155"/>
      <c r="C39" s="155"/>
    </row>
    <row r="40" spans="1:3" ht="15.75" x14ac:dyDescent="0.25">
      <c r="A40" s="155"/>
      <c r="B40" s="155"/>
      <c r="C40" s="155"/>
    </row>
    <row r="41" spans="1:3" ht="15.75" x14ac:dyDescent="0.25">
      <c r="A41" s="155"/>
      <c r="B41" s="155"/>
      <c r="C41" s="155"/>
    </row>
    <row r="42" spans="1:3" ht="15.75" x14ac:dyDescent="0.25">
      <c r="A42" s="155"/>
      <c r="B42" s="155"/>
      <c r="C42" s="155"/>
    </row>
    <row r="43" spans="1:3" ht="15.75" x14ac:dyDescent="0.25">
      <c r="A43" s="155"/>
      <c r="B43" s="155"/>
      <c r="C43" s="155"/>
    </row>
    <row r="44" spans="1:3" ht="15.75" x14ac:dyDescent="0.25">
      <c r="A44" s="155"/>
      <c r="B44" s="155"/>
      <c r="C44" s="155"/>
    </row>
    <row r="45" spans="1:3" ht="15.75" x14ac:dyDescent="0.25">
      <c r="A45" s="155"/>
      <c r="B45" s="155"/>
      <c r="C45" s="155"/>
    </row>
    <row r="46" spans="1:3" ht="15.75" x14ac:dyDescent="0.25">
      <c r="A46" s="155"/>
      <c r="B46" s="155"/>
      <c r="C46" s="155"/>
    </row>
    <row r="47" spans="1:3" ht="15.75" x14ac:dyDescent="0.25">
      <c r="A47" s="155"/>
      <c r="B47" s="155"/>
      <c r="C47" s="155"/>
    </row>
    <row r="48" spans="1:3" x14ac:dyDescent="0.25">
      <c r="A48" s="118"/>
      <c r="B48" s="118"/>
      <c r="C48" s="118"/>
    </row>
    <row r="49" spans="1:3" x14ac:dyDescent="0.25">
      <c r="A49" s="118"/>
      <c r="B49" s="118"/>
      <c r="C49" s="118"/>
    </row>
    <row r="50" spans="1:3" x14ac:dyDescent="0.25">
      <c r="A50" s="118"/>
      <c r="B50" s="118"/>
      <c r="C50" s="118"/>
    </row>
    <row r="51" spans="1:3" x14ac:dyDescent="0.25">
      <c r="A51" s="118"/>
      <c r="B51" s="118"/>
      <c r="C51" s="118"/>
    </row>
    <row r="52" spans="1:3" x14ac:dyDescent="0.25">
      <c r="A52" s="118"/>
      <c r="B52" s="118"/>
      <c r="C52" s="118"/>
    </row>
    <row r="53" spans="1:3" x14ac:dyDescent="0.25">
      <c r="A53" s="118"/>
      <c r="B53" s="118"/>
      <c r="C53" s="118"/>
    </row>
    <row r="54" spans="1:3" x14ac:dyDescent="0.25">
      <c r="A54" s="118"/>
      <c r="B54" s="118"/>
      <c r="C54" s="118"/>
    </row>
    <row r="55" spans="1:3" x14ac:dyDescent="0.25">
      <c r="A55" s="118"/>
      <c r="B55" s="118"/>
      <c r="C55" s="118"/>
    </row>
    <row r="56" spans="1:3" x14ac:dyDescent="0.25">
      <c r="A56" s="118"/>
      <c r="B56" s="118"/>
      <c r="C56" s="118"/>
    </row>
    <row r="57" spans="1:3" x14ac:dyDescent="0.25">
      <c r="A57" s="118"/>
      <c r="B57" s="118"/>
      <c r="C57" s="118"/>
    </row>
    <row r="58" spans="1:3" x14ac:dyDescent="0.25">
      <c r="A58" s="118"/>
      <c r="B58" s="118"/>
      <c r="C58" s="118"/>
    </row>
    <row r="59" spans="1:3" x14ac:dyDescent="0.25">
      <c r="A59" s="118"/>
      <c r="B59" s="118"/>
      <c r="C59" s="118"/>
    </row>
    <row r="60" spans="1:3" x14ac:dyDescent="0.25">
      <c r="A60" s="118"/>
      <c r="B60" s="118"/>
      <c r="C60" s="118"/>
    </row>
    <row r="61" spans="1:3" x14ac:dyDescent="0.25">
      <c r="A61" s="118"/>
      <c r="B61" s="118"/>
      <c r="C61" s="118"/>
    </row>
    <row r="62" spans="1:3" x14ac:dyDescent="0.25">
      <c r="A62" s="118"/>
      <c r="B62" s="118"/>
      <c r="C62" s="118"/>
    </row>
    <row r="63" spans="1:3" x14ac:dyDescent="0.25">
      <c r="A63" s="118"/>
      <c r="B63" s="118"/>
      <c r="C63" s="118"/>
    </row>
    <row r="64" spans="1:3" x14ac:dyDescent="0.25">
      <c r="A64" s="118"/>
      <c r="B64" s="118"/>
      <c r="C64" s="118"/>
    </row>
    <row r="65" spans="1:3" x14ac:dyDescent="0.25">
      <c r="A65" s="118"/>
      <c r="B65" s="118"/>
      <c r="C65" s="118"/>
    </row>
    <row r="66" spans="1:3" x14ac:dyDescent="0.25">
      <c r="A66" s="118"/>
      <c r="B66" s="118"/>
      <c r="C66" s="118"/>
    </row>
    <row r="67" spans="1:3" x14ac:dyDescent="0.25">
      <c r="A67" s="118"/>
      <c r="B67" s="118"/>
      <c r="C67" s="118"/>
    </row>
    <row r="68" spans="1:3" x14ac:dyDescent="0.25">
      <c r="A68" s="118"/>
      <c r="B68" s="118"/>
      <c r="C68" s="118"/>
    </row>
    <row r="69" spans="1:3" x14ac:dyDescent="0.25">
      <c r="A69" s="118"/>
      <c r="B69" s="118"/>
      <c r="C69" s="118"/>
    </row>
    <row r="70" spans="1:3" x14ac:dyDescent="0.25">
      <c r="A70" s="118"/>
      <c r="B70" s="118"/>
      <c r="C70" s="118"/>
    </row>
    <row r="71" spans="1:3" x14ac:dyDescent="0.25">
      <c r="A71" s="118"/>
      <c r="B71" s="118"/>
      <c r="C71" s="118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VOLUME PEK</vt:lpstr>
      <vt:lpstr>DHBU</vt:lpstr>
      <vt:lpstr>AHSP</vt:lpstr>
      <vt:lpstr>RAB</vt:lpstr>
      <vt:lpstr>REKAPITULASI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Bambang</dc:creator>
  <cp:lastModifiedBy>Windows User</cp:lastModifiedBy>
  <dcterms:created xsi:type="dcterms:W3CDTF">2020-11-10T23:20:04Z</dcterms:created>
  <dcterms:modified xsi:type="dcterms:W3CDTF">2020-11-12T08:18:53Z</dcterms:modified>
</cp:coreProperties>
</file>