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200" yWindow="0" windowWidth="16580" windowHeight="16360" tabRatio="657" firstSheet="7" activeTab="8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2" i="8" l="1"/>
  <c r="B195" i="8"/>
  <c r="B188" i="8"/>
  <c r="B181" i="8"/>
  <c r="B174" i="8"/>
  <c r="B167" i="8"/>
  <c r="B160" i="8"/>
  <c r="C115" i="16"/>
  <c r="C35" i="15"/>
  <c r="D74" i="16"/>
  <c r="D232" i="16"/>
  <c r="D174" i="16"/>
  <c r="D16" i="16"/>
  <c r="B115" i="16"/>
  <c r="H106" i="12"/>
  <c r="H107" i="12"/>
  <c r="H108" i="12"/>
  <c r="B174" i="16"/>
  <c r="C174" i="16"/>
  <c r="C232" i="16"/>
  <c r="B35" i="15"/>
  <c r="B232" i="16"/>
  <c r="D173" i="1"/>
  <c r="B33" i="16"/>
  <c r="B155" i="16"/>
  <c r="C11" i="15"/>
  <c r="C16" i="16"/>
  <c r="B16" i="16"/>
  <c r="D212" i="16"/>
  <c r="C212" i="16"/>
  <c r="D155" i="16"/>
  <c r="C193" i="16"/>
  <c r="D193" i="16"/>
  <c r="D23" i="15"/>
  <c r="C155" i="16"/>
  <c r="D54" i="16"/>
  <c r="D33" i="16"/>
  <c r="B212" i="16"/>
  <c r="B193" i="16"/>
  <c r="B54" i="16"/>
  <c r="C54" i="16"/>
  <c r="B55" i="1"/>
  <c r="B29" i="1"/>
  <c r="D135" i="16"/>
  <c r="C135" i="16"/>
  <c r="B135" i="16"/>
  <c r="C96" i="16"/>
  <c r="B96" i="16"/>
  <c r="C74" i="16"/>
  <c r="B74" i="16"/>
  <c r="C33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<sst xmlns="http://schemas.openxmlformats.org/spreadsheetml/2006/main" count="2488" uniqueCount="642">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</sst>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topLeftCell="A133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6"/>
  <sheetViews>
    <sheetView showRuler="0" zoomScale="150" zoomScaleNormal="150" zoomScalePageLayoutView="150" workbookViewId="0">
      <selection activeCell="B8" sqref="B8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516</v>
      </c>
      <c r="B6" s="1">
        <v>1088</v>
      </c>
      <c r="C6" s="1">
        <v>2390</v>
      </c>
      <c r="D6" s="1">
        <v>6389</v>
      </c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0.61657557849300004</v>
      </c>
      <c r="C8" s="1">
        <v>0.39468845406399999</v>
      </c>
      <c r="D8" s="1">
        <v>0.38550125733399998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0.63581607013300001</v>
      </c>
      <c r="C9" s="1">
        <v>0.66389885050999997</v>
      </c>
      <c r="D9" s="1">
        <v>0.60993772072499997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0.59846536029999997</v>
      </c>
      <c r="C10" s="1">
        <v>0.28081729102699998</v>
      </c>
      <c r="D10" s="1">
        <v>0.28180612812700001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1</v>
      </c>
      <c r="C11" s="1">
        <v>1</v>
      </c>
      <c r="D11" s="1">
        <v>1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0.61833265500099999</v>
      </c>
      <c r="C12" s="1">
        <v>0.40353602600299998</v>
      </c>
      <c r="D12" s="1">
        <v>0.391169746047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0.63581607013300001</v>
      </c>
      <c r="C13" s="1">
        <v>0.66369949186800004</v>
      </c>
      <c r="D13" s="1">
        <v>0.60993772072499997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0.60178501224100001</v>
      </c>
      <c r="C14" s="1">
        <v>0.28989868374599997</v>
      </c>
      <c r="D14" s="1">
        <v>0.28790580859300002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1</v>
      </c>
      <c r="C15" s="1">
        <v>1</v>
      </c>
      <c r="D15" s="1">
        <v>1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112170.96066/(60*60)</f>
        <v>31.158600183333334</v>
      </c>
      <c r="C16" s="1">
        <f>111810.038903/(60*60)</f>
        <v>31.05834413972222</v>
      </c>
      <c r="D16" s="1">
        <f>1098157.12019/(60*60)</f>
        <v>305.0436444972222</v>
      </c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3" customFormat="1">
      <c r="A18" s="123" t="s">
        <v>497</v>
      </c>
      <c r="B18" s="123" t="s">
        <v>498</v>
      </c>
    </row>
    <row r="19" spans="1:13" s="5" customFormat="1">
      <c r="B19" s="5" t="s">
        <v>301</v>
      </c>
      <c r="C19" s="5" t="s">
        <v>293</v>
      </c>
      <c r="D19" s="5" t="s">
        <v>296</v>
      </c>
    </row>
    <row r="20" spans="1:13">
      <c r="A20" s="1" t="s">
        <v>455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474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475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519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456</v>
      </c>
      <c r="B25" s="2">
        <v>0.57488679426699996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457</v>
      </c>
      <c r="B26" s="2">
        <v>0.67105559782000002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458</v>
      </c>
      <c r="B27" s="2">
        <v>0.50293574560599996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459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467</v>
      </c>
      <c r="B29" s="2">
        <v>0.58138831146600001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468</v>
      </c>
      <c r="B30" s="2">
        <v>0.67080040082000003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469</v>
      </c>
      <c r="B31" s="2">
        <v>0.51311830687799997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470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460</v>
      </c>
      <c r="B33" s="2">
        <f>15589.93981/(60*60)</f>
        <v>4.3305388361111108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3" customFormat="1">
      <c r="A36" s="123" t="s">
        <v>509</v>
      </c>
      <c r="B36" s="123" t="s">
        <v>510</v>
      </c>
    </row>
    <row r="37" spans="1:13" s="5" customFormat="1">
      <c r="B37" s="5" t="s">
        <v>301</v>
      </c>
      <c r="C37" s="5" t="s">
        <v>293</v>
      </c>
      <c r="D37" s="5" t="s">
        <v>296</v>
      </c>
    </row>
    <row r="38" spans="1:13">
      <c r="A38" s="1" t="s">
        <v>455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522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523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474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475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516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456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457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458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459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467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468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469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470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460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3" customFormat="1">
      <c r="A57" s="123" t="s">
        <v>482</v>
      </c>
      <c r="C57" s="123" t="s">
        <v>219</v>
      </c>
    </row>
    <row r="58" spans="1:13" s="5" customFormat="1">
      <c r="B58" s="5" t="s">
        <v>301</v>
      </c>
      <c r="C58" s="5" t="s">
        <v>293</v>
      </c>
      <c r="D58" s="5" t="s">
        <v>296</v>
      </c>
    </row>
    <row r="59" spans="1:13">
      <c r="A59" s="1" t="s">
        <v>455</v>
      </c>
      <c r="B59" s="2">
        <v>5</v>
      </c>
      <c r="C59" s="3">
        <v>5</v>
      </c>
      <c r="D59" s="26">
        <v>10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464</v>
      </c>
      <c r="B60" s="109">
        <v>1</v>
      </c>
      <c r="C60" s="117">
        <v>1</v>
      </c>
      <c r="D60" s="82">
        <v>1</v>
      </c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465</v>
      </c>
      <c r="B61" s="109">
        <v>1</v>
      </c>
      <c r="C61" s="117">
        <v>0.33</v>
      </c>
      <c r="D61" s="82">
        <v>0.5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474</v>
      </c>
      <c r="B62" s="116">
        <v>15065</v>
      </c>
      <c r="C62" s="118">
        <v>34841</v>
      </c>
      <c r="D62" s="85">
        <v>49381</v>
      </c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475</v>
      </c>
      <c r="B63" s="116">
        <v>79340</v>
      </c>
      <c r="C63" s="118">
        <v>22201</v>
      </c>
      <c r="D63" s="85">
        <v>96427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516</v>
      </c>
      <c r="B64" s="116"/>
      <c r="C64" s="118"/>
      <c r="D64" s="85">
        <v>5930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>
      <c r="A65" s="1"/>
      <c r="B65" s="26"/>
      <c r="C65" s="26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29</v>
      </c>
      <c r="B66" s="2">
        <v>0.56897459465300004</v>
      </c>
      <c r="C66" s="3">
        <v>0.375148134902</v>
      </c>
      <c r="D66" s="3">
        <v>0.330716896634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461</v>
      </c>
      <c r="B67" s="2">
        <v>0.53891601506599995</v>
      </c>
      <c r="C67" s="3">
        <v>0.61827033827800004</v>
      </c>
      <c r="D67" s="3">
        <v>0.59207825100900002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462</v>
      </c>
      <c r="B68" s="2">
        <v>0.60258433864799998</v>
      </c>
      <c r="C68" s="3">
        <v>0.26926511788099999</v>
      </c>
      <c r="D68" s="3">
        <v>0.22943660043700001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463</v>
      </c>
      <c r="B69" s="2">
        <v>1</v>
      </c>
      <c r="C69" s="3">
        <v>1</v>
      </c>
      <c r="D69" s="3">
        <v>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532</v>
      </c>
      <c r="B70" s="2">
        <v>0.570275193455</v>
      </c>
      <c r="C70" s="3">
        <v>0.38621111426499999</v>
      </c>
      <c r="D70" s="3">
        <v>0.342869941801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533</v>
      </c>
      <c r="B71" s="2">
        <v>0.53891601506599995</v>
      </c>
      <c r="C71" s="3">
        <v>0.61611962866199999</v>
      </c>
      <c r="D71" s="3">
        <v>0.59207825100900002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534</v>
      </c>
      <c r="B72" s="2">
        <v>0.60550939823899996</v>
      </c>
      <c r="C72" s="3">
        <v>0.28125807664699998</v>
      </c>
      <c r="D72" s="3">
        <v>0.24130402774099999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535</v>
      </c>
      <c r="B73" s="2">
        <v>1</v>
      </c>
      <c r="C73" s="3">
        <v>1</v>
      </c>
      <c r="D73" s="3">
        <v>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 s="1" customFormat="1">
      <c r="A74" s="1" t="s">
        <v>460</v>
      </c>
      <c r="B74" s="3">
        <f>169329.90017/(60*60)</f>
        <v>47.03608338055556</v>
      </c>
      <c r="C74" s="6">
        <f>156533.92584/(60*60)</f>
        <v>43.48164606666667</v>
      </c>
      <c r="D74" s="3">
        <f>791578.355837/(60*60)</f>
        <v>219.88287662138887</v>
      </c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 s="123" customFormat="1">
      <c r="A78" s="123" t="s">
        <v>557</v>
      </c>
      <c r="C78" s="123" t="s">
        <v>219</v>
      </c>
    </row>
    <row r="79" spans="1:13" s="5" customFormat="1">
      <c r="B79" s="5" t="s">
        <v>301</v>
      </c>
      <c r="C79" s="5" t="s">
        <v>293</v>
      </c>
      <c r="D79" s="5" t="s">
        <v>296</v>
      </c>
    </row>
    <row r="80" spans="1:13">
      <c r="A80" s="1" t="s">
        <v>455</v>
      </c>
      <c r="B80" s="2">
        <v>10</v>
      </c>
      <c r="C80" s="3">
        <v>10</v>
      </c>
      <c r="D80" s="26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464</v>
      </c>
      <c r="B81" s="11">
        <v>0.5</v>
      </c>
      <c r="C81" s="109">
        <v>1</v>
      </c>
      <c r="D81" s="79"/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465</v>
      </c>
      <c r="B82" s="11">
        <v>1</v>
      </c>
      <c r="C82" s="109">
        <v>0.33</v>
      </c>
      <c r="D82" s="80"/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474</v>
      </c>
      <c r="B83" s="2">
        <v>241148</v>
      </c>
      <c r="C83" s="116">
        <v>352665</v>
      </c>
      <c r="D83" s="80"/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475</v>
      </c>
      <c r="B84" s="2">
        <v>79340</v>
      </c>
      <c r="C84" s="116">
        <v>22201</v>
      </c>
      <c r="D84" s="80"/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516</v>
      </c>
      <c r="B85" s="2">
        <v>1597</v>
      </c>
      <c r="C85" s="3">
        <v>4192</v>
      </c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 s="1" customFormat="1">
      <c r="A87" s="1" t="s">
        <v>29</v>
      </c>
      <c r="B87" s="3">
        <v>0.62249456886700005</v>
      </c>
      <c r="C87" s="118">
        <v>0.42612393834500001</v>
      </c>
      <c r="D87" s="3"/>
      <c r="E87" s="3"/>
      <c r="F87" s="3"/>
      <c r="G87" s="118"/>
      <c r="H87" s="3"/>
      <c r="I87" s="3"/>
      <c r="J87" s="3"/>
      <c r="K87" s="3"/>
      <c r="L87" s="3"/>
      <c r="M87" s="3"/>
    </row>
    <row r="88" spans="1:13">
      <c r="A88" s="1" t="s">
        <v>461</v>
      </c>
      <c r="B88" s="2">
        <v>0.66630167020300002</v>
      </c>
      <c r="C88" s="3">
        <v>0.54918318718299997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462</v>
      </c>
      <c r="B89" s="2">
        <v>0.58409244830200002</v>
      </c>
      <c r="C89" s="3">
        <v>0.34811861027399998</v>
      </c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2"/>
      <c r="C90" s="3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479</v>
      </c>
      <c r="B91" s="2">
        <v>0.62316689881700005</v>
      </c>
      <c r="C91" s="3">
        <v>0.4290249605</v>
      </c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478</v>
      </c>
      <c r="B92" s="2">
        <v>0.66630167020300002</v>
      </c>
      <c r="C92" s="3">
        <v>0.54899667717</v>
      </c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477</v>
      </c>
      <c r="B93" s="2">
        <v>0.58527744158100004</v>
      </c>
      <c r="C93" s="3">
        <v>0.352084313559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463</v>
      </c>
      <c r="B94" s="2">
        <v>8</v>
      </c>
      <c r="C94" s="3">
        <v>1</v>
      </c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2"/>
      <c r="C95" s="3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460</v>
      </c>
      <c r="B96" s="2">
        <f>339026.421831/(60*60)</f>
        <v>94.174006064166676</v>
      </c>
      <c r="C96" s="3">
        <f>276473.188986/(60*60)</f>
        <v>76.798108051666674</v>
      </c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2"/>
      <c r="C97" s="3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3" customFormat="1">
      <c r="A98" s="123" t="s">
        <v>556</v>
      </c>
      <c r="C98" s="123" t="s">
        <v>219</v>
      </c>
    </row>
    <row r="99" spans="1:13" s="5" customFormat="1">
      <c r="B99" s="5" t="s">
        <v>301</v>
      </c>
      <c r="C99" s="5" t="s">
        <v>293</v>
      </c>
      <c r="D99" s="5" t="s">
        <v>296</v>
      </c>
    </row>
    <row r="100" spans="1:13">
      <c r="A100" s="1" t="s">
        <v>455</v>
      </c>
      <c r="B100" s="2">
        <v>5</v>
      </c>
      <c r="C100" s="3">
        <v>5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464</v>
      </c>
      <c r="B101" s="11">
        <v>1</v>
      </c>
      <c r="C101" s="109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465</v>
      </c>
      <c r="B102" s="81">
        <v>0.25</v>
      </c>
      <c r="C102" s="10">
        <v>0.25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474</v>
      </c>
      <c r="B103" s="2">
        <v>1939974</v>
      </c>
      <c r="C103" s="3">
        <v>1475554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475</v>
      </c>
      <c r="B104" s="2">
        <v>19835</v>
      </c>
      <c r="C104" s="3">
        <v>16651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516</v>
      </c>
      <c r="B105" s="2">
        <v>2519</v>
      </c>
      <c r="C105" s="3">
        <v>5758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0.68907051490899995</v>
      </c>
      <c r="C107" s="3">
        <v>0.56631184337999996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461</v>
      </c>
      <c r="B108" s="2">
        <v>0.67804758644200003</v>
      </c>
      <c r="C108" s="3">
        <v>0.62023504565400001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462</v>
      </c>
      <c r="B109" s="1">
        <v>0.70045776259699999</v>
      </c>
      <c r="C109">
        <v>0.52101484052500002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463</v>
      </c>
      <c r="B110" s="2">
        <v>52</v>
      </c>
      <c r="C110" s="3">
        <v>42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479</v>
      </c>
      <c r="B111" s="2">
        <v>0.68912659034799995</v>
      </c>
      <c r="C111" s="3">
        <v>0.56704039900900005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478</v>
      </c>
      <c r="B112" s="1">
        <v>0.67804758644200003</v>
      </c>
      <c r="C112">
        <v>0.62023504565400001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477</v>
      </c>
      <c r="B113" s="2">
        <v>0.70057366054900005</v>
      </c>
      <c r="C113" s="3">
        <v>0.52224951140300002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463</v>
      </c>
      <c r="B114" s="2">
        <v>52</v>
      </c>
      <c r="C114" s="3">
        <v>42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460</v>
      </c>
      <c r="B115" s="1">
        <f>248247.399714/(60*60)</f>
        <v>68.957611031666673</v>
      </c>
      <c r="C115">
        <f>433763.90998/3600</f>
        <v>120.48997499444444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B116" s="2"/>
      <c r="C116" s="3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/>
      <c r="B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23" customFormat="1">
      <c r="A118" s="123" t="s">
        <v>484</v>
      </c>
      <c r="C118" s="123" t="s">
        <v>480</v>
      </c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</row>
    <row r="119" spans="1:13" s="5" customFormat="1">
      <c r="B119" s="5" t="s">
        <v>301</v>
      </c>
      <c r="C119" s="5" t="s">
        <v>293</v>
      </c>
      <c r="D119" s="98" t="s">
        <v>296</v>
      </c>
      <c r="E119" s="98"/>
      <c r="H119" s="98"/>
      <c r="I119" s="98"/>
      <c r="J119" s="98"/>
      <c r="K119" s="98"/>
      <c r="L119" s="98"/>
      <c r="M119" s="98"/>
    </row>
    <row r="120" spans="1:13">
      <c r="A120" s="1" t="s">
        <v>455</v>
      </c>
      <c r="B120" s="2">
        <v>5</v>
      </c>
      <c r="C120" s="2">
        <v>5</v>
      </c>
      <c r="D120" s="2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464</v>
      </c>
      <c r="B121" s="11">
        <v>1</v>
      </c>
      <c r="C121" s="11">
        <v>1</v>
      </c>
      <c r="D121" s="11">
        <v>1</v>
      </c>
      <c r="E121" s="2"/>
      <c r="F121" s="11"/>
      <c r="G121" s="109"/>
      <c r="H121" s="11"/>
      <c r="I121" s="11"/>
      <c r="J121" s="11"/>
      <c r="K121" s="11"/>
      <c r="L121" s="2"/>
      <c r="M121" s="2"/>
    </row>
    <row r="122" spans="1:13">
      <c r="A122" s="1" t="s">
        <v>465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474</v>
      </c>
      <c r="B123" s="2">
        <v>15065</v>
      </c>
      <c r="C123" s="2">
        <v>34841</v>
      </c>
      <c r="D123" s="2">
        <v>115593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475</v>
      </c>
      <c r="B124" s="2">
        <v>10705</v>
      </c>
      <c r="C124" s="2">
        <v>9722</v>
      </c>
      <c r="D124" s="2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516</v>
      </c>
      <c r="B125" s="2">
        <v>429</v>
      </c>
      <c r="C125" s="2">
        <v>585</v>
      </c>
      <c r="D125" s="2">
        <v>1801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2">
        <v>0.54003254070200002</v>
      </c>
      <c r="C127" s="2">
        <v>0.28797067874299997</v>
      </c>
      <c r="D127" s="2">
        <v>0.23790749883500001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461</v>
      </c>
      <c r="B128" s="2">
        <v>0.615884134847</v>
      </c>
      <c r="C128" s="2">
        <v>0.53130901320500001</v>
      </c>
      <c r="D128" s="2">
        <v>0.47524838324000002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462</v>
      </c>
      <c r="B129" s="2">
        <v>0.48081580895699999</v>
      </c>
      <c r="C129" s="2">
        <v>0.197511057923</v>
      </c>
      <c r="D129" s="2">
        <v>0.158668056503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463</v>
      </c>
      <c r="B130" s="2">
        <v>1</v>
      </c>
      <c r="C130" s="2">
        <v>1</v>
      </c>
      <c r="D130" s="2">
        <v>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500</v>
      </c>
      <c r="B131" s="2">
        <v>0.54705841163400004</v>
      </c>
      <c r="C131" s="2">
        <v>0.32978931311699999</v>
      </c>
      <c r="D131" s="2">
        <v>0.25782157945700002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501</v>
      </c>
      <c r="B132" s="2">
        <v>0.61552699438000003</v>
      </c>
      <c r="C132" s="2">
        <v>0.52772014325000005</v>
      </c>
      <c r="D132" s="2">
        <v>0.47303384581500002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502</v>
      </c>
      <c r="B133" s="2">
        <v>0.49229736437499999</v>
      </c>
      <c r="C133" s="2">
        <v>0.239834948129</v>
      </c>
      <c r="D133" s="2">
        <v>0.177201630503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503</v>
      </c>
      <c r="B134" s="2">
        <v>1</v>
      </c>
      <c r="C134" s="2">
        <v>1</v>
      </c>
      <c r="D134" s="2">
        <v>1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" customFormat="1">
      <c r="A135" s="12" t="s">
        <v>460</v>
      </c>
      <c r="B135" s="12">
        <f>6199.61471391/(60*60)</f>
        <v>1.7221151983083334</v>
      </c>
      <c r="C135" s="12">
        <f>16411.6123712/(60*60)</f>
        <v>4.5587812142222228</v>
      </c>
      <c r="D135" s="12">
        <f>57995.6121891/(60*60)</f>
        <v>16.109892274749999</v>
      </c>
    </row>
    <row r="136" spans="1:13" s="12" customFormat="1">
      <c r="C136" s="25"/>
    </row>
    <row r="137" spans="1:13" s="12" customFormat="1">
      <c r="A137" s="25"/>
      <c r="B137" s="25"/>
      <c r="C137" s="25"/>
    </row>
    <row r="138" spans="1:13" s="123" customFormat="1">
      <c r="A138" s="123" t="s">
        <v>485</v>
      </c>
      <c r="C138" s="123" t="s">
        <v>480</v>
      </c>
      <c r="F138" s="124"/>
    </row>
    <row r="139" spans="1:13" s="100" customFormat="1">
      <c r="A139" s="5"/>
      <c r="B139" s="5" t="s">
        <v>301</v>
      </c>
      <c r="C139" s="5" t="s">
        <v>293</v>
      </c>
      <c r="D139" s="98" t="s">
        <v>296</v>
      </c>
      <c r="E139" s="99"/>
      <c r="F139" s="5"/>
      <c r="G139" s="5"/>
      <c r="H139" s="98"/>
      <c r="I139" s="99"/>
      <c r="J139" s="99"/>
      <c r="K139" s="99"/>
      <c r="L139" s="99"/>
      <c r="M139" s="99"/>
    </row>
    <row r="140" spans="1:13">
      <c r="A140" s="1" t="s">
        <v>455</v>
      </c>
      <c r="B140" s="1">
        <v>5</v>
      </c>
      <c r="C140">
        <v>5</v>
      </c>
      <c r="D140" s="3">
        <v>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464</v>
      </c>
      <c r="B141" s="81">
        <v>1</v>
      </c>
      <c r="C141" s="10">
        <v>1</v>
      </c>
      <c r="D141" s="81">
        <v>1</v>
      </c>
      <c r="E141" s="2"/>
      <c r="F141" s="11"/>
      <c r="G141" s="109"/>
      <c r="H141" s="11"/>
      <c r="I141" s="2"/>
      <c r="J141" s="2"/>
      <c r="K141" s="2"/>
      <c r="L141" s="2"/>
      <c r="M141" s="2"/>
    </row>
    <row r="142" spans="1:13">
      <c r="A142" s="1" t="s">
        <v>465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474</v>
      </c>
      <c r="B143" s="86">
        <v>892187</v>
      </c>
      <c r="C143">
        <v>359195</v>
      </c>
      <c r="D143" s="1">
        <v>1083890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475</v>
      </c>
      <c r="B144" s="86">
        <v>10705</v>
      </c>
      <c r="C144">
        <v>9722</v>
      </c>
      <c r="D144" s="1">
        <v>10676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516</v>
      </c>
      <c r="B145" s="86">
        <v>510</v>
      </c>
      <c r="C145">
        <v>706</v>
      </c>
      <c r="D145" s="1">
        <v>2026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1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29</v>
      </c>
      <c r="B147" s="1">
        <v>0.59129219959299995</v>
      </c>
      <c r="C147" s="1">
        <v>0.43683956015800002</v>
      </c>
      <c r="D147" s="1">
        <v>0.402638852065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461</v>
      </c>
      <c r="B148" s="1">
        <v>0.62841216135800004</v>
      </c>
      <c r="C148" s="1">
        <v>0.46327331967599999</v>
      </c>
      <c r="D148" s="1">
        <v>0.41265020564999999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462</v>
      </c>
      <c r="B149" s="1">
        <v>0.55831295925500002</v>
      </c>
      <c r="C149" s="1">
        <v>0.41325952145299999</v>
      </c>
      <c r="D149" s="1">
        <v>0.39310176541199998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463</v>
      </c>
      <c r="B150" s="1">
        <v>12</v>
      </c>
      <c r="C150" s="1">
        <v>2</v>
      </c>
      <c r="D150" s="1">
        <v>9</v>
      </c>
      <c r="F150" s="2"/>
      <c r="G150" s="3"/>
      <c r="H150" s="2"/>
    </row>
    <row r="151" spans="1:13" s="12" customFormat="1">
      <c r="A151" s="1" t="s">
        <v>500</v>
      </c>
      <c r="B151" s="12">
        <v>0.59628299392700002</v>
      </c>
      <c r="C151" s="1">
        <v>0.46093189557800002</v>
      </c>
      <c r="D151" s="1">
        <v>0.41596503321599998</v>
      </c>
    </row>
    <row r="152" spans="1:13" s="12" customFormat="1">
      <c r="A152" s="1" t="s">
        <v>501</v>
      </c>
      <c r="B152" s="12">
        <v>0.62801600648199996</v>
      </c>
      <c r="C152" s="1">
        <v>0.492038653366</v>
      </c>
      <c r="D152" s="1">
        <v>0.408879322223</v>
      </c>
    </row>
    <row r="153" spans="1:13" s="12" customFormat="1">
      <c r="A153" s="1" t="s">
        <v>502</v>
      </c>
      <c r="B153" s="12">
        <v>0.56760260913399996</v>
      </c>
      <c r="C153" s="1">
        <v>0.43352441665000002</v>
      </c>
      <c r="D153" s="1">
        <v>0.42330066008</v>
      </c>
    </row>
    <row r="154" spans="1:13" s="12" customFormat="1">
      <c r="A154" s="1" t="s">
        <v>503</v>
      </c>
      <c r="B154" s="12">
        <v>12</v>
      </c>
      <c r="C154" s="1">
        <v>3</v>
      </c>
      <c r="D154" s="1">
        <v>9</v>
      </c>
    </row>
    <row r="155" spans="1:13" s="12" customFormat="1">
      <c r="A155" s="12" t="s">
        <v>460</v>
      </c>
      <c r="B155" s="12">
        <f>67282.868443/(60*60)</f>
        <v>18.689685678611109</v>
      </c>
      <c r="C155" s="12">
        <f>47999.846884/(60*60)</f>
        <v>13.333290801111112</v>
      </c>
      <c r="D155" s="1">
        <f>147833.056252/(60*60)</f>
        <v>41.064737847777778</v>
      </c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 s="126" customFormat="1">
      <c r="A157" s="123" t="s">
        <v>548</v>
      </c>
      <c r="B157" s="123"/>
      <c r="C157" s="123"/>
      <c r="D157" s="124"/>
      <c r="E157" s="125"/>
      <c r="F157" s="124"/>
      <c r="G157" s="123"/>
      <c r="H157" s="123"/>
      <c r="I157" s="125"/>
      <c r="J157" s="125"/>
      <c r="K157" s="125"/>
      <c r="L157" s="125"/>
      <c r="M157" s="125"/>
    </row>
    <row r="158" spans="1:13" s="100" customFormat="1">
      <c r="A158" s="5"/>
      <c r="B158" s="5" t="s">
        <v>301</v>
      </c>
      <c r="C158" s="5" t="s">
        <v>293</v>
      </c>
      <c r="D158" s="98" t="s">
        <v>296</v>
      </c>
      <c r="E158" s="99"/>
      <c r="F158" s="5"/>
      <c r="G158" s="5"/>
      <c r="H158" s="98"/>
      <c r="I158" s="99"/>
      <c r="J158" s="99"/>
      <c r="K158" s="99"/>
      <c r="L158" s="99"/>
      <c r="M158" s="99"/>
    </row>
    <row r="159" spans="1:13">
      <c r="A159" s="1" t="s">
        <v>455</v>
      </c>
      <c r="B159" s="26">
        <v>5</v>
      </c>
      <c r="C159" s="26">
        <v>5</v>
      </c>
      <c r="D159" s="26">
        <v>5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464</v>
      </c>
      <c r="B160" s="10">
        <v>1</v>
      </c>
      <c r="C160" s="82">
        <v>1</v>
      </c>
      <c r="D160" s="82">
        <v>1</v>
      </c>
      <c r="E160" s="2"/>
      <c r="F160" s="2"/>
      <c r="G160" s="109"/>
      <c r="H160" s="2"/>
      <c r="I160" s="2"/>
      <c r="J160" s="2"/>
      <c r="K160" s="2"/>
      <c r="L160" s="2"/>
      <c r="M160" s="2"/>
    </row>
    <row r="161" spans="1:13">
      <c r="A161" s="1" t="s">
        <v>465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474</v>
      </c>
      <c r="B162">
        <v>1939974</v>
      </c>
      <c r="C162" s="85">
        <v>1475554</v>
      </c>
      <c r="D162" s="85">
        <v>4288318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475</v>
      </c>
      <c r="B163">
        <v>10705</v>
      </c>
      <c r="C163" s="85">
        <v>9722</v>
      </c>
      <c r="D163" s="85">
        <v>10676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516</v>
      </c>
      <c r="B164">
        <v>511</v>
      </c>
      <c r="C164" s="85">
        <v>707</v>
      </c>
      <c r="D164" s="85">
        <v>2026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/>
      <c r="C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456</v>
      </c>
      <c r="B166">
        <v>0.61238161173799999</v>
      </c>
      <c r="C166" s="1">
        <v>0.49977043751400002</v>
      </c>
      <c r="D166" s="3">
        <v>0.46337208462200002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457</v>
      </c>
      <c r="B167">
        <v>0.61456418572000004</v>
      </c>
      <c r="C167" s="1">
        <v>0.52255073635600002</v>
      </c>
      <c r="D167" s="3">
        <v>0.48961207062500001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458</v>
      </c>
      <c r="B168">
        <v>0.61033718536399995</v>
      </c>
      <c r="C168" s="1">
        <v>0.47923830179799998</v>
      </c>
      <c r="D168" s="3">
        <v>0.44013370809699998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459</v>
      </c>
      <c r="B169">
        <v>18.8</v>
      </c>
      <c r="C169" s="1">
        <v>13.2</v>
      </c>
      <c r="D169" s="3">
        <v>30.6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505</v>
      </c>
      <c r="B170" s="1">
        <v>0.61717672791599998</v>
      </c>
      <c r="C170">
        <v>0.52550680851999998</v>
      </c>
      <c r="D170" s="3">
        <v>0.47998152832899998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506</v>
      </c>
      <c r="B171" s="1">
        <v>0.61776421209900001</v>
      </c>
      <c r="C171">
        <v>0.53980634483599998</v>
      </c>
      <c r="D171" s="3">
        <v>0.48781657145099999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507</v>
      </c>
      <c r="B172" s="1">
        <v>0.61712924149199999</v>
      </c>
      <c r="C172">
        <v>0.51228258287499995</v>
      </c>
      <c r="D172" s="3">
        <v>0.47291323371600003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508</v>
      </c>
      <c r="B173" s="1">
        <v>19.399999999999999</v>
      </c>
      <c r="C173">
        <v>15.6</v>
      </c>
      <c r="D173" s="3">
        <v>31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12" customFormat="1">
      <c r="A174" s="1" t="s">
        <v>460</v>
      </c>
      <c r="B174" s="1">
        <f>93705.0199871/(60*60)</f>
        <v>26.029172218638887</v>
      </c>
      <c r="C174" s="25">
        <f>94765.44313/(60*60)</f>
        <v>26.323734202777779</v>
      </c>
      <c r="D174" s="12">
        <f>455499.063766/(60*60)</f>
        <v>126.52751771277777</v>
      </c>
    </row>
    <row r="175" spans="1:13" s="12" customFormat="1">
      <c r="C175" s="101"/>
    </row>
    <row r="176" spans="1:13" s="126" customFormat="1">
      <c r="A176" s="123" t="s">
        <v>499</v>
      </c>
      <c r="B176" s="123"/>
      <c r="C176" s="123"/>
      <c r="D176" s="123"/>
      <c r="E176" s="125"/>
      <c r="F176" s="124"/>
      <c r="G176" s="123"/>
      <c r="H176" s="123"/>
      <c r="I176" s="125"/>
      <c r="J176" s="125"/>
      <c r="K176" s="125"/>
      <c r="L176" s="125"/>
      <c r="M176" s="125"/>
    </row>
    <row r="177" spans="1:13" s="100" customFormat="1">
      <c r="A177" s="5"/>
      <c r="B177" s="5" t="s">
        <v>301</v>
      </c>
      <c r="C177" s="5" t="s">
        <v>293</v>
      </c>
      <c r="D177" s="5" t="s">
        <v>296</v>
      </c>
      <c r="E177" s="99"/>
      <c r="F177" s="5"/>
      <c r="G177" s="5"/>
      <c r="H177" s="98"/>
      <c r="I177" s="99"/>
      <c r="J177" s="99"/>
      <c r="K177" s="99"/>
      <c r="L177" s="99"/>
      <c r="M177" s="99"/>
    </row>
    <row r="178" spans="1:13" s="25" customFormat="1">
      <c r="A178" s="1" t="s">
        <v>455</v>
      </c>
      <c r="B178" s="12">
        <v>5</v>
      </c>
      <c r="C178" s="12">
        <v>5</v>
      </c>
      <c r="D178" s="12">
        <v>5</v>
      </c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464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465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474</v>
      </c>
      <c r="B181" s="12">
        <v>15065</v>
      </c>
      <c r="C181" s="12">
        <v>34841</v>
      </c>
      <c r="D181" s="12">
        <v>115593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475</v>
      </c>
      <c r="B182" s="12">
        <v>4306</v>
      </c>
      <c r="C182" s="12">
        <v>4037</v>
      </c>
      <c r="D182" s="12">
        <v>4882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 t="s">
        <v>516</v>
      </c>
      <c r="B183" s="12"/>
      <c r="C183" s="12">
        <v>585</v>
      </c>
      <c r="D183" s="12">
        <v>1801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/>
      <c r="B184" s="12"/>
      <c r="C184" s="12"/>
      <c r="D184" s="12"/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>
      <c r="A185" s="1" t="s">
        <v>29</v>
      </c>
      <c r="B185" s="1">
        <v>0.62067530583099995</v>
      </c>
      <c r="C185">
        <v>0.37480151932700001</v>
      </c>
      <c r="D185" s="26">
        <v>0.29562125233600001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461</v>
      </c>
      <c r="B186" s="1">
        <v>0.74718177735500002</v>
      </c>
      <c r="C186">
        <v>0.56140042702799997</v>
      </c>
      <c r="D186" s="26">
        <v>0.63725831432400004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 s="1" customFormat="1">
      <c r="A187" s="1" t="s">
        <v>462</v>
      </c>
      <c r="B187" s="1">
        <v>0.53080406972000005</v>
      </c>
      <c r="C187" s="1">
        <v>0.28130203227700001</v>
      </c>
      <c r="D187" s="1">
        <v>0.19244865743600001</v>
      </c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463</v>
      </c>
      <c r="B188" s="1">
        <v>1</v>
      </c>
      <c r="C188" s="1">
        <v>1</v>
      </c>
      <c r="D188" s="1">
        <v>1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479</v>
      </c>
      <c r="B189" s="1">
        <v>0.64534836731</v>
      </c>
      <c r="C189">
        <v>0.44510773742100002</v>
      </c>
      <c r="D189" s="1">
        <v>0.34222888478899999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478</v>
      </c>
      <c r="B190" s="1">
        <v>0.74617154068799996</v>
      </c>
      <c r="C190">
        <v>0.61403420903499994</v>
      </c>
      <c r="D190" s="1">
        <v>0.63118969178999995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477</v>
      </c>
      <c r="B191" s="1">
        <v>0.56852844240800005</v>
      </c>
      <c r="C191" s="108">
        <v>0.349074205433</v>
      </c>
      <c r="D191" s="1">
        <v>0.23475653667099999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476</v>
      </c>
      <c r="B192" s="1">
        <v>1</v>
      </c>
      <c r="C192" s="108">
        <v>2</v>
      </c>
      <c r="D192" s="1">
        <v>1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460</v>
      </c>
      <c r="B193" s="1">
        <f>3834.08975792/(60*60)</f>
        <v>1.0650249327555557</v>
      </c>
      <c r="C193">
        <f>6638.2954278/(60*60)</f>
        <v>1.8439709521666665</v>
      </c>
      <c r="D193" s="1">
        <f>28675.9580630999/(60*60)</f>
        <v>7.9655439064166389</v>
      </c>
      <c r="E193" s="10"/>
      <c r="F193" s="2"/>
      <c r="G193" s="1"/>
      <c r="H193" s="2"/>
      <c r="I193" s="2"/>
      <c r="J193" s="2"/>
      <c r="K193" s="2"/>
      <c r="L193" s="2"/>
      <c r="M193" s="2"/>
    </row>
    <row r="194" spans="1:13" s="8" customFormat="1">
      <c r="A194" s="1"/>
      <c r="B194" s="1"/>
      <c r="C194"/>
      <c r="D194" s="7"/>
      <c r="F194" s="9"/>
      <c r="G194" s="7"/>
      <c r="H194" s="9"/>
      <c r="I194" s="9"/>
      <c r="J194" s="9"/>
      <c r="K194" s="9"/>
      <c r="L194" s="9"/>
      <c r="M194" s="9"/>
    </row>
    <row r="195" spans="1:13" s="126" customFormat="1">
      <c r="A195" s="123" t="s">
        <v>504</v>
      </c>
      <c r="B195" s="123"/>
      <c r="C195" s="123"/>
      <c r="D195" s="123"/>
      <c r="E195" s="125"/>
      <c r="F195" s="124"/>
      <c r="G195" s="123"/>
      <c r="H195" s="123"/>
      <c r="I195" s="125"/>
      <c r="J195" s="125"/>
      <c r="K195" s="125"/>
      <c r="L195" s="125"/>
      <c r="M195" s="125"/>
    </row>
    <row r="196" spans="1:13" s="100" customFormat="1">
      <c r="A196" s="5"/>
      <c r="B196" s="5" t="s">
        <v>301</v>
      </c>
      <c r="C196" s="5" t="s">
        <v>293</v>
      </c>
      <c r="D196" s="5" t="s">
        <v>296</v>
      </c>
      <c r="E196" s="99"/>
      <c r="F196" s="5"/>
      <c r="G196" s="5"/>
      <c r="H196" s="98"/>
      <c r="I196" s="99"/>
      <c r="J196" s="99"/>
      <c r="K196" s="99"/>
      <c r="L196" s="99"/>
      <c r="M196" s="99"/>
    </row>
    <row r="197" spans="1:13">
      <c r="A197" s="1" t="s">
        <v>455</v>
      </c>
      <c r="B197" s="1">
        <v>5</v>
      </c>
      <c r="C197">
        <v>5</v>
      </c>
      <c r="D197" s="1">
        <v>5</v>
      </c>
      <c r="E197" s="2"/>
      <c r="F197" s="2"/>
      <c r="G197" s="1"/>
      <c r="H197" s="2"/>
      <c r="I197" s="2"/>
      <c r="J197" s="2"/>
      <c r="K197" s="2"/>
      <c r="L197" s="2"/>
      <c r="M197" s="2"/>
    </row>
    <row r="198" spans="1:13" s="1" customFormat="1">
      <c r="A198" s="1" t="s">
        <v>464</v>
      </c>
      <c r="B198" s="81">
        <v>1</v>
      </c>
      <c r="C198" s="10">
        <v>1</v>
      </c>
      <c r="D198" s="81">
        <v>1</v>
      </c>
      <c r="E198" s="3"/>
      <c r="F198" s="109"/>
      <c r="G198" s="81"/>
      <c r="H198" s="109"/>
      <c r="I198" s="3"/>
      <c r="J198" s="3"/>
      <c r="K198" s="3"/>
      <c r="L198" s="3"/>
      <c r="M198" s="3"/>
    </row>
    <row r="199" spans="1:13">
      <c r="A199" s="1" t="s">
        <v>465</v>
      </c>
      <c r="B199" s="81">
        <v>1</v>
      </c>
      <c r="C199" s="10">
        <v>1</v>
      </c>
      <c r="D199" s="10">
        <v>1</v>
      </c>
      <c r="E199" s="2"/>
      <c r="F199" s="11"/>
      <c r="G199" s="81"/>
      <c r="H199" s="11"/>
      <c r="I199" s="2"/>
      <c r="J199" s="2"/>
      <c r="K199" s="2"/>
      <c r="L199" s="2"/>
      <c r="M199" s="2"/>
    </row>
    <row r="200" spans="1:13">
      <c r="A200" s="1" t="s">
        <v>474</v>
      </c>
      <c r="B200" s="1">
        <v>492500</v>
      </c>
      <c r="C200">
        <v>359195</v>
      </c>
      <c r="D200">
        <v>1083890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475</v>
      </c>
      <c r="B201" s="1">
        <v>4306</v>
      </c>
      <c r="C201">
        <v>4037</v>
      </c>
      <c r="D201">
        <v>4882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516</v>
      </c>
      <c r="B202" s="1">
        <v>510</v>
      </c>
      <c r="C202">
        <v>706</v>
      </c>
      <c r="D202">
        <v>2026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83"/>
      <c r="C203" s="84"/>
      <c r="E203" s="1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29</v>
      </c>
      <c r="B204" s="83">
        <v>0.66751493849300003</v>
      </c>
      <c r="C204" s="84">
        <v>0.46092241804</v>
      </c>
      <c r="D204">
        <v>0.44363058796900001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461</v>
      </c>
      <c r="B205" s="1">
        <v>0.78762699745999998</v>
      </c>
      <c r="C205">
        <v>0.54690235019</v>
      </c>
      <c r="D205">
        <v>0.52884777847700004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462</v>
      </c>
      <c r="B206" s="1">
        <v>0.57918934196100003</v>
      </c>
      <c r="C206">
        <v>0.39830401437200003</v>
      </c>
      <c r="D206">
        <v>0.38206551873299999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463</v>
      </c>
      <c r="B207" s="1">
        <v>28</v>
      </c>
      <c r="C207">
        <v>11</v>
      </c>
      <c r="D207">
        <v>27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 s="1" customFormat="1">
      <c r="A208" s="1" t="s">
        <v>479</v>
      </c>
      <c r="B208">
        <v>0.67901627036400003</v>
      </c>
      <c r="C208">
        <v>0.51067339698799996</v>
      </c>
      <c r="D208" s="1">
        <v>0.46970885995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478</v>
      </c>
      <c r="B209" s="12">
        <v>0.790487213508</v>
      </c>
      <c r="C209" s="12">
        <v>0.54596515127699996</v>
      </c>
      <c r="D209">
        <v>0.550714466831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477</v>
      </c>
      <c r="B210" s="12">
        <v>0.59509820442000005</v>
      </c>
      <c r="C210" s="12">
        <v>0.47966721043499999</v>
      </c>
      <c r="D210">
        <v>0.40947798738300001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476</v>
      </c>
      <c r="B211" s="7">
        <v>29</v>
      </c>
      <c r="C211" s="8">
        <v>11</v>
      </c>
      <c r="D211">
        <v>31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460</v>
      </c>
      <c r="B212" s="7">
        <f>38172.174293/(60*60)</f>
        <v>10.603381748055554</v>
      </c>
      <c r="C212" s="8">
        <f>34296.8943481/(60*60)</f>
        <v>9.5269150966944451</v>
      </c>
      <c r="D212">
        <f>103709.438462/(60*60)</f>
        <v>28.808177350555557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2"/>
      <c r="B213" s="12"/>
      <c r="C213" s="12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 s="126" customFormat="1">
      <c r="A214" s="123" t="s">
        <v>550</v>
      </c>
      <c r="B214" s="123"/>
      <c r="C214" s="123"/>
      <c r="D214" s="123"/>
      <c r="E214" s="125"/>
      <c r="F214" s="125"/>
      <c r="G214" s="123"/>
      <c r="H214" s="125"/>
      <c r="I214" s="125"/>
      <c r="J214" s="125"/>
      <c r="K214" s="125"/>
      <c r="L214" s="125"/>
      <c r="M214" s="125"/>
    </row>
    <row r="215" spans="1:13" s="100" customFormat="1">
      <c r="A215" s="5"/>
      <c r="B215" s="5" t="s">
        <v>301</v>
      </c>
      <c r="C215" s="5" t="s">
        <v>293</v>
      </c>
      <c r="D215" s="5" t="s">
        <v>296</v>
      </c>
      <c r="E215" s="99"/>
      <c r="F215" s="99"/>
      <c r="G215" s="5"/>
      <c r="H215" s="99"/>
      <c r="I215" s="99"/>
      <c r="J215" s="99"/>
      <c r="K215" s="99"/>
      <c r="L215" s="99"/>
      <c r="M215" s="99"/>
    </row>
    <row r="216" spans="1:13" s="25" customFormat="1">
      <c r="A216" s="12" t="s">
        <v>538</v>
      </c>
      <c r="B216" s="12">
        <v>5</v>
      </c>
      <c r="C216" s="12">
        <v>5</v>
      </c>
      <c r="D216" s="12">
        <v>5</v>
      </c>
      <c r="E216" s="27"/>
      <c r="F216" s="27"/>
      <c r="G216" s="12"/>
      <c r="H216" s="27"/>
      <c r="I216" s="27"/>
      <c r="J216" s="27"/>
      <c r="K216" s="27"/>
      <c r="L216" s="27"/>
      <c r="M216" s="27"/>
    </row>
    <row r="217" spans="1:13">
      <c r="A217" s="1" t="s">
        <v>455</v>
      </c>
      <c r="B217" s="26">
        <v>5</v>
      </c>
      <c r="C217" s="26">
        <v>5</v>
      </c>
      <c r="D217" s="1">
        <v>5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464</v>
      </c>
      <c r="B218" s="82">
        <v>1</v>
      </c>
      <c r="C218" s="82">
        <v>1</v>
      </c>
      <c r="D218" s="81">
        <v>1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465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474</v>
      </c>
      <c r="B220" s="85">
        <v>1939974</v>
      </c>
      <c r="C220" s="26">
        <v>1475554</v>
      </c>
      <c r="D220" s="86">
        <v>4288318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475</v>
      </c>
      <c r="B221" s="85">
        <v>4306</v>
      </c>
      <c r="C221" s="26">
        <v>4307</v>
      </c>
      <c r="D221" s="86">
        <v>4882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516</v>
      </c>
      <c r="B222" s="85">
        <v>511</v>
      </c>
      <c r="C222" s="26">
        <v>707</v>
      </c>
      <c r="D222" s="86">
        <v>2026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/>
      <c r="B223" s="1"/>
      <c r="C223" s="1"/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456</v>
      </c>
      <c r="B224" s="1">
        <v>0.70905380007200003</v>
      </c>
      <c r="C224">
        <v>0.51820195411900005</v>
      </c>
      <c r="D224" s="1">
        <v>0.50105194262899999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457</v>
      </c>
      <c r="B225" s="1">
        <v>0.75966869747700005</v>
      </c>
      <c r="C225">
        <v>0.56754112259199996</v>
      </c>
      <c r="D225" s="1">
        <v>0.48641980186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458</v>
      </c>
      <c r="B226" s="1">
        <v>0.66477101278200001</v>
      </c>
      <c r="C226">
        <v>0.47718595177299999</v>
      </c>
      <c r="D226" s="1">
        <v>0.51669650538199996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459</v>
      </c>
      <c r="B227" s="1">
        <v>49.8</v>
      </c>
      <c r="C227">
        <v>36.200000000000003</v>
      </c>
      <c r="D227" s="1">
        <v>50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505</v>
      </c>
      <c r="B228" s="1">
        <v>0.718733512608</v>
      </c>
      <c r="C228">
        <v>0.56713283146899995</v>
      </c>
      <c r="D228" s="1">
        <v>0.519542965094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506</v>
      </c>
      <c r="B229" s="1">
        <v>0.757438626527</v>
      </c>
      <c r="C229">
        <v>0.59294002192499995</v>
      </c>
      <c r="D229" s="1">
        <v>0.48034277879600001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507</v>
      </c>
      <c r="B230" s="1">
        <v>0.68379755750899995</v>
      </c>
      <c r="C230">
        <v>0.543776184705</v>
      </c>
      <c r="D230" s="1">
        <v>0.56579456724599997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508</v>
      </c>
      <c r="B231" s="1">
        <v>49.8</v>
      </c>
      <c r="C231">
        <v>42</v>
      </c>
      <c r="D231" s="1">
        <v>50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 s="12" customFormat="1">
      <c r="A232" s="12" t="s">
        <v>460</v>
      </c>
      <c r="B232" s="12">
        <f>75377.8368871/(60*60)</f>
        <v>20.938288024194446</v>
      </c>
      <c r="C232" s="25">
        <f>75463.584502/(60*60)</f>
        <v>20.962106806111109</v>
      </c>
      <c r="D232" s="12">
        <f>364532.49007/(60*60)</f>
        <v>101.25902501944445</v>
      </c>
    </row>
    <row r="234" spans="1:13">
      <c r="A234" s="12"/>
      <c r="B234" s="12"/>
      <c r="C234" s="12"/>
    </row>
    <row r="235" spans="1:13" s="12" customFormat="1"/>
    <row r="236" spans="1:13" s="12" customFormat="1">
      <c r="G236" s="13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25"/>
      <c r="B242" s="25"/>
      <c r="C242" s="25"/>
    </row>
    <row r="243" spans="1:7">
      <c r="A243" s="12"/>
      <c r="B243" s="12"/>
      <c r="C243" s="12"/>
    </row>
    <row r="244" spans="1:7">
      <c r="A244" s="12"/>
      <c r="B244" s="12"/>
      <c r="C244" s="12"/>
    </row>
    <row r="245" spans="1:7">
      <c r="A245" s="1"/>
      <c r="B245" s="1"/>
    </row>
    <row r="246" spans="1:7" s="12" customFormat="1">
      <c r="A246" s="1"/>
      <c r="B246" s="1"/>
      <c r="C246"/>
    </row>
    <row r="247" spans="1:7" s="12" customFormat="1">
      <c r="A247" s="1"/>
      <c r="B247" s="1"/>
      <c r="C247"/>
      <c r="G247" s="13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/>
      <c r="B253"/>
      <c r="C253"/>
    </row>
    <row r="254" spans="1:7" s="25" customFormat="1">
      <c r="A254"/>
      <c r="B254"/>
      <c r="C254"/>
    </row>
    <row r="255" spans="1:7" s="12" customFormat="1">
      <c r="A255"/>
      <c r="B255"/>
      <c r="C255"/>
    </row>
    <row r="256" spans="1:7" s="12" customFormat="1">
      <c r="A256"/>
      <c r="B256"/>
      <c r="C256"/>
      <c r="G2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104"/>
  <sheetViews>
    <sheetView showRuler="0" topLeftCell="A20" zoomScale="150" zoomScaleNormal="150" zoomScalePageLayoutView="150" workbookViewId="0">
      <selection activeCell="E40" sqref="E40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591</v>
      </c>
    </row>
    <row r="2" spans="1:7" s="1" customFormat="1">
      <c r="A2" s="1" t="s">
        <v>570</v>
      </c>
    </row>
    <row r="3" spans="1:7" s="1" customFormat="1">
      <c r="A3" s="1" t="s">
        <v>569</v>
      </c>
    </row>
    <row r="4" spans="1:7" s="1" customFormat="1">
      <c r="B4" s="1" t="s">
        <v>301</v>
      </c>
      <c r="C4" s="1" t="s">
        <v>592</v>
      </c>
      <c r="D4" s="1" t="s">
        <v>293</v>
      </c>
      <c r="E4" s="1" t="s">
        <v>567</v>
      </c>
      <c r="F4" s="1" t="s">
        <v>296</v>
      </c>
      <c r="G4" s="1" t="s">
        <v>568</v>
      </c>
    </row>
    <row r="5" spans="1:7">
      <c r="A5">
        <v>1</v>
      </c>
      <c r="B5" t="s">
        <v>571</v>
      </c>
      <c r="C5">
        <v>0.85811009714453901</v>
      </c>
    </row>
    <row r="6" spans="1:7">
      <c r="A6">
        <v>2</v>
      </c>
      <c r="B6" t="s">
        <v>572</v>
      </c>
      <c r="C6">
        <v>0.77756021147444598</v>
      </c>
    </row>
    <row r="7" spans="1:7">
      <c r="A7">
        <v>3</v>
      </c>
      <c r="B7" t="s">
        <v>573</v>
      </c>
      <c r="C7">
        <v>0.72844688408136904</v>
      </c>
    </row>
    <row r="8" spans="1:7">
      <c r="A8">
        <v>4</v>
      </c>
      <c r="B8" t="s">
        <v>574</v>
      </c>
      <c r="C8">
        <v>0.66597510373443902</v>
      </c>
    </row>
    <row r="9" spans="1:7">
      <c r="A9">
        <v>5</v>
      </c>
      <c r="B9" t="s">
        <v>304</v>
      </c>
      <c r="C9">
        <v>0.65507031828275297</v>
      </c>
    </row>
    <row r="10" spans="1:7">
      <c r="A10">
        <v>6</v>
      </c>
      <c r="B10" t="s">
        <v>575</v>
      </c>
      <c r="C10">
        <v>0.59899539556299697</v>
      </c>
    </row>
    <row r="11" spans="1:7">
      <c r="A11">
        <v>7</v>
      </c>
      <c r="B11" t="s">
        <v>308</v>
      </c>
      <c r="C11">
        <v>0.59453599306157801</v>
      </c>
    </row>
    <row r="12" spans="1:7">
      <c r="A12">
        <v>8</v>
      </c>
      <c r="B12" t="s">
        <v>576</v>
      </c>
      <c r="C12">
        <v>0.56022408963585402</v>
      </c>
    </row>
    <row r="13" spans="1:7">
      <c r="A13">
        <v>9</v>
      </c>
      <c r="B13" t="s">
        <v>577</v>
      </c>
      <c r="C13">
        <v>0.54177718832891197</v>
      </c>
    </row>
    <row r="14" spans="1:7">
      <c r="A14">
        <v>10</v>
      </c>
      <c r="B14" t="s">
        <v>578</v>
      </c>
      <c r="C14">
        <v>0.54084158415841599</v>
      </c>
    </row>
    <row r="16" spans="1:7">
      <c r="A16" t="s">
        <v>579</v>
      </c>
      <c r="B16" t="s">
        <v>580</v>
      </c>
    </row>
    <row r="17" spans="1:7">
      <c r="A17">
        <v>1</v>
      </c>
      <c r="B17" t="s">
        <v>581</v>
      </c>
    </row>
    <row r="18" spans="1:7">
      <c r="A18">
        <v>2</v>
      </c>
      <c r="B18" t="s">
        <v>582</v>
      </c>
    </row>
    <row r="19" spans="1:7">
      <c r="A19">
        <v>3</v>
      </c>
      <c r="B19" t="s">
        <v>583</v>
      </c>
    </row>
    <row r="20" spans="1:7">
      <c r="A20">
        <v>4</v>
      </c>
      <c r="B20" t="s">
        <v>584</v>
      </c>
    </row>
    <row r="21" spans="1:7">
      <c r="A21">
        <v>5</v>
      </c>
      <c r="B21" t="s">
        <v>585</v>
      </c>
    </row>
    <row r="22" spans="1:7">
      <c r="A22">
        <v>6</v>
      </c>
      <c r="B22" t="s">
        <v>586</v>
      </c>
    </row>
    <row r="23" spans="1:7">
      <c r="A23">
        <v>7</v>
      </c>
      <c r="B23" t="s">
        <v>587</v>
      </c>
    </row>
    <row r="24" spans="1:7">
      <c r="A24">
        <v>8</v>
      </c>
      <c r="B24" t="s">
        <v>588</v>
      </c>
    </row>
    <row r="25" spans="1:7">
      <c r="A25">
        <v>9</v>
      </c>
      <c r="B25" t="s">
        <v>589</v>
      </c>
    </row>
    <row r="26" spans="1:7">
      <c r="A26">
        <v>10</v>
      </c>
      <c r="B26" t="s">
        <v>590</v>
      </c>
    </row>
    <row r="28" spans="1:7" s="1" customFormat="1">
      <c r="A28" s="1" t="s">
        <v>600</v>
      </c>
    </row>
    <row r="29" spans="1:7" s="1" customFormat="1">
      <c r="A29" s="1" t="s">
        <v>599</v>
      </c>
    </row>
    <row r="30" spans="1:7" s="1" customFormat="1">
      <c r="B30" s="1" t="s">
        <v>301</v>
      </c>
      <c r="C30" s="1" t="s">
        <v>592</v>
      </c>
      <c r="D30" s="1" t="s">
        <v>293</v>
      </c>
      <c r="E30" s="1" t="s">
        <v>567</v>
      </c>
      <c r="F30" s="1" t="s">
        <v>296</v>
      </c>
      <c r="G30" s="1" t="s">
        <v>568</v>
      </c>
    </row>
    <row r="31" spans="1:7">
      <c r="A31">
        <v>1</v>
      </c>
      <c r="B31" t="s">
        <v>601</v>
      </c>
      <c r="C31">
        <v>0.90946827300404698</v>
      </c>
      <c r="D31" t="s">
        <v>621</v>
      </c>
      <c r="E31">
        <v>0.49481933414000001</v>
      </c>
    </row>
    <row r="32" spans="1:7">
      <c r="A32">
        <v>2</v>
      </c>
      <c r="B32" t="s">
        <v>602</v>
      </c>
      <c r="C32">
        <v>0.90717006081225304</v>
      </c>
      <c r="D32" t="s">
        <v>622</v>
      </c>
      <c r="E32">
        <v>0.49235854487399999</v>
      </c>
    </row>
    <row r="33" spans="1:5">
      <c r="A33">
        <v>3</v>
      </c>
      <c r="B33" t="s">
        <v>571</v>
      </c>
      <c r="C33">
        <v>0.80675317637140898</v>
      </c>
      <c r="D33" t="s">
        <v>291</v>
      </c>
      <c r="E33">
        <v>0.41979142056800001</v>
      </c>
    </row>
    <row r="34" spans="1:5">
      <c r="A34">
        <v>4</v>
      </c>
      <c r="B34" t="s">
        <v>603</v>
      </c>
      <c r="C34">
        <v>0.80231257557436497</v>
      </c>
      <c r="D34" t="s">
        <v>623</v>
      </c>
      <c r="E34">
        <v>0.34060582448600002</v>
      </c>
    </row>
    <row r="35" spans="1:5">
      <c r="A35">
        <v>5</v>
      </c>
      <c r="B35" t="s">
        <v>604</v>
      </c>
      <c r="C35">
        <v>0.73244665889821903</v>
      </c>
      <c r="D35" t="s">
        <v>624</v>
      </c>
      <c r="E35">
        <v>0.31811866412799999</v>
      </c>
    </row>
    <row r="36" spans="1:5">
      <c r="A36">
        <v>6</v>
      </c>
      <c r="B36" t="s">
        <v>605</v>
      </c>
      <c r="C36">
        <v>0.70660694288913695</v>
      </c>
      <c r="D36" t="s">
        <v>625</v>
      </c>
      <c r="E36">
        <v>0.31526104417700002</v>
      </c>
    </row>
    <row r="37" spans="1:5">
      <c r="A37">
        <v>7</v>
      </c>
      <c r="B37" t="s">
        <v>606</v>
      </c>
      <c r="C37">
        <v>0.67498995906717596</v>
      </c>
      <c r="D37" t="s">
        <v>626</v>
      </c>
      <c r="E37">
        <v>0.30357951971000002</v>
      </c>
    </row>
    <row r="38" spans="1:5">
      <c r="A38">
        <v>8</v>
      </c>
      <c r="B38" t="s">
        <v>304</v>
      </c>
      <c r="C38">
        <v>0.65337682735290503</v>
      </c>
      <c r="D38" t="s">
        <v>627</v>
      </c>
      <c r="E38">
        <v>0.29738811669499998</v>
      </c>
    </row>
    <row r="39" spans="1:5">
      <c r="A39">
        <v>9</v>
      </c>
      <c r="B39" t="s">
        <v>572</v>
      </c>
      <c r="C39">
        <v>0.65240445191096097</v>
      </c>
      <c r="D39" t="s">
        <v>628</v>
      </c>
      <c r="E39">
        <v>0.29529072561300002</v>
      </c>
    </row>
    <row r="40" spans="1:5">
      <c r="A40">
        <v>10</v>
      </c>
      <c r="D40" t="s">
        <v>629</v>
      </c>
      <c r="E40">
        <v>0.27408685648499997</v>
      </c>
    </row>
    <row r="42" spans="1:5">
      <c r="A42" t="s">
        <v>579</v>
      </c>
      <c r="B42" t="s">
        <v>607</v>
      </c>
      <c r="D42" t="s">
        <v>630</v>
      </c>
    </row>
    <row r="43" spans="1:5">
      <c r="A43">
        <v>1</v>
      </c>
      <c r="B43" t="s">
        <v>585</v>
      </c>
      <c r="D43" t="s">
        <v>631</v>
      </c>
    </row>
    <row r="44" spans="1:5">
      <c r="A44">
        <v>2</v>
      </c>
      <c r="B44" t="s">
        <v>608</v>
      </c>
      <c r="D44" t="s">
        <v>632</v>
      </c>
    </row>
    <row r="45" spans="1:5">
      <c r="A45">
        <v>3</v>
      </c>
      <c r="B45" t="s">
        <v>609</v>
      </c>
      <c r="D45" t="s">
        <v>633</v>
      </c>
    </row>
    <row r="46" spans="1:5">
      <c r="A46">
        <v>4</v>
      </c>
      <c r="B46" t="s">
        <v>610</v>
      </c>
      <c r="D46" t="s">
        <v>634</v>
      </c>
    </row>
    <row r="47" spans="1:5">
      <c r="A47">
        <v>5</v>
      </c>
      <c r="B47" t="s">
        <v>586</v>
      </c>
      <c r="D47" t="s">
        <v>635</v>
      </c>
    </row>
    <row r="48" spans="1:5">
      <c r="A48">
        <v>6</v>
      </c>
      <c r="B48" t="s">
        <v>611</v>
      </c>
      <c r="D48" t="s">
        <v>636</v>
      </c>
    </row>
    <row r="49" spans="1:7">
      <c r="A49">
        <v>7</v>
      </c>
      <c r="B49" t="s">
        <v>612</v>
      </c>
      <c r="D49" t="s">
        <v>637</v>
      </c>
    </row>
    <row r="50" spans="1:7">
      <c r="A50">
        <v>8</v>
      </c>
      <c r="B50" t="s">
        <v>613</v>
      </c>
      <c r="D50" t="s">
        <v>638</v>
      </c>
    </row>
    <row r="51" spans="1:7">
      <c r="A51">
        <v>9</v>
      </c>
      <c r="B51" t="s">
        <v>587</v>
      </c>
      <c r="D51" t="s">
        <v>639</v>
      </c>
    </row>
    <row r="52" spans="1:7">
      <c r="A52">
        <v>10</v>
      </c>
      <c r="B52" t="s">
        <v>588</v>
      </c>
      <c r="D52" t="s">
        <v>640</v>
      </c>
    </row>
    <row r="54" spans="1:7" s="1" customFormat="1">
      <c r="A54" s="1" t="s">
        <v>614</v>
      </c>
    </row>
    <row r="55" spans="1:7" s="1" customFormat="1">
      <c r="A55" s="1" t="s">
        <v>599</v>
      </c>
    </row>
    <row r="56" spans="1:7" s="1" customFormat="1">
      <c r="B56" s="1" t="s">
        <v>301</v>
      </c>
      <c r="C56" s="1" t="s">
        <v>592</v>
      </c>
      <c r="D56" s="1" t="s">
        <v>293</v>
      </c>
      <c r="E56" s="1" t="s">
        <v>567</v>
      </c>
      <c r="F56" s="1" t="s">
        <v>296</v>
      </c>
      <c r="G56" s="1" t="s">
        <v>568</v>
      </c>
    </row>
    <row r="57" spans="1:7">
      <c r="A57">
        <v>1</v>
      </c>
      <c r="B57" t="s">
        <v>601</v>
      </c>
      <c r="C57">
        <v>0.88274278557600006</v>
      </c>
    </row>
    <row r="58" spans="1:7">
      <c r="A58">
        <v>2</v>
      </c>
      <c r="B58" t="s">
        <v>602</v>
      </c>
      <c r="C58">
        <v>0.88268447969899999</v>
      </c>
    </row>
    <row r="59" spans="1:7">
      <c r="A59">
        <v>3</v>
      </c>
      <c r="B59" t="s">
        <v>604</v>
      </c>
      <c r="C59">
        <v>0.82926025591700003</v>
      </c>
    </row>
    <row r="60" spans="1:7">
      <c r="A60">
        <v>4</v>
      </c>
      <c r="B60" t="s">
        <v>571</v>
      </c>
      <c r="C60">
        <v>0.79648905643400003</v>
      </c>
    </row>
    <row r="61" spans="1:7">
      <c r="A61">
        <v>5</v>
      </c>
      <c r="B61" t="s">
        <v>603</v>
      </c>
      <c r="C61">
        <v>0.79238676154999999</v>
      </c>
    </row>
    <row r="62" spans="1:7">
      <c r="A62">
        <v>6</v>
      </c>
      <c r="B62" t="s">
        <v>606</v>
      </c>
      <c r="C62">
        <v>0.78654399079899995</v>
      </c>
    </row>
    <row r="63" spans="1:7">
      <c r="A63">
        <v>7</v>
      </c>
      <c r="B63" t="s">
        <v>605</v>
      </c>
      <c r="C63">
        <v>0.71447803206500005</v>
      </c>
    </row>
    <row r="64" spans="1:7">
      <c r="A64">
        <v>8</v>
      </c>
      <c r="B64" t="s">
        <v>572</v>
      </c>
      <c r="C64">
        <v>0.66010173470699995</v>
      </c>
    </row>
    <row r="65" spans="1:3">
      <c r="A65">
        <v>9</v>
      </c>
      <c r="B65" t="s">
        <v>304</v>
      </c>
      <c r="C65">
        <v>0.61282818212000001</v>
      </c>
    </row>
    <row r="66" spans="1:3">
      <c r="A66">
        <v>10</v>
      </c>
      <c r="B66" t="s">
        <v>574</v>
      </c>
      <c r="C66">
        <v>0.60843280111599995</v>
      </c>
    </row>
    <row r="68" spans="1:3">
      <c r="A68" t="s">
        <v>579</v>
      </c>
      <c r="B68" t="s">
        <v>616</v>
      </c>
    </row>
    <row r="69" spans="1:3">
      <c r="A69">
        <v>1</v>
      </c>
      <c r="B69" t="s">
        <v>617</v>
      </c>
    </row>
    <row r="70" spans="1:3">
      <c r="A70">
        <v>2</v>
      </c>
      <c r="B70" t="s">
        <v>581</v>
      </c>
    </row>
    <row r="71" spans="1:3">
      <c r="A71">
        <v>3</v>
      </c>
      <c r="B71" t="s">
        <v>618</v>
      </c>
    </row>
    <row r="72" spans="1:3">
      <c r="A72">
        <v>4</v>
      </c>
      <c r="B72" t="s">
        <v>619</v>
      </c>
    </row>
    <row r="73" spans="1:3">
      <c r="A73">
        <v>5</v>
      </c>
      <c r="B73" t="s">
        <v>582</v>
      </c>
    </row>
    <row r="74" spans="1:3">
      <c r="A74">
        <v>6</v>
      </c>
      <c r="B74" t="s">
        <v>620</v>
      </c>
    </row>
    <row r="75" spans="1:3">
      <c r="A75">
        <v>7</v>
      </c>
      <c r="B75" t="s">
        <v>583</v>
      </c>
    </row>
    <row r="76" spans="1:3">
      <c r="A76">
        <v>8</v>
      </c>
      <c r="B76" t="s">
        <v>584</v>
      </c>
    </row>
    <row r="77" spans="1:3">
      <c r="A77">
        <v>9</v>
      </c>
      <c r="B77" t="s">
        <v>585</v>
      </c>
    </row>
    <row r="78" spans="1:3">
      <c r="A78">
        <v>10</v>
      </c>
      <c r="B78" t="s">
        <v>608</v>
      </c>
    </row>
    <row r="80" spans="1:3" s="1" customFormat="1">
      <c r="A80" s="1" t="s">
        <v>641</v>
      </c>
    </row>
    <row r="81" spans="1:7" s="1" customFormat="1">
      <c r="A81" s="1" t="s">
        <v>599</v>
      </c>
    </row>
    <row r="82" spans="1:7" s="1" customFormat="1">
      <c r="B82" s="1" t="s">
        <v>301</v>
      </c>
      <c r="C82" s="1" t="s">
        <v>592</v>
      </c>
      <c r="D82" s="1" t="s">
        <v>293</v>
      </c>
      <c r="E82" s="1" t="s">
        <v>567</v>
      </c>
      <c r="F82" s="1" t="s">
        <v>296</v>
      </c>
      <c r="G82" s="1" t="s">
        <v>568</v>
      </c>
    </row>
    <row r="83" spans="1:7">
      <c r="A83">
        <v>1</v>
      </c>
    </row>
    <row r="84" spans="1:7">
      <c r="A84">
        <v>2</v>
      </c>
    </row>
    <row r="85" spans="1:7">
      <c r="A85">
        <v>3</v>
      </c>
    </row>
    <row r="86" spans="1:7">
      <c r="A86">
        <v>4</v>
      </c>
    </row>
    <row r="87" spans="1:7">
      <c r="A87">
        <v>5</v>
      </c>
    </row>
    <row r="88" spans="1:7">
      <c r="A88">
        <v>6</v>
      </c>
    </row>
    <row r="89" spans="1:7">
      <c r="A89">
        <v>7</v>
      </c>
    </row>
    <row r="90" spans="1:7">
      <c r="A90">
        <v>8</v>
      </c>
    </row>
    <row r="91" spans="1:7">
      <c r="A91">
        <v>9</v>
      </c>
    </row>
    <row r="92" spans="1:7">
      <c r="A92">
        <v>10</v>
      </c>
    </row>
    <row r="94" spans="1:7">
      <c r="A94" t="s">
        <v>579</v>
      </c>
    </row>
    <row r="95" spans="1:7">
      <c r="A95">
        <v>1</v>
      </c>
    </row>
    <row r="96" spans="1:7">
      <c r="A96">
        <v>2</v>
      </c>
    </row>
    <row r="97" spans="1:1">
      <c r="A97">
        <v>3</v>
      </c>
    </row>
    <row r="98" spans="1:1">
      <c r="A98">
        <v>4</v>
      </c>
    </row>
    <row r="99" spans="1:1">
      <c r="A99">
        <v>5</v>
      </c>
    </row>
    <row r="100" spans="1:1">
      <c r="A100">
        <v>6</v>
      </c>
    </row>
    <row r="101" spans="1:1">
      <c r="A101">
        <v>7</v>
      </c>
    </row>
    <row r="102" spans="1:1">
      <c r="A102">
        <v>8</v>
      </c>
    </row>
    <row r="103" spans="1:1">
      <c r="A103">
        <v>9</v>
      </c>
    </row>
    <row r="104" spans="1:1">
      <c r="A104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58"/>
  <sheetViews>
    <sheetView showRuler="0" topLeftCell="G17" zoomScale="150" zoomScaleNormal="150" zoomScalePageLayoutView="150" workbookViewId="0">
      <selection activeCell="J56" sqref="J5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4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4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4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4" hidden="1">
      <c r="K36">
        <f>SUM(K33:K35)</f>
        <v>2942</v>
      </c>
    </row>
    <row r="37" spans="2:14" hidden="1"/>
    <row r="38" spans="2:14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4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4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4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4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4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4">
      <c r="B45" s="1" t="s">
        <v>544</v>
      </c>
    </row>
    <row r="47" spans="2:14" s="113" customFormat="1">
      <c r="B47" s="104" t="s">
        <v>9</v>
      </c>
      <c r="C47" s="105" t="s">
        <v>491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6"/>
    </row>
    <row r="48" spans="2:14">
      <c r="B48" s="128" t="s">
        <v>474</v>
      </c>
      <c r="C48" s="128" t="s">
        <v>487</v>
      </c>
      <c r="D48" s="129" t="s">
        <v>546</v>
      </c>
      <c r="E48" s="128" t="s">
        <v>489</v>
      </c>
      <c r="F48" s="129" t="s">
        <v>546</v>
      </c>
      <c r="G48" s="128" t="s">
        <v>490</v>
      </c>
      <c r="H48" s="128" t="s">
        <v>513</v>
      </c>
      <c r="I48" s="129" t="s">
        <v>546</v>
      </c>
      <c r="J48" s="130" t="s">
        <v>549</v>
      </c>
      <c r="K48" s="129" t="s">
        <v>546</v>
      </c>
      <c r="L48" s="131" t="s">
        <v>496</v>
      </c>
      <c r="M48" s="129" t="s">
        <v>546</v>
      </c>
      <c r="N48" s="113"/>
    </row>
    <row r="49" spans="2:13">
      <c r="B49" s="95" t="s">
        <v>301</v>
      </c>
      <c r="C49" s="93">
        <v>0.58077225165299995</v>
      </c>
      <c r="D49" s="102">
        <v>471</v>
      </c>
      <c r="E49" s="93">
        <v>0.54705841163400004</v>
      </c>
      <c r="F49" s="102">
        <v>429</v>
      </c>
      <c r="G49" s="93">
        <v>0.59628299392700002</v>
      </c>
      <c r="H49" s="93"/>
      <c r="I49" s="93">
        <v>510</v>
      </c>
      <c r="J49" s="45">
        <v>0.61717672791599998</v>
      </c>
      <c r="K49" s="93">
        <v>511</v>
      </c>
      <c r="L49" s="45">
        <v>0.60799999999999998</v>
      </c>
      <c r="M49" s="102">
        <v>345</v>
      </c>
    </row>
    <row r="50" spans="2:13">
      <c r="B50" s="95" t="s">
        <v>293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>
        <v>0.46093189557800002</v>
      </c>
      <c r="H50" s="93"/>
      <c r="I50" s="93">
        <v>706</v>
      </c>
      <c r="J50" s="45">
        <v>0.52550680851999998</v>
      </c>
      <c r="K50" s="93">
        <v>707</v>
      </c>
      <c r="L50" s="45">
        <v>0.40799999999999997</v>
      </c>
      <c r="M50" s="93">
        <v>509</v>
      </c>
    </row>
    <row r="51" spans="2:13">
      <c r="B51" s="95" t="s">
        <v>296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>
        <v>2026</v>
      </c>
      <c r="J51" s="45">
        <v>0.47998152832899998</v>
      </c>
      <c r="K51" s="93">
        <v>2026</v>
      </c>
      <c r="L51" s="45">
        <v>0.46100000000000002</v>
      </c>
      <c r="M51" s="93">
        <v>2088</v>
      </c>
    </row>
    <row r="54" spans="2:13">
      <c r="B54" s="104" t="s">
        <v>9</v>
      </c>
      <c r="C54" s="105" t="s">
        <v>492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2:13">
      <c r="B55" s="128" t="s">
        <v>474</v>
      </c>
      <c r="C55" s="128" t="s">
        <v>487</v>
      </c>
      <c r="D55" s="129" t="s">
        <v>546</v>
      </c>
      <c r="E55" s="128" t="s">
        <v>489</v>
      </c>
      <c r="F55" s="129" t="s">
        <v>546</v>
      </c>
      <c r="G55" s="128" t="s">
        <v>490</v>
      </c>
      <c r="H55" s="128" t="s">
        <v>513</v>
      </c>
      <c r="I55" s="129" t="s">
        <v>546</v>
      </c>
      <c r="J55" s="130" t="s">
        <v>549</v>
      </c>
      <c r="K55" s="129" t="s">
        <v>546</v>
      </c>
      <c r="L55" s="131" t="s">
        <v>496</v>
      </c>
      <c r="M55" s="129" t="s">
        <v>546</v>
      </c>
    </row>
    <row r="56" spans="2:13">
      <c r="B56" s="95" t="s">
        <v>301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>
        <v>510</v>
      </c>
      <c r="J56" s="45">
        <v>0.718733512608</v>
      </c>
      <c r="K56" s="93">
        <v>511</v>
      </c>
      <c r="L56" s="45">
        <v>0.71899999999999997</v>
      </c>
      <c r="M56" s="102">
        <v>345</v>
      </c>
    </row>
    <row r="57" spans="2:13">
      <c r="B57" s="95" t="s">
        <v>293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>
        <v>706</v>
      </c>
      <c r="J57" s="45">
        <v>0.56713283146899995</v>
      </c>
      <c r="K57" s="93">
        <v>707</v>
      </c>
      <c r="L57" s="45">
        <v>0.629</v>
      </c>
      <c r="M57" s="93">
        <v>509</v>
      </c>
    </row>
    <row r="58" spans="2:13">
      <c r="B58" s="95" t="s">
        <v>296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>
        <v>0.46970885995</v>
      </c>
      <c r="H58" s="93"/>
      <c r="I58" s="93">
        <v>2026</v>
      </c>
      <c r="J58" s="45">
        <v>0.519542965094</v>
      </c>
      <c r="K58" s="93">
        <v>2026</v>
      </c>
      <c r="L58" s="45">
        <v>0.63400000000000001</v>
      </c>
      <c r="M58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abSelected="1" showRuler="0" topLeftCell="A322" zoomScale="150" zoomScaleNormal="150" zoomScalePageLayoutView="150" workbookViewId="0">
      <selection activeCell="C346" sqref="C346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/>
      <c r="C348" s="1"/>
      <c r="D348" s="1"/>
    </row>
    <row r="349" spans="1:4">
      <c r="A349" s="1" t="s">
        <v>18</v>
      </c>
      <c r="D349" s="1"/>
    </row>
    <row r="350" spans="1:4">
      <c r="A350" s="1" t="s">
        <v>19</v>
      </c>
    </row>
    <row r="351" spans="1:4">
      <c r="A351" s="1" t="s">
        <v>192</v>
      </c>
    </row>
    <row r="352" spans="1:4">
      <c r="A352" s="1" t="s">
        <v>594</v>
      </c>
      <c r="D352" s="1"/>
    </row>
    <row r="353" spans="1:4">
      <c r="A353" s="1" t="s">
        <v>595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/>
      <c r="C356" s="1"/>
      <c r="D356" s="1"/>
    </row>
    <row r="357" spans="1:4">
      <c r="A357" s="1" t="s">
        <v>18</v>
      </c>
      <c r="D357" s="1"/>
    </row>
    <row r="358" spans="1:4">
      <c r="A358" s="1" t="s">
        <v>19</v>
      </c>
    </row>
    <row r="359" spans="1:4">
      <c r="A359" s="1" t="s">
        <v>192</v>
      </c>
    </row>
    <row r="360" spans="1:4">
      <c r="A360" s="1" t="s">
        <v>594</v>
      </c>
      <c r="D360" s="1"/>
    </row>
    <row r="361" spans="1:4">
      <c r="A361" s="1" t="s">
        <v>595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/>
      <c r="C364" s="1"/>
      <c r="D364" s="1"/>
    </row>
    <row r="365" spans="1:4">
      <c r="A365" s="1" t="s">
        <v>18</v>
      </c>
      <c r="D365" s="1"/>
    </row>
    <row r="366" spans="1:4">
      <c r="A366" s="1" t="s">
        <v>19</v>
      </c>
    </row>
    <row r="367" spans="1:4">
      <c r="A367" s="1" t="s">
        <v>192</v>
      </c>
    </row>
    <row r="368" spans="1:4">
      <c r="A368" s="3" t="s">
        <v>594</v>
      </c>
      <c r="D368" s="1"/>
    </row>
    <row r="369" spans="1:4">
      <c r="A369" s="3" t="s">
        <v>595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/>
      <c r="C372" s="1"/>
      <c r="D372" s="1"/>
    </row>
    <row r="373" spans="1:4">
      <c r="A373" s="1" t="s">
        <v>18</v>
      </c>
      <c r="D373" s="1"/>
    </row>
    <row r="374" spans="1:4">
      <c r="A374" s="1" t="s">
        <v>19</v>
      </c>
    </row>
    <row r="375" spans="1:4">
      <c r="A375" s="1" t="s">
        <v>192</v>
      </c>
    </row>
    <row r="376" spans="1:4">
      <c r="A376" s="3" t="s">
        <v>594</v>
      </c>
      <c r="D376" s="1"/>
    </row>
    <row r="377" spans="1:4">
      <c r="A377" s="3" t="s">
        <v>595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/>
      <c r="C382" s="1"/>
      <c r="D382" s="1"/>
    </row>
    <row r="383" spans="1:4">
      <c r="A383" s="1" t="s">
        <v>18</v>
      </c>
      <c r="B383" s="8"/>
      <c r="D383" s="1"/>
    </row>
    <row r="384" spans="1:4">
      <c r="A384" s="1" t="s">
        <v>19</v>
      </c>
      <c r="B384" s="8"/>
      <c r="D384" s="1"/>
    </row>
    <row r="385" spans="1:4">
      <c r="A385" s="1" t="s">
        <v>192</v>
      </c>
      <c r="B385" s="8"/>
      <c r="D385" s="1"/>
    </row>
    <row r="386" spans="1:4">
      <c r="A386" s="1" t="s">
        <v>594</v>
      </c>
      <c r="D386" s="1"/>
    </row>
    <row r="387" spans="1:4">
      <c r="A387" s="1" t="s">
        <v>595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/>
      <c r="C390" s="1"/>
      <c r="D390" s="1"/>
    </row>
    <row r="391" spans="1:4">
      <c r="A391" s="1" t="s">
        <v>18</v>
      </c>
      <c r="D391" s="1"/>
    </row>
    <row r="392" spans="1:4">
      <c r="A392" s="1" t="s">
        <v>19</v>
      </c>
    </row>
    <row r="393" spans="1:4">
      <c r="A393" s="1" t="s">
        <v>192</v>
      </c>
      <c r="C393" s="1"/>
    </row>
    <row r="394" spans="1:4">
      <c r="A394" s="1" t="s">
        <v>594</v>
      </c>
      <c r="D394" s="1"/>
    </row>
    <row r="395" spans="1:4">
      <c r="A395" s="1" t="s">
        <v>595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/>
      <c r="C398" s="1"/>
      <c r="D398" s="1"/>
    </row>
    <row r="399" spans="1:4">
      <c r="A399" s="1" t="s">
        <v>18</v>
      </c>
      <c r="D399" s="1"/>
    </row>
    <row r="400" spans="1:4">
      <c r="A400" s="1" t="s">
        <v>19</v>
      </c>
    </row>
    <row r="401" spans="1:4">
      <c r="A401" s="1" t="s">
        <v>192</v>
      </c>
    </row>
    <row r="402" spans="1:4">
      <c r="A402" s="1" t="s">
        <v>594</v>
      </c>
      <c r="D402" s="1"/>
    </row>
    <row r="403" spans="1:4">
      <c r="A403" s="1" t="s">
        <v>595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/>
      <c r="C406" s="1"/>
      <c r="D406" s="1"/>
    </row>
    <row r="407" spans="1:4">
      <c r="A407" s="1" t="s">
        <v>18</v>
      </c>
      <c r="D407" s="1"/>
    </row>
    <row r="408" spans="1:4">
      <c r="A408" s="1" t="s">
        <v>19</v>
      </c>
    </row>
    <row r="409" spans="1:4">
      <c r="A409" s="1" t="s">
        <v>192</v>
      </c>
    </row>
    <row r="410" spans="1:4">
      <c r="A410" s="1" t="s">
        <v>594</v>
      </c>
      <c r="D410" s="1"/>
    </row>
    <row r="411" spans="1:4">
      <c r="A411" s="1" t="s">
        <v>595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/>
      <c r="C414" s="1"/>
      <c r="D414" s="1"/>
    </row>
    <row r="415" spans="1:4">
      <c r="A415" s="1" t="s">
        <v>18</v>
      </c>
      <c r="D415" s="1"/>
    </row>
    <row r="416" spans="1:4">
      <c r="A416" s="1" t="s">
        <v>19</v>
      </c>
    </row>
    <row r="417" spans="1:4">
      <c r="A417" s="1" t="s">
        <v>192</v>
      </c>
    </row>
    <row r="418" spans="1:4">
      <c r="A418" s="1" t="s">
        <v>594</v>
      </c>
      <c r="D418" s="1"/>
    </row>
    <row r="419" spans="1:4">
      <c r="A419" s="1" t="s">
        <v>595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/>
      <c r="C422" s="1"/>
      <c r="D422" s="1"/>
    </row>
    <row r="423" spans="1:4">
      <c r="A423" s="1" t="s">
        <v>18</v>
      </c>
      <c r="D423" s="1"/>
    </row>
    <row r="424" spans="1:4">
      <c r="A424" s="1" t="s">
        <v>19</v>
      </c>
    </row>
    <row r="425" spans="1:4">
      <c r="A425" s="1" t="s">
        <v>192</v>
      </c>
    </row>
    <row r="426" spans="1:4">
      <c r="A426" s="3" t="s">
        <v>594</v>
      </c>
      <c r="D426" s="1"/>
    </row>
    <row r="427" spans="1:4">
      <c r="A427" s="3" t="s">
        <v>595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2017-01-11T11:18:03Z</dcterms:modified>
</cp:coreProperties>
</file>