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80" yWindow="0" windowWidth="24720" windowHeight="16360" tabRatio="657" activeTab="1"/>
  </bookViews>
  <sheets>
    <sheet name="GO-Bayes" sheetId="1" r:id="rId1"/>
    <sheet name="GO-summary" sheetId="13" r:id="rId2"/>
    <sheet name="GO dataset-notes" sheetId="12" r:id="rId3"/>
    <sheet name="taxonomy-Bayes" sheetId="3" r:id="rId4"/>
    <sheet name="taxonomy-Bayes x-val" sheetId="8" r:id="rId5"/>
    <sheet name="taxonomy-notes" sheetId="9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1" l="1"/>
  <c r="C43" i="1"/>
  <c r="B126" i="1"/>
  <c r="B111" i="1"/>
  <c r="B93" i="1"/>
  <c r="C76" i="1"/>
  <c r="B76" i="1"/>
  <c r="B153" i="1"/>
  <c r="B170" i="1"/>
  <c r="B16" i="1"/>
  <c r="B140" i="1"/>
  <c r="C30" i="1"/>
  <c r="C61" i="1"/>
  <c r="B61" i="1"/>
  <c r="B30" i="1"/>
  <c r="B24" i="9"/>
  <c r="C307" i="8"/>
  <c r="O242" i="3"/>
  <c r="D202" i="8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C259" i="8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<sst xmlns="http://schemas.openxmlformats.org/spreadsheetml/2006/main" count="1668" uniqueCount="511">
  <si>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</si>
  <si>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</si>
  <si>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</si>
  <si>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</si>
  <si>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</si>
  <si>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</si>
  <si>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</si>
  <si>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</si>
  <si>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</si>
  <si>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</si>
  <si>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</si>
  <si>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</si>
  <si>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</si>
  <si>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</si>
  <si>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</si>
  <si>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</si>
  <si>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</si>
  <si>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</si>
  <si>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</si>
  <si>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</si>
  <si>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</si>
  <si>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</si>
  <si>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</si>
  <si>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</si>
  <si>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</si>
  <si>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</si>
  <si>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</si>
  <si>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</si>
  <si>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</si>
  <si>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</si>
  <si>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</si>
  <si>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</si>
  <si>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</si>
  <si>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</si>
  <si>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</si>
  <si>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</si>
  <si>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</si>
  <si>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</si>
  <si>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</si>
  <si>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</si>
  <si>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</si>
  <si>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</si>
  <si>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</si>
  <si>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</si>
  <si>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</si>
  <si>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</si>
  <si>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</si>
  <si>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</si>
  <si>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</si>
  <si>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</si>
  <si>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</si>
  <si>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</si>
  <si>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</si>
  <si>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</si>
  <si>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</si>
  <si>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</si>
  <si>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</si>
  <si>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</si>
  <si>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</si>
  <si>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</si>
  <si>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</si>
  <si>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</si>
  <si>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</si>
  <si>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</si>
  <si>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</si>
  <si>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</si>
  <si>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</si>
  <si>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</si>
  <si>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</si>
  <si>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</si>
  <si>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</si>
  <si>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</si>
  <si>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</si>
  <si>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</si>
  <si>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</si>
  <si>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</si>
  <si>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</si>
  <si>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</si>
  <si>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</si>
  <si>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</si>
  <si>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</si>
  <si>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</si>
  <si>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</si>
  <si>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</si>
  <si>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</si>
  <si>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</si>
  <si>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</si>
  <si>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</si>
  <si>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</si>
  <si>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</si>
  <si>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</si>
  <si>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</si>
  <si>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</si>
  <si>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</si>
  <si>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</si>
  <si>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</si>
  <si>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</si>
  <si>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</si>
  <si>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</si>
  <si>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</si>
  <si>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</si>
  <si>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</si>
  <si>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</si>
  <si>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</si>
  <si>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</si>
  <si>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</si>
  <si>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</si>
  <si>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</si>
  <si>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</si>
  <si>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</si>
  <si>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</si>
  <si>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</si>
  <si>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</si>
  <si>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</si>
  <si>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</si>
  <si>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</si>
  <si>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</si>
  <si>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</si>
  <si>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</si>
  <si>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</si>
  <si>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</si>
  <si>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</si>
  <si>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</si>
  <si>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</si>
  <si>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</si>
  <si>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</si>
  <si>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</si>
  <si>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</si>
  <si>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</si>
  <si>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</si>
  <si>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</si>
  <si>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</si>
  <si>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</si>
  <si>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</si>
  <si>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</si>
  <si>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</si>
  <si>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</si>
  <si>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</si>
  <si>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</si>
  <si>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</si>
  <si>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</si>
  <si>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</si>
  <si>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</si>
  <si>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</si>
  <si>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</si>
  <si>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</si>
  <si>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</si>
  <si>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</si>
  <si>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</si>
  <si>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</si>
  <si>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</si>
  <si>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</si>
  <si>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</si>
  <si>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</si>
  <si>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</si>
  <si>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</si>
  <si>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</si>
  <si>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</si>
  <si>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</si>
  <si>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</si>
  <si>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</si>
  <si>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</si>
  <si>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</si>
  <si>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</si>
  <si>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</si>
  <si>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</si>
  <si>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</si>
  <si>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</si>
  <si>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</si>
  <si>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</si>
  <si>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</si>
  <si>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</si>
  <si>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</si>
  <si>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</si>
  <si>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</si>
  <si>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</si>
  <si>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</si>
  <si>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</si>
  <si>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</si>
  <si>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</si>
  <si>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</si>
  <si>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</si>
  <si>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</si>
  <si>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</si>
  <si>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</si>
  <si>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</si>
  <si>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</si>
  <si>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</si>
  <si>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</si>
  <si>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</si>
  <si>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</si>
  <si>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</si>
  <si>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</si>
  <si>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</si>
  <si>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</si>
  <si>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</si>
  <si>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</si>
  <si>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</si>
  <si>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</si>
  <si>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</si>
  <si>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</si>
  <si>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</si>
  <si>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</si>
  <si>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</si>
  <si>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</si>
  <si>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</si>
  <si>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</si>
  <si>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</si>
  <si>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</si>
  <si>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</si>
  <si>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</si>
  <si>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</si>
  <si>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</si>
  <si>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</si>
  <si>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</si>
  <si>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</si>
  <si>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</si>
  <si>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</si>
  <si>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</si>
  <si>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</si>
  <si>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</si>
  <si>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</si>
  <si>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</si>
  <si>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</si>
  <si>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</si>
  <si>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</si>
  <si>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</si>
  <si>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</si>
  <si>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</si>
  <si>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</si>
  <si>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</si>
  <si>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</si>
  <si>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</si>
  <si>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</si>
  <si>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</si>
  <si>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</si>
  <si>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</si>
  <si>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</si>
  <si>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</si>
  <si>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</si>
  <si>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</si>
  <si>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</si>
  <si>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</si>
  <si>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</si>
  <si>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</si>
  <si>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</si>
  <si>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</si>
  <si>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</si>
  <si>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</si>
  <si>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</si>
  <si>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</si>
  <si>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</si>
  <si>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</si>
  <si>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</si>
  <si>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</si>
  <si>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</si>
  <si>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</si>
  <si>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</si>
  <si>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</si>
  <si>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</si>
  <si>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</si>
  <si>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</si>
  <si>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</si>
  <si>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Avg Case 0 Predictions:  278.2</t>
  </si>
  <si>
    <t>Avg Case 1 Predictions:  13115.6</t>
  </si>
  <si>
    <t>Avg Case 2 or 3 Predictions:  14386.2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</si>
  <si>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</si>
  <si>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</si>
  <si>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</si>
  <si>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</si>
  <si>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</si>
  <si>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</si>
  <si>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</si>
  <si>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</si>
  <si>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</si>
  <si>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</si>
  <si>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</si>
  <si>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</si>
  <si>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</si>
  <si>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</si>
  <si>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</si>
  <si>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</si>
  <si>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</si>
  <si>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</si>
  <si>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</si>
  <si>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</si>
  <si>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</si>
  <si>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</si>
  <si>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</si>
  <si>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</si>
  <si>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</si>
  <si>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</si>
  <si>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</si>
  <si>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</si>
  <si>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</si>
  <si>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</si>
  <si>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</si>
  <si>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</si>
  <si>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</si>
  <si>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</si>
  <si>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</si>
  <si>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</si>
  <si>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</si>
  <si>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</si>
  <si>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</si>
  <si>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</si>
  <si>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</si>
  <si>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</si>
  <si>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</si>
  <si>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</si>
  <si>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</si>
  <si>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</si>
  <si>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</si>
  <si>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</si>
  <si>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</si>
  <si>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</si>
  <si>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</si>
  <si>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</si>
  <si>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</si>
  <si>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</si>
  <si>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</si>
  <si>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</si>
  <si>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</si>
  <si>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</si>
  <si>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</si>
  <si>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</si>
  <si>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</si>
  <si>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</si>
  <si>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</si>
  <si>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</si>
  <si>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</si>
  <si>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</si>
  <si>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</si>
  <si>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</si>
  <si>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</si>
  <si>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</si>
  <si>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</si>
  <si>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</si>
  <si>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</si>
  <si>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Avg Case 0 Predictions:  5944.2</t>
  </si>
  <si>
    <t>Avg Case 1 Predictions:  4336.8</t>
  </si>
  <si>
    <t>Avg Case 2 or 3 Predictions:  17499.0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</si>
  <si>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</si>
  <si>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</si>
  <si>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</si>
  <si>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</si>
  <si>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</si>
  <si>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</si>
  <si>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</si>
  <si>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</si>
  <si>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</si>
  <si>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</si>
  <si>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</si>
  <si>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</si>
  <si>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</si>
  <si>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</si>
  <si>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</si>
  <si>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</si>
  <si>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</si>
  <si>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</si>
  <si>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</si>
  <si>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</si>
  <si>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</si>
  <si>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</si>
  <si>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</si>
  <si>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</si>
  <si>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</si>
  <si>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</si>
  <si>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</si>
  <si>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</si>
  <si>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</si>
  <si>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</si>
  <si>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</si>
  <si>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</si>
  <si>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</si>
  <si>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</si>
  <si>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</si>
  <si>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</si>
  <si>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</si>
  <si>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</si>
  <si>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</si>
  <si>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</si>
  <si>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</si>
  <si>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</si>
  <si>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</si>
  <si>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</si>
  <si>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</si>
  <si>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</si>
  <si>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</si>
  <si>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</si>
  <si>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</si>
  <si>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</si>
  <si>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</si>
  <si>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</si>
  <si>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</si>
  <si>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</si>
  <si>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</si>
  <si>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</si>
  <si>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</si>
  <si>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</si>
  <si>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</si>
  <si>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</si>
  <si>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</si>
  <si>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</si>
  <si>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</si>
  <si>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</si>
  <si>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</si>
  <si>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</si>
  <si>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</si>
  <si>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</si>
  <si>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</si>
  <si>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</si>
  <si>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</si>
  <si>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</si>
  <si>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</si>
  <si>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</si>
  <si>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</si>
  <si>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</si>
  <si>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</si>
  <si>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</si>
  <si>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</si>
  <si>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</si>
  <si>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</si>
  <si>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</si>
  <si>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</si>
  <si>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</si>
  <si>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</si>
  <si>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</si>
  <si>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</si>
  <si>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</si>
  <si>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</si>
  <si>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</si>
  <si>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</si>
  <si>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</si>
  <si>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</si>
  <si>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</si>
  <si>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</si>
  <si>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</si>
  <si>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</si>
  <si>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</si>
  <si>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</si>
  <si>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</si>
  <si>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</si>
  <si>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</si>
  <si>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</si>
  <si>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</si>
  <si>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</si>
  <si>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</si>
  <si>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</si>
  <si>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</si>
  <si>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</si>
  <si>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</si>
  <si>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</si>
  <si>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</si>
  <si>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</si>
  <si>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</si>
  <si>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</si>
  <si>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</si>
  <si>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</si>
  <si>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</si>
  <si>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</si>
  <si>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</si>
  <si>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</si>
  <si>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</si>
  <si>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</si>
  <si>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</si>
  <si>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</si>
  <si>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</si>
  <si>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</si>
  <si>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</si>
  <si>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Dataset: P3</t>
  </si>
  <si>
    <t>Dataset: P4</t>
  </si>
  <si>
    <t>Fraction of train data</t>
  </si>
  <si>
    <t>Fraction of test data</t>
  </si>
  <si>
    <t>alpha</t>
  </si>
  <si>
    <t xml:space="preserve">alpha 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</si>
  <si>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</si>
  <si>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</si>
  <si>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</si>
  <si>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</si>
  <si>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</si>
  <si>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</si>
  <si>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</si>
  <si>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</si>
  <si>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</si>
  <si>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</si>
  <si>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</si>
  <si>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</si>
  <si>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</si>
  <si>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</si>
  <si>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</si>
  <si>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</si>
  <si>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</si>
  <si>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</si>
  <si>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</si>
  <si>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</si>
  <si>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</si>
  <si>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</si>
  <si>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</si>
  <si>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</si>
  <si>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Max F1 - pruned</t>
  </si>
  <si>
    <t>Max Precision - pruned</t>
  </si>
  <si>
    <t>Max Recall - pruned</t>
  </si>
  <si>
    <t>Best Thresh % - pruned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</si>
  <si>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</si>
  <si>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</si>
  <si>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</si>
  <si>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</si>
  <si>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</si>
  <si>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</si>
  <si>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Best F1 (F-max)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</si>
</sst>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6" fillId="0" borderId="0" xfId="0" applyFont="1"/>
    <xf numFmtId="0" fontId="7" fillId="0" borderId="0" xfId="0" applyFont="1"/>
    <xf numFmtId="0" fontId="0" fillId="11" borderId="9" xfId="0" applyFill="1" applyBorder="1"/>
    <xf numFmtId="0" fontId="0" fillId="0" borderId="9" xfId="0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</cellXfs>
  <cellStyles count="1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showRuler="0" topLeftCell="A87" zoomScale="150" zoomScaleNormal="150" zoomScalePageLayoutView="150" workbookViewId="0">
      <selection activeCell="A18" sqref="A18:XFD18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492</v>
      </c>
      <c r="B1" s="4" t="s">
        <v>219</v>
      </c>
    </row>
    <row r="2" spans="1:13" s="5" customFormat="1">
      <c r="B2" s="5" t="s">
        <v>304</v>
      </c>
      <c r="C2" s="5" t="s">
        <v>296</v>
      </c>
      <c r="D2" s="5" t="s">
        <v>299</v>
      </c>
    </row>
    <row r="3" spans="1:13" s="1" customFormat="1">
      <c r="A3" s="1" t="s">
        <v>291</v>
      </c>
      <c r="B3" s="26">
        <v>10</v>
      </c>
      <c r="C3" s="26">
        <v>10</v>
      </c>
      <c r="D3" s="26">
        <v>10</v>
      </c>
    </row>
    <row r="4" spans="1:13">
      <c r="A4" s="1" t="s">
        <v>461</v>
      </c>
      <c r="B4" s="26">
        <v>3</v>
      </c>
      <c r="C4" s="26">
        <v>3</v>
      </c>
      <c r="D4" s="26">
        <v>3</v>
      </c>
      <c r="E4" s="2"/>
      <c r="F4" s="2"/>
      <c r="G4" s="1"/>
      <c r="H4" s="2"/>
      <c r="I4" s="2"/>
      <c r="J4" s="2"/>
      <c r="K4" s="2"/>
      <c r="L4" s="2"/>
      <c r="M4" s="2"/>
    </row>
    <row r="5" spans="1:13">
      <c r="A5" s="1" t="s">
        <v>482</v>
      </c>
      <c r="B5" s="26"/>
      <c r="C5" s="26"/>
      <c r="D5" s="26"/>
      <c r="E5" s="2"/>
      <c r="F5" s="2"/>
      <c r="G5" s="1"/>
      <c r="H5" s="2"/>
      <c r="I5" s="2"/>
      <c r="J5" s="2"/>
      <c r="K5" s="2"/>
      <c r="L5" s="2"/>
      <c r="M5" s="2"/>
    </row>
    <row r="6" spans="1:13">
      <c r="A6" s="1"/>
      <c r="B6" s="1"/>
      <c r="C6" s="1"/>
      <c r="D6" s="1"/>
      <c r="E6" s="2"/>
      <c r="F6" s="2"/>
      <c r="G6" s="1"/>
      <c r="H6" s="2"/>
      <c r="I6" s="2"/>
      <c r="J6" s="2"/>
      <c r="K6" s="2"/>
      <c r="L6" s="2"/>
      <c r="M6" s="2"/>
    </row>
    <row r="7" spans="1:13">
      <c r="A7" s="1" t="s">
        <v>462</v>
      </c>
      <c r="B7" s="1">
        <v>0.57232841863100004</v>
      </c>
      <c r="C7" s="1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463</v>
      </c>
      <c r="B8" s="1">
        <v>0.60534428895900005</v>
      </c>
      <c r="C8" s="1"/>
      <c r="D8" s="1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464</v>
      </c>
      <c r="B9" s="1">
        <v>0.54296284867900002</v>
      </c>
      <c r="C9" s="1"/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 t="s">
        <v>465</v>
      </c>
      <c r="B10" s="1">
        <v>9.1</v>
      </c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476</v>
      </c>
      <c r="B11" s="1">
        <v>0.57284340380099996</v>
      </c>
      <c r="C11" s="1"/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477</v>
      </c>
      <c r="B12" s="1">
        <v>0.60534428895900005</v>
      </c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478</v>
      </c>
      <c r="B13" s="1">
        <v>0.543889753325</v>
      </c>
      <c r="C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 t="s">
        <v>479</v>
      </c>
      <c r="B14" s="1">
        <v>9.1</v>
      </c>
      <c r="C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03" customFormat="1">
      <c r="A15" s="102" t="s">
        <v>474</v>
      </c>
      <c r="B15" s="102">
        <v>1</v>
      </c>
      <c r="C15" s="102"/>
      <c r="D15" s="102"/>
      <c r="G15" s="102"/>
    </row>
    <row r="16" spans="1:13">
      <c r="A16" s="1" t="s">
        <v>466</v>
      </c>
      <c r="B16" s="1">
        <f>102766.184485/(60*60)</f>
        <v>28.546162356944446</v>
      </c>
      <c r="C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B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/>
      <c r="B18" s="1"/>
      <c r="D18" s="3"/>
      <c r="E18" s="2"/>
      <c r="F18" s="2"/>
      <c r="G18" s="3"/>
      <c r="H18" s="2"/>
      <c r="I18" s="2"/>
      <c r="J18" s="2"/>
      <c r="K18" s="2"/>
      <c r="L18" s="2"/>
      <c r="M18" s="2"/>
    </row>
    <row r="19" spans="1:13" s="4" customFormat="1">
      <c r="A19" s="4" t="s">
        <v>491</v>
      </c>
      <c r="C19" s="4" t="s">
        <v>219</v>
      </c>
    </row>
    <row r="20" spans="1:13" s="5" customFormat="1">
      <c r="B20" s="5" t="s">
        <v>304</v>
      </c>
      <c r="C20" s="5" t="s">
        <v>296</v>
      </c>
      <c r="D20" s="5" t="s">
        <v>299</v>
      </c>
    </row>
    <row r="21" spans="1:13">
      <c r="A21" s="1" t="s">
        <v>461</v>
      </c>
      <c r="B21" s="26">
        <v>3</v>
      </c>
      <c r="C21" s="26">
        <v>3</v>
      </c>
      <c r="D21" s="26">
        <v>3</v>
      </c>
      <c r="E21" s="2"/>
      <c r="F21" s="2"/>
      <c r="G21" s="3"/>
      <c r="H21" s="2"/>
      <c r="I21" s="2"/>
      <c r="J21" s="2"/>
      <c r="K21" s="2"/>
      <c r="L21" s="2"/>
      <c r="M21" s="2"/>
    </row>
    <row r="22" spans="1:13" s="1" customFormat="1">
      <c r="A22" s="1" t="s">
        <v>472</v>
      </c>
      <c r="B22" s="79">
        <v>0.2</v>
      </c>
      <c r="C22" s="79">
        <v>0.2</v>
      </c>
      <c r="D22" s="79">
        <v>0.2</v>
      </c>
      <c r="E22" s="3"/>
      <c r="F22" s="3"/>
      <c r="G22" s="6"/>
      <c r="H22" s="3"/>
      <c r="I22" s="3"/>
      <c r="J22" s="3"/>
      <c r="K22" s="3"/>
      <c r="L22" s="3"/>
      <c r="M22" s="3"/>
    </row>
    <row r="23" spans="1:13" s="1" customFormat="1">
      <c r="A23" s="1" t="s">
        <v>473</v>
      </c>
      <c r="B23" s="80">
        <v>0.1</v>
      </c>
      <c r="C23" s="80">
        <v>0.1</v>
      </c>
      <c r="D23" s="80">
        <v>0.1</v>
      </c>
      <c r="E23" s="3"/>
      <c r="F23" s="3"/>
      <c r="G23" s="6"/>
      <c r="H23" s="3"/>
      <c r="I23" s="3"/>
      <c r="J23" s="3"/>
      <c r="K23" s="3"/>
      <c r="L23" s="3"/>
      <c r="M23" s="3"/>
    </row>
    <row r="24" spans="1:13">
      <c r="A24" s="1"/>
      <c r="B24" s="26"/>
      <c r="C24" s="26"/>
      <c r="D24" s="2"/>
      <c r="E24" s="2"/>
      <c r="F24" s="2"/>
      <c r="G24" s="3"/>
      <c r="H24" s="2"/>
      <c r="I24" s="2"/>
      <c r="J24" s="2"/>
      <c r="K24" s="2"/>
      <c r="L24" s="2"/>
      <c r="M24" s="2"/>
    </row>
    <row r="25" spans="1:13">
      <c r="A25" s="1" t="s">
        <v>29</v>
      </c>
      <c r="B25" s="1">
        <v>0.54123569231599999</v>
      </c>
      <c r="C25" s="1">
        <v>0.332173751485</v>
      </c>
      <c r="D25" s="3"/>
      <c r="E25" s="2"/>
      <c r="F25" s="2"/>
      <c r="G25" s="3"/>
      <c r="H25" s="2"/>
      <c r="I25" s="2"/>
      <c r="J25" s="2"/>
      <c r="K25" s="2"/>
      <c r="L25" s="2"/>
      <c r="M25" s="2"/>
    </row>
    <row r="26" spans="1:13">
      <c r="A26" s="1" t="s">
        <v>467</v>
      </c>
      <c r="B26" s="1">
        <v>0.69026655235699996</v>
      </c>
      <c r="C26" s="1">
        <v>0.56665696099100005</v>
      </c>
      <c r="D26" s="3"/>
      <c r="E26" s="2"/>
      <c r="F26" s="2"/>
      <c r="G26" s="3"/>
      <c r="H26" s="2"/>
      <c r="I26" s="2"/>
      <c r="J26" s="2"/>
      <c r="K26" s="2"/>
      <c r="L26" s="2"/>
      <c r="M26" s="2"/>
    </row>
    <row r="27" spans="1:13">
      <c r="A27" s="1" t="s">
        <v>468</v>
      </c>
      <c r="B27" s="1">
        <v>0.44513052206300002</v>
      </c>
      <c r="C27" s="1">
        <v>0.234950855629</v>
      </c>
      <c r="D27" s="3"/>
      <c r="E27" s="2"/>
      <c r="F27" s="2"/>
      <c r="G27" s="3"/>
      <c r="H27" s="2"/>
      <c r="I27" s="2"/>
      <c r="J27" s="2"/>
      <c r="K27" s="2"/>
      <c r="L27" s="2"/>
      <c r="M27" s="2"/>
    </row>
    <row r="28" spans="1:13">
      <c r="A28" s="1" t="s">
        <v>469</v>
      </c>
      <c r="B28" s="1">
        <v>41</v>
      </c>
      <c r="C28" s="1">
        <v>1</v>
      </c>
      <c r="D28" s="3"/>
      <c r="E28" s="2"/>
      <c r="F28" s="2"/>
      <c r="G28" s="3"/>
      <c r="H28" s="2"/>
      <c r="I28" s="2"/>
      <c r="J28" s="2"/>
      <c r="K28" s="2"/>
      <c r="L28" s="2"/>
      <c r="M28" s="2"/>
    </row>
    <row r="29" spans="1:13">
      <c r="A29" s="1" t="s">
        <v>474</v>
      </c>
      <c r="B29" s="1">
        <v>1</v>
      </c>
      <c r="C29" s="1">
        <v>1</v>
      </c>
      <c r="D29" s="3"/>
      <c r="E29" s="2"/>
      <c r="F29" s="2"/>
      <c r="G29" s="3"/>
      <c r="H29" s="2"/>
      <c r="I29" s="2"/>
      <c r="J29" s="2"/>
      <c r="K29" s="2"/>
      <c r="L29" s="2"/>
      <c r="M29" s="2"/>
    </row>
    <row r="30" spans="1:13" s="1" customFormat="1">
      <c r="A30" s="1" t="s">
        <v>466</v>
      </c>
      <c r="B30" s="1">
        <f>19974.843426/(60*60)</f>
        <v>5.5485676183333332</v>
      </c>
      <c r="C30" s="1">
        <f>67321.9787359/(60*60)</f>
        <v>18.700549648861113</v>
      </c>
      <c r="D30" s="3"/>
      <c r="E30" s="3"/>
      <c r="F30" s="3"/>
      <c r="G30" s="6"/>
      <c r="H30" s="3"/>
      <c r="I30" s="3"/>
      <c r="J30" s="3"/>
      <c r="K30" s="3"/>
      <c r="L30" s="3"/>
      <c r="M30" s="3"/>
    </row>
    <row r="31" spans="1:13" s="1" customFormat="1">
      <c r="D31" s="3"/>
      <c r="E31" s="3"/>
      <c r="F31" s="3"/>
      <c r="G31" s="6"/>
      <c r="H31" s="3"/>
      <c r="I31" s="3"/>
      <c r="J31" s="3"/>
      <c r="K31" s="3"/>
      <c r="L31" s="3"/>
      <c r="M31" s="3"/>
    </row>
    <row r="32" spans="1:13" s="1" customFormat="1">
      <c r="A32" s="1" t="s">
        <v>461</v>
      </c>
      <c r="B32" s="26">
        <v>3</v>
      </c>
      <c r="C32" s="1">
        <v>3</v>
      </c>
      <c r="D32" s="3"/>
      <c r="E32" s="3"/>
      <c r="F32" s="3"/>
      <c r="G32" s="6"/>
      <c r="H32" s="3"/>
      <c r="I32" s="3"/>
      <c r="J32" s="3"/>
      <c r="K32" s="3"/>
      <c r="L32" s="3"/>
      <c r="M32" s="3"/>
    </row>
    <row r="33" spans="1:13" s="1" customFormat="1">
      <c r="A33" s="1" t="s">
        <v>472</v>
      </c>
      <c r="B33" s="82">
        <v>1</v>
      </c>
      <c r="C33" s="81">
        <v>0.5</v>
      </c>
      <c r="D33" s="3"/>
      <c r="E33" s="3"/>
      <c r="F33" s="3"/>
      <c r="G33" s="6"/>
      <c r="H33" s="3"/>
      <c r="I33" s="3"/>
      <c r="J33" s="3"/>
      <c r="K33" s="3"/>
      <c r="L33" s="3"/>
      <c r="M33" s="3"/>
    </row>
    <row r="34" spans="1:13" s="1" customFormat="1">
      <c r="A34" s="1" t="s">
        <v>473</v>
      </c>
      <c r="B34" s="82">
        <v>1</v>
      </c>
      <c r="C34" s="81">
        <v>0.1</v>
      </c>
      <c r="D34" s="3"/>
      <c r="E34" s="3"/>
      <c r="F34" s="3"/>
      <c r="G34" s="6"/>
      <c r="H34" s="3"/>
      <c r="I34" s="3"/>
      <c r="J34" s="3"/>
      <c r="K34" s="3"/>
      <c r="L34" s="3"/>
      <c r="M34" s="3"/>
    </row>
    <row r="35" spans="1:13" s="1" customFormat="1">
      <c r="A35" s="1" t="s">
        <v>483</v>
      </c>
      <c r="B35" s="80"/>
      <c r="C35" s="1">
        <v>15611</v>
      </c>
      <c r="D35" s="3"/>
      <c r="E35" s="3"/>
      <c r="F35" s="3"/>
      <c r="G35" s="6"/>
      <c r="H35" s="3"/>
      <c r="I35" s="3"/>
      <c r="J35" s="3"/>
      <c r="K35" s="3"/>
      <c r="L35" s="3"/>
      <c r="M35" s="3"/>
    </row>
    <row r="36" spans="1:13" s="1" customFormat="1">
      <c r="A36" s="1" t="s">
        <v>484</v>
      </c>
      <c r="B36" s="80">
        <v>15560</v>
      </c>
      <c r="C36" s="1">
        <v>16479</v>
      </c>
      <c r="D36" s="3"/>
      <c r="E36" s="3"/>
      <c r="F36" s="3"/>
      <c r="G36" s="6"/>
      <c r="H36" s="3"/>
      <c r="I36" s="3"/>
      <c r="J36" s="3"/>
      <c r="K36" s="3"/>
      <c r="L36" s="3"/>
      <c r="M36" s="3"/>
    </row>
    <row r="37" spans="1:13" s="1" customFormat="1">
      <c r="B37" s="26"/>
      <c r="D37" s="3"/>
      <c r="E37" s="3"/>
      <c r="F37" s="3"/>
      <c r="G37" s="6"/>
      <c r="H37" s="3"/>
      <c r="I37" s="3"/>
      <c r="J37" s="3"/>
      <c r="K37" s="3"/>
      <c r="L37" s="3"/>
      <c r="M37" s="3"/>
    </row>
    <row r="38" spans="1:13" s="1" customFormat="1">
      <c r="A38" s="1" t="s">
        <v>29</v>
      </c>
      <c r="B38" s="1">
        <v>0.53949972234200005</v>
      </c>
      <c r="C38" s="1">
        <v>0.32936155917600002</v>
      </c>
      <c r="D38" s="3"/>
      <c r="E38" s="3"/>
      <c r="F38" s="3"/>
      <c r="G38" s="6"/>
      <c r="H38" s="3"/>
      <c r="I38" s="3"/>
      <c r="J38" s="3"/>
      <c r="K38" s="3"/>
      <c r="L38" s="3"/>
      <c r="M38" s="3"/>
    </row>
    <row r="39" spans="1:13" s="1" customFormat="1">
      <c r="A39" s="1" t="s">
        <v>467</v>
      </c>
      <c r="B39" s="1">
        <v>0.62910681138699998</v>
      </c>
      <c r="C39" s="1">
        <v>0.57406045536899997</v>
      </c>
      <c r="D39" s="3"/>
      <c r="E39" s="3"/>
      <c r="F39" s="3"/>
      <c r="G39" s="6"/>
      <c r="H39" s="3"/>
      <c r="I39" s="3"/>
      <c r="J39" s="3"/>
      <c r="K39" s="3"/>
      <c r="L39" s="3"/>
      <c r="M39" s="3"/>
    </row>
    <row r="40" spans="1:13" s="1" customFormat="1">
      <c r="A40" s="1" t="s">
        <v>468</v>
      </c>
      <c r="B40" s="1">
        <v>0.47223651840199998</v>
      </c>
      <c r="C40" s="1">
        <v>0.23092676289</v>
      </c>
      <c r="D40" s="3"/>
      <c r="E40" s="3"/>
      <c r="F40" s="3"/>
      <c r="G40" s="6"/>
      <c r="H40" s="3"/>
      <c r="I40" s="3"/>
      <c r="J40" s="3"/>
      <c r="K40" s="3"/>
      <c r="L40" s="3"/>
      <c r="M40" s="3"/>
    </row>
    <row r="41" spans="1:13" s="1" customFormat="1">
      <c r="A41" s="1" t="s">
        <v>469</v>
      </c>
      <c r="B41" s="1">
        <v>25</v>
      </c>
      <c r="C41" s="1">
        <v>1</v>
      </c>
      <c r="D41" s="3"/>
      <c r="E41" s="3"/>
      <c r="F41" s="3"/>
      <c r="G41" s="6"/>
      <c r="H41" s="3"/>
      <c r="I41" s="3"/>
      <c r="J41" s="3"/>
      <c r="K41" s="3"/>
      <c r="L41" s="3"/>
      <c r="M41" s="3"/>
    </row>
    <row r="42" spans="1:13" s="1" customFormat="1">
      <c r="A42" s="1" t="s">
        <v>500</v>
      </c>
      <c r="B42" s="1">
        <v>0.54205124155100004</v>
      </c>
      <c r="C42" s="1">
        <v>1</v>
      </c>
      <c r="D42" s="3"/>
      <c r="E42" s="3"/>
      <c r="F42" s="3"/>
      <c r="G42" s="6"/>
      <c r="H42" s="3"/>
      <c r="I42" s="3"/>
      <c r="J42" s="3"/>
      <c r="K42" s="3"/>
      <c r="L42" s="3"/>
      <c r="M42" s="3"/>
    </row>
    <row r="43" spans="1:13" s="1" customFormat="1">
      <c r="A43" s="1" t="s">
        <v>501</v>
      </c>
      <c r="B43" s="1">
        <v>0.62910681138699998</v>
      </c>
      <c r="C43" s="1">
        <f>117478.644801/(60*60)</f>
        <v>32.632956889166664</v>
      </c>
      <c r="D43" s="3"/>
      <c r="E43" s="3"/>
      <c r="F43" s="3"/>
      <c r="G43" s="6"/>
      <c r="H43" s="3"/>
      <c r="I43" s="3"/>
      <c r="J43" s="3"/>
      <c r="K43" s="3"/>
      <c r="L43" s="3"/>
      <c r="M43" s="3"/>
    </row>
    <row r="44" spans="1:13" s="1" customFormat="1">
      <c r="A44" s="1" t="s">
        <v>502</v>
      </c>
      <c r="B44" s="1">
        <v>0.47616034732000001</v>
      </c>
      <c r="D44" s="3"/>
      <c r="E44" s="3"/>
      <c r="F44" s="3"/>
      <c r="G44" s="6"/>
      <c r="H44" s="3"/>
      <c r="I44" s="3"/>
      <c r="J44" s="3"/>
      <c r="K44" s="3"/>
      <c r="L44" s="3"/>
      <c r="M44" s="3"/>
    </row>
    <row r="45" spans="1:13" s="1" customFormat="1">
      <c r="A45" s="1" t="s">
        <v>503</v>
      </c>
      <c r="B45" s="1">
        <v>25</v>
      </c>
      <c r="D45" s="3"/>
      <c r="E45" s="3"/>
      <c r="F45" s="3"/>
      <c r="G45" s="6"/>
      <c r="H45" s="3"/>
      <c r="I45" s="3"/>
      <c r="J45" s="3"/>
      <c r="K45" s="3"/>
      <c r="L45" s="3"/>
      <c r="M45" s="3"/>
    </row>
    <row r="46" spans="1:13" s="1" customFormat="1">
      <c r="A46" s="1" t="s">
        <v>474</v>
      </c>
      <c r="B46" s="1">
        <v>2</v>
      </c>
      <c r="D46" s="3"/>
      <c r="E46" s="3"/>
      <c r="F46" s="3"/>
      <c r="G46" s="6"/>
      <c r="H46" s="3"/>
      <c r="I46" s="3"/>
      <c r="J46" s="3"/>
      <c r="K46" s="3"/>
      <c r="L46" s="3"/>
      <c r="M46" s="3"/>
    </row>
    <row r="47" spans="1:13" s="1" customFormat="1">
      <c r="A47" s="1" t="s">
        <v>466</v>
      </c>
      <c r="B47" s="1">
        <f>35573.6815958/(60*60)</f>
        <v>9.8815782210555554</v>
      </c>
      <c r="D47" s="3"/>
      <c r="E47" s="3"/>
      <c r="F47" s="3"/>
      <c r="G47" s="6"/>
      <c r="H47" s="3"/>
      <c r="I47" s="3"/>
      <c r="J47" s="3"/>
      <c r="K47" s="3"/>
      <c r="L47" s="3"/>
      <c r="M47" s="3"/>
    </row>
    <row r="48" spans="1:13" s="1" customFormat="1">
      <c r="D48" s="3"/>
      <c r="E48" s="3"/>
      <c r="F48" s="3"/>
      <c r="G48" s="6"/>
      <c r="H48" s="3"/>
      <c r="I48" s="3"/>
      <c r="J48" s="3"/>
      <c r="K48" s="3"/>
      <c r="L48" s="3"/>
      <c r="M48" s="3"/>
    </row>
    <row r="49" spans="1:13">
      <c r="A49" s="1"/>
      <c r="B49" s="1"/>
      <c r="D49" s="3"/>
      <c r="E49" s="2"/>
      <c r="F49" s="2"/>
      <c r="G49" s="3"/>
      <c r="H49" s="2"/>
      <c r="I49" s="2"/>
      <c r="J49" s="2"/>
      <c r="K49" s="2"/>
      <c r="L49" s="2"/>
      <c r="M49" s="2"/>
    </row>
    <row r="50" spans="1:13" s="4" customFormat="1">
      <c r="A50" s="4" t="s">
        <v>490</v>
      </c>
      <c r="C50" s="4" t="s">
        <v>219</v>
      </c>
    </row>
    <row r="51" spans="1:13" s="5" customFormat="1">
      <c r="B51" s="5" t="s">
        <v>304</v>
      </c>
      <c r="C51" s="5" t="s">
        <v>296</v>
      </c>
      <c r="D51" s="5" t="s">
        <v>299</v>
      </c>
    </row>
    <row r="52" spans="1:13">
      <c r="A52" s="1" t="s">
        <v>461</v>
      </c>
      <c r="B52" s="26">
        <v>3</v>
      </c>
      <c r="C52" s="26">
        <v>3</v>
      </c>
      <c r="D52" s="26">
        <v>3</v>
      </c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 t="s">
        <v>472</v>
      </c>
      <c r="B53" s="79">
        <v>0.2</v>
      </c>
      <c r="C53" s="79">
        <v>0.2</v>
      </c>
      <c r="D53" s="79">
        <v>0.2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 t="s">
        <v>473</v>
      </c>
      <c r="B54" s="80">
        <v>0.1</v>
      </c>
      <c r="C54" s="80">
        <v>0.1</v>
      </c>
      <c r="D54" s="80">
        <v>0.1</v>
      </c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/>
      <c r="B55" s="1"/>
      <c r="D55" s="3"/>
      <c r="E55" s="2"/>
      <c r="F55" s="2"/>
      <c r="G55" s="3"/>
      <c r="H55" s="2"/>
      <c r="I55" s="2"/>
      <c r="J55" s="2"/>
      <c r="K55" s="2"/>
      <c r="L55" s="2"/>
      <c r="M55" s="2"/>
    </row>
    <row r="56" spans="1:13" s="1" customFormat="1">
      <c r="A56" s="1" t="s">
        <v>29</v>
      </c>
      <c r="B56" s="1">
        <v>0.58701127993400004</v>
      </c>
      <c r="C56" s="1">
        <v>0.37201945201999997</v>
      </c>
      <c r="D56" s="3">
        <v>0.303088379751</v>
      </c>
      <c r="E56" s="3"/>
      <c r="F56" s="3"/>
      <c r="G56" s="6"/>
      <c r="H56" s="3"/>
      <c r="I56" s="3"/>
      <c r="J56" s="3"/>
      <c r="K56" s="3"/>
      <c r="L56" s="3"/>
      <c r="M56" s="3"/>
    </row>
    <row r="57" spans="1:13">
      <c r="A57" s="1" t="s">
        <v>467</v>
      </c>
      <c r="B57" s="1">
        <v>0.63869553760599995</v>
      </c>
      <c r="C57" s="1">
        <v>0.51737629308599997</v>
      </c>
      <c r="D57" s="3">
        <v>0.32761940948000001</v>
      </c>
      <c r="E57" s="2"/>
      <c r="F57" s="2"/>
      <c r="G57" s="3"/>
      <c r="H57" s="2"/>
      <c r="I57" s="2"/>
      <c r="J57" s="2"/>
      <c r="K57" s="2"/>
      <c r="L57" s="2"/>
      <c r="M57" s="2"/>
    </row>
    <row r="58" spans="1:13">
      <c r="A58" s="1" t="s">
        <v>468</v>
      </c>
      <c r="B58" s="1">
        <v>0.54306555258800004</v>
      </c>
      <c r="C58" s="1">
        <v>0.29042465982600002</v>
      </c>
      <c r="D58" s="3">
        <v>0.28197504514600003</v>
      </c>
      <c r="E58" s="2"/>
      <c r="F58" s="2"/>
      <c r="G58" s="3"/>
      <c r="H58" s="2"/>
      <c r="I58" s="2"/>
      <c r="J58" s="2"/>
      <c r="K58" s="2"/>
      <c r="L58" s="2"/>
      <c r="M58" s="2"/>
    </row>
    <row r="59" spans="1:13">
      <c r="A59" s="1" t="s">
        <v>469</v>
      </c>
      <c r="B59" s="1">
        <v>13</v>
      </c>
      <c r="C59" s="1">
        <v>1</v>
      </c>
      <c r="D59" s="3">
        <v>3</v>
      </c>
      <c r="E59" s="2"/>
      <c r="F59" s="2"/>
      <c r="G59" s="3"/>
      <c r="H59" s="2"/>
      <c r="I59" s="2"/>
      <c r="J59" s="2"/>
      <c r="K59" s="2"/>
      <c r="L59" s="2"/>
      <c r="M59" s="2"/>
    </row>
    <row r="60" spans="1:13">
      <c r="A60" s="1" t="s">
        <v>474</v>
      </c>
      <c r="B60" s="1">
        <v>1</v>
      </c>
      <c r="C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 t="s">
        <v>466</v>
      </c>
      <c r="B61" s="1">
        <f>48495.66765/(60*60)</f>
        <v>13.471018791666667</v>
      </c>
      <c r="C61" s="1">
        <f>55646.4552431/(60*60)</f>
        <v>15.457348678638889</v>
      </c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 t="s">
        <v>461</v>
      </c>
      <c r="B63" s="1">
        <v>3</v>
      </c>
      <c r="C63">
        <v>3</v>
      </c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 t="s">
        <v>472</v>
      </c>
      <c r="B64" s="81">
        <v>0.2</v>
      </c>
      <c r="C64" s="81">
        <v>0.2</v>
      </c>
      <c r="D64" s="2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 t="s">
        <v>473</v>
      </c>
      <c r="B65" s="81">
        <v>1</v>
      </c>
      <c r="C65" s="81">
        <v>1</v>
      </c>
      <c r="D65" s="2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2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29</v>
      </c>
      <c r="B67" s="1">
        <v>0.58411354119000003</v>
      </c>
      <c r="C67">
        <v>0.37247357138499998</v>
      </c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 s="1" customFormat="1">
      <c r="A68" s="1" t="s">
        <v>467</v>
      </c>
      <c r="B68" s="1">
        <v>0.62570359615399995</v>
      </c>
      <c r="C68">
        <v>0.52278472510899998</v>
      </c>
      <c r="D68" s="3"/>
      <c r="E68" s="3"/>
      <c r="F68" s="3"/>
      <c r="G68" s="6"/>
      <c r="H68" s="3"/>
      <c r="I68" s="3"/>
      <c r="J68" s="3"/>
      <c r="K68" s="3"/>
      <c r="L68" s="3"/>
      <c r="M68" s="3"/>
    </row>
    <row r="69" spans="1:13">
      <c r="A69" s="1" t="s">
        <v>468</v>
      </c>
      <c r="B69" s="1">
        <v>0.54770780850800005</v>
      </c>
      <c r="C69">
        <v>0.28929532886800002</v>
      </c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469</v>
      </c>
      <c r="B70" s="1">
        <v>10</v>
      </c>
      <c r="C70">
        <v>1</v>
      </c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488</v>
      </c>
      <c r="B71" s="1">
        <v>0.58480186572199999</v>
      </c>
      <c r="C71">
        <v>0.40163892943099999</v>
      </c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 t="s">
        <v>487</v>
      </c>
      <c r="B72" s="1">
        <v>0.62570359615399995</v>
      </c>
      <c r="C72">
        <v>0.50742618513100002</v>
      </c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 t="s">
        <v>486</v>
      </c>
      <c r="B73" s="1">
        <v>0.54891945177500001</v>
      </c>
      <c r="C73">
        <v>0.33235101547200002</v>
      </c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 t="s">
        <v>485</v>
      </c>
      <c r="B74" s="1">
        <v>10</v>
      </c>
      <c r="C74">
        <v>3</v>
      </c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 t="s">
        <v>474</v>
      </c>
      <c r="B75" s="1">
        <v>1</v>
      </c>
      <c r="C75">
        <v>1</v>
      </c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 t="s">
        <v>466</v>
      </c>
      <c r="B76" s="1">
        <f>62705.809418/(60*60)</f>
        <v>17.418280393888889</v>
      </c>
      <c r="C76">
        <f>86001.47382/(60*60)</f>
        <v>23.889298283333332</v>
      </c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>
      <c r="D77" s="3"/>
      <c r="E77" s="2"/>
      <c r="F77" s="2"/>
      <c r="G77" s="3"/>
      <c r="H77" s="2"/>
      <c r="I77" s="2"/>
      <c r="J77" s="2"/>
      <c r="K77" s="2"/>
      <c r="L77" s="2"/>
      <c r="M77" s="2"/>
    </row>
    <row r="78" spans="1:13">
      <c r="A78" s="1" t="s">
        <v>461</v>
      </c>
      <c r="B78" s="26">
        <v>3</v>
      </c>
      <c r="D78" s="3"/>
      <c r="E78" s="2"/>
      <c r="F78" s="2"/>
      <c r="G78" s="3"/>
      <c r="H78" s="2"/>
      <c r="I78" s="2"/>
      <c r="J78" s="2"/>
      <c r="K78" s="2"/>
      <c r="L78" s="2"/>
      <c r="M78" s="2"/>
    </row>
    <row r="79" spans="1:13">
      <c r="A79" s="1" t="s">
        <v>472</v>
      </c>
      <c r="B79" s="82">
        <v>0.5</v>
      </c>
      <c r="C79" s="10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 t="s">
        <v>473</v>
      </c>
      <c r="B80" s="82">
        <v>1</v>
      </c>
      <c r="C80" s="10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 t="s">
        <v>483</v>
      </c>
      <c r="B81" s="85">
        <v>152574</v>
      </c>
      <c r="D81" s="3"/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1" t="s">
        <v>484</v>
      </c>
      <c r="B82" s="85">
        <v>15560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29</v>
      </c>
      <c r="B84" s="1">
        <v>0.58328682582000002</v>
      </c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 t="s">
        <v>467</v>
      </c>
      <c r="B85" s="1">
        <v>0.632411026928</v>
      </c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 t="s">
        <v>468</v>
      </c>
      <c r="B86" s="1">
        <v>0.54124424583800002</v>
      </c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 t="s">
        <v>469</v>
      </c>
      <c r="B87" s="1">
        <v>17</v>
      </c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 t="s">
        <v>488</v>
      </c>
      <c r="B88" s="1">
        <v>0.58355527655299999</v>
      </c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 t="s">
        <v>487</v>
      </c>
      <c r="B89" s="1">
        <v>0.632411026928</v>
      </c>
    </row>
    <row r="90" spans="1:13">
      <c r="A90" s="1" t="s">
        <v>486</v>
      </c>
      <c r="B90" s="1">
        <v>0.54170672049400004</v>
      </c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485</v>
      </c>
      <c r="B91" s="1">
        <v>17</v>
      </c>
    </row>
    <row r="92" spans="1:13">
      <c r="A92" s="1" t="s">
        <v>474</v>
      </c>
      <c r="B92" s="1">
        <v>1</v>
      </c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 t="s">
        <v>466</v>
      </c>
      <c r="B93" s="1">
        <f>80494.262604/(60*60)</f>
        <v>22.359517390000001</v>
      </c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</row>
    <row r="95" spans="1:13">
      <c r="A95" s="1"/>
      <c r="B95" s="1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>
      <c r="A97" s="1"/>
      <c r="B97" s="1"/>
      <c r="D97" s="3"/>
      <c r="E97" s="2"/>
      <c r="F97" s="2"/>
      <c r="G97" s="3"/>
      <c r="H97" s="2"/>
      <c r="I97" s="2"/>
      <c r="J97" s="2"/>
      <c r="K97" s="2"/>
      <c r="L97" s="2"/>
      <c r="M97" s="2"/>
    </row>
    <row r="98" spans="1:13" s="35" customFormat="1">
      <c r="A98" s="4" t="s">
        <v>493</v>
      </c>
      <c r="B98" s="4"/>
      <c r="C98" s="4" t="s">
        <v>489</v>
      </c>
      <c r="D98" s="96"/>
      <c r="E98" s="97"/>
      <c r="F98" s="97"/>
      <c r="G98" s="96"/>
      <c r="H98" s="97"/>
      <c r="I98" s="97"/>
      <c r="J98" s="97"/>
      <c r="K98" s="97"/>
      <c r="L98" s="97"/>
      <c r="M98" s="97"/>
    </row>
    <row r="99" spans="1:13" s="100" customFormat="1">
      <c r="A99" s="5"/>
      <c r="B99" s="5" t="s">
        <v>304</v>
      </c>
      <c r="C99" s="5" t="s">
        <v>296</v>
      </c>
      <c r="D99" s="98" t="s">
        <v>299</v>
      </c>
      <c r="E99" s="99"/>
      <c r="F99" s="99"/>
      <c r="G99" s="98"/>
      <c r="H99" s="99"/>
      <c r="I99" s="99"/>
      <c r="J99" s="99"/>
      <c r="K99" s="99"/>
      <c r="L99" s="99"/>
      <c r="M99" s="99"/>
    </row>
    <row r="100" spans="1:13">
      <c r="A100" s="1" t="s">
        <v>461</v>
      </c>
      <c r="B100" s="1">
        <v>3</v>
      </c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 t="s">
        <v>472</v>
      </c>
      <c r="B101" s="81">
        <v>1</v>
      </c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473</v>
      </c>
      <c r="B102" s="81">
        <v>1</v>
      </c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483</v>
      </c>
      <c r="B103" s="86">
        <v>13584</v>
      </c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484</v>
      </c>
      <c r="B104" s="86">
        <v>20823</v>
      </c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 t="s">
        <v>29</v>
      </c>
      <c r="B106" s="1">
        <v>0.54444648013200003</v>
      </c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 t="s">
        <v>467</v>
      </c>
      <c r="B107" s="1">
        <v>0.51564172049599999</v>
      </c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468</v>
      </c>
      <c r="B108" s="1">
        <v>0.57665983132599996</v>
      </c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469</v>
      </c>
      <c r="B109" s="1">
        <v>1</v>
      </c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 s="12" customFormat="1">
      <c r="A110" s="12" t="s">
        <v>474</v>
      </c>
      <c r="B110" s="12">
        <v>1</v>
      </c>
      <c r="C110" s="25"/>
    </row>
    <row r="111" spans="1:13" s="12" customFormat="1">
      <c r="A111" s="12" t="s">
        <v>466</v>
      </c>
      <c r="B111" s="12">
        <f>71257.057503/(60*60)</f>
        <v>19.793627084166669</v>
      </c>
      <c r="C111" s="25"/>
    </row>
    <row r="112" spans="1:13" s="12" customFormat="1">
      <c r="A112" s="25"/>
      <c r="B112" s="25"/>
      <c r="C112" s="25"/>
    </row>
    <row r="113" spans="1:13" s="4" customFormat="1">
      <c r="A113" s="4" t="s">
        <v>494</v>
      </c>
      <c r="C113" s="4" t="s">
        <v>489</v>
      </c>
    </row>
    <row r="114" spans="1:13" s="100" customFormat="1">
      <c r="A114" s="5"/>
      <c r="B114" s="5" t="s">
        <v>304</v>
      </c>
      <c r="C114" s="5" t="s">
        <v>296</v>
      </c>
      <c r="D114" s="98" t="s">
        <v>299</v>
      </c>
      <c r="E114" s="99"/>
      <c r="F114" s="99"/>
      <c r="G114" s="98"/>
      <c r="H114" s="99"/>
      <c r="I114" s="99"/>
      <c r="J114" s="99"/>
      <c r="K114" s="99"/>
      <c r="L114" s="99"/>
      <c r="M114" s="99"/>
    </row>
    <row r="115" spans="1:13">
      <c r="A115" s="1" t="s">
        <v>461</v>
      </c>
      <c r="B115" s="1">
        <v>3</v>
      </c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 t="s">
        <v>472</v>
      </c>
      <c r="B116" s="81">
        <v>0.2</v>
      </c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A117" s="1" t="s">
        <v>473</v>
      </c>
      <c r="B117" s="81">
        <v>1</v>
      </c>
      <c r="D117" s="3"/>
      <c r="E117" s="2"/>
      <c r="F117" s="2"/>
      <c r="G117" s="3"/>
      <c r="H117" s="2"/>
      <c r="I117" s="2"/>
      <c r="J117" s="2"/>
      <c r="K117" s="2"/>
      <c r="L117" s="2"/>
      <c r="M117" s="2"/>
    </row>
    <row r="118" spans="1:13">
      <c r="A118" s="1" t="s">
        <v>483</v>
      </c>
      <c r="B118" s="86">
        <v>61029</v>
      </c>
      <c r="D118" s="3"/>
      <c r="E118" s="2"/>
      <c r="F118" s="2"/>
      <c r="G118" s="3"/>
      <c r="H118" s="2"/>
      <c r="I118" s="2"/>
      <c r="J118" s="2"/>
      <c r="K118" s="2"/>
      <c r="L118" s="2"/>
      <c r="M118" s="2"/>
    </row>
    <row r="119" spans="1:13">
      <c r="A119" s="1" t="s">
        <v>484</v>
      </c>
      <c r="B119" s="86">
        <v>20823</v>
      </c>
      <c r="D119" s="3"/>
      <c r="E119" s="2"/>
      <c r="F119" s="2"/>
      <c r="G119" s="3"/>
      <c r="H119" s="2"/>
      <c r="I119" s="2"/>
      <c r="J119" s="2"/>
      <c r="K119" s="2"/>
      <c r="L119" s="2"/>
      <c r="M119" s="2"/>
    </row>
    <row r="120" spans="1:13">
      <c r="A120" s="1"/>
      <c r="B120" s="1"/>
      <c r="D120" s="3"/>
      <c r="E120" s="2"/>
      <c r="F120" s="2"/>
      <c r="G120" s="3"/>
      <c r="H120" s="2"/>
      <c r="I120" s="2"/>
      <c r="J120" s="2"/>
      <c r="K120" s="2"/>
      <c r="L120" s="2"/>
      <c r="M120" s="2"/>
    </row>
    <row r="121" spans="1:13">
      <c r="A121" s="1" t="s">
        <v>29</v>
      </c>
      <c r="B121" s="1">
        <v>0.57622570056800004</v>
      </c>
      <c r="D121" s="3"/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1" t="s">
        <v>467</v>
      </c>
      <c r="B122" s="1">
        <v>0.589396971115</v>
      </c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468</v>
      </c>
      <c r="B123" s="1">
        <v>0.56363023988299998</v>
      </c>
      <c r="D123" s="3"/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 t="s">
        <v>469</v>
      </c>
      <c r="B124" s="1">
        <v>3</v>
      </c>
    </row>
    <row r="125" spans="1:13" s="12" customFormat="1">
      <c r="A125" s="12" t="s">
        <v>474</v>
      </c>
      <c r="B125" s="12">
        <v>1</v>
      </c>
      <c r="C125" s="25"/>
    </row>
    <row r="126" spans="1:13" s="12" customFormat="1">
      <c r="A126" s="12" t="s">
        <v>466</v>
      </c>
      <c r="B126" s="12">
        <f>59078.7621992/(60*60)</f>
        <v>16.410767277555554</v>
      </c>
      <c r="C126" s="25"/>
    </row>
    <row r="127" spans="1:13">
      <c r="A127" s="1"/>
      <c r="B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 s="35" customFormat="1">
      <c r="A128" s="4" t="s">
        <v>470</v>
      </c>
      <c r="B128" s="4"/>
      <c r="C128" s="4"/>
      <c r="D128" s="96"/>
      <c r="E128" s="97"/>
      <c r="F128" s="97"/>
      <c r="G128" s="96"/>
      <c r="H128" s="97"/>
      <c r="I128" s="97"/>
      <c r="J128" s="97"/>
      <c r="K128" s="97"/>
      <c r="L128" s="97"/>
      <c r="M128" s="97"/>
    </row>
    <row r="129" spans="1:13" s="100" customFormat="1">
      <c r="A129" s="5"/>
      <c r="B129" s="5" t="s">
        <v>304</v>
      </c>
      <c r="C129" s="5" t="s">
        <v>296</v>
      </c>
      <c r="D129" s="98" t="s">
        <v>299</v>
      </c>
      <c r="E129" s="99"/>
      <c r="F129" s="99"/>
      <c r="G129" s="98"/>
      <c r="H129" s="99"/>
      <c r="I129" s="99"/>
      <c r="J129" s="99"/>
      <c r="K129" s="99"/>
      <c r="L129" s="99"/>
      <c r="M129" s="99"/>
    </row>
    <row r="130" spans="1:13">
      <c r="A130" s="1" t="s">
        <v>291</v>
      </c>
      <c r="B130" s="26">
        <v>10</v>
      </c>
      <c r="C130" s="26">
        <v>10</v>
      </c>
      <c r="D130" s="26">
        <v>10</v>
      </c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 t="s">
        <v>461</v>
      </c>
      <c r="B131" s="26">
        <v>3</v>
      </c>
      <c r="C131" s="26">
        <v>3</v>
      </c>
      <c r="D131" s="26">
        <v>3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472</v>
      </c>
      <c r="B132" s="82">
        <v>0.5</v>
      </c>
      <c r="C132" s="82">
        <v>0.5</v>
      </c>
      <c r="D132" s="82">
        <v>0.2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473</v>
      </c>
      <c r="B133" s="82">
        <v>1</v>
      </c>
      <c r="C133" s="82">
        <v>1</v>
      </c>
      <c r="D133" s="82">
        <v>0.5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C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>
      <c r="A135" s="1" t="s">
        <v>462</v>
      </c>
      <c r="B135" s="1">
        <v>0.50165249455399996</v>
      </c>
      <c r="D135" s="3"/>
      <c r="E135" s="2"/>
      <c r="F135" s="2"/>
      <c r="G135" s="3"/>
      <c r="H135" s="2"/>
      <c r="I135" s="2"/>
      <c r="J135" s="2"/>
      <c r="K135" s="2"/>
      <c r="L135" s="2"/>
      <c r="M135" s="2"/>
    </row>
    <row r="136" spans="1:13">
      <c r="A136" s="1" t="s">
        <v>463</v>
      </c>
      <c r="B136" s="1">
        <v>0.52525057706699996</v>
      </c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>
      <c r="A137" s="1" t="s">
        <v>464</v>
      </c>
      <c r="B137" s="1">
        <v>0.48030851514099998</v>
      </c>
      <c r="D137" s="3"/>
      <c r="E137" s="2"/>
      <c r="F137" s="2"/>
      <c r="G137" s="3"/>
      <c r="H137" s="2"/>
      <c r="I137" s="2"/>
      <c r="J137" s="2"/>
      <c r="K137" s="2"/>
      <c r="L137" s="2"/>
      <c r="M137" s="2"/>
    </row>
    <row r="138" spans="1:13">
      <c r="A138" s="1" t="s">
        <v>465</v>
      </c>
      <c r="B138" s="1">
        <v>36.4</v>
      </c>
      <c r="D138" s="3"/>
      <c r="E138" s="2"/>
      <c r="F138" s="2"/>
      <c r="G138" s="3"/>
      <c r="H138" s="2"/>
      <c r="I138" s="2"/>
      <c r="J138" s="2"/>
      <c r="K138" s="2"/>
      <c r="L138" s="2"/>
      <c r="M138" s="2"/>
    </row>
    <row r="139" spans="1:13">
      <c r="A139" s="1" t="s">
        <v>475</v>
      </c>
      <c r="B139" s="1">
        <v>1</v>
      </c>
      <c r="D139" s="3"/>
      <c r="E139" s="2"/>
      <c r="F139" s="2"/>
      <c r="G139" s="3"/>
      <c r="H139" s="2"/>
      <c r="I139" s="2"/>
      <c r="J139" s="2"/>
      <c r="K139" s="2"/>
      <c r="L139" s="2"/>
      <c r="M139" s="2"/>
    </row>
    <row r="140" spans="1:13" s="12" customFormat="1">
      <c r="A140" s="12" t="s">
        <v>466</v>
      </c>
      <c r="B140" s="12">
        <f>316654.886956/(60*60)</f>
        <v>87.95969082111111</v>
      </c>
      <c r="C140" s="25"/>
    </row>
    <row r="141" spans="1:13" s="12" customFormat="1">
      <c r="C141" s="25"/>
    </row>
    <row r="142" spans="1:13" s="1" customFormat="1">
      <c r="C142"/>
      <c r="D142" s="26"/>
    </row>
    <row r="143" spans="1:13">
      <c r="A143" s="1" t="s">
        <v>291</v>
      </c>
      <c r="B143" s="26">
        <v>10</v>
      </c>
      <c r="D143" s="26"/>
      <c r="E143" s="2"/>
      <c r="F143" s="2"/>
      <c r="G143" s="1"/>
      <c r="H143" s="2"/>
      <c r="I143" s="2"/>
      <c r="J143" s="2"/>
      <c r="K143" s="2"/>
      <c r="L143" s="2"/>
      <c r="M143" s="2"/>
    </row>
    <row r="144" spans="1:13">
      <c r="A144" s="1" t="s">
        <v>461</v>
      </c>
      <c r="B144" s="26">
        <v>3</v>
      </c>
      <c r="D144" s="82"/>
      <c r="E144" s="2"/>
      <c r="F144" s="2"/>
      <c r="G144" s="1"/>
      <c r="H144" s="2"/>
      <c r="I144" s="2"/>
      <c r="J144" s="2"/>
      <c r="K144" s="2"/>
      <c r="L144" s="2"/>
      <c r="M144" s="2"/>
    </row>
    <row r="145" spans="1:13">
      <c r="A145" s="1" t="s">
        <v>472</v>
      </c>
      <c r="B145" s="82">
        <v>1</v>
      </c>
      <c r="D145" s="82"/>
      <c r="E145" s="2"/>
      <c r="F145" s="2"/>
      <c r="G145" s="1"/>
      <c r="H145" s="2"/>
      <c r="I145" s="2"/>
      <c r="J145" s="2"/>
      <c r="K145" s="2"/>
      <c r="L145" s="2"/>
      <c r="M145" s="2"/>
    </row>
    <row r="146" spans="1:13" s="1" customFormat="1">
      <c r="A146" s="1" t="s">
        <v>473</v>
      </c>
      <c r="B146" s="82">
        <v>1</v>
      </c>
      <c r="C146"/>
      <c r="E146" s="3"/>
      <c r="F146" s="3"/>
      <c r="H146" s="3"/>
      <c r="I146" s="3"/>
      <c r="J146" s="3"/>
      <c r="K146" s="3"/>
      <c r="L146" s="3"/>
      <c r="M146" s="3"/>
    </row>
    <row r="147" spans="1:13">
      <c r="A147" s="1"/>
      <c r="B147" s="1"/>
      <c r="D147" s="1"/>
      <c r="E147" s="2"/>
      <c r="F147" s="2"/>
      <c r="G147" s="1"/>
      <c r="H147" s="2"/>
      <c r="I147" s="2"/>
      <c r="J147" s="2"/>
      <c r="K147" s="2"/>
      <c r="L147" s="2"/>
      <c r="M147" s="2"/>
    </row>
    <row r="148" spans="1:13">
      <c r="A148" s="1" t="s">
        <v>462</v>
      </c>
      <c r="B148" s="1">
        <v>0.568054526575</v>
      </c>
      <c r="D148" s="1"/>
      <c r="E148" s="2"/>
      <c r="F148" s="2"/>
      <c r="G148" s="1"/>
      <c r="H148" s="2"/>
      <c r="I148" s="2"/>
      <c r="J148" s="2"/>
      <c r="K148" s="2"/>
      <c r="L148" s="2"/>
      <c r="M148" s="2"/>
    </row>
    <row r="149" spans="1:13">
      <c r="A149" s="1" t="s">
        <v>463</v>
      </c>
      <c r="B149" s="1">
        <v>0.59659852084599996</v>
      </c>
      <c r="D149" s="1"/>
      <c r="E149" s="2"/>
      <c r="F149" s="2"/>
      <c r="G149" s="1"/>
      <c r="H149" s="2"/>
      <c r="I149" s="2"/>
      <c r="J149" s="2"/>
      <c r="K149" s="2"/>
      <c r="L149" s="2"/>
      <c r="M149" s="2"/>
    </row>
    <row r="150" spans="1:13">
      <c r="A150" s="1" t="s">
        <v>464</v>
      </c>
      <c r="B150" s="1">
        <v>0.54316311400899997</v>
      </c>
      <c r="D150" s="1"/>
      <c r="E150" s="2"/>
      <c r="F150" s="2"/>
      <c r="G150" s="1"/>
      <c r="H150" s="2"/>
      <c r="I150" s="2"/>
      <c r="J150" s="2"/>
      <c r="K150" s="2"/>
      <c r="L150" s="2"/>
      <c r="M150" s="2"/>
    </row>
    <row r="151" spans="1:13">
      <c r="A151" s="1" t="s">
        <v>465</v>
      </c>
      <c r="B151" s="1">
        <v>10</v>
      </c>
      <c r="D151" s="1"/>
      <c r="E151" s="2"/>
      <c r="F151" s="2"/>
      <c r="G151" s="1"/>
      <c r="H151" s="2"/>
      <c r="I151" s="2"/>
      <c r="J151" s="2"/>
      <c r="K151" s="2"/>
      <c r="L151" s="2"/>
      <c r="M151" s="2"/>
    </row>
    <row r="152" spans="1:13">
      <c r="A152" s="1" t="s">
        <v>475</v>
      </c>
      <c r="B152" s="1">
        <v>1</v>
      </c>
      <c r="D152" s="1"/>
      <c r="E152" s="2"/>
      <c r="F152" s="2"/>
      <c r="G152" s="1"/>
      <c r="H152" s="2"/>
      <c r="I152" s="2"/>
      <c r="J152" s="2"/>
      <c r="K152" s="2"/>
      <c r="L152" s="2"/>
      <c r="M152" s="2"/>
    </row>
    <row r="153" spans="1:13">
      <c r="A153" s="1" t="s">
        <v>466</v>
      </c>
      <c r="B153" s="1">
        <f>58888.9330211/(60*60)</f>
        <v>16.358036950305554</v>
      </c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>
      <c r="A154" s="1"/>
      <c r="B154" s="1"/>
      <c r="D154" s="1"/>
      <c r="E154" s="2"/>
      <c r="F154" s="2"/>
      <c r="G154" s="1"/>
      <c r="H154" s="2"/>
      <c r="I154" s="2"/>
      <c r="J154" s="2"/>
      <c r="K154" s="2"/>
      <c r="L154" s="2"/>
      <c r="M154" s="2"/>
    </row>
    <row r="155" spans="1:13">
      <c r="A155" s="1"/>
      <c r="B155" s="1"/>
      <c r="D155" s="1"/>
      <c r="E155" s="2"/>
      <c r="F155" s="2"/>
      <c r="G155" s="1"/>
      <c r="H155" s="2"/>
      <c r="I155" s="2"/>
      <c r="J155" s="2"/>
      <c r="K155" s="2"/>
      <c r="L155" s="2"/>
      <c r="M155" s="2"/>
    </row>
    <row r="156" spans="1:13">
      <c r="A156" s="1"/>
      <c r="B156" s="1"/>
      <c r="D156" s="1"/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1"/>
      <c r="B157" s="1"/>
      <c r="D157" s="1"/>
      <c r="E157" s="2"/>
      <c r="F157" s="2"/>
      <c r="G157" s="1"/>
      <c r="H157" s="2"/>
      <c r="I157" s="2"/>
      <c r="J157" s="2"/>
      <c r="K157" s="2"/>
      <c r="L157" s="2"/>
      <c r="M157" s="2"/>
    </row>
    <row r="158" spans="1:13" s="35" customFormat="1">
      <c r="A158" s="4" t="s">
        <v>471</v>
      </c>
      <c r="B158" s="4"/>
      <c r="C158" s="4"/>
      <c r="D158" s="4"/>
      <c r="E158" s="97"/>
      <c r="F158" s="97"/>
      <c r="G158" s="4"/>
      <c r="H158" s="97"/>
      <c r="I158" s="97"/>
      <c r="J158" s="97"/>
      <c r="K158" s="97"/>
      <c r="L158" s="97"/>
      <c r="M158" s="97"/>
    </row>
    <row r="159" spans="1:13" s="100" customFormat="1">
      <c r="A159" s="5"/>
      <c r="B159" s="5" t="s">
        <v>304</v>
      </c>
      <c r="C159" s="5" t="s">
        <v>296</v>
      </c>
      <c r="D159" s="5" t="s">
        <v>299</v>
      </c>
      <c r="E159" s="99"/>
      <c r="F159" s="99"/>
      <c r="G159" s="5"/>
      <c r="H159" s="99"/>
      <c r="I159" s="99"/>
      <c r="J159" s="99"/>
      <c r="K159" s="99"/>
      <c r="L159" s="99"/>
      <c r="M159" s="99"/>
    </row>
    <row r="160" spans="1:13">
      <c r="A160" s="1" t="s">
        <v>291</v>
      </c>
      <c r="B160" s="26">
        <v>10</v>
      </c>
      <c r="C160" s="26">
        <v>10</v>
      </c>
      <c r="D160" s="1">
        <v>10</v>
      </c>
      <c r="E160" s="2"/>
      <c r="F160" s="2"/>
      <c r="G160" s="1"/>
      <c r="H160" s="2"/>
      <c r="I160" s="2"/>
      <c r="J160" s="2"/>
      <c r="K160" s="2"/>
      <c r="L160" s="2"/>
      <c r="M160" s="2"/>
    </row>
    <row r="161" spans="1:13">
      <c r="A161" s="1" t="s">
        <v>461</v>
      </c>
      <c r="B161" s="26">
        <v>3</v>
      </c>
      <c r="C161" s="26">
        <v>3</v>
      </c>
      <c r="D161" s="1">
        <v>3</v>
      </c>
      <c r="E161" s="2"/>
      <c r="F161" s="2"/>
      <c r="G161" s="1"/>
      <c r="H161" s="2"/>
      <c r="I161" s="2"/>
      <c r="J161" s="2"/>
      <c r="K161" s="2"/>
      <c r="L161" s="2"/>
      <c r="M161" s="2"/>
    </row>
    <row r="162" spans="1:13">
      <c r="A162" s="1" t="s">
        <v>472</v>
      </c>
      <c r="B162" s="82">
        <v>0.2</v>
      </c>
      <c r="C162" s="26"/>
      <c r="D162" s="1"/>
      <c r="E162" s="2"/>
      <c r="F162" s="2"/>
      <c r="G162" s="1"/>
      <c r="H162" s="2"/>
      <c r="I162" s="2"/>
      <c r="J162" s="2"/>
      <c r="K162" s="2"/>
      <c r="L162" s="2"/>
      <c r="M162" s="2"/>
    </row>
    <row r="163" spans="1:13">
      <c r="A163" s="1"/>
      <c r="B163" s="26"/>
      <c r="C163" s="26"/>
      <c r="D163" s="1"/>
      <c r="E163" s="2"/>
      <c r="F163" s="2"/>
      <c r="G163" s="1"/>
      <c r="H163" s="2"/>
      <c r="I163" s="2"/>
      <c r="J163" s="2"/>
      <c r="K163" s="2"/>
      <c r="L163" s="2"/>
      <c r="M163" s="2"/>
    </row>
    <row r="164" spans="1:13">
      <c r="A164" s="1"/>
      <c r="B164" s="1"/>
      <c r="C164" s="1"/>
      <c r="D164" s="1"/>
      <c r="E164" s="2"/>
      <c r="F164" s="2"/>
      <c r="G164" s="1"/>
      <c r="H164" s="2"/>
      <c r="I164" s="2"/>
      <c r="J164" s="2"/>
      <c r="K164" s="2"/>
      <c r="L164" s="2"/>
      <c r="M164" s="2"/>
    </row>
    <row r="165" spans="1:13">
      <c r="A165" s="1" t="s">
        <v>462</v>
      </c>
      <c r="B165" s="1">
        <v>0.52060678879</v>
      </c>
      <c r="D165" s="1"/>
      <c r="E165" s="2"/>
      <c r="F165" s="2"/>
      <c r="G165" s="1"/>
      <c r="H165" s="2"/>
      <c r="I165" s="2"/>
      <c r="J165" s="2"/>
      <c r="K165" s="2"/>
      <c r="L165" s="2"/>
      <c r="M165" s="2"/>
    </row>
    <row r="166" spans="1:13">
      <c r="A166" s="1" t="s">
        <v>463</v>
      </c>
      <c r="B166" s="1">
        <v>0.559170285953</v>
      </c>
      <c r="D166" s="1"/>
      <c r="E166" s="2"/>
      <c r="F166" s="2"/>
      <c r="G166" s="1"/>
      <c r="H166" s="2"/>
      <c r="I166" s="2"/>
      <c r="J166" s="2"/>
      <c r="K166" s="2"/>
      <c r="L166" s="2"/>
      <c r="M166" s="2"/>
    </row>
    <row r="167" spans="1:13">
      <c r="A167" s="1" t="s">
        <v>464</v>
      </c>
      <c r="B167" s="1">
        <v>0.48717736361699998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 t="s">
        <v>465</v>
      </c>
      <c r="B168" s="1">
        <v>38.9</v>
      </c>
      <c r="D168" s="1"/>
      <c r="E168" s="2"/>
      <c r="F168" s="2"/>
      <c r="G168" s="1"/>
      <c r="H168" s="2"/>
      <c r="I168" s="2"/>
      <c r="J168" s="2"/>
      <c r="K168" s="2"/>
      <c r="L168" s="2"/>
      <c r="M168" s="2"/>
    </row>
    <row r="169" spans="1:13">
      <c r="A169" s="1" t="s">
        <v>474</v>
      </c>
      <c r="B169" s="1">
        <v>1</v>
      </c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 s="12" customFormat="1">
      <c r="A170" s="12" t="s">
        <v>466</v>
      </c>
      <c r="B170" s="12">
        <f>437953.239453/(60*60)</f>
        <v>121.65367762583334</v>
      </c>
      <c r="C170" s="25"/>
    </row>
    <row r="171" spans="1:13" s="12" customFormat="1">
      <c r="C171" s="101"/>
    </row>
    <row r="172" spans="1:13" s="1" customFormat="1">
      <c r="A172" s="7"/>
      <c r="B172" s="7"/>
      <c r="C172" s="8"/>
      <c r="D172" s="26"/>
    </row>
    <row r="173" spans="1:13">
      <c r="D173" s="26"/>
      <c r="E173" s="2"/>
      <c r="F173" s="2"/>
      <c r="G173" s="1"/>
      <c r="H173" s="2"/>
      <c r="I173" s="2"/>
      <c r="J173" s="2"/>
      <c r="K173" s="2"/>
      <c r="L173" s="2"/>
      <c r="M173" s="2"/>
    </row>
    <row r="174" spans="1:13">
      <c r="A174" s="1"/>
      <c r="B174" s="1"/>
      <c r="D174" s="26"/>
      <c r="E174" s="2"/>
      <c r="F174" s="2"/>
      <c r="G174" s="1"/>
      <c r="H174" s="2"/>
      <c r="I174" s="2"/>
      <c r="J174" s="2"/>
      <c r="K174" s="2"/>
      <c r="L174" s="2"/>
      <c r="M174" s="2"/>
    </row>
    <row r="175" spans="1:13">
      <c r="A175" s="1"/>
      <c r="B175" s="1"/>
      <c r="D175" s="26"/>
      <c r="E175" s="2"/>
      <c r="F175" s="2"/>
      <c r="G175" s="1"/>
      <c r="H175" s="2"/>
      <c r="I175" s="2"/>
      <c r="J175" s="2"/>
      <c r="K175" s="2"/>
      <c r="L175" s="2"/>
      <c r="M175" s="2"/>
    </row>
    <row r="176" spans="1:13" s="1" customFormat="1">
      <c r="E176" s="3"/>
      <c r="F176" s="3"/>
      <c r="H176" s="3"/>
      <c r="I176" s="3"/>
      <c r="J176" s="3"/>
      <c r="K176" s="3"/>
      <c r="L176" s="3"/>
      <c r="M176" s="3"/>
    </row>
    <row r="177" spans="1:13">
      <c r="A177" s="1"/>
      <c r="B177" s="1"/>
      <c r="D177" s="1"/>
      <c r="E177" s="2"/>
      <c r="F177" s="2"/>
      <c r="G177" s="1"/>
      <c r="H177" s="2"/>
      <c r="I177" s="2"/>
      <c r="J177" s="2"/>
      <c r="K177" s="2"/>
      <c r="L177" s="2"/>
      <c r="M177" s="2"/>
    </row>
    <row r="178" spans="1:13">
      <c r="A178" s="1"/>
      <c r="B178" s="1"/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/>
      <c r="B179" s="1"/>
      <c r="D179" s="1"/>
      <c r="E179" s="2"/>
      <c r="F179" s="2"/>
      <c r="G179" s="1"/>
      <c r="H179" s="2"/>
      <c r="I179" s="2"/>
      <c r="J179" s="2"/>
      <c r="K179" s="2"/>
      <c r="L179" s="2"/>
      <c r="M179" s="2"/>
    </row>
    <row r="180" spans="1:13">
      <c r="A180" s="1"/>
      <c r="B180" s="1"/>
      <c r="C180" s="10"/>
      <c r="D180" s="1"/>
      <c r="E180" s="2"/>
      <c r="F180" s="2"/>
      <c r="G180" s="1"/>
      <c r="H180" s="2"/>
      <c r="I180" s="2"/>
      <c r="J180" s="2"/>
      <c r="K180" s="2"/>
      <c r="L180" s="2"/>
      <c r="M180" s="2"/>
    </row>
    <row r="181" spans="1:13">
      <c r="A181" s="1"/>
      <c r="B181" s="1"/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/>
      <c r="B182" s="1"/>
      <c r="D182" s="1"/>
      <c r="E182" s="2"/>
      <c r="F182" s="2"/>
      <c r="G182" s="1"/>
      <c r="H182" s="2"/>
      <c r="I182" s="2"/>
      <c r="J182" s="2"/>
      <c r="K182" s="2"/>
      <c r="L182" s="2"/>
      <c r="M182" s="2"/>
    </row>
    <row r="183" spans="1:13">
      <c r="A183" s="1"/>
      <c r="B183" s="1"/>
      <c r="D183" s="1"/>
      <c r="E183" s="10"/>
      <c r="F183" s="2"/>
      <c r="G183" s="1"/>
      <c r="H183" s="2"/>
      <c r="I183" s="2"/>
      <c r="J183" s="2"/>
      <c r="K183" s="2"/>
      <c r="L183" s="2"/>
      <c r="M183" s="2"/>
    </row>
    <row r="184" spans="1:13" s="8" customFormat="1">
      <c r="A184" s="1"/>
      <c r="B184" s="1"/>
      <c r="C184"/>
      <c r="D184" s="7"/>
      <c r="F184" s="9"/>
      <c r="G184" s="7"/>
      <c r="H184" s="9"/>
      <c r="I184" s="9"/>
      <c r="J184" s="9"/>
      <c r="K184" s="9"/>
      <c r="L184" s="9"/>
      <c r="M184" s="9"/>
    </row>
    <row r="185" spans="1:13">
      <c r="A185" s="1"/>
      <c r="B185" s="1"/>
      <c r="C185" s="1"/>
      <c r="G185" s="1"/>
    </row>
    <row r="186" spans="1:13">
      <c r="A186" s="1"/>
      <c r="B186" s="1"/>
      <c r="D186" s="1"/>
      <c r="E186" s="2"/>
      <c r="F186" s="2"/>
      <c r="G186" s="1"/>
      <c r="H186" s="2"/>
      <c r="I186" s="2"/>
      <c r="J186" s="2"/>
      <c r="K186" s="2"/>
      <c r="L186" s="2"/>
      <c r="M186" s="2"/>
    </row>
    <row r="187" spans="1:13">
      <c r="A187" s="1"/>
      <c r="B187" s="1"/>
      <c r="D187" s="1"/>
      <c r="E187" s="2"/>
      <c r="F187" s="2"/>
      <c r="G187" s="1"/>
      <c r="H187" s="2"/>
      <c r="I187" s="2"/>
      <c r="J187" s="2"/>
      <c r="K187" s="2"/>
      <c r="L187" s="2"/>
      <c r="M187" s="2"/>
    </row>
    <row r="188" spans="1:13" s="1" customFormat="1">
      <c r="C188"/>
      <c r="E188" s="3"/>
      <c r="F188" s="3"/>
      <c r="H188" s="3"/>
      <c r="I188" s="3"/>
      <c r="J188" s="3"/>
      <c r="K188" s="3"/>
      <c r="L188" s="3"/>
      <c r="M188" s="3"/>
    </row>
    <row r="189" spans="1:13">
      <c r="A189" s="1"/>
      <c r="B189" s="1"/>
      <c r="C189" s="10"/>
      <c r="D189" s="1"/>
      <c r="E189" s="2"/>
      <c r="F189" s="2"/>
      <c r="G189" s="1"/>
      <c r="H189" s="2"/>
      <c r="I189" s="2"/>
      <c r="J189" s="2"/>
      <c r="K189" s="2"/>
      <c r="L189" s="2"/>
      <c r="M189" s="2"/>
    </row>
    <row r="190" spans="1:13">
      <c r="A190" s="1"/>
      <c r="B190" s="1"/>
      <c r="D190" s="1"/>
      <c r="E190" s="2"/>
      <c r="F190" s="2"/>
      <c r="G190" s="1"/>
      <c r="H190" s="2"/>
      <c r="I190" s="2"/>
      <c r="J190" s="2"/>
      <c r="K190" s="2"/>
      <c r="L190" s="2"/>
      <c r="M190" s="2"/>
    </row>
    <row r="191" spans="1:13">
      <c r="A191" s="1"/>
      <c r="B191" s="1"/>
      <c r="D191" s="1"/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83"/>
      <c r="B192" s="83"/>
      <c r="C192" s="84"/>
      <c r="D192" s="1"/>
      <c r="E192" s="11"/>
      <c r="F192" s="2"/>
      <c r="G192" s="1"/>
      <c r="H192" s="2"/>
      <c r="I192" s="2"/>
      <c r="J192" s="2"/>
      <c r="K192" s="2"/>
      <c r="L192" s="2"/>
      <c r="M192" s="2"/>
    </row>
    <row r="193" spans="1:13">
      <c r="A193" s="83"/>
      <c r="B193" s="83"/>
      <c r="C193" s="84"/>
      <c r="D193" s="1"/>
      <c r="E193" s="2"/>
      <c r="F193" s="2"/>
      <c r="G193" s="1"/>
      <c r="H193" s="2"/>
      <c r="I193" s="2"/>
      <c r="J193" s="2"/>
      <c r="K193" s="2"/>
      <c r="L193" s="2"/>
      <c r="M193" s="2"/>
    </row>
    <row r="194" spans="1:13">
      <c r="A194" s="1"/>
      <c r="B194" s="1"/>
      <c r="D194" s="1"/>
      <c r="E194" s="2"/>
      <c r="F194" s="2"/>
      <c r="G194" s="1"/>
      <c r="H194" s="2"/>
      <c r="I194" s="2"/>
      <c r="J194" s="2"/>
      <c r="K194" s="2"/>
      <c r="L194" s="2"/>
      <c r="M194" s="2"/>
    </row>
    <row r="195" spans="1:13">
      <c r="A195" s="1"/>
      <c r="B195" s="1"/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B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/>
      <c r="B197"/>
      <c r="C197"/>
      <c r="E197" s="3"/>
      <c r="F197" s="3"/>
      <c r="H197" s="3"/>
      <c r="I197" s="3"/>
      <c r="J197" s="3"/>
      <c r="K197" s="3"/>
      <c r="L197" s="3"/>
      <c r="M197" s="3"/>
    </row>
    <row r="198" spans="1:13">
      <c r="A198" s="12"/>
      <c r="B198" s="12"/>
      <c r="C198" s="12"/>
      <c r="D198" s="1"/>
      <c r="E198" s="2"/>
      <c r="F198" s="2"/>
      <c r="G198" s="1"/>
      <c r="H198" s="2"/>
      <c r="I198" s="2"/>
      <c r="J198" s="2"/>
      <c r="K198" s="2"/>
      <c r="L198" s="2"/>
      <c r="M198" s="2"/>
    </row>
    <row r="199" spans="1:13">
      <c r="A199" s="12"/>
      <c r="B199" s="12"/>
      <c r="C199" s="12"/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7"/>
      <c r="B200" s="7"/>
      <c r="C200" s="8"/>
      <c r="D200" s="1"/>
      <c r="E200" s="2"/>
      <c r="F200" s="2"/>
      <c r="G200" s="1"/>
      <c r="H200" s="2"/>
      <c r="I200" s="2"/>
      <c r="J200" s="2"/>
      <c r="K200" s="2"/>
      <c r="L200" s="2"/>
      <c r="M200" s="2"/>
    </row>
    <row r="201" spans="1:13">
      <c r="A201" s="7"/>
      <c r="B201" s="7"/>
      <c r="C201" s="8"/>
      <c r="D201" s="1"/>
      <c r="E201" s="11"/>
      <c r="F201" s="2"/>
      <c r="G201" s="1"/>
      <c r="H201" s="2"/>
      <c r="I201" s="2"/>
      <c r="J201" s="2"/>
      <c r="K201" s="2"/>
      <c r="L201" s="2"/>
      <c r="M201" s="2"/>
    </row>
    <row r="202" spans="1:13">
      <c r="A202" s="7"/>
      <c r="B202" s="7"/>
      <c r="C202" s="8"/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2"/>
      <c r="B203" s="12"/>
      <c r="C203" s="12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25" customFormat="1">
      <c r="A204" s="1"/>
      <c r="B204" s="1"/>
      <c r="C204"/>
      <c r="D204" s="12"/>
      <c r="E204" s="27"/>
      <c r="F204" s="27"/>
      <c r="G204" s="12"/>
      <c r="H204" s="27"/>
      <c r="I204" s="27"/>
      <c r="J204" s="27"/>
      <c r="K204" s="27"/>
      <c r="L204" s="27"/>
      <c r="M204" s="27"/>
    </row>
    <row r="205" spans="1:13" s="25" customFormat="1">
      <c r="A205" s="1"/>
      <c r="B205" s="1"/>
      <c r="C205" s="1"/>
      <c r="D205" s="12"/>
      <c r="E205" s="27"/>
      <c r="F205" s="27"/>
      <c r="G205" s="12"/>
      <c r="H205" s="27"/>
      <c r="I205" s="27"/>
      <c r="J205" s="27"/>
      <c r="K205" s="27"/>
      <c r="L205" s="27"/>
      <c r="M205" s="27"/>
    </row>
    <row r="206" spans="1:13">
      <c r="A206" s="1"/>
      <c r="B206" s="1"/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/>
      <c r="B207" s="1"/>
      <c r="D207" s="1"/>
      <c r="E207" s="2"/>
      <c r="F207" s="2"/>
      <c r="G207" s="1"/>
      <c r="H207" s="2"/>
      <c r="I207" s="2"/>
      <c r="J207" s="2"/>
      <c r="K207" s="2"/>
      <c r="L207" s="2"/>
      <c r="M207" s="2"/>
    </row>
    <row r="208" spans="1:13">
      <c r="A208" s="1"/>
      <c r="B208" s="1"/>
      <c r="D208" s="1"/>
      <c r="E208" s="2"/>
      <c r="F208" s="2"/>
      <c r="G208" s="1"/>
      <c r="H208" s="2"/>
      <c r="I208" s="2"/>
      <c r="J208" s="2"/>
      <c r="K208" s="2"/>
      <c r="L208" s="2"/>
      <c r="M208" s="2"/>
    </row>
    <row r="209" spans="1:13">
      <c r="A209" s="1"/>
      <c r="B209" s="1"/>
      <c r="C209" s="10"/>
    </row>
    <row r="210" spans="1:13" s="12" customFormat="1">
      <c r="A210" s="7"/>
      <c r="B210" s="7"/>
      <c r="C210" s="8"/>
      <c r="D210" s="13"/>
      <c r="E210" s="13"/>
      <c r="F210" s="13"/>
      <c r="G210" s="13"/>
      <c r="H210" s="13"/>
      <c r="I210" s="13"/>
      <c r="J210" s="13"/>
      <c r="K210" s="13"/>
      <c r="L210" s="13"/>
      <c r="M210" s="13"/>
    </row>
    <row r="211" spans="1:13" s="12" customFormat="1">
      <c r="A211"/>
      <c r="B211"/>
      <c r="C211"/>
      <c r="D211" s="13"/>
      <c r="E211" s="13"/>
      <c r="F211" s="13"/>
      <c r="G211" s="13"/>
      <c r="H211" s="13"/>
      <c r="I211" s="13"/>
      <c r="J211" s="13"/>
      <c r="K211" s="13"/>
      <c r="L211" s="13"/>
      <c r="M211" s="13"/>
    </row>
    <row r="212" spans="1:13" s="8" customFormat="1">
      <c r="A212"/>
      <c r="B212"/>
      <c r="C212"/>
      <c r="D212" s="7"/>
      <c r="E212" s="9"/>
      <c r="F212" s="9"/>
      <c r="G212" s="7"/>
      <c r="H212" s="9"/>
      <c r="I212" s="9"/>
      <c r="J212" s="9"/>
      <c r="K212" s="9"/>
      <c r="L212" s="9"/>
      <c r="M212" s="9"/>
    </row>
    <row r="213" spans="1:13" s="8" customFormat="1">
      <c r="A213" s="12"/>
      <c r="B213" s="12"/>
      <c r="C213" s="12"/>
      <c r="D213" s="7"/>
      <c r="E213" s="9"/>
      <c r="F213" s="9"/>
      <c r="G213" s="7"/>
      <c r="H213" s="9"/>
      <c r="I213" s="9"/>
      <c r="J213" s="9"/>
      <c r="K213" s="9"/>
      <c r="L213" s="9"/>
      <c r="M213" s="9"/>
    </row>
    <row r="214" spans="1:13" s="8" customFormat="1">
      <c r="A214" s="12"/>
      <c r="B214" s="12"/>
      <c r="C214" s="12"/>
      <c r="D214" s="7"/>
      <c r="E214" s="9"/>
      <c r="F214" s="9"/>
      <c r="G214" s="7"/>
      <c r="H214" s="9"/>
      <c r="I214" s="9"/>
      <c r="J214" s="9"/>
      <c r="K214" s="9"/>
      <c r="L214" s="9"/>
      <c r="M214" s="9"/>
    </row>
    <row r="215" spans="1:13" s="12" customFormat="1">
      <c r="A215" s="1"/>
      <c r="B215" s="1"/>
      <c r="C215" s="1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1:13">
      <c r="A216" s="1"/>
      <c r="B216" s="1"/>
      <c r="C216" s="1"/>
      <c r="D216" s="1"/>
      <c r="F216" s="2"/>
      <c r="G216" s="1"/>
      <c r="H216" s="2"/>
      <c r="I216" s="2"/>
      <c r="J216" s="2"/>
      <c r="K216" s="2"/>
      <c r="L216" s="2"/>
      <c r="M216" s="2"/>
    </row>
    <row r="217" spans="1:13" s="1" customFormat="1">
      <c r="F217" s="3"/>
      <c r="H217" s="3"/>
      <c r="I217" s="3"/>
      <c r="J217" s="3"/>
      <c r="K217" s="3"/>
      <c r="L217" s="3"/>
      <c r="M217" s="3"/>
    </row>
    <row r="218" spans="1:13">
      <c r="A218" s="1"/>
      <c r="B218" s="1"/>
      <c r="C218" s="1"/>
      <c r="D218" s="1"/>
      <c r="F218" s="2"/>
      <c r="G218" s="1"/>
      <c r="H218" s="2"/>
      <c r="I218" s="2"/>
      <c r="J218" s="2"/>
      <c r="K218" s="2"/>
      <c r="L218" s="2"/>
      <c r="M218" s="2"/>
    </row>
    <row r="219" spans="1:13">
      <c r="A219" s="1"/>
      <c r="B219" s="1"/>
      <c r="C219" s="1"/>
      <c r="D219" s="1"/>
      <c r="F219" s="2"/>
      <c r="G219" s="1"/>
      <c r="H219" s="2"/>
      <c r="I219" s="2"/>
      <c r="J219" s="2"/>
      <c r="K219" s="2"/>
      <c r="L219" s="2"/>
      <c r="M219" s="2"/>
    </row>
    <row r="220" spans="1:13">
      <c r="A220" s="1"/>
      <c r="B220" s="1"/>
      <c r="C220" s="1"/>
      <c r="D220" s="1"/>
      <c r="F220" s="2"/>
      <c r="G220" s="1"/>
      <c r="H220" s="2"/>
      <c r="I220" s="2"/>
      <c r="J220" s="2"/>
      <c r="K220" s="2"/>
      <c r="L220" s="2"/>
      <c r="M220" s="2"/>
    </row>
    <row r="221" spans="1:13">
      <c r="A221" s="1"/>
      <c r="B221" s="1"/>
      <c r="C221" s="1"/>
      <c r="D221" s="1"/>
      <c r="E221" s="10"/>
      <c r="F221" s="2"/>
      <c r="G221" s="1"/>
      <c r="H221" s="2"/>
      <c r="I221" s="2"/>
      <c r="J221" s="2"/>
      <c r="K221" s="2"/>
      <c r="L221" s="2"/>
      <c r="M221" s="2"/>
    </row>
    <row r="222" spans="1:13" s="8" customFormat="1">
      <c r="A222" s="1"/>
      <c r="B222" s="1"/>
      <c r="C222" s="1"/>
      <c r="D222" s="7"/>
      <c r="F222" s="9"/>
      <c r="G222" s="7"/>
      <c r="H222" s="9"/>
      <c r="I222" s="9"/>
      <c r="J222" s="9"/>
      <c r="K222" s="9"/>
      <c r="L222" s="9"/>
      <c r="M222" s="9"/>
    </row>
    <row r="224" spans="1:13">
      <c r="A224" s="12"/>
      <c r="B224" s="12"/>
      <c r="C224" s="12"/>
    </row>
    <row r="225" spans="1:7" s="12" customFormat="1"/>
    <row r="226" spans="1:7" s="12" customFormat="1">
      <c r="G226" s="13"/>
    </row>
    <row r="227" spans="1:7">
      <c r="A227" s="12"/>
      <c r="B227" s="12"/>
      <c r="C227" s="12"/>
    </row>
    <row r="228" spans="1:7">
      <c r="A228" s="12"/>
      <c r="B228" s="12"/>
      <c r="C228" s="12"/>
    </row>
    <row r="229" spans="1:7">
      <c r="A229" s="12"/>
      <c r="B229" s="12"/>
      <c r="C229" s="12"/>
    </row>
    <row r="230" spans="1:7">
      <c r="A230" s="12"/>
      <c r="B230" s="12"/>
      <c r="C230" s="12"/>
    </row>
    <row r="231" spans="1:7">
      <c r="A231" s="12"/>
      <c r="B231" s="12"/>
      <c r="C231" s="12"/>
    </row>
    <row r="232" spans="1:7">
      <c r="A232" s="25"/>
      <c r="B232" s="25"/>
      <c r="C232" s="25"/>
    </row>
    <row r="233" spans="1:7">
      <c r="A233" s="12"/>
      <c r="B233" s="12"/>
      <c r="C233" s="12"/>
    </row>
    <row r="234" spans="1:7">
      <c r="A234" s="12"/>
      <c r="B234" s="12"/>
      <c r="C234" s="12"/>
    </row>
    <row r="235" spans="1:7">
      <c r="A235" s="1"/>
      <c r="B235" s="1"/>
    </row>
    <row r="236" spans="1:7" s="12" customFormat="1">
      <c r="A236" s="1"/>
      <c r="B236" s="1"/>
      <c r="C236"/>
    </row>
    <row r="237" spans="1:7" s="12" customFormat="1">
      <c r="A237" s="1"/>
      <c r="B237" s="1"/>
      <c r="C237"/>
      <c r="G237" s="13"/>
    </row>
    <row r="238" spans="1:7" s="25" customFormat="1">
      <c r="A238" s="1"/>
      <c r="B238" s="1"/>
      <c r="C238"/>
    </row>
    <row r="239" spans="1:7" s="25" customFormat="1">
      <c r="A239" s="1"/>
      <c r="B239" s="1"/>
      <c r="C239"/>
    </row>
    <row r="240" spans="1:7" s="25" customFormat="1">
      <c r="A240" s="1"/>
      <c r="B240" s="1"/>
      <c r="C240"/>
    </row>
    <row r="241" spans="1:7" s="25" customFormat="1">
      <c r="A241" s="1"/>
      <c r="B241" s="1"/>
      <c r="C241"/>
    </row>
    <row r="242" spans="1:7" s="25" customFormat="1">
      <c r="A242" s="1"/>
      <c r="B242" s="1"/>
      <c r="C242"/>
    </row>
    <row r="243" spans="1:7" s="25" customFormat="1">
      <c r="A243"/>
      <c r="B243"/>
      <c r="C243"/>
    </row>
    <row r="244" spans="1:7" s="25" customFormat="1">
      <c r="A244"/>
      <c r="B244"/>
      <c r="C244"/>
    </row>
    <row r="245" spans="1:7" s="12" customFormat="1">
      <c r="A245"/>
      <c r="B245"/>
      <c r="C245"/>
    </row>
    <row r="246" spans="1:7" s="12" customFormat="1">
      <c r="A246"/>
      <c r="B246"/>
      <c r="C246"/>
      <c r="G246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abSelected="1" showRuler="0" zoomScale="150" zoomScaleNormal="150" zoomScalePageLayoutView="150" workbookViewId="0">
      <selection activeCell="H16" sqref="H16"/>
    </sheetView>
  </sheetViews>
  <sheetFormatPr baseColWidth="10" defaultRowHeight="15" x14ac:dyDescent="0"/>
  <cols>
    <col min="5" max="5" width="13" customWidth="1"/>
  </cols>
  <sheetData>
    <row r="1" spans="2:6">
      <c r="B1" s="1" t="s">
        <v>510</v>
      </c>
    </row>
    <row r="2" spans="2:6">
      <c r="C2" s="49"/>
      <c r="D2" s="49"/>
    </row>
    <row r="3" spans="2:6">
      <c r="B3" s="94" t="s">
        <v>483</v>
      </c>
      <c r="C3" s="94" t="s">
        <v>496</v>
      </c>
      <c r="D3" s="94" t="s">
        <v>498</v>
      </c>
      <c r="E3" s="94" t="s">
        <v>499</v>
      </c>
      <c r="F3" s="93" t="s">
        <v>509</v>
      </c>
    </row>
    <row r="4" spans="2:6">
      <c r="B4" s="95" t="s">
        <v>304</v>
      </c>
      <c r="C4" s="93">
        <v>0.57232841863100004</v>
      </c>
      <c r="D4" s="93">
        <v>0.53949972234200005</v>
      </c>
      <c r="E4" s="93">
        <v>0.58328682582000002</v>
      </c>
      <c r="F4" s="93" t="s">
        <v>508</v>
      </c>
    </row>
    <row r="5" spans="2:6">
      <c r="B5" s="95" t="s">
        <v>296</v>
      </c>
      <c r="C5" s="93"/>
      <c r="D5" s="93"/>
      <c r="E5" s="93">
        <v>0.37247357138499998</v>
      </c>
      <c r="F5" s="93" t="s">
        <v>508</v>
      </c>
    </row>
    <row r="6" spans="2:6">
      <c r="B6" s="104" t="s">
        <v>299</v>
      </c>
      <c r="C6" s="105"/>
      <c r="D6" s="105"/>
      <c r="E6" s="105"/>
      <c r="F6" s="105" t="s">
        <v>508</v>
      </c>
    </row>
    <row r="7" spans="2:6">
      <c r="B7" s="106" t="s">
        <v>9</v>
      </c>
      <c r="C7" s="107" t="s">
        <v>497</v>
      </c>
      <c r="D7" s="107"/>
      <c r="E7" s="107"/>
      <c r="F7" s="108"/>
    </row>
    <row r="10" spans="2:6">
      <c r="B10" s="94" t="s">
        <v>483</v>
      </c>
      <c r="C10" s="94" t="s">
        <v>496</v>
      </c>
      <c r="D10" s="94" t="s">
        <v>498</v>
      </c>
      <c r="E10" s="94" t="s">
        <v>499</v>
      </c>
      <c r="F10" s="93" t="s">
        <v>509</v>
      </c>
    </row>
    <row r="11" spans="2:6">
      <c r="B11" s="95" t="s">
        <v>304</v>
      </c>
      <c r="C11" s="93"/>
      <c r="D11" s="93">
        <v>0.54444648013200003</v>
      </c>
      <c r="E11" s="93">
        <v>0.57622570056800004</v>
      </c>
      <c r="F11" s="93">
        <v>0.60799999999999998</v>
      </c>
    </row>
    <row r="12" spans="2:6">
      <c r="B12" s="95" t="s">
        <v>296</v>
      </c>
      <c r="C12" s="93"/>
      <c r="D12" s="93"/>
      <c r="E12" s="93"/>
      <c r="F12" s="93">
        <v>0.40799999999999997</v>
      </c>
    </row>
    <row r="13" spans="2:6">
      <c r="B13" s="104" t="s">
        <v>299</v>
      </c>
      <c r="C13" s="105"/>
      <c r="D13" s="105"/>
      <c r="E13" s="105"/>
      <c r="F13" s="105">
        <v>0.46100000000000002</v>
      </c>
    </row>
    <row r="14" spans="2:6">
      <c r="B14" s="106" t="s">
        <v>9</v>
      </c>
      <c r="C14" s="107" t="s">
        <v>504</v>
      </c>
      <c r="D14" s="107"/>
      <c r="E14" s="107"/>
      <c r="F14" s="108"/>
    </row>
    <row r="17" spans="2:6">
      <c r="B17" s="94" t="s">
        <v>483</v>
      </c>
      <c r="C17" s="94" t="s">
        <v>496</v>
      </c>
      <c r="D17" s="94" t="s">
        <v>498</v>
      </c>
      <c r="E17" s="94" t="s">
        <v>499</v>
      </c>
      <c r="F17" s="93" t="s">
        <v>509</v>
      </c>
    </row>
    <row r="18" spans="2:6">
      <c r="B18" s="95" t="s">
        <v>304</v>
      </c>
      <c r="C18" s="93"/>
      <c r="D18" s="93"/>
      <c r="E18" s="93"/>
      <c r="F18" s="93">
        <v>0.71899999999999997</v>
      </c>
    </row>
    <row r="19" spans="2:6">
      <c r="B19" s="95" t="s">
        <v>296</v>
      </c>
      <c r="C19" s="93"/>
      <c r="D19" s="93"/>
      <c r="E19" s="93"/>
      <c r="F19" s="93">
        <v>0.629</v>
      </c>
    </row>
    <row r="20" spans="2:6">
      <c r="B20" s="104" t="s">
        <v>299</v>
      </c>
      <c r="C20" s="105"/>
      <c r="D20" s="105"/>
      <c r="E20" s="105"/>
      <c r="F20" s="105">
        <v>0.63400000000000001</v>
      </c>
    </row>
    <row r="21" spans="2:6">
      <c r="B21" s="106" t="s">
        <v>9</v>
      </c>
      <c r="C21" s="107" t="s">
        <v>505</v>
      </c>
      <c r="D21" s="107"/>
      <c r="E21" s="107"/>
      <c r="F21" s="10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showRuler="0" topLeftCell="A25" zoomScale="150" zoomScaleNormal="150" zoomScalePageLayoutView="150" workbookViewId="0">
      <selection activeCell="J31" sqref="J31"/>
    </sheetView>
  </sheetViews>
  <sheetFormatPr baseColWidth="10" defaultRowHeight="15" x14ac:dyDescent="0"/>
  <cols>
    <col min="1" max="1" width="12.1640625" customWidth="1"/>
    <col min="2" max="2" width="51.83203125" customWidth="1"/>
    <col min="3" max="4" width="7.83203125" style="1" customWidth="1"/>
    <col min="5" max="9" width="7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320</v>
      </c>
      <c r="D29" s="58"/>
    </row>
    <row r="30" spans="1:10">
      <c r="A30" s="67"/>
      <c r="B30" s="60" t="s">
        <v>219</v>
      </c>
      <c r="C30" s="71"/>
      <c r="D30" s="61"/>
      <c r="F30" t="s">
        <v>506</v>
      </c>
      <c r="J30">
        <v>314550</v>
      </c>
    </row>
    <row r="31" spans="1:10">
      <c r="A31" s="66" t="s">
        <v>418</v>
      </c>
      <c r="B31" s="57" t="s">
        <v>254</v>
      </c>
      <c r="C31" s="70" t="s">
        <v>320</v>
      </c>
      <c r="D31" s="58"/>
      <c r="F31" t="s">
        <v>507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419</v>
      </c>
      <c r="B33" s="57" t="s">
        <v>420</v>
      </c>
      <c r="C33" s="70" t="s">
        <v>320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421</v>
      </c>
      <c r="C35" s="72" t="s">
        <v>321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422</v>
      </c>
      <c r="C37" s="72" t="s">
        <v>321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480</v>
      </c>
      <c r="B39" s="53" t="s">
        <v>421</v>
      </c>
      <c r="C39" s="72" t="s">
        <v>321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481</v>
      </c>
      <c r="B41" s="53" t="s">
        <v>422</v>
      </c>
      <c r="C41" s="72" t="s">
        <v>321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423</v>
      </c>
      <c r="C43" s="70" t="s">
        <v>320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424</v>
      </c>
      <c r="C45" s="70" t="s">
        <v>320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425</v>
      </c>
      <c r="C48" s="4"/>
      <c r="D48" s="4"/>
    </row>
    <row r="49" spans="2:9" s="1" customFormat="1">
      <c r="B49" s="74" t="s">
        <v>429</v>
      </c>
      <c r="C49" s="64" t="s">
        <v>214</v>
      </c>
      <c r="D49" s="64" t="s">
        <v>418</v>
      </c>
      <c r="E49" s="64" t="s">
        <v>419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304</v>
      </c>
      <c r="C50" s="65" t="s">
        <v>426</v>
      </c>
      <c r="D50" s="65" t="s">
        <v>426</v>
      </c>
      <c r="E50" s="65" t="s">
        <v>426</v>
      </c>
      <c r="F50" s="63" t="s">
        <v>426</v>
      </c>
      <c r="G50" s="63" t="s">
        <v>426</v>
      </c>
      <c r="H50" s="65" t="s">
        <v>426</v>
      </c>
      <c r="I50" s="65" t="s">
        <v>426</v>
      </c>
    </row>
    <row r="51" spans="2:9">
      <c r="B51" s="45" t="s">
        <v>296</v>
      </c>
      <c r="C51" s="65" t="s">
        <v>426</v>
      </c>
      <c r="D51" s="65" t="s">
        <v>426</v>
      </c>
      <c r="E51" s="65" t="s">
        <v>426</v>
      </c>
      <c r="F51" s="63" t="s">
        <v>426</v>
      </c>
      <c r="G51" s="63" t="s">
        <v>426</v>
      </c>
      <c r="H51" s="65" t="s">
        <v>426</v>
      </c>
      <c r="I51" s="65" t="s">
        <v>426</v>
      </c>
    </row>
    <row r="52" spans="2:9">
      <c r="B52" s="45" t="s">
        <v>299</v>
      </c>
      <c r="C52" s="65" t="s">
        <v>426</v>
      </c>
      <c r="D52" s="65" t="s">
        <v>426</v>
      </c>
      <c r="E52" s="65" t="s">
        <v>426</v>
      </c>
      <c r="F52" s="63" t="s">
        <v>426</v>
      </c>
      <c r="G52" s="63" t="s">
        <v>426</v>
      </c>
      <c r="H52" s="65" t="s">
        <v>426</v>
      </c>
      <c r="I52" s="65" t="s">
        <v>426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441</v>
      </c>
      <c r="C54" s="76" t="s">
        <v>440</v>
      </c>
      <c r="D54" s="77"/>
      <c r="E54" s="77"/>
      <c r="F54" s="78"/>
      <c r="G54" s="51"/>
      <c r="H54" s="51"/>
      <c r="I54" s="51"/>
    </row>
    <row r="55" spans="2:9">
      <c r="B55" s="45" t="s">
        <v>442</v>
      </c>
      <c r="C55" s="91" t="s">
        <v>437</v>
      </c>
      <c r="D55" s="91" t="s">
        <v>438</v>
      </c>
      <c r="E55" s="92" t="s">
        <v>439</v>
      </c>
      <c r="F55" s="91" t="s">
        <v>495</v>
      </c>
      <c r="G55" s="51"/>
      <c r="H55" s="51"/>
      <c r="I55" s="51"/>
    </row>
    <row r="56" spans="2:9">
      <c r="B56" s="45" t="s">
        <v>430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431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432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433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434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435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436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443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444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445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446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447</v>
      </c>
      <c r="C67" s="46"/>
      <c r="D67" s="46"/>
      <c r="E67" s="88"/>
      <c r="F67" s="46"/>
      <c r="G67" s="89"/>
    </row>
    <row r="68" spans="1:9">
      <c r="A68" s="1"/>
      <c r="B68" s="47" t="s">
        <v>448</v>
      </c>
      <c r="C68" s="46"/>
      <c r="D68" s="46"/>
      <c r="E68" s="88"/>
      <c r="F68" s="46"/>
      <c r="G68" s="89"/>
    </row>
    <row r="69" spans="1:9">
      <c r="A69" s="1"/>
      <c r="B69" s="47" t="s">
        <v>449</v>
      </c>
      <c r="C69" s="46"/>
      <c r="D69" s="46"/>
      <c r="E69" s="88"/>
      <c r="F69" s="46"/>
      <c r="G69" s="89"/>
    </row>
    <row r="70" spans="1:9">
      <c r="A70" s="1"/>
      <c r="B70" s="45" t="s">
        <v>450</v>
      </c>
      <c r="C70" s="46"/>
      <c r="D70" s="46"/>
      <c r="E70" s="88"/>
      <c r="F70" s="46"/>
      <c r="G70" s="89"/>
    </row>
    <row r="71" spans="1:9">
      <c r="A71" s="1"/>
      <c r="B71" s="45" t="s">
        <v>451</v>
      </c>
      <c r="C71" s="46"/>
      <c r="D71" s="46"/>
      <c r="E71" s="88"/>
      <c r="F71" s="46"/>
      <c r="G71" s="89"/>
    </row>
    <row r="72" spans="1:9">
      <c r="A72" s="1"/>
      <c r="B72" s="45" t="s">
        <v>452</v>
      </c>
      <c r="C72" s="46"/>
      <c r="D72" s="46"/>
      <c r="E72" s="88"/>
      <c r="F72" s="46"/>
      <c r="G72" s="89"/>
    </row>
    <row r="73" spans="1:9">
      <c r="A73" s="1"/>
      <c r="B73" s="45" t="s">
        <v>453</v>
      </c>
      <c r="C73" s="46"/>
      <c r="D73" s="46"/>
      <c r="E73" s="88"/>
      <c r="F73" s="46"/>
      <c r="G73" s="89"/>
    </row>
    <row r="74" spans="1:9">
      <c r="A74" s="1"/>
      <c r="B74" s="45" t="s">
        <v>454</v>
      </c>
      <c r="C74" s="46"/>
      <c r="D74" s="46"/>
      <c r="E74" s="88"/>
      <c r="F74" s="46"/>
      <c r="G74" s="89"/>
    </row>
    <row r="75" spans="1:9">
      <c r="A75" s="1"/>
      <c r="B75" s="45" t="s">
        <v>455</v>
      </c>
      <c r="C75" s="46"/>
      <c r="D75" s="46"/>
      <c r="E75" s="88"/>
      <c r="F75" s="46"/>
      <c r="G75" s="89"/>
    </row>
    <row r="76" spans="1:9">
      <c r="A76" s="1"/>
      <c r="B76" s="45" t="s">
        <v>456</v>
      </c>
      <c r="C76" s="46"/>
      <c r="D76" s="46"/>
      <c r="E76" s="88"/>
      <c r="F76" s="46"/>
      <c r="G76" s="89"/>
    </row>
    <row r="78" spans="1:9" s="4" customFormat="1">
      <c r="A78" s="4" t="s">
        <v>293</v>
      </c>
    </row>
    <row r="79" spans="1:9" s="4" customFormat="1">
      <c r="A79" s="4" t="s">
        <v>315</v>
      </c>
      <c r="B79" s="4" t="s">
        <v>316</v>
      </c>
      <c r="C79" s="4" t="s">
        <v>319</v>
      </c>
      <c r="D79" s="4" t="s">
        <v>318</v>
      </c>
      <c r="E79" s="4" t="s">
        <v>317</v>
      </c>
    </row>
    <row r="80" spans="1:9">
      <c r="A80" s="26" t="s">
        <v>294</v>
      </c>
      <c r="B80" t="s">
        <v>295</v>
      </c>
      <c r="C80" s="26" t="s">
        <v>296</v>
      </c>
      <c r="D80" s="26"/>
      <c r="E80" s="26" t="s">
        <v>313</v>
      </c>
      <c r="H80" t="s">
        <v>457</v>
      </c>
    </row>
    <row r="81" spans="1:8">
      <c r="A81" s="26" t="s">
        <v>300</v>
      </c>
      <c r="B81" t="s">
        <v>301</v>
      </c>
      <c r="C81" s="26" t="s">
        <v>296</v>
      </c>
      <c r="D81" s="26"/>
      <c r="E81" s="26" t="s">
        <v>314</v>
      </c>
    </row>
    <row r="82" spans="1:8">
      <c r="A82" s="40" t="s">
        <v>297</v>
      </c>
      <c r="B82" t="s">
        <v>298</v>
      </c>
      <c r="C82" s="26" t="s">
        <v>299</v>
      </c>
      <c r="D82" s="26"/>
      <c r="E82" s="26" t="s">
        <v>314</v>
      </c>
    </row>
    <row r="83" spans="1:8">
      <c r="A83" s="26" t="s">
        <v>302</v>
      </c>
      <c r="B83" t="s">
        <v>303</v>
      </c>
      <c r="C83" s="26" t="s">
        <v>304</v>
      </c>
      <c r="D83" s="26"/>
      <c r="E83" s="26" t="s">
        <v>314</v>
      </c>
    </row>
    <row r="84" spans="1:8">
      <c r="A84" s="40" t="s">
        <v>305</v>
      </c>
      <c r="B84" t="s">
        <v>306</v>
      </c>
      <c r="C84" s="26" t="s">
        <v>304</v>
      </c>
      <c r="D84" s="26"/>
      <c r="E84" s="26" t="s">
        <v>314</v>
      </c>
    </row>
    <row r="85" spans="1:8">
      <c r="A85" s="26" t="s">
        <v>307</v>
      </c>
      <c r="B85" t="s">
        <v>308</v>
      </c>
      <c r="C85" s="26" t="s">
        <v>304</v>
      </c>
      <c r="D85" s="26"/>
      <c r="E85" s="26" t="s">
        <v>314</v>
      </c>
    </row>
    <row r="86" spans="1:8">
      <c r="A86" s="40" t="s">
        <v>309</v>
      </c>
      <c r="B86" t="s">
        <v>310</v>
      </c>
      <c r="C86" s="26" t="s">
        <v>304</v>
      </c>
      <c r="D86" s="26"/>
      <c r="E86" s="26" t="s">
        <v>314</v>
      </c>
    </row>
    <row r="87" spans="1:8">
      <c r="A87" s="40" t="s">
        <v>311</v>
      </c>
      <c r="B87" t="s">
        <v>312</v>
      </c>
      <c r="C87" s="26" t="s">
        <v>304</v>
      </c>
      <c r="D87" s="26"/>
      <c r="E87" s="26" t="s">
        <v>314</v>
      </c>
    </row>
    <row r="90" spans="1:8" s="52" customFormat="1">
      <c r="A90" s="52" t="s">
        <v>428</v>
      </c>
    </row>
    <row r="91" spans="1:8" s="49" customFormat="1">
      <c r="A91" s="49" t="s">
        <v>459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427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458</v>
      </c>
    </row>
    <row r="95" spans="1:8">
      <c r="A95" t="s">
        <v>1</v>
      </c>
    </row>
    <row r="96" spans="1:8">
      <c r="A96" t="s">
        <v>460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showRuler="0" topLeftCell="A225" zoomScale="150" zoomScaleNormal="150" zoomScalePageLayoutView="150" workbookViewId="0">
      <selection activeCell="F241" sqref="F241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hidden="1" customWidth="1"/>
    <col min="4" max="4" width="17" hidden="1" customWidth="1"/>
    <col min="5" max="5" width="19" customWidth="1"/>
    <col min="6" max="6" width="7.33203125" customWidth="1"/>
    <col min="7" max="7" width="26.33203125" hidden="1" customWidth="1"/>
    <col min="8" max="8" width="7.5" hidden="1" customWidth="1"/>
    <col min="9" max="9" width="14.6640625" hidden="1" customWidth="1"/>
    <col min="10" max="10" width="17.33203125" hidden="1" customWidth="1"/>
    <col min="11" max="11" width="5.1640625" hidden="1" customWidth="1"/>
    <col min="12" max="12" width="10.83203125" hidden="1" customWidth="1"/>
    <col min="13" max="16" width="0" hidden="1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267</v>
      </c>
      <c r="T236" s="1" t="s">
        <v>266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288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289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290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269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268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267</v>
      </c>
      <c r="T284" s="1" t="s">
        <v>266</v>
      </c>
      <c r="U284" s="1" t="s">
        <v>270</v>
      </c>
      <c r="W284" s="1" t="s">
        <v>277</v>
      </c>
      <c r="Z284" s="1" t="s">
        <v>284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271</v>
      </c>
      <c r="W285" s="1" t="s">
        <v>278</v>
      </c>
      <c r="Z285" s="1" t="s">
        <v>285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272</v>
      </c>
      <c r="W286" s="1" t="s">
        <v>279</v>
      </c>
      <c r="Z286" s="1" t="s">
        <v>286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273</v>
      </c>
      <c r="W287" t="s">
        <v>280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274</v>
      </c>
      <c r="W288" s="1" t="s">
        <v>281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275</v>
      </c>
      <c r="W289" s="12" t="s">
        <v>282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269</v>
      </c>
      <c r="R290" s="1">
        <v>0.97868020304600001</v>
      </c>
      <c r="S290" s="1"/>
      <c r="T290" s="1"/>
      <c r="U290" s="12" t="s">
        <v>276</v>
      </c>
      <c r="W290" s="12" t="s">
        <v>283</v>
      </c>
    </row>
    <row r="291" spans="1:23">
      <c r="A291" s="1"/>
      <c r="Q291" s="1" t="s">
        <v>268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287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333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334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335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336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337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338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8"/>
  <sheetViews>
    <sheetView showRuler="0" topLeftCell="B156" zoomScale="150" zoomScaleNormal="150" zoomScalePageLayoutView="150" workbookViewId="0">
      <selection activeCell="G164" sqref="G164"/>
    </sheetView>
  </sheetViews>
  <sheetFormatPr baseColWidth="10" defaultRowHeight="15" x14ac:dyDescent="0"/>
  <cols>
    <col min="1" max="1" width="15" customWidth="1"/>
    <col min="2" max="2" width="16.5" customWidth="1"/>
    <col min="3" max="3" width="14" hidden="1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292</v>
      </c>
      <c r="B1" s="1">
        <v>5</v>
      </c>
      <c r="F1" s="1" t="s">
        <v>291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327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328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329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21</v>
      </c>
      <c r="B160">
        <v>10630.04105</v>
      </c>
      <c r="D160" s="1"/>
      <c r="E160" s="2"/>
      <c r="F160" s="1" t="s">
        <v>107</v>
      </c>
      <c r="G160" s="1"/>
      <c r="H160" s="3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" t="s">
        <v>323</v>
      </c>
      <c r="H161" s="3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324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325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326</v>
      </c>
    </row>
    <row r="167" spans="1:13">
      <c r="A167" s="1" t="s">
        <v>21</v>
      </c>
      <c r="B167">
        <v>14231.4327791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323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330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331</v>
      </c>
    </row>
    <row r="174" spans="1:13">
      <c r="A174" s="1" t="s">
        <v>21</v>
      </c>
      <c r="B174">
        <v>22518.416580199999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332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0.88656616439799996</v>
      </c>
      <c r="E177" s="3"/>
      <c r="F177" s="1" t="s">
        <v>323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0.87075721561300001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0.91067813267800002</v>
      </c>
    </row>
    <row r="180" spans="1:13">
      <c r="A180" s="1" t="s">
        <v>192</v>
      </c>
      <c r="B180">
        <v>99.2</v>
      </c>
    </row>
    <row r="181" spans="1:13">
      <c r="A181" s="1" t="s">
        <v>21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</row>
    <row r="187" spans="1:13">
      <c r="A187" s="1" t="s">
        <v>192</v>
      </c>
    </row>
    <row r="188" spans="1:13">
      <c r="A188" s="1" t="s">
        <v>21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21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21</v>
      </c>
      <c r="B202">
        <v>279022.84447299998</v>
      </c>
      <c r="D202" s="1">
        <f>B202/(60*60)</f>
        <v>77.506345686944442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14</v>
      </c>
      <c r="B204" s="7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17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18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19</v>
      </c>
    </row>
    <row r="208" spans="1:13">
      <c r="A208" s="1" t="s">
        <v>20</v>
      </c>
    </row>
    <row r="209" spans="1:13">
      <c r="A209" s="1" t="s">
        <v>21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14</v>
      </c>
      <c r="B211" s="7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17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18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19</v>
      </c>
    </row>
    <row r="215" spans="1:13">
      <c r="A215" s="1" t="s">
        <v>20</v>
      </c>
    </row>
    <row r="216" spans="1:13">
      <c r="A216" s="1" t="s">
        <v>21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14</v>
      </c>
      <c r="B218" s="7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17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18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19</v>
      </c>
    </row>
    <row r="222" spans="1:13">
      <c r="A222" s="1" t="s">
        <v>20</v>
      </c>
    </row>
    <row r="223" spans="1:13">
      <c r="A223" s="1" t="s">
        <v>21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14</v>
      </c>
      <c r="B225" s="7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17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18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19</v>
      </c>
    </row>
    <row r="229" spans="1:13">
      <c r="A229" s="1" t="s">
        <v>20</v>
      </c>
    </row>
    <row r="230" spans="1:13">
      <c r="A230" s="1" t="s">
        <v>21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19" customFormat="1">
      <c r="A233" s="19" t="s">
        <v>31</v>
      </c>
      <c r="B233" s="19" t="s">
        <v>33</v>
      </c>
    </row>
    <row r="234" spans="1:13" s="12" customFormat="1"/>
    <row r="235" spans="1:13" s="1" customFormat="1" ht="45">
      <c r="A235" s="1" t="s">
        <v>10</v>
      </c>
      <c r="B235" s="7" t="s">
        <v>23</v>
      </c>
    </row>
    <row r="236" spans="1:13" s="1" customFormat="1" ht="45">
      <c r="A236" s="1" t="s">
        <v>9</v>
      </c>
      <c r="B236" s="7" t="s">
        <v>23</v>
      </c>
    </row>
    <row r="237" spans="1:13" s="1" customFormat="1">
      <c r="A237" s="1" t="s">
        <v>2</v>
      </c>
      <c r="B237" s="7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8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31" t="s">
        <v>59</v>
      </c>
      <c r="B239" s="31"/>
      <c r="C239" s="22" t="s">
        <v>50</v>
      </c>
      <c r="D239" s="22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14</v>
      </c>
      <c r="B240" s="7">
        <v>5</v>
      </c>
      <c r="F240" s="3" t="s">
        <v>263</v>
      </c>
      <c r="H240" s="3"/>
      <c r="I240" s="3"/>
      <c r="J240" s="3"/>
      <c r="K240" s="3"/>
      <c r="L240" s="3"/>
      <c r="M240" s="3"/>
    </row>
    <row r="241" spans="1:13" s="1" customFormat="1">
      <c r="A241" s="1" t="s">
        <v>17</v>
      </c>
      <c r="B241" s="7">
        <v>0.78394581195199997</v>
      </c>
      <c r="D241" s="1">
        <v>0.81781952109900002</v>
      </c>
      <c r="F241" s="3" t="s">
        <v>264</v>
      </c>
      <c r="H241" s="3"/>
      <c r="I241" s="3"/>
      <c r="J241" s="3"/>
      <c r="K241" s="3"/>
      <c r="L241" s="3"/>
      <c r="M241" s="3"/>
    </row>
    <row r="242" spans="1:13">
      <c r="A242" s="1" t="s">
        <v>18</v>
      </c>
      <c r="B242" s="8">
        <v>0.88928643651700001</v>
      </c>
      <c r="D242" s="26">
        <v>0.87617503171199995</v>
      </c>
      <c r="F242" s="2" t="s">
        <v>265</v>
      </c>
      <c r="G242" s="1"/>
      <c r="H242" s="2"/>
      <c r="I242" s="2"/>
      <c r="J242" s="2"/>
      <c r="K242" s="2"/>
      <c r="L242" s="2"/>
      <c r="M242" s="2"/>
    </row>
    <row r="243" spans="1:13">
      <c r="A243" s="1" t="s">
        <v>19</v>
      </c>
      <c r="B243" s="8">
        <v>0.70092312043600002</v>
      </c>
      <c r="D243" s="26">
        <v>0.76677354383100005</v>
      </c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20</v>
      </c>
      <c r="B244" s="8">
        <v>29.6</v>
      </c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21</v>
      </c>
      <c r="B245">
        <v>921984.35306800005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14</v>
      </c>
      <c r="B247" s="7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17</v>
      </c>
      <c r="B248" s="1">
        <v>0.81658695577100004</v>
      </c>
      <c r="D248" s="1">
        <v>0.87600684663799999</v>
      </c>
      <c r="E248" s="3"/>
      <c r="F248" s="3" t="s">
        <v>339</v>
      </c>
      <c r="H248" s="3"/>
      <c r="I248" s="3"/>
      <c r="J248" s="3"/>
      <c r="K248" s="3"/>
      <c r="L248" s="3"/>
      <c r="M248" s="3"/>
    </row>
    <row r="249" spans="1:13">
      <c r="A249" s="1" t="s">
        <v>18</v>
      </c>
      <c r="B249">
        <v>0.80864528463100005</v>
      </c>
      <c r="D249" s="1">
        <v>0.91476229901600004</v>
      </c>
      <c r="E249" s="2"/>
      <c r="F249" s="2" t="s">
        <v>340</v>
      </c>
      <c r="G249" s="1"/>
      <c r="H249" s="2"/>
      <c r="I249" s="2"/>
      <c r="J249" s="2"/>
      <c r="K249" s="2"/>
      <c r="L249" s="2"/>
      <c r="M249" s="2"/>
    </row>
    <row r="250" spans="1:13">
      <c r="A250" s="1" t="s">
        <v>19</v>
      </c>
      <c r="B250">
        <v>0.82468943055999999</v>
      </c>
      <c r="D250">
        <v>0.84040215639899996</v>
      </c>
      <c r="F250" t="s">
        <v>341</v>
      </c>
    </row>
    <row r="251" spans="1:13">
      <c r="A251" s="1" t="s">
        <v>20</v>
      </c>
      <c r="B251">
        <v>99</v>
      </c>
      <c r="D251" s="1">
        <v>5</v>
      </c>
    </row>
    <row r="252" spans="1:13">
      <c r="A252" s="1" t="s">
        <v>21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14</v>
      </c>
      <c r="B254" s="7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17</v>
      </c>
      <c r="H255" s="3"/>
      <c r="I255" s="3"/>
      <c r="J255" s="3"/>
      <c r="K255" s="3"/>
      <c r="L255" s="3"/>
      <c r="M255" s="3"/>
    </row>
    <row r="256" spans="1:13">
      <c r="A256" s="1" t="s">
        <v>18</v>
      </c>
      <c r="H256" s="2"/>
      <c r="I256" s="2"/>
      <c r="J256" s="2"/>
      <c r="K256" s="2"/>
      <c r="L256" s="2"/>
      <c r="M256" s="2"/>
    </row>
    <row r="257" spans="1:13">
      <c r="A257" s="1" t="s">
        <v>19</v>
      </c>
    </row>
    <row r="258" spans="1:13">
      <c r="A258" s="1" t="s">
        <v>20</v>
      </c>
    </row>
    <row r="259" spans="1:13">
      <c r="A259" s="1" t="s">
        <v>21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14</v>
      </c>
      <c r="B261" s="7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17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18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19</v>
      </c>
    </row>
    <row r="265" spans="1:13">
      <c r="A265" s="1" t="s">
        <v>20</v>
      </c>
    </row>
    <row r="266" spans="1:13">
      <c r="A266" s="1" t="s">
        <v>21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14</v>
      </c>
      <c r="B268" s="7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2" t="s">
        <v>17</v>
      </c>
      <c r="B269" s="12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18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19</v>
      </c>
    </row>
    <row r="272" spans="1:13">
      <c r="A272" s="1" t="s">
        <v>20</v>
      </c>
    </row>
    <row r="273" spans="1:13">
      <c r="A273" s="1" t="s">
        <v>21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14</v>
      </c>
      <c r="B275" s="7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17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18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19</v>
      </c>
    </row>
    <row r="279" spans="1:13">
      <c r="A279" s="1" t="s">
        <v>20</v>
      </c>
    </row>
    <row r="280" spans="1:13">
      <c r="A280" s="1" t="s">
        <v>21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  <row r="283" spans="1:13" s="19" customFormat="1">
      <c r="A283" s="19" t="s">
        <v>31</v>
      </c>
      <c r="B283" s="19" t="s">
        <v>33</v>
      </c>
    </row>
    <row r="284" spans="1:13" s="12" customFormat="1"/>
    <row r="285" spans="1:13" s="1" customFormat="1">
      <c r="A285" s="1" t="s">
        <v>2</v>
      </c>
      <c r="B285" s="7">
        <v>2</v>
      </c>
      <c r="E285" s="3"/>
      <c r="F285" s="3"/>
      <c r="H285" s="3"/>
      <c r="I285" s="3"/>
      <c r="J285" s="3"/>
      <c r="K285" s="3"/>
      <c r="L285" s="3"/>
      <c r="M285" s="3"/>
    </row>
    <row r="286" spans="1:13">
      <c r="A286" s="1"/>
      <c r="B286" s="8"/>
      <c r="D286" s="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31" t="s">
        <v>59</v>
      </c>
      <c r="B287" s="31"/>
      <c r="C287" s="22" t="s">
        <v>50</v>
      </c>
      <c r="D287" s="22"/>
      <c r="E287" s="2"/>
      <c r="F287" s="2"/>
      <c r="G287" s="1"/>
      <c r="H287" s="2"/>
      <c r="I287" s="2"/>
      <c r="J287" s="2"/>
      <c r="K287" s="2"/>
      <c r="L287" s="2"/>
      <c r="M287" s="2"/>
    </row>
    <row r="288" spans="1:13" s="1" customFormat="1">
      <c r="A288" s="1" t="s">
        <v>14</v>
      </c>
      <c r="B288" s="7">
        <v>5</v>
      </c>
      <c r="F288" s="3"/>
      <c r="H288" s="3"/>
      <c r="I288" s="3"/>
      <c r="J288" s="3"/>
      <c r="K288" s="3"/>
      <c r="L288" s="3"/>
      <c r="M288" s="3"/>
    </row>
    <row r="289" spans="1:13" s="1" customFormat="1">
      <c r="A289" s="1" t="s">
        <v>17</v>
      </c>
      <c r="B289" s="7"/>
      <c r="F289" s="3"/>
      <c r="H289" s="3"/>
      <c r="I289" s="3"/>
      <c r="J289" s="3"/>
      <c r="K289" s="3"/>
      <c r="L289" s="3"/>
      <c r="M289" s="3"/>
    </row>
    <row r="290" spans="1:13">
      <c r="A290" s="1" t="s">
        <v>18</v>
      </c>
      <c r="B290" s="8"/>
      <c r="D290" s="26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19</v>
      </c>
      <c r="B291" s="8"/>
      <c r="D291" s="26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20</v>
      </c>
      <c r="B292" s="8"/>
      <c r="D292" s="1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21</v>
      </c>
      <c r="D293" s="1"/>
      <c r="E293" s="2"/>
      <c r="F293" s="2"/>
      <c r="G293" s="1"/>
      <c r="H293" s="2"/>
      <c r="I293" s="2"/>
      <c r="J293" s="2"/>
      <c r="K293" s="2"/>
      <c r="L293" s="2"/>
      <c r="M293" s="2"/>
    </row>
    <row r="294" spans="1:13" s="1" customFormat="1">
      <c r="E294" s="3"/>
      <c r="F294" s="3"/>
      <c r="H294" s="3"/>
      <c r="I294" s="3"/>
      <c r="J294" s="3"/>
      <c r="K294" s="3"/>
      <c r="L294" s="3"/>
      <c r="M294" s="3"/>
    </row>
    <row r="295" spans="1:13" s="1" customFormat="1">
      <c r="A295" s="1" t="s">
        <v>14</v>
      </c>
      <c r="B295" s="7">
        <v>6</v>
      </c>
      <c r="E295" s="3"/>
      <c r="F295" s="3"/>
      <c r="H295" s="3"/>
      <c r="I295" s="3"/>
      <c r="J295" s="3"/>
      <c r="K295" s="3"/>
      <c r="L295" s="3"/>
      <c r="M295" s="3"/>
    </row>
    <row r="296" spans="1:13" s="1" customFormat="1">
      <c r="A296" s="1" t="s">
        <v>17</v>
      </c>
      <c r="E296" s="3"/>
      <c r="F296" s="3"/>
      <c r="H296" s="3"/>
      <c r="I296" s="3"/>
      <c r="J296" s="3"/>
      <c r="K296" s="3"/>
      <c r="L296" s="3"/>
      <c r="M296" s="3"/>
    </row>
    <row r="297" spans="1:13">
      <c r="A297" s="1" t="s">
        <v>18</v>
      </c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>
      <c r="A298" s="1" t="s">
        <v>19</v>
      </c>
    </row>
    <row r="299" spans="1:13">
      <c r="A299" s="1" t="s">
        <v>20</v>
      </c>
      <c r="D299" s="1"/>
    </row>
    <row r="300" spans="1:13">
      <c r="A300" s="1" t="s">
        <v>21</v>
      </c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 s="1" customFormat="1">
      <c r="A302" s="1" t="s">
        <v>14</v>
      </c>
      <c r="B302" s="7">
        <v>7</v>
      </c>
      <c r="E302" s="3"/>
      <c r="F302" s="3"/>
      <c r="H302" s="3"/>
      <c r="I302" s="3"/>
      <c r="J302" s="3"/>
      <c r="K302" s="3"/>
      <c r="L302" s="3"/>
      <c r="M302" s="3"/>
    </row>
    <row r="303" spans="1:13" s="1" customFormat="1">
      <c r="A303" s="1" t="s">
        <v>17</v>
      </c>
      <c r="H303" s="3"/>
      <c r="I303" s="3"/>
      <c r="J303" s="3"/>
      <c r="K303" s="3"/>
      <c r="L303" s="3"/>
      <c r="M303" s="3"/>
    </row>
    <row r="304" spans="1:13">
      <c r="A304" s="1" t="s">
        <v>18</v>
      </c>
      <c r="H304" s="2"/>
      <c r="I304" s="2"/>
      <c r="J304" s="2"/>
      <c r="K304" s="2"/>
      <c r="L304" s="2"/>
      <c r="M304" s="2"/>
    </row>
    <row r="305" spans="1:13">
      <c r="A305" s="1" t="s">
        <v>19</v>
      </c>
    </row>
    <row r="306" spans="1:13">
      <c r="A306" s="1" t="s">
        <v>20</v>
      </c>
    </row>
    <row r="307" spans="1:13">
      <c r="A307" s="1" t="s">
        <v>21</v>
      </c>
      <c r="C307">
        <f>B307/60</f>
        <v>0</v>
      </c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9" spans="1:13" s="1" customFormat="1">
      <c r="A309" s="1" t="s">
        <v>14</v>
      </c>
      <c r="B309" s="7">
        <v>8</v>
      </c>
      <c r="E309" s="3"/>
      <c r="F309" s="3"/>
      <c r="H309" s="3"/>
      <c r="I309" s="3"/>
      <c r="J309" s="3"/>
      <c r="K309" s="3"/>
      <c r="L309" s="3"/>
      <c r="M309" s="3"/>
    </row>
    <row r="310" spans="1:13" s="1" customFormat="1">
      <c r="A310" s="1" t="s">
        <v>17</v>
      </c>
      <c r="E310" s="3"/>
      <c r="F310" s="3"/>
      <c r="H310" s="3"/>
      <c r="I310" s="3"/>
      <c r="J310" s="3"/>
      <c r="K310" s="3"/>
      <c r="L310" s="3"/>
      <c r="M310" s="3"/>
    </row>
    <row r="311" spans="1:13">
      <c r="A311" s="1" t="s">
        <v>18</v>
      </c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 t="s">
        <v>19</v>
      </c>
    </row>
    <row r="313" spans="1:13">
      <c r="A313" s="1" t="s">
        <v>20</v>
      </c>
    </row>
    <row r="314" spans="1:13">
      <c r="A314" s="1" t="s">
        <v>21</v>
      </c>
      <c r="D314" s="1"/>
      <c r="E314" s="2"/>
      <c r="F314" s="2"/>
      <c r="G314" s="1"/>
      <c r="H314" s="2"/>
      <c r="I314" s="2"/>
      <c r="J314" s="2"/>
      <c r="K314" s="2"/>
      <c r="L314" s="2"/>
      <c r="M314" s="2"/>
    </row>
    <row r="316" spans="1:13" s="1" customFormat="1">
      <c r="A316" s="1" t="s">
        <v>14</v>
      </c>
      <c r="B316" s="7">
        <v>9</v>
      </c>
      <c r="E316" s="3"/>
      <c r="F316" s="3"/>
      <c r="H316" s="3"/>
      <c r="I316" s="3"/>
      <c r="J316" s="3"/>
      <c r="K316" s="3"/>
      <c r="L316" s="3"/>
      <c r="M316" s="3"/>
    </row>
    <row r="317" spans="1:13" s="1" customFormat="1">
      <c r="A317" s="12" t="s">
        <v>17</v>
      </c>
      <c r="B317" s="12"/>
      <c r="E317" s="3"/>
      <c r="F317" s="3"/>
      <c r="H317" s="3"/>
      <c r="I317" s="3"/>
      <c r="J317" s="3"/>
      <c r="K317" s="3"/>
      <c r="L317" s="3"/>
      <c r="M317" s="3"/>
    </row>
    <row r="318" spans="1:13">
      <c r="A318" s="1" t="s">
        <v>18</v>
      </c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 t="s">
        <v>19</v>
      </c>
    </row>
    <row r="320" spans="1:13">
      <c r="A320" s="1" t="s">
        <v>20</v>
      </c>
    </row>
    <row r="321" spans="1:13">
      <c r="A321" s="1" t="s">
        <v>21</v>
      </c>
      <c r="D321" s="1"/>
      <c r="E321" s="2"/>
      <c r="F321" s="2"/>
      <c r="G321" s="1"/>
      <c r="H321" s="2"/>
      <c r="I321" s="2"/>
      <c r="J321" s="2"/>
      <c r="K321" s="2"/>
      <c r="L321" s="2"/>
      <c r="M321" s="2"/>
    </row>
    <row r="323" spans="1:13" s="1" customFormat="1">
      <c r="A323" s="1" t="s">
        <v>14</v>
      </c>
      <c r="B323" s="7">
        <v>10</v>
      </c>
      <c r="E323" s="3"/>
      <c r="F323" s="3"/>
      <c r="H323" s="3"/>
      <c r="I323" s="3"/>
      <c r="J323" s="3"/>
      <c r="K323" s="3"/>
      <c r="L323" s="3"/>
      <c r="M323" s="3"/>
    </row>
    <row r="324" spans="1:13" s="1" customFormat="1">
      <c r="A324" s="1" t="s">
        <v>17</v>
      </c>
      <c r="E324" s="3"/>
      <c r="F324" s="3"/>
      <c r="H324" s="3"/>
      <c r="I324" s="3"/>
      <c r="J324" s="3"/>
      <c r="K324" s="3"/>
      <c r="L324" s="3"/>
      <c r="M324" s="3"/>
    </row>
    <row r="325" spans="1:13">
      <c r="A325" s="1" t="s">
        <v>18</v>
      </c>
      <c r="D325" s="1"/>
      <c r="E325" s="2"/>
      <c r="F325" s="2"/>
      <c r="G325" s="1"/>
      <c r="H325" s="2"/>
      <c r="I325" s="2"/>
      <c r="J325" s="2"/>
      <c r="K325" s="2"/>
      <c r="L325" s="2"/>
      <c r="M325" s="2"/>
    </row>
    <row r="326" spans="1:13">
      <c r="A326" s="1" t="s">
        <v>19</v>
      </c>
    </row>
    <row r="327" spans="1:13">
      <c r="A327" s="1" t="s">
        <v>20</v>
      </c>
    </row>
    <row r="328" spans="1:13">
      <c r="A328" s="1" t="s">
        <v>21</v>
      </c>
      <c r="D328" s="1"/>
      <c r="E328" s="2"/>
      <c r="F328" s="2"/>
      <c r="G328" s="1"/>
      <c r="H328" s="2"/>
      <c r="I328" s="2"/>
      <c r="J328" s="2"/>
      <c r="K328" s="2"/>
      <c r="L328" s="2"/>
      <c r="M3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showRuler="0" topLeftCell="A114" zoomScale="150" zoomScaleNormal="150" zoomScalePageLayoutView="150" workbookViewId="0"/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416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412</v>
      </c>
    </row>
    <row r="8" spans="1:5">
      <c r="A8" t="s">
        <v>415</v>
      </c>
      <c r="B8">
        <v>168765</v>
      </c>
    </row>
    <row r="9" spans="1:5">
      <c r="A9" t="s">
        <v>413</v>
      </c>
      <c r="B9">
        <v>118150</v>
      </c>
    </row>
    <row r="10" spans="1:5">
      <c r="A10" t="s">
        <v>414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322</v>
      </c>
    </row>
    <row r="21" spans="1:7">
      <c r="A21" t="s">
        <v>354</v>
      </c>
      <c r="B21">
        <v>138900</v>
      </c>
    </row>
    <row r="22" spans="1:7">
      <c r="A22" t="s">
        <v>355</v>
      </c>
      <c r="B22">
        <v>44104</v>
      </c>
    </row>
    <row r="23" spans="1:7">
      <c r="A23" t="s">
        <v>356</v>
      </c>
      <c r="B23">
        <v>2425</v>
      </c>
    </row>
    <row r="24" spans="1:7">
      <c r="A24" t="s">
        <v>417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342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343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344</v>
      </c>
      <c r="B48" t="s">
        <v>346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401</v>
      </c>
    </row>
    <row r="56" spans="1:6" s="1" customFormat="1">
      <c r="A56" s="1" t="s">
        <v>411</v>
      </c>
      <c r="E56" s="1" t="b">
        <v>1</v>
      </c>
    </row>
    <row r="57" spans="1:6">
      <c r="A57" t="s">
        <v>361</v>
      </c>
      <c r="E57" t="s">
        <v>362</v>
      </c>
    </row>
    <row r="58" spans="1:6">
      <c r="A58" t="s">
        <v>391</v>
      </c>
      <c r="E58" t="s">
        <v>392</v>
      </c>
    </row>
    <row r="59" spans="1:6">
      <c r="A59" t="s">
        <v>375</v>
      </c>
      <c r="E59" t="s">
        <v>390</v>
      </c>
    </row>
    <row r="60" spans="1:6">
      <c r="A60" t="s">
        <v>358</v>
      </c>
      <c r="E60" t="s">
        <v>389</v>
      </c>
    </row>
    <row r="61" spans="1:6">
      <c r="A61" t="s">
        <v>386</v>
      </c>
      <c r="E61" t="s">
        <v>387</v>
      </c>
    </row>
    <row r="62" spans="1:6">
      <c r="A62" t="s">
        <v>380</v>
      </c>
      <c r="E62" t="s">
        <v>381</v>
      </c>
    </row>
    <row r="63" spans="1:6">
      <c r="A63" t="s">
        <v>378</v>
      </c>
      <c r="E63" t="s">
        <v>379</v>
      </c>
    </row>
    <row r="64" spans="1:6">
      <c r="A64" t="s">
        <v>373</v>
      </c>
      <c r="E64" t="s">
        <v>374</v>
      </c>
    </row>
    <row r="65" spans="1:5">
      <c r="A65" t="s">
        <v>375</v>
      </c>
      <c r="E65" t="s">
        <v>376</v>
      </c>
    </row>
    <row r="66" spans="1:5">
      <c r="A66" t="s">
        <v>373</v>
      </c>
      <c r="E66" t="s">
        <v>377</v>
      </c>
    </row>
    <row r="67" spans="1:5">
      <c r="A67" t="s">
        <v>393</v>
      </c>
      <c r="E67" t="s">
        <v>372</v>
      </c>
    </row>
    <row r="68" spans="1:5">
      <c r="A68" t="s">
        <v>373</v>
      </c>
      <c r="E68" t="s">
        <v>377</v>
      </c>
    </row>
    <row r="69" spans="1:5">
      <c r="A69" t="s">
        <v>386</v>
      </c>
      <c r="E69" t="s">
        <v>387</v>
      </c>
    </row>
    <row r="70" spans="1:5">
      <c r="A70" t="s">
        <v>358</v>
      </c>
      <c r="E70" t="s">
        <v>389</v>
      </c>
    </row>
    <row r="71" spans="1:5">
      <c r="A71" t="s">
        <v>393</v>
      </c>
      <c r="E71" t="s">
        <v>372</v>
      </c>
    </row>
    <row r="72" spans="1:5">
      <c r="A72" t="s">
        <v>407</v>
      </c>
      <c r="E72" t="s">
        <v>379</v>
      </c>
    </row>
    <row r="73" spans="1:5">
      <c r="A73" t="s">
        <v>375</v>
      </c>
      <c r="E73" t="s">
        <v>390</v>
      </c>
    </row>
    <row r="74" spans="1:5">
      <c r="A74" t="s">
        <v>375</v>
      </c>
      <c r="E74" t="s">
        <v>410</v>
      </c>
    </row>
    <row r="76" spans="1:5">
      <c r="A76" t="s">
        <v>363</v>
      </c>
      <c r="E76" t="s">
        <v>360</v>
      </c>
    </row>
    <row r="77" spans="1:5">
      <c r="A77" t="s">
        <v>363</v>
      </c>
      <c r="E77" t="s">
        <v>364</v>
      </c>
    </row>
    <row r="78" spans="1:5">
      <c r="A78" t="s">
        <v>359</v>
      </c>
      <c r="E78" t="s">
        <v>365</v>
      </c>
    </row>
    <row r="79" spans="1:5">
      <c r="A79" t="s">
        <v>359</v>
      </c>
      <c r="E79" t="s">
        <v>360</v>
      </c>
    </row>
    <row r="80" spans="1:5">
      <c r="A80" t="s">
        <v>395</v>
      </c>
      <c r="E80" t="s">
        <v>394</v>
      </c>
    </row>
    <row r="81" spans="1:5">
      <c r="A81" t="s">
        <v>363</v>
      </c>
      <c r="E81" t="s">
        <v>364</v>
      </c>
    </row>
    <row r="82" spans="1:5">
      <c r="A82" t="s">
        <v>394</v>
      </c>
      <c r="E82" t="s">
        <v>395</v>
      </c>
    </row>
    <row r="83" spans="1:5">
      <c r="A83" t="s">
        <v>394</v>
      </c>
      <c r="E83" t="s">
        <v>395</v>
      </c>
    </row>
    <row r="84" spans="1:5">
      <c r="A84" t="s">
        <v>397</v>
      </c>
      <c r="E84" t="s">
        <v>398</v>
      </c>
    </row>
    <row r="85" spans="1:5">
      <c r="A85" t="s">
        <v>382</v>
      </c>
      <c r="E85" t="s">
        <v>383</v>
      </c>
    </row>
    <row r="86" spans="1:5">
      <c r="A86" t="s">
        <v>359</v>
      </c>
      <c r="E86" t="s">
        <v>360</v>
      </c>
    </row>
    <row r="88" spans="1:5">
      <c r="A88" t="s">
        <v>370</v>
      </c>
      <c r="E88" t="s">
        <v>371</v>
      </c>
    </row>
    <row r="89" spans="1:5">
      <c r="A89" t="s">
        <v>366</v>
      </c>
      <c r="E89" t="s">
        <v>367</v>
      </c>
    </row>
    <row r="90" spans="1:5">
      <c r="A90" t="s">
        <v>370</v>
      </c>
      <c r="E90" t="s">
        <v>388</v>
      </c>
    </row>
    <row r="91" spans="1:5">
      <c r="A91" t="s">
        <v>399</v>
      </c>
      <c r="E91" t="s">
        <v>400</v>
      </c>
    </row>
    <row r="92" spans="1:5">
      <c r="A92" t="s">
        <v>366</v>
      </c>
      <c r="E92" t="s">
        <v>367</v>
      </c>
    </row>
    <row r="95" spans="1:5">
      <c r="A95" t="s">
        <v>408</v>
      </c>
      <c r="E95" t="s">
        <v>409</v>
      </c>
    </row>
    <row r="96" spans="1:5">
      <c r="A96" t="s">
        <v>384</v>
      </c>
      <c r="E96" t="s">
        <v>385</v>
      </c>
    </row>
    <row r="97" spans="1:5">
      <c r="A97" t="s">
        <v>345</v>
      </c>
      <c r="E97" t="s">
        <v>406</v>
      </c>
    </row>
    <row r="98" spans="1:5">
      <c r="A98" t="s">
        <v>368</v>
      </c>
      <c r="E98" t="s">
        <v>369</v>
      </c>
    </row>
    <row r="99" spans="1:5">
      <c r="A99" t="s">
        <v>357</v>
      </c>
      <c r="E99" t="s">
        <v>396</v>
      </c>
    </row>
    <row r="100" spans="1:5">
      <c r="A100" t="s">
        <v>404</v>
      </c>
      <c r="E100" t="s">
        <v>405</v>
      </c>
    </row>
    <row r="102" spans="1:5">
      <c r="A102" t="s">
        <v>402</v>
      </c>
      <c r="E102" t="s">
        <v>403</v>
      </c>
    </row>
    <row r="128" spans="1:1" s="35" customFormat="1">
      <c r="A128" s="35" t="s">
        <v>347</v>
      </c>
    </row>
    <row r="129" spans="1:2">
      <c r="A129" s="41" t="s">
        <v>348</v>
      </c>
      <c r="B129" t="s">
        <v>349</v>
      </c>
    </row>
    <row r="130" spans="1:2">
      <c r="A130" t="s">
        <v>350</v>
      </c>
      <c r="B130" s="42" t="s">
        <v>351</v>
      </c>
    </row>
    <row r="131" spans="1:2" s="43" customFormat="1">
      <c r="A131" s="43" t="s">
        <v>352</v>
      </c>
      <c r="B131" s="44" t="s">
        <v>353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GO-Bayes</vt:lpstr>
      <vt:lpstr>GO-summary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2016-11-11T10:34:35Z</dcterms:modified>
</cp:coreProperties>
</file>