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MIUN\SMS on BRC\Analysis\"/>
    </mc:Choice>
  </mc:AlternateContent>
  <xr:revisionPtr revIDLastSave="0" documentId="13_ncr:1_{A099CC8B-7BB2-45E0-AD60-20E7172C9C1E}" xr6:coauthVersionLast="47" xr6:coauthVersionMax="47" xr10:uidLastSave="{00000000-0000-0000-0000-000000000000}"/>
  <bookViews>
    <workbookView xWindow="-108" yWindow="-108" windowWidth="23256" windowHeight="13896" activeTab="3" xr2:uid="{00000000-000D-0000-FFFF-FFFF00000000}"/>
  </bookViews>
  <sheets>
    <sheet name="full_list" sheetId="1" r:id="rId1"/>
    <sheet name="removing_duplicates" sheetId="3" r:id="rId2"/>
    <sheet name="removing_proceedings" sheetId="4" r:id="rId3"/>
    <sheet name="countin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 i="4" l="1"/>
  <c r="H87" i="4"/>
  <c r="H100" i="3"/>
  <c r="H99" i="3"/>
  <c r="H200" i="1"/>
  <c r="H199" i="1"/>
  <c r="H198" i="1"/>
  <c r="H197" i="1"/>
  <c r="H196" i="1"/>
  <c r="H195" i="1"/>
  <c r="H194" i="1"/>
  <c r="H193" i="1"/>
  <c r="H192" i="1"/>
  <c r="H191" i="1"/>
  <c r="H190" i="1"/>
  <c r="H189" i="1"/>
  <c r="H188" i="1"/>
  <c r="H187" i="1"/>
  <c r="H186" i="1"/>
  <c r="H184" i="1"/>
  <c r="H183" i="1"/>
  <c r="H182" i="1"/>
  <c r="H181" i="1"/>
  <c r="H179" i="1"/>
  <c r="H178" i="1"/>
  <c r="H177" i="1"/>
  <c r="H176" i="1"/>
  <c r="H175" i="1"/>
  <c r="H174" i="1"/>
  <c r="H173" i="1"/>
  <c r="H172" i="1"/>
  <c r="H171" i="1"/>
  <c r="H170" i="1"/>
  <c r="H169" i="1"/>
  <c r="H168" i="1"/>
  <c r="H166" i="1"/>
  <c r="H165" i="1"/>
  <c r="H164" i="1"/>
  <c r="H163" i="1"/>
  <c r="H162" i="1"/>
  <c r="H161" i="1"/>
  <c r="H160" i="1"/>
  <c r="H159" i="1"/>
  <c r="H158" i="1"/>
  <c r="H157" i="1"/>
  <c r="H156" i="1"/>
  <c r="H155" i="1"/>
  <c r="H154" i="1"/>
  <c r="H153" i="1"/>
  <c r="H152" i="1"/>
  <c r="H151" i="1"/>
</calcChain>
</file>

<file path=xl/sharedStrings.xml><?xml version="1.0" encoding="utf-8"?>
<sst xmlns="http://schemas.openxmlformats.org/spreadsheetml/2006/main" count="2607" uniqueCount="694">
  <si>
    <t>Title</t>
  </si>
  <si>
    <t>Year</t>
  </si>
  <si>
    <t>Automated classification of software bug reports</t>
  </si>
  <si>
    <t>Bug Severity Classification Using Semantic Feature with Convolution Neural Network</t>
  </si>
  <si>
    <t>15th International Conference on Computing and Information Technology, IC2IT 2019</t>
  </si>
  <si>
    <t>Automatic Classification of Software Bug Reports Based on LDA and Word2Vec</t>
  </si>
  <si>
    <t>Temporal dynamics of requirements engineering from mobile app reviews</t>
  </si>
  <si>
    <t>Classifying Issues into Custom Labels in GitBot</t>
  </si>
  <si>
    <t>Issue Report Classification Using Pre-trained Language Models</t>
  </si>
  <si>
    <t>Feature Comparison for Automatic Bug Report Classification</t>
  </si>
  <si>
    <t>An Intelligent Tool for Classifying Issue Reports</t>
  </si>
  <si>
    <t>Categorizing bugs with social networks: A case study on four open source software communities</t>
  </si>
  <si>
    <t>GitHub Bug Classification Using Pipeline Approach in Machine Learning</t>
  </si>
  <si>
    <t>4th International Conference on Tools and Methods of Program Analysis, TMPA 2017</t>
  </si>
  <si>
    <t>Improving the quality of software issue report descriptions in Turkish: An industrial case study at Softtech</t>
  </si>
  <si>
    <t>The automatic classification of fault trigger based bug report</t>
  </si>
  <si>
    <t>Deep Learning-based Production and Test Bug Report Classification using Source Files</t>
  </si>
  <si>
    <t>Bug Report Classification by Selecting Relevant Features Using Chi Square, Information Gain and Latent Semantic Analysis</t>
  </si>
  <si>
    <t>Security bug reports classification using fasttext</t>
  </si>
  <si>
    <t>GitHub Issue Classification Using BERT-Style Models</t>
  </si>
  <si>
    <t>ISTFA 2021: Proceedings from the 47th International Symposium for Testing and Failure Analysis Conference</t>
  </si>
  <si>
    <t>Transformer-Based Bug/Feature Classification; [Dönüştürücü Tabanli Hata-Istek Siniflandirma]</t>
  </si>
  <si>
    <t>The NLBSE'24 Tool Competition</t>
  </si>
  <si>
    <t>Automated classification of unstructured bilingual software bug reports: An industrial case study research</t>
  </si>
  <si>
    <t>A Multimodal Deep Learning Model Using Text, Image, and Code Data for Improving Issue Classification Tasks</t>
  </si>
  <si>
    <t>BERT-Based GitHub Issue Report Classification</t>
  </si>
  <si>
    <t>Evaluating software user feedback classifier performance on unseen apps, datasets, and metadata</t>
  </si>
  <si>
    <t>Combining text mining and data mining for bug report classification</t>
  </si>
  <si>
    <t>Classifying issue reports according to feature descriptions in a user manual based on a deep learning model</t>
  </si>
  <si>
    <t>A Comparative Study of Contemporary Learning Paradigms in Bug Report Priority Detection</t>
  </si>
  <si>
    <t>A data-driven approach for understanding invalid bug reports: An industrial case study</t>
  </si>
  <si>
    <t>Robust Learning of Deep Predictive Models from Noisy and Imbalanced Software Engineering Datasets</t>
  </si>
  <si>
    <t>Classification of open source software bug report based on transfer learning</t>
  </si>
  <si>
    <t>Ensemble data reduction techniques and Multi-RSMOTE via fuzzy integral for bug report classification</t>
  </si>
  <si>
    <t>Enriching Compiler Testing with Real Program from Bug Report</t>
  </si>
  <si>
    <t>Applying Large Language Models to Issue Classification</t>
  </si>
  <si>
    <t>Study on automatic defect report classification system with self attention visualization</t>
  </si>
  <si>
    <t>Large Language Models for Issue Report Classification</t>
  </si>
  <si>
    <t>Deep learning based valid bug reports determination and explanation</t>
  </si>
  <si>
    <t>Bug report classification based on vector space model</t>
  </si>
  <si>
    <t>Proceedings - 2023 IEEE/ACM 2nd International Workshop on Natural Language-Based Software Engineering, NLBSE 2023</t>
  </si>
  <si>
    <t>Mitigating the impact of mislabeled data on deep predictive models: an empirical study of learning with noise approaches in software engineering tasks</t>
  </si>
  <si>
    <t>Classifying bug reports to bugs and other requests using topic modeling</t>
  </si>
  <si>
    <t>Bug Report Classification into Orthogonal Defect Classification Defect Type using Long Short Term Memory</t>
  </si>
  <si>
    <t>An empirical evaluation of stacked generalization models for binary bug report classification</t>
  </si>
  <si>
    <t>A Survey on Machine Learning-based Automated Software Bug Report Classification</t>
  </si>
  <si>
    <t>A Supervised Bug Report Classification with Incorporate and Textual field Knowledge</t>
  </si>
  <si>
    <t>Bug Classifying and Assigning System (BCAS): An Automated Framework to Classify and Assign Bugs</t>
  </si>
  <si>
    <t>An Empirical Study to Investigate Class Imbalance Issue for Improving Security Bug Report Classification Prediction</t>
  </si>
  <si>
    <t>Combining Imbalance Learning Strategy and Multiclassifier Estimator for Bug Report Classification</t>
  </si>
  <si>
    <t>Proceedings - 1st International Workshop on Natural Language-Based Software Engineering, NLBSE 2022</t>
  </si>
  <si>
    <t>Bug Report Classification Using LSTM Architecture for More Accurate Software Defect Locating</t>
  </si>
  <si>
    <t>Where Is the Road for Issue Reports Classification Based on Text Mining?</t>
  </si>
  <si>
    <t>Issue report classification using a multimodal deep learning technique</t>
  </si>
  <si>
    <t>Bug or not? Bug Report classification using N-gram IDF</t>
  </si>
  <si>
    <t>Automatic Issue Classifier: A Transfer Learning Framework for Classifying Issue Reports</t>
  </si>
  <si>
    <t>Empirical validation of human factors in predicting issue lead time in open source projects</t>
  </si>
  <si>
    <t>A Comparison of Pretrained Models for Classifying Issue Reports</t>
  </si>
  <si>
    <t>A novel framework for labelling duplicate and non-duplicate bugs</t>
  </si>
  <si>
    <t>Approach of Bug Reports Classification Based on Cost Extreme Learning Machine; [基于代价极速学习机的软件缺陷报告分类方法]</t>
  </si>
  <si>
    <t>Proceedings - 2022 ACM/IEEE 44th International Conference on Software Engineering: New Ideas and Emerging Results, ICSE-NIER 2022</t>
  </si>
  <si>
    <t>Few-Shot Learning for Issue Report Classification</t>
  </si>
  <si>
    <t>Predicting the priority of bug reports using classification algorithms</t>
  </si>
  <si>
    <t>ClassifAI: Automating Issue Reports Classification using Pre-Trained BERT (Bidirectional Encoder Representations from Transformers) Language Models</t>
  </si>
  <si>
    <t>The NLBSE'23 Tool Competition</t>
  </si>
  <si>
    <t>A Comparative Study of Short Text Classification Methods for Bug Report Type Identification</t>
  </si>
  <si>
    <t>Large Language Models in Software Engineering: A Focus on Issue Report Classification and User Acceptance Test Generation</t>
  </si>
  <si>
    <t>Classifying bug reports into bugs and non-bugs using LSTM</t>
  </si>
  <si>
    <t>Ital-IA 2024 - Proceedings of the Ital-IA Intelligenza Artificiale - Thematic Workshops, co-located with the 4th CINI National Lab AIIS Conference on Artificial Intelligence, Ital-IA 2024</t>
  </si>
  <si>
    <t>Optimization of the bug report classification using genetic algorithm</t>
  </si>
  <si>
    <t>Code quality control by bug report classification</t>
  </si>
  <si>
    <t>Early Identification of Invalid Bug Reports in Industrial Settings – A Case Study</t>
  </si>
  <si>
    <t>Turkish Issue Report Classification in Banking Domain; [Bankacilik Alaninda Turkce Yazilim Hata Raporu Siniflandirmasi]</t>
  </si>
  <si>
    <t>Software Module Classification for Commercial Bug Reports</t>
  </si>
  <si>
    <t>ARB-BERT: An Automatic Aging-Related Bug Report Classification Method based on BERT</t>
  </si>
  <si>
    <t>Few-Shot Issue Report Classification with Adapters</t>
  </si>
  <si>
    <t>Proceedings - 2024 ACM/IEEE International Workshop on NL-Based Software Engineering, NLBSE 2024</t>
  </si>
  <si>
    <t>A bug rule based technique with feedback for classifying bug reports</t>
  </si>
  <si>
    <t>Automated duplicate bug report classification using subsequence matching</t>
  </si>
  <si>
    <t>Classifying software issue reports through association mining</t>
  </si>
  <si>
    <t>Security and performance bug reports identification with class-imbalance sampling and feature selection</t>
  </si>
  <si>
    <t>Data Detection in Wireless Sensor Network Based on Convex Hull and Naïve Bayes Algorithm</t>
  </si>
  <si>
    <t>Ontology assisted semi-supervised bug report classification</t>
  </si>
  <si>
    <t>Invalid bug reports complicate the software aging situation</t>
  </si>
  <si>
    <t>A novel technique for duplicate detection and classification of bug reports</t>
  </si>
  <si>
    <t>Hybrid support vector machine and K-nearest neighbor-based software testing for educational assistant</t>
  </si>
  <si>
    <t>Proceedings - IEEE 14th International Symposium on High-Assurance Systems Engineering, HASE 2012</t>
  </si>
  <si>
    <t>A Comparative Study of Class Rebalancing Methods for Security Bug Report Classification</t>
  </si>
  <si>
    <t>Text-To-Text Generation for Issue Report Classification</t>
  </si>
  <si>
    <t>Are Similar Bugs Fixed with Similar Change Operations? An Empirical Study</t>
  </si>
  <si>
    <t>Industrial adoption of machine learning techniques for early identification of invalid bug reports</t>
  </si>
  <si>
    <t>Research on Defect Priority Classification of Crowdsourcing Testing for Mobile Applications</t>
  </si>
  <si>
    <t>LLM-BRC: A large language model-based bug report classification framework</t>
  </si>
  <si>
    <t>Chaff from the Wheat: Characterizing and Determining Valid Bug Reports</t>
  </si>
  <si>
    <t>R2Fix: Automatically generating bug fixes from bug reports</t>
  </si>
  <si>
    <t>Works for Me! Cannot Reproduce – A Large Scale Empirical Study of Non-reproducible Bugs</t>
  </si>
  <si>
    <t>Defect report classification in accordance with areas of testing</t>
  </si>
  <si>
    <t>Abstract</t>
  </si>
  <si>
    <t>We target the problem of software bug reports classification. Our main aim is to build a classifier that is capable of classifying newly incoming bug reports into two predefined classes: corrective (defect fixing) report and perfective (major maintenance) report. This helps maintainers to quickly understand these bug reports and hence, allocate resources for each category. For this purpose, we propose a distinctive feature set that is based on the occurrences of certain keywords. The proposed feature set is then fed into a number of classification algorithms for building a classification model. The results of the proposed feature set achieved high accuracy in classification with SVM classification algorithm reporting an average accuracy of (93.1%) on three different open source projects. © 2019 Association for Computing Machinery.</t>
  </si>
  <si>
    <t>Bug report classification is an important phase of software engineering process. It falls under the testing and maintenance phase which is an important and time taking process. In today’s agile world it’s very important to deliver the software in less time without affecting the quality of software. It is the job of bug trigger to classify the bugs based on criticality. If bugs are classified incorrectly then it will induce a delay in the system as bugs with a high priority will not be dealt at the right time. This task done manually is prone to errors, thus there is a need for automatic classification of bugs to help the trigger. This paper proposed convolution neural network with L1 and L2 regularization compared with machine learning approach. Experimental analysis shows that all classes achieve significant improvement in results as compared to the previous approaches. © 2020, Springer Nature Singapore Pte Ltd.</t>
  </si>
  <si>
    <t>The proceedings contain 25 papers. The special focus in this conference is on Computing and Information Technology. The topics include: Instance-Based Learning for Blood Vessel Segmentation in Retinal Images; floor Projection Type Serious Game System for Lower Limb Rehabilitation Using Image Processing; image Processing Technique for Gender Determination from Medical Microscope Image; Accelerate the Detection Frame Rate of YOLO Object Detection Algorithm; analyze Facial Expression Recognition Based on Curvelet Transform via Extreme Learning Machine; ensemble Model for Segmentation of Lateral Ventricles from 3D Magnetic Resonance Imaging; deep Convolutional Neural Network with Edge Feature for Image Denoising; The Combination of Different Cell Sizes of HOG with KELM for Vehicle Detection; dynamic Data Management for an Associative P2P Memory; analyzing and Visualizing Anomalies and Events in Time Series of Network Traffic; extremely Fast Neural Computation Using Tally Numeral Arithmetic; Traceable CP-ABE for Outsourced Big Data in Cloud Storage; a Novel Solution for Virtual Server on the Data Consistency Maintenance in Cloud Storage Systems; data Integration Patterns in the Context of Enterprise Data Management; Evolutionary Dynamics of Service Provider Legacy Network Migration to Software Defined IPv6 Network; Hiding Patient Injury Information in Medical Images with QR Code; The Grid-Based Spatial ARIMA Model: An Innovation for Short-Term Predictions of Ocean Current Patterns with Big HF Radar Data; parameter-Free Outlier Scoring Algorithm Using the Acute Angle Order Difference Distance; improved Weighted Least Square Radiometric Calibration Based Noise and Outlier Rejection by Adjacent Comparagraph and Brightness Transfer Function; feature Comparison for Automatic Bug Report Classification.</t>
  </si>
  <si>
    <t>Obtaining the types of software faults is of great significance for fault location and repair. Usually, manual classification methods are expensive. In this paper, we propose an automatic classification framework for Bug Reports based on LDA and Word2Vec. The feature representation of common classification methods has the problems of data sparsity and high dimensionality, so this paper adopts the feature representation method that combines LDA and Word2vec, which can represent words as low-dimensional word vectors with semantic relationships. Furthermore, to improve the quality of the classification model, we introduce the Self-Attention mechanism. The results show that the framework can automatically classify Bug Reports well.  © 2022 IEEE.</t>
  </si>
  <si>
    <t>Opinion mining for app reviews aims to analyze people’s comments from app stores to support data-driven requirements engineering activities, such as bug report classification, new feature requests, and usage experience. However, due to a large amount of textual data, manually analyzing these comments is challenging, and machine-learning-based methods have been used to automate opinion mining. Although recent methods have obtained promising results for extracting and categorizing requirements from users’ opinions, the main focus of existing studies is to help software engineers to explore historical user behavior regarding software requirements. Thus, existing models are used to support corrective maintenance from app reviews, while we argue that this valuable user knowledge can be used for preventive software maintenance. This paper introduces the temporal dynamics of requirements analysis to answer the following question: how to predict initial trends on defective requirements from users’ opinions before negatively impacting the overall app’s evaluation? We present the MAPP-Reviews (Monitoring App Reviews) method, which (i) extracts requirements with negative evaluation from app reviews, (ii) generates time series based on the frequency of negative evaluation, and (iii) trains predictive models to identify requirements with higher trends of negative evaluation. The experimental results from approximately 85,000 reviews show that opinions extracted from user reviews provide information about the future behavior of an app requirement, thereby allowing software engineers to anticipate the identification of requirements that may affect the future app’s ratings. © 2022 Alves de Lima et al.</t>
  </si>
  <si>
    <t>GitBots are bots in Git repositories to automate repetitive tasks that occur in software development, testing and maintenance. Git-Bots are expected to perform the repetitive tasks that are normally done by humans, such as feedback on issue reports and answers to questions. However, studies on GitBots for labeling issue reports fall short of replacing developers' labeling tasks. Developers still manually attach labels to issues. In this paper, we introduce an issue labeling bot classifying issue reports into custom labels that developers define by themselves so that our bot could attach labels in a similar way to human behavior.  © 2022 ACM.</t>
  </si>
  <si>
    <t>This paper describes our participation in the tool competition organized in the scope of the 1st International Workshop on Natural Language-based Software Engineering. We propose a supervised approach relying on fine-tuned BERT-based language models for the automatic classification of GitHub issues. We experimented with different pre-trained models, achieving the best performance with fine-tuned RoBERTa (F1 =.8591).  © 2022 ACM.</t>
  </si>
  <si>
    <t>Nowadays, various bug tracking systems (BTS) such as Jira, Trace, and Bugzilla have been developed and proposed to gather the issues from users worldwide. This is because those issues, called bug reports, contain a significant information for software quality maintenance and improvement. However, many bug reports with poor quality might have been submitted to the BTS. In general, the reported bugs in the BTS are firstly analyzed and filtered out by bug triagers. However, with the increasing amount of bug reports in the BTS, manually classifying bug reports is a time-consuming task. To address this problem, automatically distinguishing of bugs and non-bugs is necessary. To the best of our knowledge, this task is never easy for bug reports classification because the problem of bug reports misclassification still occurs to date. The background of this problem may be arise from using inappropriate or confusing features. Therefore, this work aims to study and discover the most proper features for binary bug report classification. This study compares seven features such as unigram, bigram, camel case, unigram+bigram, unigram+camel case, bigram+ camel case, and all features together. The experimental results show that the unigram+camel case should be the most proper features for binary bug report classification, especially when using with the logistic regression algorithm. Consequently, the unigram+camel case should be the proper feature to distinguish bug reports from the non-bugs ones. © 2020, Springer Nature Switzerland AG.</t>
  </si>
  <si>
    <t>A considerable amount of issue reports are submitted daily in large-scale software development. Manually reviewing and classifying each issue report is challenging and error-prone. Thus, to assist practitioners, in this paper, we propose and evaluate an automatic supervised machine learning-based approach that can automatically predict the newly submitted issue report type (i.e., bug, feature, question, or documentation). We applied the supervised machine learning-based approach to over 1.4 million issue reports data from real open-source projects. We performed our experiments using Stochastic Gradient Descent (SGD)-based classifier and achieved an F1 micro average score of 0.8523. © 2023 IEEE.</t>
  </si>
  <si>
    <t>Efficient bug triaging procedures are an important precondition for successful collaborative software engineering projects. Summarizing the results of a recent study [ZSTS13], in this paper we present a method to automatically identify valid bug reports which a) contain enough information to be reproduced, b) refer to actual software issues, and c) are not duplicates. Focusing on the social dimension of bug handling communities, we use network analytic measures to quantify the position of bug reporters in the collaboration networks of Open Source Software (OSS) communities. Based on machine learning techniques we then use these measures to predict whether bugs reported by users will eventually be identified as valid. A study on a large-scale data set covering more than 700,000 bug reports that have been collected from the BUGZILLA installations of four major OSS communities shows that our method achieves a remarkable precision of up to 90%. © Gessellschaft für Informatik, Bonn 2014.</t>
  </si>
  <si>
    <t>GitHub bug classification refers to the process of automatically categorizing bug reports or issues on GitHub into predefined categories based on their text content. This process helps to improve the efficiency of software development teams by reducing the time spent on manual issue triage. By using machine learning techniques such as Naive Bayes, Decision Trees, and Logistic Regression, a model can be trained on a dataset of past issues and then used to classify new issues as they are submitted. This study aims to build a machine-learning model for GitHub bug classification using a pipeline approach and evaluate its accuracy, precision, and recall performance.The study also includes a comprehensive literature review of bug tracking and classification techniques, existing systems and approaches, and evaluation metrics for performance measures. The research design and strategy, data collection and sources, and ethical considerations are also discussed in detail.The practice of automatically classifying bug reports or issues on GitHub into specified categories based on their text content is called GitHub bug categorization. By cutting down on the time needed for manual problem triage, this technique increases the effectiveness of software development teams. © 2023 IEEE.</t>
  </si>
  <si>
    <t>The proceedings contain 17 papers. The special focus in this conference is on Tools and Methods of Program Analysis. The topics include: Layered layouts for software systems visualization using nested Petri nets; unity application testing automation with appium and image recognition; compositional process model synthesis based on interface patterns; using functional directives to analyze code complexity; generating cost-aware covering arrays for free; statically checking conventionality of array objects in JavaScript; a survey of high-performance computing for software verification; predicate abstraction based configurable method for data race detection in Linux Kernel; Extended context-free grammars parsing with generalized LL; defect report classification in accordance with areas of testing; technology and tools for developing industrial software test suites based on formal models and implementing scalable testing process on supercomputer; dl-Check: Dynamic potential deadlock detection tool for Java programs; a survey on model-based testing tools for test case generation; functional parser of markdown language based on monad combining and monoidal source stream representation; Simple type-based alias analysis for a VLIW processor.</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</si>
  <si>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 © The Author(s), under exclusive licence to Springer Science+Business Media, LLC, part of Springer Nature 2024.</t>
  </si>
  <si>
    <t>Understanding the types of defects is of practical interest, which could help developers adopt proper measures in current and future software releases. As the amount of bug reports increasing, manual classification brings a heavy burden to developers. In this paper, we propose a word2vec based framework of multi-granularity automatic classification for bug reports based on fault triggers. Except classifying bug reports into bug/non-bug and Bohrbug/Mandelbug, the classification of Mandelbugs is the focus of this paper. Characteristic representation of common classification methods suffer from data sparsity and high dimensionality, thus we use word2vec, which can express words as low-dimensional word vectors with semantic relations in this paper. Furthermore, in order to improve the quality of classification, we analyzed the impact factors of classification. The results show that our method performs well in automatic classifying bugs into fault trigger classes. © 2017 IEEE.</t>
  </si>
  <si>
    <t>Classifying production and test bug reports can significantly improve not only the accuracy of performance evaluation but also the performance of information retrieval-based bug localization (IRBL). However, it is time-consuming for developers to classify these bug reports manually. This study proposes a production and test bug report classification method based on deep learning. Our method uses a set of source files and model tuning to solve the problem of insufficient and sparse bug reports when applying deep learning. Our experimental results reveal that the macro f1-score of our method is 0.84 and can improve the IRBL performance by 20%. © 2022 IEEE.</t>
  </si>
  <si>
    <t>In machine learning, feature selection is a very important step to reduce the dimensionality of data by removing irrelevant features, redundant data to improve the learning accuracy. As the dimensionality of data has increased, feature selection has become a challenging task. Various approaches have been proposed for feature selection. In this study, we have analyzed the effectiveness of three widely used feature selection methods namely Chi square; information gain and latent semantic analysis (LSA) to classify the software bugs. The performance of four classifiers K nearest neighbor, Random Forest, naïve bayes and support vector machine are evaluated for the above feature selection methods in terms of accuracy, precision and recall. © 2021 IEEE.</t>
  </si>
  <si>
    <t>Software developers and maintainers must address security bug reports (SBRs) before they are publicly disclosed, and their system is left vulnerable to attack. Bug tracking systems may contain securities-related reports which are unlabeled as SBRs, which makes it hard for developers to identify them. Therefore, finding unlabeled SBRs is an essential to help security expert developers identify these security issues fast and accurately. The goal of this paper is to aid software developers to better classify bug reports that identify security vulnerabilities as security bug reports through fasttext classifier. Previous work has applied text analytics and machine learning learners to classify which bug reports are security related. We improve on that work, as shown by our analysis of five open-source projects. We first collected a dataset of 45,940 bug reports from five software repositories (e.g., the work of Peters et al. and Shu et al.). Second, we conducted an experiment throughout the classification of SBRs using machine learning technique; particularly, we built fasttext classifiers. Finally, we investigated the accuracy of our built fasttext classifiers in identifying SBRs. Our experiment results show that our fasttext classifier can achieve an average F1 score of 0.81 when used to identify SBRs. Furthermore, we examined the generalizability of identifying SBRs by applying cross-project validation, and our results showed that the fasttext classifier is able to achieve an average F1 score values of 0.65. Finally, we made our data and results available at Alqahtani (fasttext implementation, 2023. https://github.com/isultane/fasttext_classifications) to help the replication of our work. © The Author(s), under exclusive licence to Springer-Verlag GmbH, DE 2023.</t>
  </si>
  <si>
    <t>Recent innovations in natural language processing techniques have led to the development of various tools for assisting software developers. This paper provides a report of our proposed solution to the issue report classification task from the NL-Based Software Engineering workshop. We approach the task of classifying issues on GitHub repositories using BERT-style models [1, 2, 6, 8] We propose a neural architecture for the problem that utilizes contextual embeddings for the text content in the GitHub issues. Besides, we design additional features for the classification task. We perform a thorough ablation analysis of the designed features and benchmark various BERT-style models for generating textual embeddings. Our proposed solution performs better than the competition organizer's method and achieves an F1 score of 0.8653. Our code and trained models are available at https://github.com/Kadam-Tushar/Issue-Classifier.  © 2022 ACM.</t>
  </si>
  <si>
    <t>The proceedings contain 93 papers. The topics discussed include: analysis of time-resolved thermal responses in lock-in thermography by independent component analysis (ICA) for a 3D spatial separation of weak thermal sources and defects; report classification for semiconductor failure analysis; logo classification and data augmentation techniques for PCB assurance and counterfeit detection; machine learning based optimization technique for high-capacity V-NAND flash memory; using ontologies in failure analysis; locate faulty components by IR based direct current injection method with analog signature analysis; failure analysis challenges of phase change memory test structures with two case studies; large-scale CT inspection of feed-through EMI filters for space application; and high aspect ratio vertical bipolar junction transistor NPN device fault isolation and analysis techniques.</t>
  </si>
  <si>
    <t>Automatic classification of a software bug report as a 'bug' or 'feature' is essential to accelerate closed-source software development. In this work, we focus on automating the bug/feature classification task with artificial intelligence using a newly constructed dataset of Turkish software bug reports collected from a commercial project. We train and test support vector machine (SVM), k-nearest neighbors (KNN), convolutional neural network (CNN), transformer-based models, and similar artificial intelligence models on the collected reports. Results of the experiments show that transformer-based BERTurk is the best-performing model for the bug/feature classification task. © 2023 IEEE.</t>
  </si>
  <si>
    <t>We report on the organization and results of the tool competition of the third International Workshop on Natural Language-based Software Engineering (NLBSE'24). As in prior editions, we organized the competition on automated issue report classification, with focus on small repositories, and on automated code comment classification, with a larger dataset. In this tool competition edition, six teams submitted multiple classification models to automatically classify issue reports and code comments. The submitted models were fine-Tuned and evaluated on a benchmark dataset of 3 thousand issue reports or 82 thousand code comments, respectively. This paper reports details of the competition, including the rules, the teams and contestant models, and the ranking of models based on their average classification performance across issue report and code comment types.  © 2024 ACM.</t>
  </si>
  <si>
    <t>Software bug report classification is a critical process to understand the nature, implications, and causes of software failures. Furthermore, classification enables a fast and appropriate reaction to software bugs. However, for large-scale projects, one must deal with a broad set of bugs from multiple types. In this context, manually classifying bugs becomes cumbersome and time-consuming. Although several studies have addressed automated bug classification using machine learning techniques, they have mainly focused on academic case studies, open-source software, and unilingual text input. This paper presents our automated bug classification approach applied and validated in an industrial case study. In contrast to earlier studies, our study is applied to a commercial software system based on unstructured bilingual bug reports written in English and Turkish. The presented approach adopts and integrates machine learning (ML), text mining, and natural language processing (NLP) techniques to support the classification of software bugs. The approach has been applied within an industrial case study. Compared to manual classification, our results show that bug classification can be automated and even performs better than manual bug classification. Our study shows that the presented approach and the corresponding tools effectively reduce the manual classification time and effort. © 2021 by the authors. Licensee MDPI, Basel, Switzerland.</t>
  </si>
  <si>
    <t>Issue reports are valuable resources for the continuous maintenance and improvement of software. Managing issue reports requires a significant effort from developers. To address this problem, many researchers have proposed automated techniques for classifying issue reports. However, those techniques fall short of yielding reasonable classification accuracy. We notice that those techniques rely on text-based unimodal models. In this paper, we propose a novel multimodal model-based classification technique to use heterogeneous information in issue reports for issue classification. The proposed technique combines information from text, images, and code of issue reports. To evaluate the proposed technique, we conduct experiments with four different projects. The experiments compare the performance of the proposed technique with text-based unimodal models. Our experimental results show that the proposed technique achieves a 5.07% to 14.12% higher F1-score than the text-based unimodal models. Our findings demonstrate that utilizing heterogeneous data of issue reports helps improve the performance of issue classification. © 2023 by the authors.</t>
  </si>
  <si>
    <t>Issue tracking is one of the integral parts of software development, especially for open source projects. GitHub, a commonly used software management tool, provides its own issue tracking system. Each issue can have various tags, which are manually assigned by the project's developers. However, manually labeling software reports is a time-consuming and error-prone task. In this paper, we describe a BERT-based classification technique to automatically label issues as questions, bugs, or enhancements. We evaluate our approach using a dataset containing over 800,000 labeled issues from real open source projects available on GitHub. Our approach classified reported issues with an average F1-score of 0.8571. Our technique outperforms a previous machine learning technique based on FastText.  © 2022 ACM.</t>
  </si>
  <si>
    <t>Understanding users’ needs is crucial to building and maintaining high quality software. Online software user feedback has been shown to contain large amounts of information useful to requirements engineering (RE). Previous studies have created machine learning classifiers for parsing this feedback for development insight. While these classifiers report generally good performance when evaluated on a test set, questions remain as to how well they extend to unseen data in various forms. This study evaluates machine learning classifiers’ performance on feedback for two common classification tasks (classifying bug reports and feature requests). Using seven datasets from prior research studies, we investigate the performance of classifiers when evaluated on feedback from different apps than those contained in the training set and when evaluated on completely different datasets (coming from different feedback channels and/or labelled by different researchers). We also measure the difference in performance of using channel-specific metadata as a feature in classification. We find that using metadata as features in classifying bug reports and feature requests does not lead to a statistically significant improvement in the majority of datasets tested. We also demonstrate that classification performance is similar on feedback from unseen apps compared to seen apps in the majority of cases tested. However, the classifiers evaluated do not perform well on unseen datasets. We show that multi-dataset training or zero shot classification approaches can somewhat mitigate this performance decrease. We discuss the implications of these results on developing user feedback classification models to analyse and extract software requirements. © 2023, The Author(s), under exclusive licence to Springer Science+Business Media, LLC, part of Springer Nature.</t>
  </si>
  <si>
    <t>Bug reports represent an important information source for software construction. Misclassification of these reports inevitably introduces bias. Manual examinations can help reduce the noise, but bring a heavy burden for developers instead. In this paper, we propose a multi-stage approach by combining both text mining and data mining techniques to automate the prediction process. The first stage leverages text mining techniques to analyze the summary parts of bug reports and classifies them into three levels of probability. The extracted features and some other structured features of bug reports are then fed into the machine learner in the second stage. Data grafting techniques are employed to bridge the two stages. Comparative experiments with previous studies on the same data - three large-scale open-source projects - consistently achieve a reasonable enhancement (from 77.4% to 81.7%, 76.1% to 81.6%, and 87.4% to 93.7%, respectively) over their best results in terms of overall performance. Additional comparative empirical experiments on other seven popular open-source systems confirm the findings. Moreover, based on the data obtained, we also empirically studied the impact relation between the underlying classifiers and various other properties of the combined model. A prototypical recommender system has been developed to demonstrate the applicability of our approach. Copyright © 2016 John Wiley &amp; Sons, Ltd.</t>
  </si>
  <si>
    <t>Efficient bug triaging procedures are an important precondition for successful collaborative software engineering projects. Triaging bugs can become a laborious task particularly in open source software (OSS) projects with a large base of comparably inexperienced part-time contributors. In this paper, we propose an efficient and practical method to identify valid bug reports which a) refer to an actual software bug, b) are not duplicates and c) contain enough information to be processed right away. Our classification is based on nine measures to quantify the social embeddedness of bug reporters in the collaboration network. We demonstrate its applicability in a case study, using a comprehensive data set of more than 700, 000 bug reports obtained from the Bugzilla installation of four major OSS communities, for a period of more than ten years. For those projects that exhibit the lowest fraction of valid bug reports, we find that the bug reporters' position in the collaboration network is a strong indicator for the quality of bug reports. Based on this finding, we develop an automated classification scheme that can easily be integrated into bug tracking platforms and analyze its performance in the considered OSS communities. A support vector machine (SVM) to identify valid bug reports based on the nine measures yields a precision of up to 90.3% with an associated recall of 38.9%. With this, we significantly improve the results obtained in previous case studies for an automated early identification of bugs that are eventually fixed. Furthermore, our study highlights the potential of using quantitative measures of social organization in collaborative software engineering. It also opens a broad perspective for the integration of social awareness in the design of support infrastructures. © 2013 IEEE.</t>
  </si>
  <si>
    <t>Context: Issue reports are documents with which users report problems and state their opinions on a software system. Issue reports are useful for software maintenance, but managing them requires developers’ considerable manual effort. To reduce such effort, previous studies have mostly suggested methods for automatically classifying issue reports. However, most of those studies classify issue reports according to issue types, based only on whether the report is relevant to a bug, whether the report is duplicated, or whether the issue is functional or nonfunctional. Objective: In this paper, we intend to link issue reports and a user manual and so propose a deep learning model-based method that classifies issue reports according to software features that are described in the user manual in order to help developers relate issue reports to features to make changes to a software system. Method: In order to classify issue reports according to the feature descriptions in a user manual, our method uses a deep learning technique with a word embedding technique. The key insight in our method is that the sections of a user manual that describe software features contain the words and sentences similar to those in issue reports. Based on the insight, we construct a classification model that learns the feature descriptions (i.e. sections) in a user manual and classifies issue reports according to the feature descriptions. Results: We evaluate the proposed method by comparing its classification performance with that of the state-of-the-art method, TicketTagger. The experimental results show that the proposed method yields 10% ∼ 24% higher classification f1-score than that of TicketTagger. We also experiment with two deep learning models and four word embedding techniques and find out that the Convolution Neural Network model with FastText (or GloVe) yields the best performance. Conclusion: Our study shows the feasibility of classifying issue reports according to software features, which can be the basis for successive studies to classify issue reports into software features. © 2021</t>
  </si>
  <si>
    <t>The increasing complexity of software development demands efficient automated bug report priority classification, and recent advancements in deep learning hold promise. This paper presents a comparative study of contemporary learning paradigms, including BERT, vector databases, large language models (LLMs), and a simple novel learning paradigm, contrastive learning for BERT. Utilizing datasets from bug reports, movie reviews, and app reviews, we evaluate and compare the performance of each approach. We find that transformer encoder-only models outperform in classification tasks measured by the precision, recall, and F1 score transformer decoder-only models despite an order of magnitude gap between the number of parameters. The novel use of contrastive learning for BERT demonstrates promising results in capturing subtle nuances in text data. This work highlights the potential of advanced NLP techniques for automated bug report priority classification and underscores the importance of considering multiple factors when developing models for this task. The paper's main contributions are a comprehensive evaluation of various learning paradigms, such as vector databases and LLMs, an introduction of contrastive learning for BERT, an exploration of applicability to other text classification tasks, and a contrastive learning procedure that exploits ordinal information between classes. © 2013 IEEE.</t>
  </si>
  <si>
    <t>Context: Bug reports created during software development and maintenance do not always describe deviations from a system's valid behavior. Such invalid bug reports may consume significant resources and adversely affect the prioritization and resolution of valid bug reports. There is a need to identify preventive actions to reduce the inflow of invalid bug reports. Existing research has shown that manually analyzing invalid bug report descriptions provides cues regarding preventive actions. However, such a manual approach is not cost-effective due to the time required to analyze a sufficiently large number of bug reports needed to identify useful patterns. Furthermore, the analysis needs to be repeated as the underlying causes of invalid bug reports change over time. Objective: In this study, we propose and evaluate the use of Latent Dirichlet Allocation (LDA), a topic modeling approach, to support practitioners in suggesting preventive actions to avoid the creation of similar invalid bug reports in the future. Method: In an industrial case study, we first manually analyzed descriptions of invalid bug reports to identify common patterns in their descriptions. We further investigated to what extent LDA can support this manual process. We used expert-based validation to evaluate the relevance of identified common patterns and their usefulness in suggesting preventive measures. Results: We found that invalid bug reports have common patterns that are perceived as relevant, and they can be used to devise preventive measures. Furthermore, the identification of common patterns can be supported with automation. Conclusion: Using LDA, practitioners can effectively identify representative groups of bug reports (i.e., relevant common patterns) from a large number of bug reports and analyze them further to devise preventive measures. © 2023 The Author(s)</t>
  </si>
  <si>
    <t>With the rapid development of Deep Learning, deep predictive models have been widely applied to improve Software Engineering tasks, such as defect prediction and issue classification, and have achieved remarkable success. They are mostly trained in a supervised manner, which heavily relies on high-quality datasets. Unfortunately, due to the nature and source of software engineering data, the real-world datasets often suffer from the issues of sample mislabelling and class imbalance, thus undermining the effectiveness of deep predictive models in practice. This problem has become a major obstacle for deep learning-based Software Engineering. In this paper, we propose RobustTrainer, the first approach to learning deep predictive models on raw training datasets where the mislabelled samples and the imbalanced classes coexist. RobustTrainer consists of a two-stage training scheme, where the first learns feature representations robust to sample mislabelling and the second builds a classifier robust to class imbalance based on the learned representations in the first stage. We apply RobustTrainer to two popular Software Engineering tasks, i.e., Bug Report Classification and Software Defect Prediction. Evaluation results show that RobustTrainer effectively tackles the mislabelling and class imbalance issues and produces significantly better deep predictive models compared to the other six comparison approaches.  © 2022 ACM.</t>
  </si>
  <si>
    <t>Currently, the feature richness of text encoding vectors in the bug report classification model based on deep learning is limited by the size of the domain dataset and the quality of the text. However, it is difficult to further enrich the features of text encoding vectors. At the same time, most existing bug report classification methods ignore the submitter's personal information. To solve these problems, we construct nine personal information characteristics of bug report submitters in GitHub by survey. Then, we propose a GitHub bug report classification method named personal information fine-tuning network (PIFTNet) based on transfer learning and the submitter's personal information. PIFTNet transfers the general text feature vectors in bidirectional encoder representation from transformers (BERT) to the domain of bug report classification by fine-tuning the pre-training parameters in BERT. It also combines the text characteristics and the characteristics of the submitter's personal information to construct the classification model. In addition, we propose a two-stage training method to alleviate the catastrophic changes in the pre-training parameters and loss of the initially learned knowledge caused by direct training of PIFTNet. We verify the proposed PIFTNet on the dataset extracted from GitHub and empirical results prove the effectiveness of PIFTNet. © 2022 John Wiley &amp; Sons Ltd.</t>
  </si>
  <si>
    <t>Due to the unavoidable bugs appearing in the most of the software systems, bug resolution has become one of the most important activities in software maintenance. To decrease the time cost in manual work, text classification techniques are applied to automatically identify severity of bug reports. In this paper, we address the problem of low-quality and class imbalance for identifying the severity of bug reports. First, we combine feature selection with instance selection to simultaneously reduce the bug report dimension and the word dimension, which could get small-scale and high-quality reduced data set. Then, an improve random oversampling technique, named, RSMOTE, which is presented to weaken the imbalancedness degree of class distribution. Finally, to avoid the random over-sampling uncertainty of RSMOTE, we develop an ensemble learning algorithm, which is based on Choquet fuzzy integral, to combine multiple RSMOTE. We empirically investigate the performance of data reduction on ten data sets of three large open source projects, namely, Eclipse, Mozilla, and GNOME. The results show that our approach can effectively reduce the data scale and improve the performance of identifying the severity of bug reports. © 2013 IEEE.</t>
  </si>
  <si>
    <t>Researchers have proposed various approaches to generate test programs. The state-of-the-art approaches can be roughly divided into random-based and mutation-based approaches: random-based approaches generate random programs and mutation-based approaches mutate programs to generate more test programs. Both lines of approaches mainly generate random code, but it is more beneficial to use real programs, since it is easier to learn the impacts of compiler bugs and it becomes reasonable to use both valid and invalid code. However, most real programs from code repositories are ineffective to trigger compiler bugs, partially because they are compiled before they are submitted. In this experience paper, we apply two techniques such as differential testing and code snippet extraction to the specific research domain of compiler testing. Based on our observations on the practice of testing compilers, we identify bug reports of compilers as a new source for compiler testing. To illustrate the benefits of the new source, we implement a tool, called LeRe, that extracts test programs from bug reports and uses differential testing to detect compiler bugs with extracted programs. After we enriched the test programs, we have found 156 unique bugs in the latest versions of gcc and clang. Among them, 103 bugs are confirmed as valid, and 9 bugs are already fixed. Our found bugs contain 59 accept-invalid bugs and 33 reject-valid bugs. In these bugs, compilers wrongly accept invalid programs or reject valid programs. The new source enables us detecting accept-invalid and reject-valid bugs that were usually missed by the prior approaches. The prior approaches seldom report the two types of bugs. Besides our found bugs, we also present our analysis on our invalid bug reports. The results are useful for programmers, when they are switching from one compiler to another, and can provide insights, when researchers apply differential testing to detect bugs in more types of software.  © 2022 ACM.</t>
  </si>
  <si>
    <t>Effective prioritization of issue reports in software engineering helps to optimize resource allocation and information recovery. However, manual issue classification is laborious and lacks scalability. As an alternative, many open source software (OSS) projects employ automated processes for this task, yet this relies on substantial datasets for adequate training. This research investigates an automated approach to issue classification based on Generative Pre-Trained Transformers (GPT). By leveraging the capabilities of such models, we aim to develop a robust system for prioritizing issue reports accurately, mitigating the necessity for extensive training data while maintaining reliability. In our research, we have developed a GPT-based approach to label issues accurately with a reduced training dataset. By reducing reliance on massive data requirements and focusing on few-shot fine-Tuning, we found a more accessible and efficient solution for issue classification. Our model predicted issue labels in individual projects up to 93.2 \% in precision, 95 \% in recall, and 89.3 \% in F1-score.  © 2024 ACM.</t>
  </si>
  <si>
    <t>In recent years, software in devices such as smartphones and tablets has become increasingly multifunctional, and the use of OSS has become essential. In software development using large-scale OSS, it is important to report defects to appropriate personnel promptly. In this paper, we propose a method to classifying defect reports into appropriate categories using fine-tuned BERT and visualize self-attention information. In the evaluation, category classification was performed using defect reports of the actual OSS project. The F1 score was 0.87, which indicated that high-accuracy classification was possible. Also, the visualization results show that category-specific words can be extracted. © 2020 IEEE.</t>
  </si>
  <si>
    <t>Effective issue classification is crucial for efficient software project management. However, labels assigned to issues are often inconsistent, which can negatively impact the performance of supervised classification models. In this work, we investigate how label consistency and training data size affect automatic issue classification. We first evaluate a few-shot learning approach on a manually validated dataset and compare it to fine-tuning on a larger crowd-sourced set. The results show that our approach achieves higher accuracy when trained and tested on consistent labels. We then examine zero-shot classification using GPT-3.5, finding that its performance is comparable to supervised models despite having no fine-tuning. This suggests that generative models can help classify issues when annotated data is limited. Overall, our findings provide insights into balancing data quantity and quality for issue classification. © 2024 Copyright for this paper by its authors.</t>
  </si>
  <si>
    <t>Bug reports are widely used by developers to fix bugs. Due to the lack of experience, reporters may submit numerous invalid bug reports. Manually determining valid bug reports is a laborious task. Automatically identifying valid bug reports can save time and effort for bug analysis. In this paper, we propose a deep learning-based approach to determine and explain valid bug reports using only textual information i.e., summaries and descriptions of bug reports. Convolutional neural network (CNN) is applied to capture their contextual and semantic features. Moreover, by analyzing the spatial structure of CNN, we backtrack the trained CNN model to get phrases that can explain valid bug reports determination. After inspecting the phrases manually, we summarize some valid bug report patterns. We evaluate our approach on five large-scale open-source projects containing a total of 540491 bug reports. On average, across the five projects, our approach achieves 0.85, 0.80, 0.69 and improves the state-of-the-art approach by 8.97%, 9.59%, 9.52% in terms of AUC, F1-score for valid bug reports, and F1-score for invalid bug reports, respectively. From the summarized patterns, we can find that determining valid bug reports is mainly due to three categories of patterns: Attachment, Environment, and Reproduce.  ©2020 IEEE.</t>
  </si>
  <si>
    <t>As a vehicle for recording and tracking defects, bug reports provide a basis for solving software quality problems. Currently, software testing is often carried out in a multi-person and parallel state. The integration process of numerous bug reports, such as moving fake or duplication bug reports, is facing severe challenges. Therefore, this paper proposes an automatic detection modus for bug reports based on the vector space model. After pre-processing the bug report, a matching library is created according to the test requirements and test report samples. The vector space model is used to calculate the similarity between the two, and the correctness of the bug report is detected based on this. Experiments with the data of a software test contest show that the modus proposed in this paper can correctly judge most bug reports, effectively improving the efficiency of de-false and de-duplication. © 2019 Totem Publisher, Inc. All rights reserved.</t>
  </si>
  <si>
    <t>The proceedings contain 13 papers. The topics discussed include: the (ab)use of open source code to train large language models; generalizability of NLP-based models for modern software development cross-domain environments; few-shot learning for issue report classification; performance comparison of binary machine learning classifiers in identifying code comment types: an exploratory study; classifying code comments via pre-trained programming language model; an exploratory study on the usage and readability of messages within assertion methods of test cases; stop words for processing software engineering documents: do they matter?; applying information theory to software evolution; zero-shot prompting for code complexity prediction using GitHub copilot; and evaluating code comment generation with summarized API docs.</t>
  </si>
  <si>
    <t>Deep predictive models have been widely employed in software engineering (SE) tasks due to their remarkable success in artificial intelligence (AI). Most of these models are trained in a supervised manner, and their performance heavily relies on the quality of training data. Unfortunately, mislabeling or label noise is a common issue in SE datasets, which can significantly affect the validity of models trained on such datasets. Although learning with noise approaches based on deep learning (DL) have been proposed to address the issue of mislabeling in AI datasets, the distinct characteristics of SE datasets in terms of size and data quality raise questions about the effectiveness of these approaches within the SE context. In this paper, we conduct a comprehensive study to understand how mislabeled samples exist in SE datasets, how they impact deep predictive models, and how well existing learning with noise approaches perform on SE datasets. Through an empirical evaluation on two representative datasets for the Bug Report Classification and Software Defect Prediction tasks, our study reveals that learning with noise approaches have the potential to handle mislabeled samples in SE tasks, but their effectiveness is not always consistent. Our research shows that it is crucial to address mislabeled samples in SE tasks. To achieve this, it is essential to take into account the specific properties of the dataset to develop effective solutions. We also highlight the importance of addressing potential class distribution changes caused by mislabeled samples and present the limitations of existing approaches for addressing mislabeled samples. Therefore, we urge the development of more advanced techniques to improve the effectiveness and reliability of deep predictive models in SE tasks. © The Author(s), under exclusive licence to Springer Science+Business Media, LLC, part of Springer Nature 2024.</t>
  </si>
  <si>
    <t>Bug reports are widely used in several research areas such as bug prediction, bug triaging, and etc. The performance of these studies relies on the information from bug reports. Previous study showed that a significant number of bug reports are actually misclassified between bugs and nonbugs. However, classifying bug reports is a time-consuming task. In the previous study, researchers spent 90 days to classify manually more than 7,000 bug reports. To tackle this problem, we propose automatic bug report classification techniques. We apply topic modeling to the corpora of pre-processed bug reports of three open-source software projects with decision tree, naive Bayes classifier, and logistic regression. The performance in classification, measured in F-measure score, varies between 0.66-0.76, 0.65-0.77, and 0.71-0.82 for HTTPClient, Jackrabbit, and Lucene project respectively. © 2013 IEEE.</t>
  </si>
  <si>
    <t>Software systems are being used in many businesses for performing critical operations such as financial operations. A bug in these systems can lead to financial losses. By identifying the type of such bugs, developers can easily take an action to fix a bug. Orthogonal defect classification model is a popular model for classifying bug reports in various attributes. In this paper, we proposed a bug report classification method that classify into their type as defined by ODC based on long short term memory, a RNN which is used in many classification task. The proposed method outperforms the classical approach such as bag of words and TF-IDF based classification models.  © 2021 IEEE.</t>
  </si>
  <si>
    <t>Categorizing the reported software bugs into their types is a vital aspect of software development and maintenance. This procedure is initially handled manually by a bug triage. However, the classification approach should be automated to facilitate and improve the process. This research aims to enhance the predictive performance of machine learning models in classifying bug reports. The study proposes a novel framework for integrating chi-square for feature selection with stacked generalization ensemble-based models into the bug report classification process. The study involves an empirical investigation utilizing a set of seven base classifiers and three meta-classifiers (Logistic Regression (LoR), Naive Bayes (NB), and Multilayer Perceptron (MLP)) to construct the stacking ensemble. The models were trained on two open-source Java datasets using the textual data fields for the reported bug. Features were extracted using different variants of N-grams, including uni-grams, bi-grams, and tri-grams. The chi-square feature selection technique was applied to reduce the high dimensionality and select only the informative features. The experimental results were evaluated using the Matthews correlation coefficient and F1 metric and compared with state-of-the-art bug classification methods. The results show that the stacking models’ performance is comparatively higher than the standalone classifiers in almost all cases and for both datasets. Increasing the dataset size for all three stacked models improves the chances of achieving higher performance. The analytical comparison among the three stacking models and the statistical results using the Wilcoxon signed-rank test showed that MLP-Stacked and LoR-Stacked ensemble models were the best-performing classifiers among the other models. © The Author(s), under exclusive licence to Springer-Verlag London Ltd., part of Springer Nature 2024.</t>
  </si>
  <si>
    <t>In software development processes, classifying software bugs is a vital step since it helps grasp the nature, implications, and causes of software failures. Further, categorization enables reacting to software bugs appropriately and faster. However, manual classification of software bugs is inefficient and costly, especially in large-scale software projects, since one must deal with extensive bug reports from multiple sources. Hence, many studies have addressed this problem by automated software bug classification with the help of machine learning techniques. Researchers used various machine learning-based algorithms and techniques to obtain better classification performance. Furthermore, many researchers used open source bug repositories to compare their results with previous studies. In this paper, we aimed to report the main studies in machine learning-based automated software bug report classification by highlighting the recent improvements and indicating the key steps in this process. So, this survey can benefit the researchers and practitioners working in automated software bug report classification and other related domains.  © 2022 IEEE.</t>
  </si>
  <si>
    <t>Performance of the bug prediction model is directly depends on the misclassification of bug reports. Misclassification issue surely scarifies the accuracy of the system. To resolve this issue the manual examination of bug reports are required, but it is very time consuming and tedious job for a developer and tester. In this paper the hybrid approach of merging text mining, natural language processing and machine learning techniques is used to identify bug report as bug or non-bug. The four incorporates fields with textual fields are added to bug reports to improve the performance of classifier. TF-IDF and Bigram feature extraction methods are used with feature selection and K-nearest neighbor (K-NN) classifier. The performance of the proposed system is evaluated by using Precision, Recall and F-measure by using five datasets. It is observed that the performance of K-NN classifier is changed according to the dataset and addition of bigram method improve the performance of classifier. © 2018 The Authors. Published by Elsevier Ltd.</t>
  </si>
  <si>
    <t>Classifying a bug and assigning it to skilled and proficient developer is a critical task of bug triaging process. Identifying the type of bug and its severity is among the most vital features of the reported bug report that is required to be fixed rapidly. Manually classifying and identifying the bugs based on the feature is time consuming and tedious process. To automate this task, we propose bug classifying and assigning system-BCAS, which aims to improve the accuracy and assigning process and will provide support to the person reporting the bug assigned to him. To gain the best accuracy, this approach also considers and compares three well-known classification algorithms namely support vector machine, logistic, and Naïve Bayes for classifying bug reports on the basis of severity and component. The proposed work is trained and tested using three open-source software bug dataset from standard Bugzilla repository. Among these classification algorithms, SVM provides best accuracy of 91.6, 80.5, and 81.6% for Eclipse, Firefox, and Mozilla Core projects. © 2022, The Author(s), under exclusive license to Springer Nature Singapore Pte Ltd.</t>
  </si>
  <si>
    <t>The security risk of a software product can be decreased by finding security bug reports (SBRs). Although the number of SBRs is frequently restricted, the class imbalance problem still remains for SBR prediction, and this topic hasn’t been well explored in prior works. As the empirical subjects for our study, we selected five datasets of various sizes comprising thousands of bug reports. First, we examine how the class imbalance problem affects SBR prediction and contrast its effects with class-balanced prediction performance. Then, we compare five well-known supervised classification algorithms with class rebalancing techniques to predict SBR. Finally, we summarized our key conclusions based on the outcomes of our empirical investigation. © 2023, The Author(s), under exclusive license to Springer Nature Singapore Pte Ltd.</t>
  </si>
  <si>
    <t>Since a large number of bug reports are submitted to the bug repository every day, efficiently assigning bug reports to the correct developer is a considerable challenge. Because of the large differences between the different components of different projects, the current bug classification mainly relies on the components of the bug report to dispatch bug reports to the designated developer or developer community. Unfortunately, the component information of the bug report is filled in by default according to the bug submitter and the result is often incorrect. Thus, an automatic technology that can identify high-impact bug reports can help developers to be aware of them early, rectify them quickly, and minimize the damages they cause. In this paper, we propose a method based on the combination of imbalanced learning strategies such as random undersampling (RUS), random oversampling (ROS), synthetic minority oversampling technique (SMOTE), and AdaCost algorithms with multiclass classification methods, OVO and OVA, to solve bug reports component classification problem. We investigate the effectiveness of different combinations, i.e., variants, each of which includes a specific imbalance learning strategy and a specific classification algorithm. We mainly perform an analytical study on five open bug repositories (Eclipse, Mozilla, GCC, OpenOffice, and NetBeans). The results show that different variants have different performance for bug reports component identification and the best performance variants are combined with the imbalanced learning strategy RUS and the OVA method based on the SVM classifier. © 2020 Shikai Guo et al.</t>
  </si>
  <si>
    <t xml:space="preserve">The proceedings contain 15 papers. The topics discussed include: unsupervised extreme multi label classification of stack overflow posts; understanding digits in identifier names: an exploratory study; from zero to hero: generating training data for question-to-cypher models; automatic identification of informative code in stack overflow posts; issue report classification using pre-trained language models; BERT-based GitHub issue report classification; GitHub issue classification using BERT-style models; CATISS: an intelligent tool for categorizing issues reports using transformers; on the evaluation of NLP-based models for software engineering; and identification of intra-domain ambiguity using transformer-based machine learning. </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</si>
  <si>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 2018 IEEE.</t>
  </si>
  <si>
    <t>Currently, open source projects receive various kinds of issues daily, because of the extreme openness of Issue Tracking System (ITS) in GitHub. ITS is a labor-intensive and time-consuming task of issue categorization for project managers. However, a contributor is only required a short textual abstract to report an issue in GitHub. Thus, most traditional classification approaches based on detailed and structured data (e.g., priority, severity, software version and so on) are difficult to adopt. In this paper, issue classification approaches on a large-scale dataset, including 80 popular projects and over 252,000 issue reports collected from GitHub, were investigated. First, four traditional text-based classification methods and their performances were discussed. Semantic perplexity (i.e., an issues description confuses bug-related sentences with nonbug-related sentences) is a crucial factor that affects the classification performances based on quantitative and qualitative study. Finally, A two-stage classifier framework based on the novel metrics of semantic perplexity of issue reports was designed. Results show that our two-stage classification can significantly improve issue classification performances. © 2017 IEEE.</t>
  </si>
  <si>
    <t>Issue reports are useful resources for developing open-source software and continuously maintaining software products. However, it is not easy to systematically classify the issue reports accumulated hundreds of cases a day. To this end, researchers have studied how to classify issue reports automatically. However, these approaches are limited to applying a text-oriented classification method. In this paper, we apply a multi-modal model-based classification method, which has shown great performance improvement in many fields. We use images attached to an issue report to improve the performance of issue report classification. To evaluate our approach, we conduct an experiment, where we compare the performance of a text-based single-modal model and that of a text and image-based multi-modal model. The experimental results show that the multi-modal method yields 2.1% higher classification f1-score than that of the single-modal method. Based on the experimental results, we will continue our further exploration of the multi-modal model, by considering the characteristics of the issue report and various heterogeneous outputs. © 2022 Copyright for this paper by its authors. Use permitted under Creative Commons License Attribution 4.0 International (CC BY 4.0).</t>
  </si>
  <si>
    <t>Previous studies have found that a significant number of bug reports are misclassified between bugs and nonbugs, and that manually classifying bug reports is a time-consuming task. To address this problem, we propose a bug reports classification model with N-gram IDF, a theoretical extension of Inverse Document Frequency (IDF) for handling words and phrases of any length. N-gram IDF enables us to extract key terms of any length from texts, these key terms can be used as the features to classify bug reports. We build classification models with logistic regression and random forest using features from N-gram IDF and topic modeling, which is widely used in various software engineering tasks. With a publicly available dataset, our results show that our N-gram IDF-based models have a superior performance than the topic-based models on all of the evaluated cases. Our models show promising results and have a potential to be extended to other software engineering tasks. © 2017 IEEE.</t>
  </si>
  <si>
    <t>Issue tracking systems are used in the software industry for the facilitation of maintenance activities that keep the software robust and up to date with ever-changing industry requirements. Usually, users report issues that can be categorized into different labels such as bug reports, enhancement requests, and questions related to the software. Most of the issue tracking systems make the labelling of these issue reports optional for the issue submitter, which leads to a large number of unlabeled issue reports. In this paper, we present a state-of-the-art method to classify the issue reports into their respective categories i.e. bug, enhancement, and question. This is a challenging task because of the common use of informal language in the issue reports. Existing studies use traditional natural language processing approaches adopting key-word based features, which fail to incorporate the contextual relationship between words and therefore result in a high rate of false positives and false negatives. Moreover, previous works utilize a uni-label approach to classify the issue reports however, in reality, an issue-submitter can tag one issue report with more than one label at a time. This paper presents our approach to classify the issue reports in a multi-label setting. We use an off-the-shelf neural network called RoBERTa and fine-tune it to classify the issue reports. We validate our approach on issue reports belonging to numerous industrial projects from GitHub. We were able to achieve promising F-1 scores of 81 %, 74%, and 80% for bug reports, enhancements, and questions, respectively. We also develop an industry tool called Automatic Issue Classifier (AIC), which automatically assigns labels to newly reported issues on GitHub repositories with high accuracy.  © 2021 IEEE.</t>
  </si>
  <si>
    <t>[Context] Software developers often spend a significant portion of their resources resolving submitted evolution issue reports. Classification or prediction of issue lead time is useful for prioritizing evolution issues and supporting human resources allocation in software maintenance. However, the predictability of issue lead time is still a research gap that calls for more empirical investigation. [Aim] In this paper, we empirically assess different types of issue lead time prediction models using human factor measures collected from issue tracking systems. [Method] We conduct an empirical investigation of three active open source projects. A machine learning based classification and statistical univariate and multivariate analyses are performed. [Results] The accuracy of classification models in ten-fold cross-validation varies from 75.56% to 91%. The R2 value of linear multivariate regression models ranges from 0.29 to 0.60. Correlation analysis confirms the effectiveness of collaboration measures, such as the number of stakeholders and number of comments, in prediction models. The measures of assignee past performance are also an effective indicator of issue lead time. [Conclusions] The results indicate that the number of stakeholders and average past issue lead time are important variables in constructing prediction models of issue lead time. However, more variables should be explored to achieve better prediction performance. Copyright © 2011 ACM.</t>
  </si>
  <si>
    <t>Issues are evolving requirements in software engineering. They are the main factors that increase the cost of software evolution. To help developers manage issues, GitHub provides issue labeling mechanisms in issue management systems. However, manually labeling issue reports still requires considerable developer workload. To ease developers' burden, researchers have proposed automatically classifying issue reports. To improve the classification accuracy, researchers adopted deep learning techniques and pretrained models. However, pretrained models in the general domain such as RoBERTa have limitations in understanding the contexts of software engineering tasks. In this paper, we create a pretrained model, IssueBERT, with issue data to understand whether a domain-specific pretrained model could improve the accuracy of issue report classification. We also adopt and explore several pretrained models in the software engineering domain, namely, CodeBERT, BERTOverflow, and seBERT. We conduct a comparative experiment on these pretrained models to evaluate their performance in classifying issue reports. Our comparison results show that IssueBERT outperforms the other pretrained models. Noticeably, IssueBERT yields an average F1 score that is 1.74% higher than that of seBERT and 3.61% higher than that of RoBERTa, even though IssueBERT was pretrained with much less data than seBERT and RoBERTa.  © 2013 IEEE.</t>
  </si>
  <si>
    <t>Bug handling is an essential part in the software development life cycle. It can be very cumbersome, tedious and error-prone due to the complexity and size of software projects and teams. Duplicate bugs make the bug handling process even more tedious. In this paper, binary duplicate detection and ranking-based duplicate detection mechanisms have been combined together to deal with a two way duplication mechanisms. A novel framework has been proposed which predicts the label (duplicate or non-duplicate) for any newly arrived bug report. Further, if found as duplicate, the proposed framework produces a ranked list of bug reports which might be similar to the duplicate predicted bug report. The proposed framework has been experimentally validated using bug reports obtained from Eclipse, NetBeans and Mozilla Firefox projects of Bugzilla repository. From the experimental evaluations, we observed that deep learning-based models outperform traditional machine learning algorithms in bug report classification. © 2023 Inderscience Enterprises Ltd.</t>
  </si>
  <si>
    <t>Bug is an unavoidable problem in the development of all software systems. For developers of software system, bug report is a powerful tool for fixing bugs. However, manual recognition on bug reports tends to be time-consuming and not economical. It thus becomes significant to advance the automated classification approach to provide clear guidelines on how to assign a reasonable severity to a reported bug. In this study, several algrithoms are proposed based on extreme learning machine to automatically classify bug reports. Concretely, this study focuses on three problems in the field of bug report classification. The first one is the imbalanced class distribution in bug report dataset; the second is the insufficient labeled sample in bug report dataset; the last is the limited training data available. In order to solve these issues, three methods are proposed based on cost-sensitive supervised classification, semi-supervised learning, and sample transferring, respectively. Extensive experiments on real bug report datasets are conducted, and the results demonstrate the practicability and effectiveness of the proposed methods. © Copyright 2019, Institute of Software, the Chinese Academy of Sciences. All rights reserved.</t>
  </si>
  <si>
    <t>The proceedings contain 26 papers. The topics discussed include: unsupervised extreme multi label classification of stack overflow posts; understanding digits in identifier names: an exploratory study; from zero to hero: generating training data for question-to-cypher models; issue report classification using pre-trained language models; BERT-based GitHub issue report classification; GitHub issue classification using BERT-style models; Catiss: an intelligent tool for categorizing issues reports using transformers; on the evaluation of NLP-based models for software engineering; identification of intra-domain ambiguity using transformer-based machine learning; can NMT understand me? towards perturbation-based evaluation of NMT models for code generation; and supporting systematic literature reviews using deep-learning-based language models.</t>
  </si>
  <si>
    <t>We describe our participation in the tool competition in the scope of the 2nd International Workshop on Natural Language-based Software Engineering. We propose a supervised approach relying on SETFIT, a framework for few-shot learning and sentence-BERT (SBERT), a variant of BERT for effective sentence embedding. We experimented with different settings, achieving the best performance by training and testing the SETFIT-based model on a subset of data with manually verified labels (Fl-micro =.8321). For the sake of the challenge, we evaluate the SETFIT model on the challenge test set, achieving Fl-micro =.7767. © 2023 IEEE.</t>
  </si>
  <si>
    <t>Severity of the bug reports are assigned by the user, developer and tester of the software, but priority is assigned by the developers. The developer assigns different priorities such as P1, P2, P3, P4, and P5 where P1 is higher priority and P5 is lower priority. If a bug report contains the priority level P1, then it will be given higher priority for fixing. In order to prioritize which bug to be fixed first based on the priority, priority information is required. Even though, the priority is assigned by developer, sometimes it may incorrect, because of busy schedule or inexperienced developer. That time, developer can use this recommendation system for more accurate priority assignment and also time may be saved. In this work, predicting the priority of bug report is presented using different classification algorithms such as Naïve bayes, Simple Logistic and Random Tree. Among the three classifiers Simple Logistics gives better result over other two classifiers. © 2020, Engg Journals Publications. All rights reserved.</t>
  </si>
  <si>
    <t>The utilization of Issue Tracking Systems by users to systematically manage and monitor issue reports within their repositories has become indispensable. An issue report encapsulates a wealth of software-related information, encompassing problem descriptions, requests for new features and inquiries about the software product to name a few. As the volume of these issues escalates, manual management becomes increasingly challenging, prompting the exploration of automated approaches for more effective handling. This paper introduces ClassifAI 1, an automated Issue Report Categorization approach built on the foundation of the Transformer-based pre-Trained RoBERTa-Large model. ClassifAI proficiently classifies issue reports into three primary categories: Bug report, Enhancement/feature request, and Question. The process involves cleaning and preprocessing data sets provided for the NLBSE'24 [7] tool competition, followed by fine-Tuning the pre-Trained RoBERTa model on the refined data set. The experimental evaluation of ClassifAI is performed on approximately 1500 issue reports belonging to five different projects. The results indicate that RoBERTa-Large fine tuned variant demonstrates an acceptable level of performance by achieving a 83.2 \% F1-score (micro average). © 2024 ACM.</t>
  </si>
  <si>
    <t>We report on the organization and results of the second edition of the tool competition from the International Workshop on Natural Language-based Software Engineering (NLBSE'23). As in the prior edition, we organized the competition on automated issue report classification, with a larger dataset. This year, we featured an extra competition on au-tomated code comment classification. In this tool competition edition, five teams submitted multiple classification models to automatically classify issue reports and code comments. The submitted models were fine-tuned and evaluated on a benchmark dataset of 1.4 million issue reports or 6.7 thousand code comments, respectively. The goal of the competition was to improve the classification performance of the baseline models that we provided. This paper reports details of the competition, including the rules, the teams and contestant models, and the ranking of models based on their average classification performance across issue report and code comment types. © 2023 IEEE.</t>
  </si>
  <si>
    <t>This document is a model and instructions for LATEX. Previous related studies often used the 'summary' of bug reports because this part contains less noise. However, bug report summaries are often short, leading to short text classification issues which may have been overlooked. This study compares short text classification methods by categorizing bug reports into two classes as real-bug and non-bug based on three major factors namely bug report features, term weighting schemes and machine learning algorithms. Four bug report features (i.e. unigram, unigram + bigram, unigram + CamelCase, and all features), three term weighting schemes (i.e. tf, tf-idf and tf-igm) and three machine learning algorithms (i.e. random forest, support vector machine, and k-means clustering) are compared using bug reports relating to the Mozilla Firefox open source. Finally, unigram + CamelCase features along with tf-igm and support vector machine provide the most optimal bug report classification performance. © 2022 IEEE.</t>
  </si>
  <si>
    <t>In recent years, Large Language Models (LLMs) have emerged as powerful tools capable of understanding and generating natural language text and source code with remarkable proficiency. Leveraging this capability, we are currently investigating the potential of LLMs to streamline software development processes by automating two key tasks: issue report classification and test scenario generation. For issue report classification the challenge lies in accurately categorizing and prioritizing incoming bug reports or feature requests. By employing LLMs, we aim to develop models that can efficiently classify issue reports, facilitating prompt response and resolution by software development teams. Test scenario generation involves the automatic generation of test cases to validate software functionality. In this context, LLMs offer the potential to analyze requirements documents, user stories, or other forms of textual input to automatically generate comprehensive test scenarios, reducing the manual effort required in test case creation. In this paper, we outline our research objectives, methodologies, and anticipated contributions to these topics in the field of software engineering. Through empirical studies and experimentation, we seek to assess the effectiveness and feasibility of integrating LLMs into existing software development workflows. By shedding light on the opportunities and challenges associated with LLMs in software engineering, this paper aims to pave the way for future advancements in this rapidly evolving domain. © 2024 Copyright for this paper by its authors.</t>
  </si>
  <si>
    <t>Studies have found that significant amount of bug reports are misclassified between bugs and non-bugs, which inevitably affects relevant studies, e.g., bug prediction. Manually classifying bug reports helps reduce the noise but is often time-consuming. To ease the problem, we propose a bug classification method based on Long Short-Term Memory (LSTM), a typical recurrent neural network which is widely used in text classification tasks. Our method outperforms existing topic-based method and n-gram IDF-based method on four datasets from three popular JAVA open source projects. We believe our work can assist developers and researches to classify bug reports and identify misclassified bug reports. Datasets and scripts used in this work are provided on GitHub1 for others to reproduce and further improve our study. © 2018 Association for Computing Machinery.</t>
  </si>
  <si>
    <t>The proceedings contain 93 papers. The topics discussed include: GiottoBugFixer: an effective and scalable easy-to-use framework for fixing software issues in a DevOps pipeline; GitHub copilot: a systematic study; evaluating retrieval-augmented generation for question answering with large language models; large language models for issue report classification; SAI4EO: symbiotic artificial intelligence for earth observation; explaining intimate partner violence with LLaMAntino; regulating generative ai towards the future; using large language models to support software engineering documentation in waterfall life cycles: are we there yet?; and large language models in software engineering: a focus on issue report classification and user acceptance test generation.</t>
  </si>
  <si>
    <t>A bug report is an effective way of communicating the bugs among bug reporters and bug recipients. At the same time,bad bug reports are long, inefficient form of communication for all concerned and do not contain relevant information to resolve the problems. The misclassification in bug report is therefore a serious issue that scarifies the accuracy of bug reports. Here we propose an approach to merging text mining and NLP to identify bugs and nonbugs in a bug report. In this system, KNN and Info Gain are used to classify and Genetic algorithm are used to optimize and improve automatic bug prediction performance. © BEIESP.</t>
  </si>
  <si>
    <t>Software maintenance phase involves successive code changes due to the reported bugs causing the emergence of bad smells in the code. Gradual code deterioration is the result of such practice and brings about hard to maintain code by affecting the code quality adversely. The purpose is to alert the project manager to the presumptive quality critical bugs (QCB) as soon as the bug reports are recorded in the issue tracking system (ITS) and help treat them more carefully by assigning those to the more experienced developers to be fixed or by prioritizing those QCBs in the quality control list. One-phased and two-phased bug classification models are proposed in this paper. The former makes the predictions using a convolutional neural network and the latter is based on the bug localization algorithms (as the first step) and time series prediction techniques (as the second step). Using four large-size open-source Apache products, it was observed that the two-phased approach could reach 78% prediction accuracy. The two-phased method was able to identify unpredictable bug reports by analyzing the time series of its target classes. The two-phased method outperformed the one-phased method in products involving highly predictable classes’ time series. In contrast, the simpler one-phased method performed comparable to the two-phased method in low-predictable products. Code quality control (CQC) is a vital task over bug-fixing process to delay the code deterioration by refactoring activities. Bug classification techniques have already been applied in the bug severity prediction and bug triaging areas but not in the CQC applications. © 2023, The Author(s), under exclusive licence to Springer Science+Business Media, LLC, part of Springer Nature.</t>
  </si>
  <si>
    <t>Software development companies spend considerable time resolving bug reports. However, bug reports might be invalid, i.e., not point to a valid flaw. Expensive resources and time might be expended on invalid bug reports before discovering that they are invalid. In this case study, we explore the impact of invalid bug reports and develop and assess the use of machine learning (ML) to indicate whether a bug report is likely invalid. We found that about 15% of bug reports at the case company are invalid, and that their resolution time is similar to valid bug reports. Among the ML-based techniques we used, logistic regression and SVM show promising results. In the feedback, practitioners indicated an interest in using the tool to identify invalid bug reports at early stages. However, they emphasized the need to improve the explainability of ML-based recommendations and to reduce the maintenance cost of the tool. © 2022, The Author(s), under exclusive license to Springer Nature Switzerland AG.</t>
  </si>
  <si>
    <t>Users report the problems they encounter while using a software product with software issue reports. It is important that they are assigned to the correct software team or developer so that they are resolved quickly. Incorrect assignment may increase solution times, thus causing customer dissatisfaction. Past studies suggest to use text classification techniques to automatically assign issue reports. In this study, software issue reports written in Turkish, obtained from an industrial case in the banking sector are classified by applying deep learning techniques on word embedding representation, and the results are compared with our baseline model, which is applying Support Vector Machines (SVM) on top of the bag of words (BOW) model. In our study, best results are obtained when words are presented with BOW model and classes are predicted with the SVM algorithm.  © 2020 IEEE.</t>
  </si>
  <si>
    <t>In this work, we curate and investigate a dataset named Turkish Software Report - Module Classification (TSRMC), consisting of commercial software bug reports of a company. Automated bug classification is required in large-scale software projects due to the vast amount of bugs. We analyze and report the statistical features and classification difficulty of the dataset. We use several methods from the text classification literature to assign each bug report of the TSRMC dataset a suitable software module. The utilized methods include traditional machine learning (ML) methods, such as support vector machine (SVM) and logistic regression; sequential deep learning (DL) models, such as gated recurrent unit (GRU) and convolutional neural networks (CNN); and Bidirectional Encoder Representations from Transformers (BERT)-based pre-trained language models (PLMs). Our work is one of the first efforts in automated bug report classification literature that focuses on commercial bugs and uses bilingual (Turkish and English) texts.  © 2023 IEEE.</t>
  </si>
  <si>
    <t>Software aging is a common phenomenon in most software systems. It refers to the increase of failure rates or the decline of performance in a long-running software system, mainly caused by Aging-Related Bugs (ARBs). Failure incurred by software aging may cause economic loss and may lead to casualties in security-critical systems. Automatic classification of ARB reports is an effective method to ensure the software system's quality by helping us detect and fix the bugs in software systems. There are two challenges in the automatic classification of ARB reports at present. Firstly, it is difficult to distinguish the ARB reports since the semantics of the text is ambiguous and hard to be recognized; secondly, the number of ARB reports is much smaller than other types of bugs, which may lead to class imbalance. Therefore, An ARB Report Automatic Classification Method based on BERT(ARB-BERT) is proposed in this paper to alleviate these problems. We combined back-translation, random under-sampling and random over-sampling to reduce the class imbalance problem in classification. By considering the ARB reports' characteristics, we utilize BERT as the semantic model, extracting feature vectors containing more accurate and sufficient information. The experimental results show that our method can improve the accuracy, precision, F-measure, and recall value compared with previous methods. © 2021 IEEE.</t>
  </si>
  <si>
    <t>The automation of the classification of issue reports helps to improve the efficiency of the software tracking cycle. This task can be considered a multi-class classification problem. Therefore, this work is a participation in the NLBSE'24 Issue Report Classification competition. The paper introduces a lightweight model called AdaptIRC that uses adapters. These adapters add additional trainable layers instead of tuning the whole pre-Trained model. Then, they are attached to the transformer to predict classes of the unseen testing data. The dataset provided contained 3,000 reports divided equally for training and testing, having five different repositories and three classes. The newly developed model has achieved an overall F1 score of 0.8934 that exceeded the baseline of an F1 score of 0.827, an approximate increase of 8 \%.CCS CONCEPTS• Software and its engineering → Software maintenance tools; Software configuration management and version control systems; Maintaining software; Software version control.  © 2024 ACM.</t>
  </si>
  <si>
    <t>The proceedings contain 16 papers. The topics discussed include: unveiling disparities: NLP analysis of software industry and vocational education gaps; lessons from the NLBSE 2024 competition: towards building efficient models for GitHub issue classification; what’s in a display name? an empirical study on the use of display names in open-source JUnit tests; towards automatic translation of machine learning visual insights to analytical assertions; automated extraction of compliance elements in software engineering contracts using natural language generation; text-to-text generation for issue report classification; and applying large language models to issue classification.</t>
  </si>
  <si>
    <t>As software programs become increasingly large and complex, it is more important to improve the quality of software maintenance. Many software programs rely on bug reports to correct errors in maintenance activities. Bug tracking systems were developed to guide maintenance activities of software developers. However, due to the excessive number of duplicate bug reports, developers spend much time to identify these bug reports. In this study, in order to save developers' time in software maintenance, we propose a bug rule based classification technique to categorize bug reports. By utilizing developer feedback mechanism in the technique, it distinguishes duplicate and valid bug reports and is expected to improve the accuracy of bug reports retrieval. Finally, we show the feasibility of this technique in experiment and case study. © 2011 IEEE.</t>
  </si>
  <si>
    <t>The use of open bug tracking repositories like Bugzilla is common in many software applications. They allow developers, testers and users the ability to report problems associated with the system and track resolution status. Open and democratic reporting tools, however, face one major challenge: users can, and often do, submit reports describing the same problem. Research in duplicate report detection has primarily focused on word frequency based similarity measures paying little regard to the context or structure of the reporting language. Thus, in large repositories, reports describing different issues may be marked as duplicates due to the frequent use of common words. In this paper, we present Factor LCS, a methodology which utilizes common sequence matching for duplicate report detection. We demonstrate the approach by analyzing the complete Fire fox bug repository up until March 2012 as well as a smaller subset of Eclipse dataset from January 1, 2008 to December 31, 2008. We achieve a duplicate recall rate above 70% with Fire fox, which exceeds the results reported on smaller subsets of the same repository. © 2012 IEEE.</t>
  </si>
  <si>
    <t>Software issue reports classification is a significant task in software maintenance and evolution. Despite the research effort being made over the years, the existing issue reports classification techniques are still inadequate. In this paper, we propose a new approach that is inspired by the Classification Associations Rule Mining (CARM) methodology in data mining, and report the testing of our method on 500 software issue reports extracted from an open source issue tracking system. Our experiments show that our method can achieve a high degree of accuracy in classifying software issue reports. © 2019 Association for Computing Machinery.</t>
  </si>
  <si>
    <t>Nowadays, software projects receive a huge number of bug reports daily. Among them, security and performance bug reports are higher priority to software developers and users. So, rapid identification of security and performance bug reports as soon as these are reported is mandatory. But bug tracking systems do not provide any mechanism to isolate them from the collection of bug reports. In this paper, we have proposed a learning based approach to identify security and performance bug reports addressing class-bias and feature-skew phenomenon. We have proposed two separate classification models namely Sec-Model and Perf-Model, where the former classifies a bug report as security or non-security bug report and the latter classifies as performance or non-performance bug report. We have experimented our approach on four datasets of bug reports of four software projects- Ambari, Camel, Derby and Wicket. We have evaluated the performance of our two models in terms of area under curve receiver operating characteristics curve (AUC). The average AUC values of Sec-Model and Perf-Model are 0.67 and 0.71 respectively. © 2018 IEEE.</t>
  </si>
  <si>
    <t>Wireless sensor networks (WSNs) have been affected by data due to their placement in random and risky atmospheres. Sensitive data in computer systems are increasing drastically and, thus, there is an utmost need to provide efficient cybersecurity. While detecting security bugs, software engineers discuss these bugs privately and they are not made public until security patches are available. This leads to many failures such as communication failure and hardware or software failure. This work aims to assist software developers in classifying bug reports in a better way by identifying security vulnerabilities as security bugs reports (SBRs) through the tuning of learners and data preprocessors. Practically, machine learning (ML) techniques are used to detect intrusions based on data and to learn by what means secure and nonsecure bugs can be differentiated. This work proposes a rudimentary classification model for bug prediction by involving Adaptive Ensemble Learning with Hyper Optimization (AEL-HO) technique. Classifier performance is analyzed based on the F1-score, detection accuracy (DA), Matthew’s correlation coefficients (MCC), and true positive rate (TPR) parameters. Comparisons are made among different already-existing classifiers. © 2023, The Author(s), under exclusive license to Springer Nature Switzerland AG.</t>
  </si>
  <si>
    <t>Automated bug report clustering and classification plays a significant role in managing, assigning, and understanding the bug categories. The most challenging problem in bug report classification is the inadequate amount of labeled dataset. The proposed framework introduces an Ontology-assisted Semisupervised Clustering Based Classification (OS-CBC) for bug reports amid a small size of the labeled dataset scenario. The proposed approach enriches the data set of the bug report using constructed Bug and Enriched Meta-feature Extraction (BEME) ontology. Semantic constraints based semi-supervised hierarchical clustering (Semantic-HAC) algorithm prioritizes the constraints for clustering the bug reports based on the BEME ontology. The cluster formation of bug reports depends on the transitive dissimilarity and ultrametric distance using ontology-based prioritized constraints. It extends the dataset (stretched) of the bug reports based on the maximum likelihood of the features in the cluster for labeling the unlabeled data. Moreover, the proposed approach categorizes the bug reports of stretched test set under the category of training set label using Multi-label Naive Bayes (MLNB) classifier. The classification technique focuses on the threshold based filtered weight of each term in the training set to improve the accuracy. The proposed OS-CBC approach significantly improves the classification accuracy of the bug reports. © 2005 - 2015 JATIT &amp; LLS. All rights reserved.</t>
  </si>
  <si>
    <t>Symptoms of software aging include performance degradation and failure occurrence increasing when software systems run for a period of time. Therefore, software aging is closely related to system performance. Understanding and analyzing performance issues in the software system is critical to mastering software aging information. Instead of focusing on normal valid bug reports (VBRs), this paper advocates the usage of invalid bug reports (IBRs) to capture software aging signals. We use performance bugs that are highly related to software aging as an example to construct a binary classification model for bug report classification. We conduct a rigorous evaluation of the constructed models via different performance measures (i.e., recall, precision, F1-score, AUC). Then, the model is used to predict the performance bug reports (PBRs) in IBRs, and a manual analysis of the prediction results is conducted to identify aging-related bug reports (ABRs). The final results show that the ratio of PBRs in IBRs ranges from 4.9 to 42.18% for the two real open-source projects HDFS and HBase when considering five different classifiers. Among these five classifiers, Support Vector Machine (SVM) classifier can achieve the best performance. The ratios of PBRs in IBRs by using this classifier are 11.1% and 15.35% for these two datasets and the performances in terms of F1-score are 85% and 74%. Further analysis of the predicted PBRs of IBRs in the project HDFS is conducted through a manual user case study; some surprising findings revealing the relationship between IBRs, PBRs, and ABRs are presented: (1) Around 50% of the PBRs in IBRs are related to software aging; (2) components that undertake major tasks are more prone to aging problems; (3) more than 50% ARBs lead to timeout, 33% ARBs are caused by improper control of memory or threats, and 29% ARBs are caused by inappropriate management of file operation or disk usage; (4) hard to reproduce is the major reason that ARBs are usually closed as invalid because many aging-related bugs would temporarily disappear by restarting the system. © 2020, Springer Science+Business Media, LLC, part of Springer Nature.</t>
  </si>
  <si>
    <t>Software products are increasingly complex, so it is becoming more difficult to find and correct bugs in large programs. Software developers rely on bug reports to fix bugs; thus, bug-tracking tools have been introduced to allow developers to upload, manage, and comment on bug reports to guide corrective software maintenance. However, the very high frequency of duplicate bug reports means that the triagers who help software developers in eliminating bugs must allocate large amounts of time and effort to the identification and analysis of these bug reports. In addition, classifying bug reports can help triagers arrange bugs in categories for the fixers who have more experience for resolving historical bugs in the same category. Unfortunately, due to a large number of submitted bug reports every day, the manual classification for these bug reports increases the triagers' workload. To resolve these problems, in this study, we develop a novel technique for automatic duplicate detection and classification of bug reports, which reduces the time and effort consumed by triagers for bug fixing. Our novel technique uses a support vector machine to check whether a new bug report is a duplicate. The concept profile is also used to classify the bug reports into related categories in a taxonomic tree. Finally, we conduct experiments that demonstrate the feasibility of our proposed approach using bug reports extracted from the large-scale open source project Mozilla. Copyright © 2014 The Institute of Electronics, Information and Communication Engineers.</t>
  </si>
  <si>
    <t>In terms of training students for work in diverse firms, traditional and out-of-date teaching techniques cannot compete with digital teaching methods. To overcome this problem, the teaching approach and content must be changed. An Educational Assistant for Software Testing (EAST) framework is developed in this work to train students to improve their skills in software testing via Computer Assisted Instruction (CAI) built using Natural Language Processing (NLP), Machine learning, and information retrieval techniques. In this paper, a Group Search Optimized two-stage hybrid Support Vector Machine-K-Nearest Neighbor (SVM-KNN) classifier is used to develop a novel approach for analyzing the parameters that introduce bugs in bug reports. To decrease the data sparsity problem, the group search optimization (GSO) algorithm is used to improve the parameter selection process of the two-stage hybrid classifier by generating optimal values for parameters such as k, c, and gamma. Two bug report datasets were used to test the model. The database for our application is built by collecting bug reports from a wide open-source community as well as several mobile application development companies. Based on the extensive experiments conducted via different performance metrics, we can conclude that the EAST framework can improve outdated teaching methodologies. © 2022 John Wiley &amp; Sons, Ltd.</t>
  </si>
  <si>
    <t>The proceedings contain 30 papers. The topics discussed include: diagnostic fusion for time-triggered automotive networks; GPS and electronic fence data fusion for positioning within railway worksite scenarios; real-time anomaly detection in streams of execution traces; a resilient architecture for forensic storage of events in critical infrastructures; an autonomic reliability improvement system for cyber-physical systems; automated duplicate bug report classification using subsequence matching; online verification of value-passing choreographies through property-oriented passive testing; a framework for generating integrated component fault trees from architectural views; linking syntactic and semantic models of java source code within a program transformation system; evaluating the dependability of dynamic binding in web services; and design and implementation of real-time wearable devices for a safety-critical track warning system.</t>
  </si>
  <si>
    <t>Identifying security bug reports (SBRs) accurately from a bug repository can reduce a software product's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 results, which can provide guidelines for choosing appropriate class rebalancing methods and classifiers for SBR prediction in practice. © 1963-2012 IEEE.</t>
  </si>
  <si>
    <t>We present our participation in the issue report classification tool competition at the 3rd International Workshop on Natural Language-based Software Engineering. Given the substantial influx of issue reports in large scale software development each day, there is a pronounced need for a system capable of automatically classifying issue reports into categories such as bugs, enhancements, and features. We propose a text-To-Text generation-based supervised approach for issue report classification. We fine-Tuned and evaluated our approach on the provided dataset of 3000 labeled issue reports (as bugs, enhancements, and questions). Our approach yielded an average cross-repo F1-score of 0.8297 across all classes, which is comparable to the SetFit baseline of 0.8270.CCS CONCEPTS• Software and its engineering → Software verification and validation; • Computing methodologies → Natural language generation; Supervised learning.  © 2024 ACM.</t>
  </si>
  <si>
    <t>Fine-grained change operations can help software developers fix software bugs more accurately and efficiently. However, the current fine-grained change operations are only used in specific fixing process, such as fixing of If statement. In this paper, we conducted an empirical study to explore the fine-grained change operations for bug fixing. Based on the Mozilla bug data, we examined whether similar bugs are fixed with similar change operations. The results show that: First, for bug reports with similar descriptions or bug-fix commits with similar descriptions, their corresponding fine-grained change operations are not related; Second, in the case where the descriptions of both bug reports and bug-fix commits are similar, the fine-grained change operations in patch code are not related; Third, by classifying bug reports, we find that the change operations in the same bug report category are similar; Finally, by analyzing the fine-grained change operations for each bug, we present some combined patterns that are often used together. © 2021 Chinese Institute of Electronics</t>
  </si>
  <si>
    <t>Despite the accuracy of machine learning (ML) techniques in predicting invalid bug reports, as shown in earlier research, and the importance of early identification of invalid bug reports in software maintenance, the adoption of ML techniques for this task in industrial practice is yet to be investigated. In this study, we used a technology transfer model to guide the adoption of an ML technique at a company for the early identification of invalid bug reports. In the process, we also identify necessary conditions for adopting such techniques in practice. We followed a case study research approach with various design and analysis iterations for technology transfer activities. We collected data from bug repositories, through focus groups, a questionnaire, and a presentation and feedback session with an expert. As expected, we found that an ML technique can identify invalid bug reports with acceptable accuracy at an early stage. However, the technique’s accuracy drops over time in its operational use due to changes in the product, the used technologies, or the development organization. Such changes may require retraining the ML model. During validation, practitioners highlighted the need to understand the ML technique’s predictions to trust the predictions. We found that a visual (using a state-of-the-art ML interpretation framework) and descriptive explanation of the prediction increases the trustability of the technique compared to just presenting the results of the validity predictions. We conclude that trustability, integration with the existing toolchain, and maintaining the techniques’ accuracy over time are critical for increasing the likelihood of adoption. © The Author(s) 2024.</t>
  </si>
  <si>
    <t>Crowdsourcing testing technology has developed in recent years with the development of software testing, which can speed up releasing cycle and improve the quality of testing. It is of great practical value to study the priority classification and cause analysis of defect reports by using the potential information of crowdsourcing test defect reports. This paper combines the research of mobile application crowdsourcing test defect report with machine learning data analysis technology, studies the priority classification of mobile application crowdsourcing test defect report, and then carries out defect cause analysis on the basis of defect priority classification. Defect classification is an intuitive reflection of defect research. This paper takes defect priority classification as the breakthrough point of defect report research, uses σ-AdaBoostSVM classification algorithm to classify defect reports, and then carries out cause analysis after defect report classification, which is conducive to the faster location and repair of defects. The experimental verification results demonstrate the effectiveness of the proposed method. © 2020 Published under licence by IOP Publishing Ltd.</t>
  </si>
  <si>
    <t>Deep learning frameworks serve as the cornerstone for constructing robust deep learning systems. However, bugs within these frameworks can have severe consequences, negatively affecting various applications. Accurately classifying and understanding these bugs is essential to ensure framework reliability. By doing so, developers can proactively take appropriate measures to mitigate potential risks associated with specific bug types in both current and future software releases. Despite the significance of bug report classification, existing methods fall short in terms of performance, rendering them impractical for real-world applications. To address this limitation, we propose a bug report classification framework for deep learning frameworks, called LLM–BRC, leveraging OpenAI’s latest embedding model, text-embedding-ada-002. Our LLM–BRC framework achieves an impressive accuracy range of 92% to 98.75% in bug report classification for three deep learning frameworks: TensorFlow, MXNET, and PaddlePaddle. This represents a substantial improvement of 17.21% to 69.15% compared to existing methods. Furthermore, we conduct a comprehensive investigation into the impact of different bug report components and different models. © The Author(s), under exclusive licence to Springer Science+Business Media, LLC, part of Springer Nature 2024.</t>
  </si>
  <si>
    <t>Developers use bug reports to triage and fix bugs. When triaging a bug report, developers must decide whether the bug report is valid (i.e., a real bug). A large amount of bug reports are submitted every day, with many of them end up being invalid reports. Manually determining valid bug report is a difficult and tedious task. Thus, an approach that can automatically analyze the validity of a bug report and determine whether a report is valid can help developers prioritize their triaging tasks and avoid wasting time and effort on invalid bug reports. In this study, motivated by the above needs, we propose an approach which can determine whether a newly submitted bug report is valid. Our approach first extracts 33 features from bug reports. The extracted features are grouped along 5 dimensions, i.e., reporter experience, collaboration network, completeness, readability and text. Based on these features, we use a random forest classifier to identify valid bug reports. To evaluate the effectiveness of our approach, we experiment on large-scale datasets containing a total of 560,697 bug reports from five open source projects (i.e., Eclipse, Netbeans, Mozilla, Firefox and Thunderbird). On average, across the five datasets, our approach achieves an F1-score for valid bug reports and F1-score for invalid ones of 0.74 and 0.67, respectively. Moreover, our approach achieves an average AUC of 0.81. In terms of AUC and F1-scores for valid and invalid bug reports, our approach statistically significantly outperforms two baselines using features that are proposed by Zanetti et al. [104]. We also study the most important features that distinguish valid bug reports from invalid ones. We find that the textual features of a bug report and reporter's experience are the most important factors to distinguish valid bug reports from invalid ones.  © 1976-2012 IEEE.</t>
  </si>
  <si>
    <t>Misclassification of bug reports inevitably sacrifices the performance of bug prediction models. Manual examinations can help reduce the noise but bring a heavy burden for developers instead. In this paper, we propose a hybrid approach by combining both text mining and data mining techniques of bug report data to automate the prediction process. The first stage leverages text mining techniques to analyze the summary parts of bug reports and classifies them into three levels of probability. The extracted features and some other structured features of bug reports are then fed into the machine learner in the second stage. Data grafting techniques are employed to bridge the two stages. Comparative experiments with previous studies on the same data - three large-scale open source projects - consistently achieve a reasonable enhancement (from 77.4% to 81.7%, 73.9% to 80.2% and 87.4% to 93.7%, respectively) over their best results in terms of overall performance. Additional comparative empirical experiments on other two popular open source repositories confirm the findings and demonstrate the benefits of our approach. © 2014 IEEE.</t>
  </si>
  <si>
    <t>Many bugs, even those that are known and documented in bug reports, remain in mature software for a long time due to the lack of the development resources to fix them. We propose a general approach, R2Fix, to automatically generate bug-fixing patches from free-form bug reports. R2Fix combines past fix patterns, machine learning techniques, and semantic patch generation techniques to fix bugs automatically. We evaluate R2Fix on three projects, i.e., the Linux kernel, Mozilla, and Apache, for three important types of bugs: buffer overflows, null pointer bugs, and memory leaks. R2Fix generates 57 patches correctly, 5 of which are new patches for bugs that have not been fixed by developers yet. We reported all 5 new patches to the developers, 4 have already been accepted and committed to the code repositories. The 57 correct patches generated by R2Fix could have shortened and saved up to an average of 63 days of bug diagnosis and patch generation time. © 2013 IEEE.</t>
  </si>
  <si>
    <t>Software developers attempt to reproduce software bugs to understand their erroneous behaviours and to fix them. Unfortunately, they often fail to reproduce (or fix) them, which leads to faulty, unreliable software systems. However, to date, only a little research has been done to better understand what makes the software bugs non-reproducible. In this article, we conduct a multimodal study to better understand the non-reproducibility of software bugs. First, we perform an empirical study using 576 non-reproducible bug reports from two popular software systems (Firefox, Eclipse) and identify 11 key factors that might lead a reported bug to non-reproducibility. Second, we conduct a user study involving 13 professional developers where we investigate how the developers cope with non-reproducible bugs. We found that they either close these bugs or solicit for further information, which involves long deliberations and counter-productive manual searches. Third, we offer several actionable insights on how to avoid non-reproducibility (e.g., false-positive bug report detector) and improve reproducibility of the reported bugs (e.g., sandbox for bug reproduction) by combining our analyses from multiple studies (e.g., empirical study, developer study). Fourth, we explain the differences between reproducible and non-reproducible bug reports by systematically interpreting multiple machine learning models that classify these reports with high accuracy. We found that links to existing bug reports might help improve the reproducibility of a reported bug. Finally, we detect the connected bug reports to a non-reproducible bug automatically and further demonstrate how 93 bugs connected to 71 non-reproducible bugs from our dataset can offer complementary information (e.g., attachments, screenshots, program flows). © 2022, The Author(s), under exclusive licence to Springer Science+Business Media, LLC, part of Springer Nature.</t>
  </si>
  <si>
    <t>There can be thousands of software defects found during testing and submitted into a bug-tracking system. This paper intends to reveal the importance of distinguishing different areas of testing in order to be able to perform further meaningful manipulations with defects, compute various metrics, classify or cluster bugs. An area of testing is made up of a group of software components. The Component/s field in a bug tracking system usually contains information as to what area the defect belongs to. However, sometimes the field can be empty or does not include all the necessary elements. Moreover, every defect belongs to one or several areas, that is why the classes can overlap within the classification. Therefore it becomes necessary to use the Summary field, which has brief information about the defect. Both fields have text format and require natural language processing. This paper introduces some techniques to classify defect reports according to areas of testing, using the data of two text fields and natural language processing methods and tools. © Springer International Publishing AG 2018.</t>
  </si>
  <si>
    <t>Conference paper</t>
  </si>
  <si>
    <t>Conference review</t>
  </si>
  <si>
    <t>Article</t>
  </si>
  <si>
    <t>Book chapter</t>
  </si>
  <si>
    <t>ACM International Conference Proceeding Series</t>
  </si>
  <si>
    <t>Advances in Intelligent Systems and Computing</t>
  </si>
  <si>
    <t>2022 2nd International Conference on Computer Science, Electronic Information Engineering and Intelligent Control Technology, CEI 2022</t>
  </si>
  <si>
    <t>PeerJ Computer Science</t>
  </si>
  <si>
    <t>Proceedings - 4th International Workshop on Bots in Software Engineering, BotSE 2022</t>
  </si>
  <si>
    <t>Lecture Notes in Informatics (LNI), Proceedings - Series of the Gesellschaft fur Informatik (GI)</t>
  </si>
  <si>
    <t>2023 International Conference on Data Science, Agents and Artificial Intelligence, ICDSAAI 2023</t>
  </si>
  <si>
    <t>Communications in Computer and Information Science</t>
  </si>
  <si>
    <t>Empirical Software Engineering</t>
  </si>
  <si>
    <t>Proceedings - 2017 IEEE 28th International Symposium on Software Reliability Engineering Workshops, ISSREW 2017</t>
  </si>
  <si>
    <t>Proceedings - International Conference on Software Engineering</t>
  </si>
  <si>
    <t>2021 9th International Conference on Reliability, Infocom Technologies and Optimization (Trends and Future Directions), ICRITO 2021</t>
  </si>
  <si>
    <t>International Journal of Information Security</t>
  </si>
  <si>
    <t>Conference Proceedings from the International Symposium for Testing and Failure Analysis</t>
  </si>
  <si>
    <t>31st IEEE Conference on Signal Processing and Communications Applications, SIU 2023</t>
  </si>
  <si>
    <t>Applied Sciences (Switzerland)</t>
  </si>
  <si>
    <t>Journal of Software: Evolution and Process</t>
  </si>
  <si>
    <t>Information and Software Technology</t>
  </si>
  <si>
    <t>IEEE Access</t>
  </si>
  <si>
    <t>Expert Systems</t>
  </si>
  <si>
    <t>Digest of Technical Papers - IEEE International Conference on Consumer Electronics</t>
  </si>
  <si>
    <t>CEUR Workshop Proceedings</t>
  </si>
  <si>
    <t>Proceedings - International Symposium on Software Reliability Engineering, ISSRE</t>
  </si>
  <si>
    <t>International Journal of Performability Engineering</t>
  </si>
  <si>
    <t>Automated Software Engineering</t>
  </si>
  <si>
    <t>Proceedings - Asia-Pacific Software Engineering Conference, APSEC</t>
  </si>
  <si>
    <t>Proceedings - 2021 3rd International Conference on Advances in Computing, Communication Control and Networking, ICAC3N 2021</t>
  </si>
  <si>
    <t>Innovations in Systems and Software Engineering</t>
  </si>
  <si>
    <t>ISMSIT 2022 - 6th International Symposium on Multidisciplinary Studies and Innovative Technologies, Proceedings</t>
  </si>
  <si>
    <t>Procedia Computer Science</t>
  </si>
  <si>
    <t>Smart Innovation, Systems and Technologies</t>
  </si>
  <si>
    <t>Lecture Notes in Electrical Engineering</t>
  </si>
  <si>
    <t>Mathematical Problems in Engineering</t>
  </si>
  <si>
    <t>Proceedings - 17th IEEE International Conference on Machine Learning and Applications, ICMLA 2018</t>
  </si>
  <si>
    <t>International Symposium on Empirical Software Engineering and Measurement</t>
  </si>
  <si>
    <t>Proceedings - 2017 IEEE International Conference on Software Maintenance and Evolution, ICSME 2017</t>
  </si>
  <si>
    <t>Proceedings - 2021 IEEE International Symposium on Software Reliability Engineering Workshops, ISSREW 2021</t>
  </si>
  <si>
    <t>International Journal of Intelligent Systems Technologies and Applications</t>
  </si>
  <si>
    <t>Ruan Jian Xue Bao/Journal of Software</t>
  </si>
  <si>
    <t>Indian Journal of Computer Science and Engineering</t>
  </si>
  <si>
    <t>Proceedings - 2022 Research, Invention, and Innovation Congress: Innovative Electricals and Electronics, RI2C 2022</t>
  </si>
  <si>
    <t>International Journal of Recent Technology and Engineering</t>
  </si>
  <si>
    <t>Software Quality Journal</t>
  </si>
  <si>
    <t>Lecture Notes in Computer Science (including subseries Lecture Notes in Artificial Intelligence and Lecture Notes in Bioinformatics)</t>
  </si>
  <si>
    <t>2020 28th Signal Processing and Communications Applications Conference, SIU 2020 - Proceedings</t>
  </si>
  <si>
    <t>ICASSPW 2023 - 2023 IEEE International Conference on Acoustics, Speech and Signal Processing Workshops, Proceedings</t>
  </si>
  <si>
    <t>Proceedings - 2021 8th International Conference on Dependable Systems and Their Applications, DSA 2021</t>
  </si>
  <si>
    <t>Proceedings - 11th IEEE International Conference on Computer and Information Technology, CIT 2011</t>
  </si>
  <si>
    <t>Proceedings of IEEE International Symposium on High Assurance Systems Engineering</t>
  </si>
  <si>
    <t>Proceedings of the ACM Symposium on Applied Computing</t>
  </si>
  <si>
    <t>2018 Joint 7th International Conference on Informatics, Electronics and Vision and 2nd International Conference on Imaging, Vision and Pattern Recognition, ICIEV-IVPR 2018</t>
  </si>
  <si>
    <t>EAI/Springer Innovations in Communication and Computing</t>
  </si>
  <si>
    <t>Journal of Theoretical and Applied Information Technology</t>
  </si>
  <si>
    <t>IEICE Transactions on Information and Systems</t>
  </si>
  <si>
    <t>Concurrency and Computation: Practice and Experience</t>
  </si>
  <si>
    <t>IEEE Transactions on Reliability</t>
  </si>
  <si>
    <t>Chinese Journal of Electronics</t>
  </si>
  <si>
    <t>Journal of Physics: Conference Series</t>
  </si>
  <si>
    <t>IEEE Transactions on Software Engineering</t>
  </si>
  <si>
    <t>Proceedings - 30th International Conference on Software Maintenance and Evolution, ICSME 2014</t>
  </si>
  <si>
    <t>Proceedings - IEEE 6th International Conference on Software Testing, Verification and Validation, ICST 2013</t>
  </si>
  <si>
    <t>DOI</t>
  </si>
  <si>
    <t>Link</t>
  </si>
  <si>
    <t>10.1145/3357419.3357424</t>
  </si>
  <si>
    <t>https://www.scopus.com/inward/record.uri?eid=2-s2.0-85074292014&amp;doi=10.1145%2f3357419.3357424&amp;partnerID=40&amp;md5=a844d1b388abd97a967f1af7a8877dc8</t>
  </si>
  <si>
    <t>10.1007/978-981-32-9515-5_31</t>
  </si>
  <si>
    <t>https://www.scopus.com/inward/record.uri?eid=2-s2.0-85075653204&amp;doi=10.1007%2f978-981-32-9515-5_31&amp;partnerID=40&amp;md5=467622b44fbbf4b305ac3ce662c17aac</t>
  </si>
  <si>
    <t>https://www.scopus.com/inward/record.uri?eid=2-s2.0-85065901742&amp;partnerID=40&amp;md5=ba9b175c3d4593f8c8601d8323cd66ab</t>
  </si>
  <si>
    <t>10.1109/CEI57409.2022.9950207</t>
  </si>
  <si>
    <t>https://www.scopus.com/inward/record.uri?eid=2-s2.0-85143303561&amp;doi=10.1109%2fCEI57409.2022.9950207&amp;partnerID=40&amp;md5=16be10072bd41913204cbf668b8eae92</t>
  </si>
  <si>
    <t>10.7717/PEERJ-CS.874</t>
  </si>
  <si>
    <t>https://www.scopus.com/inward/record.uri?eid=2-s2.0-85128257511&amp;doi=10.7717%2fPEERJ-CS.874&amp;partnerID=40&amp;md5=bbad8edc51cd11d5f59a2c94043725dd</t>
  </si>
  <si>
    <t>10.1145/3528228.3528404</t>
  </si>
  <si>
    <t>https://www.scopus.com/inward/record.uri?eid=2-s2.0-85135091651&amp;doi=10.1145%2f3528228.3528404&amp;partnerID=40&amp;md5=610513b0ee0578d8cf88054fd74bfd26</t>
  </si>
  <si>
    <t>10.1145/3528588.3528659</t>
  </si>
  <si>
    <t>https://www.scopus.com/inward/record.uri?eid=2-s2.0-85135182956&amp;doi=10.1145%2f3528588.3528659&amp;partnerID=40&amp;md5=afcfc42adb34b85492bffc9bac0f0bce</t>
  </si>
  <si>
    <t>10.1007/978-3-030-19861-9_7</t>
  </si>
  <si>
    <t>https://www.scopus.com/inward/record.uri?eid=2-s2.0-85065902706&amp;doi=10.1007%2f978-3-030-19861-9_7&amp;partnerID=40&amp;md5=1e27787e606cbbf1f5594b05bf1941ff</t>
  </si>
  <si>
    <t>10.1109/NLBSE59153.2023.00010</t>
  </si>
  <si>
    <t>https://www.scopus.com/inward/record.uri?eid=2-s2.0-85167946589&amp;doi=10.1109%2fNLBSE59153.2023.00010&amp;partnerID=40&amp;md5=002de9e1ba9c884bc0a4786d5e6218da</t>
  </si>
  <si>
    <t>https://www.scopus.com/inward/record.uri?eid=2-s2.0-84907891771&amp;partnerID=40&amp;md5=d35b578f04e22516125c641f5a812e75</t>
  </si>
  <si>
    <t>10.1109/ICDSAAI59313.2023.10452560</t>
  </si>
  <si>
    <t>https://www.scopus.com/inward/record.uri?eid=2-s2.0-85187782934&amp;doi=10.1109%2fICDSAAI59313.2023.10452560&amp;partnerID=40&amp;md5=bf064f41b6491236ed935d38e68c3189</t>
  </si>
  <si>
    <t>https://www.scopus.com/inward/record.uri?eid=2-s2.0-85040245326&amp;partnerID=40&amp;md5=71e5abd3dd49c75a819d6fec91cd045e</t>
  </si>
  <si>
    <t>10.1007/s10664-023-10434-4</t>
  </si>
  <si>
    <t>https://www.scopus.com/inward/record.uri?eid=2-s2.0-85184999387&amp;doi=10.1007%2fs10664-023-10434-4&amp;partnerID=40&amp;md5=dafc6003b66045e10527fa1ea55c807e</t>
  </si>
  <si>
    <t>10.1109/ISSREW.2017.28</t>
  </si>
  <si>
    <t>https://www.scopus.com/inward/record.uri?eid=2-s2.0-85040569610&amp;doi=10.1109%2fISSREW.2017.28&amp;partnerID=40&amp;md5=10b0ec50dff2de97ac3a8998fc2a220f</t>
  </si>
  <si>
    <t>10.1109/ICSE-Companion55297.2022.9793815</t>
  </si>
  <si>
    <t>https://www.scopus.com/inward/record.uri?eid=2-s2.0-85132430688&amp;doi=10.1109%2fICSE-Companion55297.2022.9793815&amp;partnerID=40&amp;md5=b7f7d01ea9697138c72c559837fa5fa6</t>
  </si>
  <si>
    <t>10.1109/ICRITO51393.2021.9596496</t>
  </si>
  <si>
    <t>https://www.scopus.com/inward/record.uri?eid=2-s2.0-85123367534&amp;doi=10.1109%2fICRITO51393.2021.9596496&amp;partnerID=40&amp;md5=51f70437f77a9728a2fc7dc724ed4dfb</t>
  </si>
  <si>
    <t>10.1007/s10207-023-00793-w</t>
  </si>
  <si>
    <t>https://www.scopus.com/inward/record.uri?eid=2-s2.0-85180240580&amp;doi=10.1007%2fs10207-023-00793-w&amp;partnerID=40&amp;md5=767de7c5dd6bf942307cbadabb0dfb96</t>
  </si>
  <si>
    <t>10.1145/3528588.3528663</t>
  </si>
  <si>
    <t>https://www.scopus.com/inward/record.uri?eid=2-s2.0-85135180946&amp;doi=10.1145%2f3528588.3528663&amp;partnerID=40&amp;md5=56a49b961659d2888d415b34c9c173f5</t>
  </si>
  <si>
    <t>https://www.scopus.com/inward/record.uri?eid=2-s2.0-85124247206&amp;partnerID=40&amp;md5=9e59e38b23b3062946236b89fecffea3</t>
  </si>
  <si>
    <t>10.1109/SIU59756.2023.10223806</t>
  </si>
  <si>
    <t>https://www.scopus.com/inward/record.uri?eid=2-s2.0-85173493282&amp;doi=10.1109%2fSIU59756.2023.10223806&amp;partnerID=40&amp;md5=284df4db028a63eeb4c1531b35745e75</t>
  </si>
  <si>
    <t>10.1145/3643787.3648038</t>
  </si>
  <si>
    <t>https://www.scopus.com/inward/record.uri?eid=2-s2.0-85183301306&amp;doi=10.1145%2f3643787.3648038&amp;partnerID=40&amp;md5=ffca6da93f22269ae5710f0e52c7a676</t>
  </si>
  <si>
    <t>10.3390/app12010338</t>
  </si>
  <si>
    <t>https://www.scopus.com/inward/record.uri?eid=2-s2.0-85122016882&amp;doi=10.3390%2fapp12010338&amp;partnerID=40&amp;md5=159a293d3d76417285cd34a9a39e41d8</t>
  </si>
  <si>
    <t>10.3390/app13169456</t>
  </si>
  <si>
    <t>https://www.scopus.com/inward/record.uri?eid=2-s2.0-85169080862&amp;doi=10.3390%2fapp13169456&amp;partnerID=40&amp;md5=0d65917ec22491f4774b134107519d20</t>
  </si>
  <si>
    <t>10.1145/3528588.3528660</t>
  </si>
  <si>
    <t>https://www.scopus.com/inward/record.uri?eid=2-s2.0-85135139345&amp;doi=10.1145%2f3528588.3528660&amp;partnerID=40&amp;md5=4cc1397fbb0fce04a39f2a578c12fc56</t>
  </si>
  <si>
    <t>10.1007/s10664-022-10254-y</t>
  </si>
  <si>
    <t>https://www.scopus.com/inward/record.uri?eid=2-s2.0-85145773140&amp;doi=10.1007%2fs10664-022-10254-y&amp;partnerID=40&amp;md5=49133563ee7ff65c41b52954e4fc3889</t>
  </si>
  <si>
    <t>10.1002/smr.1770</t>
  </si>
  <si>
    <t>https://www.scopus.com/inward/record.uri?eid=2-s2.0-84977854687&amp;doi=10.1002%2fsmr.1770&amp;partnerID=40&amp;md5=e6bd7f788911083760ea057f59477f24</t>
  </si>
  <si>
    <t>10.1109/ICSE.2013.6606653</t>
  </si>
  <si>
    <t>https://www.scopus.com/inward/record.uri?eid=2-s2.0-84886398804&amp;doi=10.1109%2fICSE.2013.6606653&amp;partnerID=40&amp;md5=621f492c48ca7926c5d2c2f0dece2348</t>
  </si>
  <si>
    <t>10.1016/j.infsof.2021.106743</t>
  </si>
  <si>
    <t>https://www.scopus.com/inward/record.uri?eid=2-s2.0-85117324409&amp;doi=10.1016%2fj.infsof.2021.106743&amp;partnerID=40&amp;md5=06cbf8f4330982cefdb70b6dff333ea0</t>
  </si>
  <si>
    <t>10.1109/ACCESS.2024.3451125</t>
  </si>
  <si>
    <t>https://www.scopus.com/inward/record.uri?eid=2-s2.0-85202700973&amp;doi=10.1109%2fACCESS.2024.3451125&amp;partnerID=40&amp;md5=070b5245e1e4d1ad1c6c4812e6b83483</t>
  </si>
  <si>
    <t>10.1016/j.infsof.2023.107305</t>
  </si>
  <si>
    <t>https://www.scopus.com/inward/record.uri?eid=2-s2.0-85166970380&amp;doi=10.1016%2fj.infsof.2023.107305&amp;partnerID=40&amp;md5=36fb21d0810c01bb31cf3eaa24eb0e86</t>
  </si>
  <si>
    <t>10.1145/3551349.3556941</t>
  </si>
  <si>
    <t>https://www.scopus.com/inward/record.uri?eid=2-s2.0-85146964447&amp;doi=10.1145%2f3551349.3556941&amp;partnerID=40&amp;md5=21b452155be55426a6266146d81dcb94</t>
  </si>
  <si>
    <t>10.1111/exsy.13184</t>
  </si>
  <si>
    <t>https://www.scopus.com/inward/record.uri?eid=2-s2.0-85142425850&amp;doi=10.1111%2fexsy.13184&amp;partnerID=40&amp;md5=c051be21264bc7b6a7c59843fe409cd7</t>
  </si>
  <si>
    <t>10.1109/ACCESS.2018.2865780</t>
  </si>
  <si>
    <t>https://www.scopus.com/inward/record.uri?eid=2-s2.0-85051759937&amp;doi=10.1109%2fACCESS.2018.2865780&amp;partnerID=40&amp;md5=3a7e0b85c1dca460af02b72d76f6d40e</t>
  </si>
  <si>
    <t>10.1145/3551349.3556894</t>
  </si>
  <si>
    <t>https://www.scopus.com/inward/record.uri?eid=2-s2.0-85146947587&amp;doi=10.1145%2f3551349.3556894&amp;partnerID=40&amp;md5=dd9b20d686a0dd144b8ebcb992c9060a</t>
  </si>
  <si>
    <t>10.1145/3643787.3648043</t>
  </si>
  <si>
    <t>https://www.scopus.com/inward/record.uri?eid=2-s2.0-85203836249&amp;doi=10.1145%2f3643787.3648043&amp;partnerID=40&amp;md5=138dde3d814533e2205720fb962d751c</t>
  </si>
  <si>
    <t>10.1109/ICCE46568.2020.9043062</t>
  </si>
  <si>
    <t>https://www.scopus.com/inward/record.uri?eid=2-s2.0-85082612536&amp;doi=10.1109%2fICCE46568.2020.9043062&amp;partnerID=40&amp;md5=5508a295f7dfebe6f5cd900b0955111a</t>
  </si>
  <si>
    <t>https://www.scopus.com/inward/record.uri?eid=2-s2.0-85205534292&amp;partnerID=40&amp;md5=4e6a27f5011a9c29fe624deae2c26f7d</t>
  </si>
  <si>
    <t>10.1109/ISSRE5003.2020.00026</t>
  </si>
  <si>
    <t>https://www.scopus.com/inward/record.uri?eid=2-s2.0-85097351850&amp;doi=10.1109%2fISSRE5003.2020.00026&amp;partnerID=40&amp;md5=d6997fe02356657d5405141d7e6048a3</t>
  </si>
  <si>
    <t>10.23940/ijpe.19.08.p6.20712080</t>
  </si>
  <si>
    <t>https://www.scopus.com/inward/record.uri?eid=2-s2.0-85072246757&amp;doi=10.23940%2fijpe.19.08.p6.20712080&amp;partnerID=40&amp;md5=9ba8f6b05140112b7ea8e2a00ff16895</t>
  </si>
  <si>
    <t>https://www.scopus.com/inward/record.uri?eid=2-s2.0-85168005504&amp;partnerID=40&amp;md5=8cfcaa04879cc410838ebb739d6d1ce0</t>
  </si>
  <si>
    <t>10.1007/s10515-024-00435-y</t>
  </si>
  <si>
    <t>https://www.scopus.com/inward/record.uri?eid=2-s2.0-85191809562&amp;doi=10.1007%2fs10515-024-00435-y&amp;partnerID=40&amp;md5=be45a329e7446c943e5795947bba0948</t>
  </si>
  <si>
    <t>10.1109/APSEC.2013.105</t>
  </si>
  <si>
    <t>https://www.scopus.com/inward/record.uri?eid=2-s2.0-84897468670&amp;doi=10.1109%2fAPSEC.2013.105&amp;partnerID=40&amp;md5=13df98e0d5f5f67b375c2406e9de0923</t>
  </si>
  <si>
    <t>10.1109/ICAC3N53548.2021.9725398</t>
  </si>
  <si>
    <t>https://www.scopus.com/inward/record.uri?eid=2-s2.0-85126964254&amp;doi=10.1109%2fICAC3N53548.2021.9725398&amp;partnerID=40&amp;md5=e067d25953689fab6df856aa6c843fa2</t>
  </si>
  <si>
    <t>10.1007/s11334-024-00584-z</t>
  </si>
  <si>
    <t>https://www.scopus.com/inward/record.uri?eid=2-s2.0-85205314829&amp;doi=10.1007%2fs11334-024-00584-z&amp;partnerID=40&amp;md5=fd6fdc3a7eb25428b5524404fb2e769c</t>
  </si>
  <si>
    <t>10.1109/ISMSIT56059.2022.9932822</t>
  </si>
  <si>
    <t>https://www.scopus.com/inward/record.uri?eid=2-s2.0-85142816334&amp;doi=10.1109%2fISMSIT56059.2022.9932822&amp;partnerID=40&amp;md5=aea91a648477b2a631b7c370a90eb666</t>
  </si>
  <si>
    <t>10.1016/j.procs.2018.05.194</t>
  </si>
  <si>
    <t>https://www.scopus.com/inward/record.uri?eid=2-s2.0-85049101609&amp;doi=10.1016%2fj.procs.2018.05.194&amp;partnerID=40&amp;md5=cf2461f0559319e2b8a795143a412731</t>
  </si>
  <si>
    <t>10.1007/978-981-16-2877-1_49</t>
  </si>
  <si>
    <t>https://www.scopus.com/inward/record.uri?eid=2-s2.0-85115228093&amp;doi=10.1007%2f978-981-16-2877-1_49&amp;partnerID=40&amp;md5=7d15033f7df087e470874578aae924c7</t>
  </si>
  <si>
    <t>10.1007/978-981-99-5997-6_35</t>
  </si>
  <si>
    <t>https://www.scopus.com/inward/record.uri?eid=2-s2.0-85178604096&amp;doi=10.1007%2f978-981-99-5997-6_35&amp;partnerID=40&amp;md5=042ccc072dfe27ae025857e26ed3da84</t>
  </si>
  <si>
    <t>10.1155/2020/5712461</t>
  </si>
  <si>
    <t>https://www.scopus.com/inward/record.uri?eid=2-s2.0-85080986453&amp;doi=10.1155%2f2020%2f5712461&amp;partnerID=40&amp;md5=4a081fc7c945829248826410ef555e52</t>
  </si>
  <si>
    <t>https://www.scopus.com/inward/record.uri?eid=2-s2.0-85135168722&amp;partnerID=40&amp;md5=45d3748d695de80236cf4627703043e7</t>
  </si>
  <si>
    <t>10.1109/ICMLA.2018.00234</t>
  </si>
  <si>
    <t>https://www.scopus.com/inward/record.uri?eid=2-s2.0-85062245280&amp;doi=10.1109%2fICMLA.2018.00234&amp;partnerID=40&amp;md5=473fc83431da4ec631695e1a56dd4297</t>
  </si>
  <si>
    <t>10.1109/ESEM.2017.19</t>
  </si>
  <si>
    <t>https://www.scopus.com/inward/record.uri?eid=2-s2.0-85042390490&amp;doi=10.1109%2fESEM.2017.19&amp;partnerID=40&amp;md5=dea9798dcb29be183597396473ba2a3c</t>
  </si>
  <si>
    <t>https://www.scopus.com/inward/record.uri?eid=2-s2.0-85151709349&amp;partnerID=40&amp;md5=331e23664a5db7e84643aee4d4619813</t>
  </si>
  <si>
    <t>10.1109/ICSME.2017.14</t>
  </si>
  <si>
    <t>https://www.scopus.com/inward/record.uri?eid=2-s2.0-85040599854&amp;doi=10.1109%2fICSME.2017.14&amp;partnerID=40&amp;md5=8acf157d3dc35daefd45264d77fb338d</t>
  </si>
  <si>
    <t>10.1109/ISSREW53611.2021.00113</t>
  </si>
  <si>
    <t>https://www.scopus.com/inward/record.uri?eid=2-s2.0-85127009401&amp;doi=10.1109%2fISSREW53611.2021.00113&amp;partnerID=40&amp;md5=a0c6a0ac2b7c46100e8735589a902cc1</t>
  </si>
  <si>
    <t>10.1145/2020390.2020403</t>
  </si>
  <si>
    <t>https://www.scopus.com/inward/record.uri?eid=2-s2.0-80054083336&amp;doi=10.1145%2f2020390.2020403&amp;partnerID=40&amp;md5=7e2508ba8d65fb5180ae2434dc2dca1b</t>
  </si>
  <si>
    <t>10.1109/ACCESS.2024.3408688</t>
  </si>
  <si>
    <t>https://www.scopus.com/inward/record.uri?eid=2-s2.0-85195411977&amp;doi=10.1109%2fACCESS.2024.3408688&amp;partnerID=40&amp;md5=c07361acaadd472c9eb0d19a23cb96df</t>
  </si>
  <si>
    <t>10.1504/ijista.2023.131567</t>
  </si>
  <si>
    <t>https://www.scopus.com/inward/record.uri?eid=2-s2.0-85163943103&amp;doi=10.1504%2fijista.2023.131567&amp;partnerID=40&amp;md5=da49fafcc257045029f1ce69b6be34f5</t>
  </si>
  <si>
    <t>10.13328/j.cnki.jos.005725</t>
  </si>
  <si>
    <t>https://www.scopus.com/inward/record.uri?eid=2-s2.0-85071571654&amp;doi=10.13328%2fj.cnki.jos.005725&amp;partnerID=40&amp;md5=64635536d6677c837f93c62f4bf5c103</t>
  </si>
  <si>
    <t>https://www.scopus.com/inward/record.uri?eid=2-s2.0-85133031126&amp;partnerID=40&amp;md5=be1017b18e9ecbd02fb289e97f776a6b</t>
  </si>
  <si>
    <t>10.1109/NLBSE59153.2023.00011</t>
  </si>
  <si>
    <t>https://www.scopus.com/inward/record.uri?eid=2-s2.0-85167946146&amp;doi=10.1109%2fNLBSE59153.2023.00011&amp;partnerID=40&amp;md5=f23a3dd165beae5349451f98c72d2aaa</t>
  </si>
  <si>
    <t>10.21817/indjcse/2020/v11i6/201106076</t>
  </si>
  <si>
    <t>https://www.scopus.com/inward/record.uri?eid=2-s2.0-85098204330&amp;doi=10.21817%2findjcse%2f2020%2fv11i6%2f201106076&amp;partnerID=40&amp;md5=f7acd647323d8a4833341cfc184ea324</t>
  </si>
  <si>
    <t>10.1145/3643787.3648041</t>
  </si>
  <si>
    <t>https://www.scopus.com/inward/record.uri?eid=2-s2.0-85203829719&amp;doi=10.1145%2f3643787.3648041&amp;partnerID=40&amp;md5=fda68dc5f3fdb5c7d9cbf99d47ba923f</t>
  </si>
  <si>
    <t>10.1109/NLBSE59153.2023.00007</t>
  </si>
  <si>
    <t>https://www.scopus.com/inward/record.uri?eid=2-s2.0-85150003471&amp;doi=10.1109%2fNLBSE59153.2023.00007&amp;partnerID=40&amp;md5=22d3d433cd4a6ff946ac002783a69ae4</t>
  </si>
  <si>
    <t>10.1109/RI2C56397.2022.9910299</t>
  </si>
  <si>
    <t>https://www.scopus.com/inward/record.uri?eid=2-s2.0-85141787081&amp;doi=10.1109%2fRI2C56397.2022.9910299&amp;partnerID=40&amp;md5=9f89fe877be30982bb2cbfcf7721c17d</t>
  </si>
  <si>
    <t>https://www.scopus.com/inward/record.uri?eid=2-s2.0-85205588093&amp;partnerID=40&amp;md5=03ff91f9cf4025eb2bdda573ebe134b3</t>
  </si>
  <si>
    <t>10.1145/3275219.3275239</t>
  </si>
  <si>
    <t>https://www.scopus.com/inward/record.uri?eid=2-s2.0-85056693406&amp;doi=10.1145%2f3275219.3275239&amp;partnerID=40&amp;md5=18ce2f95115910aaf36751696eaaec5f</t>
  </si>
  <si>
    <t>https://www.scopus.com/inward/record.uri?eid=2-s2.0-85205588806&amp;partnerID=40&amp;md5=2a98e59519111a7e7b10d6c56389695d</t>
  </si>
  <si>
    <t>https://www.scopus.com/inward/record.uri?eid=2-s2.0-85067977553&amp;partnerID=40&amp;md5=92981327db007a5167ee68a1cf65ad36</t>
  </si>
  <si>
    <t>10.1007/s11219-023-09623-7</t>
  </si>
  <si>
    <t>https://www.scopus.com/inward/record.uri?eid=2-s2.0-85149478361&amp;doi=10.1007%2fs11219-023-09623-7&amp;partnerID=40&amp;md5=a8aa136268bdc139410557b870896de4</t>
  </si>
  <si>
    <t>10.1007/978-3-031-21388-5_34</t>
  </si>
  <si>
    <t>https://www.scopus.com/inward/record.uri?eid=2-s2.0-85142737900&amp;doi=10.1007%2f978-3-031-21388-5_34&amp;partnerID=40&amp;md5=1529ac39ac0a3582962ef7b14eb1f26e</t>
  </si>
  <si>
    <t>10.1109/SIU49456.2020.9302232</t>
  </si>
  <si>
    <t>https://www.scopus.com/inward/record.uri?eid=2-s2.0-85100312074&amp;doi=10.1109%2fSIU49456.2020.9302232&amp;partnerID=40&amp;md5=8fa3a1708052be36a333a619793989aa</t>
  </si>
  <si>
    <t>10.1109/ICASSPW59220.2023.10193706</t>
  </si>
  <si>
    <t>https://www.scopus.com/inward/record.uri?eid=2-s2.0-85168252538&amp;doi=10.1109%2fICASSPW59220.2023.10193706&amp;partnerID=40&amp;md5=9a3ac2d8665fb5a3a0ab75c16042de92</t>
  </si>
  <si>
    <t>10.1109/DSA52907.2021.00071</t>
  </si>
  <si>
    <t>https://www.scopus.com/inward/record.uri?eid=2-s2.0-85123480711&amp;doi=10.1109%2fDSA52907.2021.00071&amp;partnerID=40&amp;md5=32d3ea6a17b34622ab8495575ac3223e</t>
  </si>
  <si>
    <t>10.1145/3643787.3648039</t>
  </si>
  <si>
    <t>https://www.scopus.com/inward/record.uri?eid=2-s2.0-85203788771&amp;doi=10.1145%2f3643787.3648039&amp;partnerID=40&amp;md5=d32b9272f1ce6794a50eafecdae0f837</t>
  </si>
  <si>
    <t>https://www.scopus.com/inward/record.uri?eid=2-s2.0-85203832994&amp;partnerID=40&amp;md5=816fa2e178b7fd3b8daaaf269e7710c8</t>
  </si>
  <si>
    <t>10.1109/CIT.2011.90</t>
  </si>
  <si>
    <t>https://www.scopus.com/inward/record.uri?eid=2-s2.0-80054968185&amp;doi=10.1109%2fCIT.2011.90&amp;partnerID=40&amp;md5=5eaf918cba05d87430a978043cc1240b</t>
  </si>
  <si>
    <t>10.1109/HASE.2012.38</t>
  </si>
  <si>
    <t>https://www.scopus.com/inward/record.uri?eid=2-s2.0-84871973402&amp;doi=10.1109%2fHASE.2012.38&amp;partnerID=40&amp;md5=b77778408ad7376a933210a7f31f343b</t>
  </si>
  <si>
    <t>10.1145/3297280.3297608</t>
  </si>
  <si>
    <t>https://www.scopus.com/inward/record.uri?eid=2-s2.0-85065669412&amp;doi=10.1145%2f3297280.3297608&amp;partnerID=40&amp;md5=ed343364f283a674ee25f9d06dfd65b8</t>
  </si>
  <si>
    <t>10.1109/ICIEV.2018.8641045</t>
  </si>
  <si>
    <t>https://www.scopus.com/inward/record.uri?eid=2-s2.0-85063203030&amp;doi=10.1109%2fICIEV.2018.8641045&amp;partnerID=40&amp;md5=d73932000625806f2e4285ec88cf34b3</t>
  </si>
  <si>
    <t>10.1007/978-3-031-15542-0_3</t>
  </si>
  <si>
    <t>https://www.scopus.com/inward/record.uri?eid=2-s2.0-85152450688&amp;doi=10.1007%2f978-3-031-15542-0_3&amp;partnerID=40&amp;md5=83d2781c8def857fd4b3c3d8be203fcb</t>
  </si>
  <si>
    <t>https://www.scopus.com/inward/record.uri?eid=2-s2.0-84939543959&amp;partnerID=40&amp;md5=c61167723c8d3bac47ed771273c7a5d8</t>
  </si>
  <si>
    <t>10.1007/s11219-019-09481-2</t>
  </si>
  <si>
    <t>https://www.scopus.com/inward/record.uri?eid=2-s2.0-85077866863&amp;doi=10.1007%2fs11219-019-09481-2&amp;partnerID=40&amp;md5=a00379c63475fcf511cd3f6db5f04970</t>
  </si>
  <si>
    <t>10.1587/transinf.E97.D.1756</t>
  </si>
  <si>
    <t>https://www.scopus.com/inward/record.uri?eid=2-s2.0-84903701013&amp;doi=10.1587%2ftransinf.E97.D.1756&amp;partnerID=40&amp;md5=440b4a84443edd6ef400f7a2f69b6ead</t>
  </si>
  <si>
    <t>10.1002/cpe.7433</t>
  </si>
  <si>
    <t>https://www.scopus.com/inward/record.uri?eid=2-s2.0-85142457881&amp;doi=10.1002%2fcpe.7433&amp;partnerID=40&amp;md5=d590d0d799d7b4f8a1e3b650364f1c86</t>
  </si>
  <si>
    <t>https://www.scopus.com/inward/record.uri?eid=2-s2.0-84871953362&amp;partnerID=40&amp;md5=06e12ae4a486494d1bd66b6be76d657b</t>
  </si>
  <si>
    <t>10.1109/TR.2021.3118026</t>
  </si>
  <si>
    <t>https://www.scopus.com/inward/record.uri?eid=2-s2.0-85118546577&amp;doi=10.1109%2fTR.2021.3118026&amp;partnerID=40&amp;md5=2043476395f77f48777326e7f72bdf05</t>
  </si>
  <si>
    <t>10.1145/3643787.3648042</t>
  </si>
  <si>
    <t>https://www.scopus.com/inward/record.uri?eid=2-s2.0-85203800315&amp;doi=10.1145%2f3643787.3648042&amp;partnerID=40&amp;md5=8111c75d19b06ef0b424dbc49aa0b9e2</t>
  </si>
  <si>
    <t>10.1049/cje.2020.10.010</t>
  </si>
  <si>
    <t>https://www.scopus.com/inward/record.uri?eid=2-s2.0-85111067350&amp;doi=10.1049%2fcje.2020.10.010&amp;partnerID=40&amp;md5=33a14201fa0b43c6c55e00e1125e94f2</t>
  </si>
  <si>
    <t>10.1007/s10664-024-10502-3</t>
  </si>
  <si>
    <t>https://www.scopus.com/inward/record.uri?eid=2-s2.0-85200034314&amp;doi=10.1007%2fs10664-024-10502-3&amp;partnerID=40&amp;md5=b09cf6876afa258056c4259a0f380363</t>
  </si>
  <si>
    <t>10.1088/1742-6596/1518/1/012008</t>
  </si>
  <si>
    <t>https://www.scopus.com/inward/record.uri?eid=2-s2.0-85085518664&amp;doi=10.1088%2f1742-6596%2f1518%2f1%2f012008&amp;partnerID=40&amp;md5=c5b05efa9965ae0ad9108c3ae45eff28</t>
  </si>
  <si>
    <t>10.1007/s11219-024-09675-3</t>
  </si>
  <si>
    <t>https://www.scopus.com/inward/record.uri?eid=2-s2.0-85193963938&amp;doi=10.1007%2fs11219-024-09675-3&amp;partnerID=40&amp;md5=3f6321e773dcc2b16e06ffd200a9be31</t>
  </si>
  <si>
    <t>10.1109/TSE.2018.2864217</t>
  </si>
  <si>
    <t>https://www.scopus.com/inward/record.uri?eid=2-s2.0-85051376098&amp;doi=10.1109%2fTSE.2018.2864217&amp;partnerID=40&amp;md5=a3523e1e2bc2dc31efb5d92f98a36d08</t>
  </si>
  <si>
    <t>10.1109/ICSME.2014.53</t>
  </si>
  <si>
    <t>https://www.scopus.com/inward/record.uri?eid=2-s2.0-84931031612&amp;doi=10.1109%2fICSME.2014.53&amp;partnerID=40&amp;md5=88d7f9ce0b96eaf5a635690275315bec</t>
  </si>
  <si>
    <t>10.1109/ICST.2013.24</t>
  </si>
  <si>
    <t>https://www.scopus.com/inward/record.uri?eid=2-s2.0-84883433909&amp;doi=10.1109%2fICST.2013.24&amp;partnerID=40&amp;md5=2f219a3c4f90f4c0c072a4b6a468e7fc</t>
  </si>
  <si>
    <t>10.1007/s10664-022-10153-2</t>
  </si>
  <si>
    <t>https://www.scopus.com/inward/record.uri?eid=2-s2.0-85130884008&amp;doi=10.1007%2fs10664-022-10153-2&amp;partnerID=40&amp;md5=30bf6fe592b1782d40eea1ab78d70f19</t>
  </si>
  <si>
    <t>10.1007/978-3-319-71734-0_4</t>
  </si>
  <si>
    <t>https://www.scopus.com/inward/record.uri?eid=2-s2.0-85040249996&amp;doi=10.1007%2f978-3-319-71734-0_4&amp;partnerID=40&amp;md5=2486b8ee209a2d6631a659ace002f180</t>
  </si>
  <si>
    <t>Publishing venue</t>
  </si>
  <si>
    <t>Paper Type</t>
  </si>
  <si>
    <t>https://doi.org/10.1145/3643787.3648039</t>
  </si>
  <si>
    <t>https://doi.org/10.1145/3643787.3648042</t>
  </si>
  <si>
    <t>BERT-based GitHub issue report classification</t>
  </si>
  <si>
    <t>https://doi.org/10.1145/3528588.3528660</t>
  </si>
  <si>
    <t>Issue report classification using pre-trained language models</t>
  </si>
  <si>
    <t>https://doi.org/10.1145/3528588.3528659</t>
  </si>
  <si>
    <t>Deep learning-based production and test bug report classification using source files</t>
  </si>
  <si>
    <t>https://doi.org/10.1145/3510454.3528646</t>
  </si>
  <si>
    <t>https://doi.org/10.1145/3643787.3648043</t>
  </si>
  <si>
    <t>Deep learning-based production and test bug report classification using source files}</t>
  </si>
  <si>
    <t>Which bug reports are valid and why? Using the BERT transformer to classify bug reports and explain their validity</t>
  </si>
  <si>
    <t>https://doi.org/10.1145/3651640.3651648</t>
  </si>
  <si>
    <t>https://doi.org/10.1145/3643787.3648038</t>
  </si>
  <si>
    <t>https://doi.org/10.1145/3551349.3556894</t>
  </si>
  <si>
    <t>https://doi.org/10.1145/3551349.3556941</t>
  </si>
  <si>
    <t>GitHub issue classification using BERT-style models</t>
  </si>
  <si>
    <t>https://doi.org/10.1145/3528588.3528663</t>
  </si>
  <si>
    <t>Categorizing bugs with social networks: a case study on four open source software communities</t>
  </si>
  <si>
    <t>Bug or Not? Bug Report Classification Using N-Gram IDF</t>
  </si>
  <si>
    <t>Deep Learning Based Valid Bug Reports Determination and Explanation</t>
  </si>
  <si>
    <t>Study on Automatic Defect Report Classification System with Self Attention Visualization</t>
  </si>
  <si>
    <t>Turkish Issue Report Classification in Banking Domain</t>
  </si>
  <si>
    <t>Ensemble Data Reduction Techniques and Multi-RSMOTE via Fuzzy Integral for Bug Report Classification</t>
  </si>
  <si>
    <t>Combining Text Mining and Data Mining for Bug Report Classification</t>
  </si>
  <si>
    <t>Automated Duplicate Bug Report Classification Using Subsequence Matching</t>
  </si>
  <si>
    <t>A Bug Rule Based Technique with Feedback for Classifying Bug Reports</t>
  </si>
  <si>
    <t>Transformer-Based Bug/Feature Classification</t>
  </si>
  <si>
    <t>R2Fix: Automatically Generating Bug Fixes from Bug Reports</t>
  </si>
  <si>
    <t>Security and Performance Bug Reports Identification with Class-Imbalance Sampling and Feature Selection</t>
  </si>
  <si>
    <t>Locating relevant source files for bug reports using textual analysis</t>
  </si>
  <si>
    <t>Raising the Quality of Bug Reports by Predicting Software Defect Indicators</t>
  </si>
  <si>
    <t>The NLBSEâ€™24 Tool Competition</t>
  </si>
  <si>
    <t>Classifying Bug Reports to Bugs and Other Requests Using Topic Modeling</t>
  </si>
  <si>
    <t>The automation of the classification of issue reports helps to improve the efficiency of the software tracking cycle. This task can be considered a multi-class classification problem. Therefore, this work is a participation in the NLBSEâ€™24 Issue Report Classification competition. The paper introduces a lightweight model called AdaptIRC that uses adapters. These adapters add additional trainable layers instead of tuning the whole pre-trained model. Then, they are attached to the transformer to predict classes of the unseen testing data. The dataset provided contained 3,000 reports divided equally for training and testing, having five different repositories and three classes. The newly developed model has achieved an overall F1 score of 0.8934 that exceeded the baseline of an F1 score of 0.827, an approximate increase of $8 \%$.CCS CONCEPTSâ€¢ Software and its engineering â†’ Software maintenance tools; Software configuration management and version control systems; Maintaining software; Software version control.</t>
  </si>
  <si>
    <t>Classifying production and test bug reports can significantly improve not only the accuracy of performance evaluation but also the performance of information retrieval-based bug localization (IRBL). However, it is time-consuming for developers to classify these bug reports manually. This study proposes a production and test bug report classification method based on deep learning. Our method uses a set of source files and model tuning to solve the problem of insufficient and sparse bug reports when applying deep learning. Our experimental results reveal that the macro f1-score of our method is 0.84 and can improve the IRBL performance by 20%.</t>
  </si>
  <si>
    <t>Developers use bug reports to triage and fix bugs. When triaging a bug report, developers must decide whether the bug report is valid (i.e., a real bug). A large amount of bug reports are submitted every day, with many of them end up being invalid reports. Manually determining valid bug report is a difficult and tedious task. Thus, an approach that can automatically analyze the validity of a bug report and determine whether a report is valid can help developers prioritize their triaging tasks and avoid wasting time and effort on invalid bug reports. In this study, motivated by the above needs, we propose an approach which can determine whether a newly submitted bug report is valid. Our approach first extracts 33 features from bug reports. The extracted features are grouped along 5 dimensions, i.e., reporter experience, collaboration network, completeness, readability and text. Based on these features, we use a random forest classifier to identify valid bug reports. To evaluate the effectiveness of our approach, we experiment on large-scale datasets containing a total of 560,697 bug reports from five open source projects (i.e., Eclipse, Netbeans, Mozilla, Firefox and Thunderbird). On average, across the five datasets, our approach achieves an F1-score for valid bug reports and F1-score for invalid ones of 0.74 and 0.67, respectively. Moreover, our approach achieves an average AUC of 0.81. In terms of AUC and F1-scores for valid and invalid bug reports, our approach statistically significantly outperforms two baselines using features that are proposed by Zanetti et al. [104] . We also study the most important features that distinguish valid bug reports from invalid ones. We find that the textual features of a bug report and reporter's experience are the most important factors to distinguish valid bug reports from invalid ones.</t>
  </si>
  <si>
    <t>Previous studies have found that a significant number of bug reports are misclassified between bugs and nonbugs, and that manually classifying bug reports is a time-consuming task. To address this problem, we propose a bug reports classification model with N-gram IDF, a theoretical extension of Inverse Document Frequency (IDF) for handling words and phrases of any length. N-gram IDF enables us to extract key terms of any length from texts, these key terms can be used as the features to classify bug reports. We build classification models with logistic regression and random forest using features from N-gram IDF and topic modeling, which is widely used in various software engineering tasks.With a publicly available dataset, our results show that our N-gram IDF-based models have a superior performance than the topic-based models on all of the evaluated cases. Our models show promising results and have a potential to be extended to other software engineering tasks.</t>
  </si>
  <si>
    <t>In machine learning, feature selection is a very important step to reduce the dimensionality of data by removing irrelevant features, redundant data to improve the learning accuracy. As the dimensionality of data has increased, feature selection has become a challenging task. Various approaches have been proposed for feature selection. In this study, we have analyzed the effectiveness of three widely used feature selection methods namely Chi square; information gain and latent semantic analysis (LSA) to classify the software bugs. The performance of four classifiers K nearest neighbor, Random Forest, naÃ¯ve bayes and support vector machine are evaluated for the above feature selection methods in terms of accuracy, precision and recall.</t>
  </si>
  <si>
    <t>Bug reports are widely used by developers to fix bugs. Due to the lack of experience, reporters may submit numerous invalid bug reports. Manually determining valid bug reports is a laborious task. Automatically identifying valid bug reports can save time and effort for bug analysis. In this paper, we propose a deep learning-based approach to determine and explain valid bug reports using only textual information i.e., summaries and descriptions of bug reports. Convolutional neural network (CNN) is applied to capture their contextual and semantic features. Moreover, by analyzing the spatial structure of CNN, we backtrack the trained CNN model to get phrases that can explain valid bug reports determination. After inspecting the phrases manually, we summarize some valid bug report patterns. We evaluate our approach on five large-scale open-source projects containing a total of 540491 bug reports. On average, across the five projects, our approach achieves 0.85, 0.80, 0.69 and improves the state-of-the-art approach by 8.97%, 9.59%, 9.52% in terms of AUC, F1-score for valid bug reports, and F1-score for invalid bug reports, respectively. From the summarized patterns, we can find that determining valid bug reports is mainly due to three categories of patterns: Attachment, Environment, and Reproduce.</t>
  </si>
  <si>
    <t>We present our participation in the issue report classification tool competition at the 3rd International Workshop on Natural Language-based Software Engineering. Given the substantial influx of issue reports in large scale software development each day, there is a pronounced need for a system capable of automatically classifying issue reports into categories such as bugs, enhancements, and features. We propose a text-to-text generation-based supervised approach for issue report classification. We fine-tuned and evaluated our approach on the provided dataset of 3000 labeled issue reports (as bugs, enhancements, and questions). Our approach yielded an average cross-repo F1-score of 0.8297 across all classes, which is comparable to the SetFit baseline of 0.8270.CCS CONCEPTSâ€¢ Software and its engineering â†’ Software verification and validation; â€¢ Computing methodologies â†’ Natural language generation; Supervised learning.</t>
  </si>
  <si>
    <t>In software development processes, classifying software bugs is a vital step since it helps grasp the nature, implications, and causes of software failures. Further, categorization enables reacting to software bugs appropriately and faster. However, manual classification of software bugs is inefficient and costly, especially in large-scale software projects, since one must deal with extensive bug reports from multiple sources. Hence, many studies have addressed this problem by automated software bug classification with the help of machine learning techniques. Researchers used various machine learning-based algorithms and techniques to obtain better classification performance. Furthermore, many researchers used open source bug repositories to compare their results with previous studies. In this paper, we aimed to report the main studies in machine learning-based automated software bug report classification by highlighting the recent improvements and indicating the key steps in this process. So, this survey can benefit the researchers and practitioners working in automated software bug report classification and other related domains.</t>
  </si>
  <si>
    <t>Software systems are being used in many businesses for performing critical operations such as financial operations. A bug in these systems can lead to financial losses. By identifying the type of such bugs, developers can easily take an action to fix a bug. Orthogonal defect classification model is a popular model for classifying bug reports in various attributes. In this paper, we proposed a bug report classification method that classify into their type as defined by ODC based on long short term memory, a RNN which is used in many classification task. The proposed method outperforms the classical approach such as bag of words and TF-IDF based classification models.</t>
  </si>
  <si>
    <t>In recent years, software in devices such as smartphones and tablets has become increasingly multifunctional, and the use of OSS has become essential. In software development using large-scale OSS, it is important to report defects to appropriate personnel promptly. In this paper, we propose a method to classifying defect reports into appropriate categories using fine-tuned BERT and visualize self-attention information. In the evaluation, category classification was performed using defect reports of the actual OSS project. The F1 score was 0.87, which indicated that high-accuracy classification was possible. Also, the visualization results show that category-specific words can be extracted.</t>
  </si>
  <si>
    <t>Issue tracking is one of the integral parts of software development, especially for open source projects. GitHub, a commonly used software management tool, provides its own issue tracking system. Each issue can have various tags, which are manually assigned by the projectâ€™s developers. However, manually labeling software reports is a time-consuming and error-prone task. In this paper, we describe a BERT-based classification technique to automatically label issues as questions, bugs, or enhancements. We evaluate our approach using a dataset containing over 800,000 labeled issues from real open source projects available on GitHub. Our approach classified reported issues with an average F1-score of 0.8571. Our technique outperforms a previous machine learning technique based on FastText.</t>
  </si>
  <si>
    <t>We describe our participation in the tool competition in the scope of the 2nd International Workshop on Natural Language-based Software Engineering. We propose a supervised approach relying on SETFIT, a framework for few-shot learning and sentence-BERT (SBERT), a variant of BERT for effective sentence embedding. We experimented with different settings, achieving the best performance by training and testing the SETFIT-based model on a subset of data with manually verified labels (Fl-micro $=.8321$). For the sake of the challenge, we evaluate the SETFIT model on the challenge test set, achieving Fl-micro $=.7767$.</t>
  </si>
  <si>
    <t>This paper describes our participation in the tool competition organized in the scope of the 1st International Workshop on Natural Language-based Software Engineering. We propose a supervised approach relying on fine-tuned BERT-based language models for the automatic classification of GitHub issues. We experimented with different pre-trained models, achieving the best performance with fine-tuned RoBERTa (F1 = .8591).</t>
  </si>
  <si>
    <t>Users report the problems they encounter while using a software product with software issue reports. It is important that they are assigned to the correct software team or developer so that they are resolved quickly. Incorrect assignment may increase solution times, thus causing customer dissatisfaction. Past studies suggest to use text classification techniques to automatically assign issue reports. In this study, software issue reports written in Turkish, obtained from an industrial case in the banking sector are classified by applying deep learning techniques on word embedding representation, and the results are compared with our baseline model, which is applying Support Vector Machines (SVM) on top of the bag of words (BOW) model. In our study, best results are obtained when words are presented with BOW model and classes are predicted with the SVM algorithm.</t>
  </si>
  <si>
    <t>In this work, we curate and investigate a dataset named Turkish Software Report - Module Classification (TSRMC), consisting of commercial software bug reports of a company. Automated bug classification is required in large-scale software projects due to the vast amount of bugs. We analyze and report the statistical features and classification difficulty of the dataset. We use several methods from the text classification literature to assign each bug report of the TSRMC dataset a suitable software module. The utilized methods include traditional machine learning (ML) methods, such as support vector machine (SVM) and logistic regression; sequential deep learning (DL) models, such as gated recurrent unit (GRU) and convolutional neural networks (CNN); and Bidirectional Encoder Representations from Transformers (BERT)-based pre-trained language models (PLMs). Our work is one of the first efforts in automated bug report classification literature that focuses on commercial bugs and uses bilingual (Turkish and English) texts.</t>
  </si>
  <si>
    <t>Identifying security bug reports (SBRs) accurately from a bug repository can reduce a software productâ€™s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studiesâ€™ results, which can provide guidelines for choosing appropriate class rebalancing methods and classifiers for SBR prediction in practice.</t>
  </si>
  <si>
    <t>Due to the unavoidable bugs appearing in the most of the software systems, bug resolution has become one of the most important activities in software maintenance. To decrease the time cost in manual work, text classification techniques are applied to automatically identify severity of bug reports. In this paper, we address the problem of low-quality and class imbalance for identifying the severity of bug reports. First, we combine feature selection with instance selection to simultaneously reduce the bug report dimension and the word dimension, which could get small-scale and high-quality reduced data set. Then, an improve random oversampling technique, named, RSMOTE, which is presented to weaken the imbalancedness degree of class distribution. Finally, to avoid the random over-sampling uncertainty of RSMOTE, we develop an ensemble learning algorithm, which is based on Choquet fuzzy integral, to combine multiple RSMOTE. We empirically investigate the performance of data reduction on ten data sets of three large open source projects, namely, Eclipse, Mozilla, and GNOME. The results show that our approach can effectively reduce the data scale and improve the performance of identifying the severity of bug reports.</t>
  </si>
  <si>
    <t>Misclassification of bug reports inevitably sacrifices the performance of bug prediction models. Manual examinations can help reduce the noise but bring a heavy burden for developers instead. In this paper, we propose a hybrid approach by combining both text mining and data mining techniques of bug report data to automate the prediction process. The first stage leverages text mining techniques to analyze the summary parts of bug reports and classifies them into three levels of probability. The extracted features and some other structured features of bug reports are then fed into the machine learner in the second stage. Data grafting techniques are employed to bridge the two stages. Comparative experiments with previous studies on the same data -- three large-scale open source projects -- consistently achieve a reasonable enhancement (from 77.4% to 81.7%, 73.9% to 80.2% and 87.4% to 93.7%, respectively) over their best results in terms of overall performance. Additional comparative empirical experiments on other two popular open source repositories confirm the findings and demonstrate the benefits of our approach.</t>
  </si>
  <si>
    <t>The use of open bug tracking repositories like Bugzilla is common in many software applications. They allow developers, testers and users the ability to report problems associated with the system and track resolution status. Open and democratic reporting tools, however, face one major challenge: users can, and often do, submit reports describing the same problem. Research in duplicate report detection has primarily focused on word frequency based similarity measures paying little regard to the context or structure of the reporting language. Thus, in large repositories, reports describing different issues may be marked as duplicates due to the frequent use of common words. In this paper, we present Factor LCS, a methodology which utilizes common sequence matching for duplicate report detection. We demonstrate the approach by analyzing the complete Fire fox bug repository up until March 2012 as well as a smaller subset of Eclipse dataset from January 1, 2008 to December 31, 2008. We achieve a duplicate recall rate above 70% with Fire fox, which exceeds the results reported on smaller subsets of the same repository.</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</si>
  <si>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</si>
  <si>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Software aging is a common phenomenon in most software systems. It refers to the increase of failure rates or the decline of performance in a long-running software system, mainly caused by Aging-Related Bugs (ARBs). Failure incurred by software aging may cause economic loss and may lead to casualties in security-critical systems. Automatic classification of ARB reports is an effective method to ensure the software system's quality by helping us detect and fix the bugs in software systems. There are two challenges in the automatic classification of ARB reports at present. Firstly, it is difficult to distinguish the ARB reports since the semantics of the text is ambiguous and hard to be recognized; secondly, the number of ARB reports is much smaller than other types of bugs, which may lead to class imbalance. Therefore, An ARB Report Automatic Classification Method based on BERT(ARB-BERT) is proposed in this paper to alleviate these problems. We combined back-translation, random under-sampling and random over-sampling to reduce the class imbalance problem in classification. By considering the ARB reports' characteristics, we utilize BERT as the semantic model, extracting feature vectors containing more accurate and sufficient information. The experimental results show that our method can improve the accuracy, precision, F-measure, and recall value compared with previous methods.</t>
  </si>
  <si>
    <t>Effective prioritization of issue reports in software engineering helps to optimize resource allocation and information recovery. However, manual issue classification is laborious and lacks scalability. As an alternative, many open source software (OSS) projects employ automated processes for this task, yet this relies on substantial datasets for adequate training. This research investigates an automated approach to issue classification based on Generative Pre-trained Transformers (GPT). By leveraging the capabilities of such models, we aim to develop a robust system for prioritizing issue reports accurately, mitigating the necessity for extensive training data while maintaining reliability. In our research, we have developed a GPT-based approach to label issues accurately with a reduced training dataset. By reducing reliance on massive data requirements and focusing on few-shot fine-tuning, we found a more accessible and efficient solution for issue classification. Our model predicted issue labels in individual projects up to $93.2 \%$ in precision, $95 \%$ in recall, and $89.3 \%$ in F1-score.</t>
  </si>
  <si>
    <t>As software programs become increasingly large and complex, it is more important to improve the quality of software maintenance. Many software programs rely on bug reports to correct errors in maintenance activities. Bug tracking systems were developed to guide maintenance activities of software developers. However, due to the excessive number of duplicate bug reports, developers spend much time to identify these bug reports. In this study, in order to save developers' time in software maintenance, we propose a bug rule based classification technique to categorize bug reports. By utilizing developer feedback mechanism in the technique, it distinguishes duplicate and valid bug reports and is expected to improve the accuracy of bug reports retrieval. Finally, we show the feasibility of this technique in experiment and case study.</t>
  </si>
  <si>
    <t>Automatic classification of a software bug report as a 'bug' or 'feature' is essential to accelerate closed-source software development. In this work, we focus on automating the bug/feature classification task with artificial intelligence using a newly constructed dataset of Turkish software bug reports collected from a commercial project. We train and test support vector machine (SVM), k-nearest neighbors (KNN), convolutional neural network (CNN), transformer-based models, and similar artificial intelligence models on the collected reports. Results of the experiments show that transformer-based BERTurk is the best-performing model for the bug/feature classification task.</t>
  </si>
  <si>
    <t>Obtaining the types of software faults is of great significance for fault location and repair. Usually, manual classification methods are expensive. In this paper, we propose an automatic classification framework for Bug Reports based on LDA and Word2Vec. The feature representation of common classification methods has the problems of data sparsity and high dimensionality, so this paper adopts the feature representation method that combines LDA and Word2vec, which can represent words as low-dimensional word vectors with semantic relationships. Furthermore, to improve the quality of the classification model, we introduce the Self-Attention mechanism. The results show that the framework can automatically classify Bug Reports well.</t>
  </si>
  <si>
    <t>Issue tracking systems are used in the software industry for the facilitation of maintenance activities that keep the software robust and up to date with ever-changing industry requirements. Usually, users report issues that can be categorized into different labels such as bug reports, enhancement requests, and questions related to the software. Most of the issue tracking systems make the labelling of these issue reports optional for the issue submitter, which leads to a large number of unlabeled issue reports. In this paper, we present a state-of-the-art method to classify the issue reports into their respective categories i.e. bug, enhancement, and question. This is a challenging task because of the common use of informal language in the issue reports. Existing studies use traditional natural language processing approaches adopting key-word based features, which fail to incorporate the contextual relationship between words and therefore result in a high rate of false positives and false negatives. Moreover, previous works utilize a uni-label approach to classify the issue reports however, in reality, an issue-submitter can tag one issue report with more than one label at a time. This paper presents our approach to classify the issue reports in a multi-label setting. We use an off-the-shelf neural network called RoBERTa and fine-tune it to classify the issue reports. We validate our approach on issue reports belonging to numerous industrial projects from GitHub. We were able to achieve promising F-1 scores of 81 %, 74%, and 80% for bug reports, enhancements, and questions, respectively. We also develop an industry tool called Automatic Issue Classifier (AIC), which automatically assigns labels to newly reported issues on GitHub repositories with high accuracy.</t>
  </si>
  <si>
    <t>Many bugs, even those that are known and documented in bug reports, remain in mature software for a long time due to the lack of the development resources to fix them. We propose a general approach, R2Fix, to automatically generate bug-fixing patches from free-form bug reports. R2Fix combines past fix patterns, machine learning techniques, and semantic patch generation techniques to fix bugs automatically. We evaluate R2Fix on three projects, i.e., the Linux kernel, Mozilla, and Apache, for three important types of bugs: buffer overflows, null pointer bugs, and memory leaks. R2Fix generates 57 patches correctly, 5 of which are new patches for bugs that have not been fixed by developers yet. We reported all 5 new patches to the developers; 4 have already been accepted and committed to the code repositories. The 57 correct patches generated by R2Fix could have shortened and saved up to an average of 63 days of bug diagnosis and patch generation time.</t>
  </si>
  <si>
    <t>Nowadays, software projects receive a huge number of bug reports daily. Among them, security and performance bug reports are higher priority to software developers and users. So, rapid identification of security and performance bug reports as soon as these are reported is mandatory. But bug tracking systems do not provide any mechanism to isolate them from the collection of bug reports. In this paper, we have proposed a learning based approach to identify security and performance bug reports addressing class-bias and feature-skew phenomenon. We have proposed two separate classification models namely Sec-Model and Perf-Model, where the former classifies a bug report as security or non-security bug report and the latter classifies as performance or non-performance bug report. We have experimented our approach on four datasets of bug reports of four software projects- Ambari, Camel, Derby and Wicket. We have evaluated the performance of our two models in terms of area under curve receiver operating characteristics curve (AUC). The average AUC values of Sec-Model and Perf-Model are 0.67 and 0.71 respectively.</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</si>
  <si>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</si>
  <si>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The descriptive quality of bug reports is one of the essential parts of defect management. Sometimes they provide inadequate or incorrect data about software problems, which can lead to incomplete defect fixing or omission of serious defects. Therefore, it is vital to evaluate and improve the quality of bug reports. This paper proposes an approach that helps to resolve this problem by predicting various indicators. The values of these indicators allow QA engineers to evaluate the quality of defect description and correct it in a suitable way. This paper also introduces Nostradamus, a new open source tool built to implement the approach. The tool uses machine learning techniques to analyze the data stored in software defect repositories and evaluates the interdependence of defect attributes, including such a crucial element as a defect description. This paper describes the approach, the tool that is based on it and the typical use cases.</t>
  </si>
  <si>
    <t>The increasing complexity of software development demands efficient automated bug report priority classification, and recent advancements in deep learning hold promise. This paper presents a comparative study of contemporary learning paradigms, including BERT, vector databases, large language models (LLMs), and a simple novel learning paradigm, contrastive learning for BERT. Utilizing datasets from bug reports, movie reviews, and app reviews, we evaluate and compare the performance of each approach. We find that transformer encoder-only models outperform in classification tasks measured by the precision, recall, and F1 score transformer decoder-only models despite an order of magnitude gap between the number of parameters. The novel use of contrastive learning for BERT demonstrates promising results in capturing subtle nuances in text data. This work highlights the potential of advanced NLP techniques for automated bug report priority classification and underscores the importance of considering multiple factors when developing models for this task. The paperâ€™s main contributions are a comprehensive evaluation of various learning paradigms, such as vector databases and LLMs, an introduction of contrastive learning for BERT, an exploration of applicability to other text classification tasks, and a contrastive learning procedure that exploits ordinal information between classes.</t>
  </si>
  <si>
    <t>Efficient bug triaging procedures are an important precondition for successful collaborative software engineering projects. Triaging bugs can become a laborious task particularly in open source software (OSS) projects with a large base of comparably inexperienced part-time contributors. In this paper, we propose an efficient and practical method to identify valid bug reports which a) refer to an actual software bug, b) are not duplicates and c) contain enough information to be processed right away. Our classification is based on nine measures to quantify the social embeddedness of bug reporters in the collaboration network. We demonstrate its applicability in a case study, using a comprehensive data set of more than 700, 000 bug reports obtained from the Bugzilla installation of four major OSS communities, for a period of more than ten years. For those projects that exhibit the lowest fraction of valid bug reports, we find that the bug reporters' position in the collaboration network is a strong indicator for the quality of bug reports. Based on this finding, we develop an automated classification scheme that can easily be integrated into bug tracking platforms and analyze its performance in the considered OSS communities. A support vector machine (SVM) to identify valid bug reports based on the nine measures yields a precision of up to 90.3% with an associated recall of 38.9%. With this, we significantly improve the results obtained in previous case studies for an automated early identification of bugs that are eventually fixed. Furthermore, our study highlights the potential of using quantitative measures of social organization in collaborative software engineering. It also opens a broad perspective for the integration of social awareness in the design of support infrastructures.</t>
  </si>
  <si>
    <t>This document is a model and instructions for LATEX. Previous related studies often used the â€˜summaryâ€™ of bug reports because this part contains less noise. However, bug report summaries are often short, leading to short text classification issues which may have been overlooked. This study compares short text classification methods by categorizing bug reports into two classes as real-bug and non-bug based on three major factors namely bug report features, term weighting schemes and machine learning algorithms. Four bug report features (i.e. unigram, unigram + bigram, unigram + CamelCase, and all features), three term weighting schemes (i.e. tf, tf-idf and tf-igm) and three machine learning algorithms (i.e. random forest, support vector machine, and k-means clustering) are compared using bug reports relating to the Mozilla Firefox open source. Finally, unigram + CamelCase features along with tf-igm and support vector machine provide the most optimal bug report classification performance.</t>
  </si>
  <si>
    <t>The utilization of Issue Tracking Systems by users to systematically manage and monitor issue reports within their repositories has become indispensable. An issue report encapsulates a wealth of software-related information, encompassing problem descriptions, requests for new features and inquiries about the software product to name a few. As the volume of these issues escalates, manual management becomes increasingly challenging, prompting the exploration of automated approaches for more effective handling. This paper introduces ClassifAI 1, an automated Issue Report Categorization approach built on the foundation of the Transformer-based pre-trained RoBERTa-Large model. ClassifAI proficiently classifies issue reports into three primary categories: Bug report, Enhancement/feature request, and Question. The process involves cleaning and preprocessing data sets provided for the NLBSEâ€™24 [7] tool competition, followed by fine-tuning the pre-trained RoBERTa model on the refined data set. The experimental evaluation of ClassifAI is performed on approximately 1500 issue reports belonging to five different projects. The results indicate that RoBERTa-Large fine tuned variant demonstrates an acceptable level of performance by achieving a $83.2 \%$ F1-score (micro average).CCS CONCEPTS â€¢ Software and its engineering â†’ Software libraries and repositories; Maintaining software; â€¢ Applied computing â†’ Document management and text processing;1https://github.com/HarrisAamir/Issue-Report-Classification-NLBSE-2024</t>
  </si>
  <si>
    <t>Recent innovations in natural language processing techniques have led to the development of various tools for assisting software developers. This paper provides a report of our proposed solution to the issue report classification task from the NL-Based Software Engineering workshop. We approach the task of classifying issues on GitHub repositories using BERT-style models [1, 2, 6, 8] We propose a neural architecture for the problem that utilizes contextual embeddings for the text content in the GitHub issues. Besides, we design additional features for the classification task. We perform a thorough ablation analysis of the designed features and benchmark various BERT-style models for generating textual embeddings. Our proposed solution performs better than the competition organizerâ€™s method and achieves an F1 score of 0.8653. Our code and trained models are available at https://github.com/Kadam-Tushar/Issue-Classifier.</t>
  </si>
  <si>
    <t>We report on the organization and results of the tool competition of the third International Workshop on Natural Language-based Software Engineering (NLBSEâ€™24). As in prior editions, we organized the competition on automated issue report classification, with focus on small repositories, and on automated code comment classification, with a larger dataset. In this tool competition edition, six teams submitted multiple classification models to automatically classify issue reports and code comments. The submitted models were fine-tuned and evaluated on a benchmark dataset of 3 thousand issue reports or 82 thousand code comments, respectively. This paper reports details of the competition, including the rules, the teams and contestant models, and the ranking of models based on their average classification performance across issue report and code comment types.</t>
  </si>
  <si>
    <t>We report on the organization and results of the second edition of the tool competition from the International Workshop on Natural Language-based Software Engineering (NLBSE'23). As in the prior edition, we organized the competition on automated issue report classification, with a larger dataset. This year, we featured an extra competition on au-tomated code comment classification. In this tool competition edition, five teams submitted multiple classification models to automatically classify issue reports and code comments. The submitted models were fine-tuned and evaluated on a benchmark dataset of 1.4 million issue reports or 6.7 thousand code comments, respectively. The goal of the competition was to improve the classification performance of the baseline models that we provided. This paper reports details of the competition, including the rules, the teams and contestant models, and the ranking of models based on their average classification performance across issue report and code comment types.</t>
  </si>
  <si>
    <t>Issues are evolving requirements in software engineering. They are the main factors that increase the cost of software evolution. To help developers manage issues, GitHub provides issue labeling mechanisms in issue management systems. However, manually labeling issue reports still requires considerable developer workload. To ease developersâ€™ burden, researchers have proposed automatically classifying issue reports. To improve the classification accuracy, researchers adopted deep learning techniques and pretrained models. However, pretrained models in the general domain such as RoBERTa have limitations in understanding the contexts of software engineering tasks. In this paper, we create a pretrained model, IssueBERT, with issue data to understand whether a domain-specific pretrained model could improve the accuracy of issue report classification. We also adopt and explore several pretrained models in the software engineering domain, namely, CodeBERT, BERTOverflow, and seBERT. We conduct a comparative experiment on these pretrained models to evaluate their performance in classifying issue reports. Our comparison results show that IssueBERT outperforms the other pretrained models. Noticeably, IssueBERT yields an average F1 score that is 1.74% higher than that of seBERT and 3.61% higher than that of RoBERTa, even though IssueBERT was pretrained with much less data than seBERT and RoBERTa.</t>
  </si>
  <si>
    <t>Bug reports are widely used in several research areas such as bug prediction, bug triaging, and etc. The performance of these studies relies on the information from bug reports. Previous study showed that a significant number of bug reports are actually misclassified between bugs and non-bugs. However, classifying bug reports is a time-consuming task. In the previous study, researchers spent 90 days to classify manually more than 7,000 bug reports. To tackle this problem, we propose automatic bug report classification techniques. We apply topic modeling to the corpora of pre-processed bug reports of three open-source software projects with decision tree, naive Bayes classifier, and logistic regression. The performance in classification, measured in F-measure score, varies between 0.66-0.76, 0.65-0.77, and 0.71-0.82 for HTTPClient, Jackrabbit, and Lucene project respectively.</t>
  </si>
  <si>
    <t>2024 IEEE/ACM International Workshop on Natural Language-Based Software Engineering (NLBSE)</t>
  </si>
  <si>
    <t>2022 IEEE/ACM 44th International Conference on Software Engineering: Companion Proceedings (ICSE-Companion)</t>
  </si>
  <si>
    <t>2017 IEEE International Conference on Software Maintenance and Evolution (ICSME)</t>
  </si>
  <si>
    <t>2021 9th International Conference on Reliability, Infocom Technologies and Optimization (Trends and Future Directions) (ICRITO)</t>
  </si>
  <si>
    <t>2020 IEEE 31st International Symposium on Software Reliability Engineering (ISSRE)</t>
  </si>
  <si>
    <t>2022 International Symposium on Multidisciplinary Studies and Innovative Technologies (ISMSIT)</t>
  </si>
  <si>
    <t>2021 3rd International Conference on Advances in Computing, Communication Control and Networking (ICAC3N)</t>
  </si>
  <si>
    <t>2020 IEEE International Conference on Consumer Electronics (ICCE)</t>
  </si>
  <si>
    <t>2022 IEEE/ACM 1st International Workshop on Natural Language-Based Software Engineering (NLBSE)</t>
  </si>
  <si>
    <t>2023 IEEE/ACM 2nd International Workshop on Natural Language-Based Software Engineering (NLBSE)</t>
  </si>
  <si>
    <t>2020 28th Signal Processing and Communications Applications Conference (SIU)</t>
  </si>
  <si>
    <t>2023 IEEE International Conference on Acoustics, Speech, and Signal Processing Workshops (ICASSPW)</t>
  </si>
  <si>
    <t>2014 IEEE International Conference on Software Maintenance and Evolution</t>
  </si>
  <si>
    <t>2012 IEEE 14th International Symposium on High-Assurance Systems Engineering</t>
  </si>
  <si>
    <t>2018 17th IEEE International Conference on Machine Learning and Applications (ICMLA)</t>
  </si>
  <si>
    <t>2021 8th International Conference on Dependable Systems and Their Applications (DSA)</t>
  </si>
  <si>
    <t>2011 IEEE 11th International Conference on Computer and Information Technology</t>
  </si>
  <si>
    <t>2023 31st Signal Processing and Communications Applications Conference (SIU)</t>
  </si>
  <si>
    <t>2022 2nd International Conference on Computer Science, Electronic Information Engineering and Intelligent Control Technology (CEI)</t>
  </si>
  <si>
    <t>2021 IEEE International Symposium on Software Reliability Engineering Workshops (ISSREW)</t>
  </si>
  <si>
    <t>2013 IEEE Sixth International Conference on Software Testing, Verification and Validation</t>
  </si>
  <si>
    <t>2018 Joint 7th International Conference on Informatics, Electronics &amp; Vision (ICIEV) and 2018 2nd International Conference on Imaging, Vision &amp; Pattern Recognition (icIVPR)</t>
  </si>
  <si>
    <t>2017 International Symposium on Computer Science and Software Engineering Conference (CSSE)</t>
  </si>
  <si>
    <t>2019 IEEE 19th International Conference on Software Quality, Reliability and Security Companion (QRS-C)</t>
  </si>
  <si>
    <t>2013 35th International Conference on Software Engineering (ICSE)</t>
  </si>
  <si>
    <t>2022 Research, Invention, and Innovation Congress: Innovative Electricals and Electronics (RI2C)</t>
  </si>
  <si>
    <t>2013 20th Asia-Pacific Software Engineering Conference (APSEC)</t>
  </si>
  <si>
    <t>IEEE Conferences</t>
  </si>
  <si>
    <t>IEEE Journals</t>
  </si>
  <si>
    <t>10.1145/3510454.3528646</t>
  </si>
  <si>
    <t>10.1109/CSICSSE.2017.8320119</t>
  </si>
  <si>
    <t>10.1109/QRS-C.2019.00048</t>
  </si>
  <si>
    <t>https://ieeexplore.ieee.org/stamp/stamp.jsp?arnumber=10647170</t>
  </si>
  <si>
    <t>https://ieeexplore.ieee.org/stamp/stamp.jsp?arnumber=9793815</t>
  </si>
  <si>
    <t>https://ieeexplore.ieee.org/stamp/stamp.jsp?arnumber=8428477</t>
  </si>
  <si>
    <t>https://ieeexplore.ieee.org/stamp/stamp.jsp?arnumber=8094457</t>
  </si>
  <si>
    <t>https://ieeexplore.ieee.org/stamp/stamp.jsp?arnumber=9596496</t>
  </si>
  <si>
    <t>https://ieeexplore.ieee.org/stamp/stamp.jsp?arnumber=9251055</t>
  </si>
  <si>
    <t>https://ieeexplore.ieee.org/stamp/stamp.jsp?arnumber=10647157</t>
  </si>
  <si>
    <t>https://ieeexplore.ieee.org/stamp/stamp.jsp?arnumber=9932822</t>
  </si>
  <si>
    <t>https://ieeexplore.ieee.org/stamp/stamp.jsp?arnumber=9725398</t>
  </si>
  <si>
    <t>https://ieeexplore.ieee.org/stamp/stamp.jsp?arnumber=9043062</t>
  </si>
  <si>
    <t>https://ieeexplore.ieee.org/stamp/stamp.jsp?arnumber=9808503</t>
  </si>
  <si>
    <t>https://ieeexplore.ieee.org/stamp/stamp.jsp?arnumber=10189133</t>
  </si>
  <si>
    <t>https://ieeexplore.ieee.org/stamp/stamp.jsp?arnumber=9808712</t>
  </si>
  <si>
    <t>https://ieeexplore.ieee.org/stamp/stamp.jsp?arnumber=9302232</t>
  </si>
  <si>
    <t>https://ieeexplore.ieee.org/stamp/stamp.jsp?arnumber=10193706</t>
  </si>
  <si>
    <t>https://ieeexplore.ieee.org/stamp/stamp.jsp?arnumber=9585022</t>
  </si>
  <si>
    <t>https://ieeexplore.ieee.org/stamp/stamp.jsp?arnumber=8438448</t>
  </si>
  <si>
    <t>https://ieeexplore.ieee.org/stamp/stamp.jsp?arnumber=6976097</t>
  </si>
  <si>
    <t>https://ieeexplore.ieee.org/stamp/stamp.jsp?arnumber=6375640</t>
  </si>
  <si>
    <t>https://ieeexplore.ieee.org/stamp/stamp.jsp?arnumber=8614259</t>
  </si>
  <si>
    <t>https://ieeexplore.ieee.org/stamp/stamp.jsp?arnumber=9623011</t>
  </si>
  <si>
    <t>https://ieeexplore.ieee.org/stamp/stamp.jsp?arnumber=10647180</t>
  </si>
  <si>
    <t>https://ieeexplore.ieee.org/stamp/stamp.jsp?arnumber=6036786</t>
  </si>
  <si>
    <t>https://ieeexplore.ieee.org/stamp/stamp.jsp?arnumber=10223806</t>
  </si>
  <si>
    <t>https://ieeexplore.ieee.org/stamp/stamp.jsp?arnumber=9950207</t>
  </si>
  <si>
    <t>https://ieeexplore.ieee.org/stamp/stamp.jsp?arnumber=9700173</t>
  </si>
  <si>
    <t>https://ieeexplore.ieee.org/stamp/stamp.jsp?arnumber=6569740</t>
  </si>
  <si>
    <t>https://ieeexplore.ieee.org/stamp/stamp.jsp?arnumber=8641045</t>
  </si>
  <si>
    <t>https://ieeexplore.ieee.org/stamp/stamp.jsp?arnumber=8320119</t>
  </si>
  <si>
    <t>https://ieeexplore.ieee.org/stamp/stamp.jsp?arnumber=8859465</t>
  </si>
  <si>
    <t>https://ieeexplore.ieee.org/stamp/stamp.jsp?arnumber=10654280</t>
  </si>
  <si>
    <t>https://ieeexplore.ieee.org/stamp/stamp.jsp?arnumber=6606653</t>
  </si>
  <si>
    <t>https://ieeexplore.ieee.org/stamp/stamp.jsp?arnumber=9910299</t>
  </si>
  <si>
    <t>https://ieeexplore.ieee.org/stamp/stamp.jsp?arnumber=10647166</t>
  </si>
  <si>
    <t>https://ieeexplore.ieee.org/stamp/stamp.jsp?arnumber=9808733</t>
  </si>
  <si>
    <t>https://ieeexplore.ieee.org/stamp/stamp.jsp?arnumber=10647182</t>
  </si>
  <si>
    <t>https://ieeexplore.ieee.org/stamp/stamp.jsp?arnumber=10189143</t>
  </si>
  <si>
    <t>https://ieeexplore.ieee.org/stamp/stamp.jsp?arnumber=10546475</t>
  </si>
  <si>
    <t>https://ieeexplore.ieee.org/stamp/stamp.jsp?arnumber=6754344</t>
  </si>
  <si>
    <t>Early Identification of Invalid Bug Reports in Industrial Settings - A Case Study</t>
  </si>
  <si>
    <t>Bug or Not? Bug Report Classification using N-Gram IDF</t>
  </si>
  <si>
    <t>SOFTWARE MODULE CLASSIFICATION FOR COMMERCIAL BUG REPORTS</t>
  </si>
  <si>
    <t>Categorizing Bugs with Social Networks: A Case Study on Four Open Source Software Communities</t>
  </si>
  <si>
    <t>Bug Report Classification using LSTM architecture for More Accurate Software Defect Locating</t>
  </si>
  <si>
    <t>Defect Report Classification in Accordance with Areas of Testing</t>
  </si>
  <si>
    <t>Transformer-based Bug/Feature Classification</t>
  </si>
  <si>
    <t>A Novel Technique for Duplicate Detection and Classification of Bug Reports</t>
  </si>
  <si>
    <t>Automated Classification of Unstructured Bilingual Software Bug Reports: An Industrial Case Study Research</t>
  </si>
  <si>
    <t>Works for Me! Cannot Reproduce - A Large Scale Empirical Study of Non-reproducible Bugs</t>
  </si>
  <si>
    <t>Deep learning frameworks serve as the cornerstone for constructing robust deep learning systems. However, bugs within these frameworks can have severe consequences, negatively affecting various applications. Accurately classifying and understanding these bugs is essential to ensure framework reliability. By doing so, developers can proactively take appropriate measures to mitigate potential risks associated with specific bug types in both current and future software releases. Despite the significance of bug report classification, existing methods fall short in terms of performance, rendering them impractical for real-world applications. To address this limitation, we propose a bug report classification framework for deep learning frameworks, called LLM-BRC, leveraging OpenAI's latest embedding model, text-embedding-ada-002. Our LLM-BRC framework achieves an impressive accuracy range of 92% to 98.75% in bug report classification for three deep learning frameworks: TensorFlow, MXNET, and PaddlePaddle. This represents a substantial improvement of 17.21% to 69.15% compared to existing methods. Furthermore, we conduct a comprehensive investigation into the impact of different bug report components and different models.</t>
  </si>
  <si>
    <t>Classifying production and test bug reports can significantly improve not only the accuracy of performance evaluation but also the performance of information retrieval-based bug localization (IRBL). However, it is time-consuming for developers to classify these bug reports manually. This study proposes a production and test bug report classification method based on deep learning. Our method uses a set of source files and model tuning to solve the problem of insufficient and sparse bug reports when applying deep learning. Our experimental results reveal that the macro fl-score of our method is 0.84 and can improve the IRBL performance by 20%.</t>
  </si>
  <si>
    <t>Software development companies spend considerable time resolving bug reports. However, bug reports might be invalid, i.e., not point to a valid flaw. Expensive resources and time might be expended on invalid bug reports before discovering that they are invalid. In this case study, we explore the impact of invalid bug reports and develop and assess the use of machine learning (ML) to indicate whether a bug report is likely invalid. We found that about 15% of bug reports at the case company are invalid, and that their resolution time is similar to valid bug reports. Among the ML-based techniques we used, logistic regression and SVM show promising results. In the feedback, practitioners indicated an interest in using the tool to identify invalid bug reports at early stages. However, they emphasized the need to improve the explainability of ML-based recommendations and to reduce the maintenance cost of the tool.</t>
  </si>
  <si>
    <t>Context: Bug reports created during software development and maintenance do not always describe deviations from a system's valid behavior. Such invalid bug reports may consume significant resources and adversely affect the prioritization and resolution of valid bug reports. There is a need to identify preventive actions to reduce the inflow of invalid bug reports. Existing research has shown that manually analyzing invalid bug report descriptions provides cues regarding preventive actions. However, such a manual approach is not cost-effective due to the time required to analyze a sufficiently large number of bug reports needed to identify useful patterns. Furthermore, the analysis needs to be repeated as the underlying causes of invalid bug reports change over time.Objective: In this study, we propose and evaluate the use of Latent Dirichlet Allocation (LDA), a topic modeling approach, to support practitioners in suggesting preventive actions to avoid the creation of similar invalid bug reports in the future. Method: In an industrial case study, we first manually analyzed descriptions of invalid bug reports to identify common patterns in their descriptions. We further investigated to what extent LDA can support this manual process. We used expert-based validation to evaluate the relevance of identified common patterns and their usefulness in suggesting preventive measures. Results: We found that invalid bug reports have common patterns that are perceived as relevant, and they can be used to devise preventive measures. Furthermore, the identification of common patterns can be supported with automation.Conclusion: Using LDA, practitioners can effectively identify representative groups of bug reports (i.e., relevant common patterns) from a large number of bug reports and analyze them further to devise preventive measures.</t>
  </si>
  <si>
    <t>The automation of the classification of issue reports helps to improve the efficiency of the software tracking cycle. This task can be considered a multi-class classification problem. Therefore, this work is a participation in the NLBSE'24 Issue Report Classification competition. The paper introduces a lightweight model called AdaptIRC that uses adapters. These adapters add additional trainable layers instead of tuning the whole pre-trained model. Then, they are attached to the transformer to predict classes of the unseen testing data. The dataset provided contained 3,000 reports divided equally for training and testing, having five different repositories and three classes. The newly developed model has achieved an overall F1 score of 0.8934 that exceeded the baseline of an F1 score of 0.827, an approximate increase of 8%.</t>
  </si>
  <si>
    <t>Symptoms of software aging include performance degradation and failure occurrence increasing when software systems run for a period of time. Therefore, software aging is closely related to system performance. Understanding and analyzing performance issues in the software system is critical to mastering software aging information. Instead of focusing on normal valid bug reports (VBRs), this paper advocates the usage of invalid bug reports (IBRs) to capture software aging signals. We use performance bugs that are highly related to software aging as an example to construct a binary classification model for bug report classification. We conduct a rigorous evaluation of the constructed models via different performance measures (i.e., recall, precision, F1-score, AUC). Then, the model is used to predict the performance bug reports (PBRs) in IBRs, and a manual analysis of the prediction results is conducted to identify aging-related bug reports (ABRs). The final results show that the ratio of PBRs in IBRs ranges from 4.9 to 42.18% for the two real open-source projects HDFS and HBase when considering five different classifiers. Among these five classifiers, Support Vector Machine (SVM) classifier can achieve the best performance. The ratios of PBRs in IBRs by using this classifier are 11.1% and 15.35% for these two datasets and the performances in terms of F1-score are 85% and 74%. Further analysis of the predicted PBRs of IBRs in the project HDFS is conducted through a manual user case study; some surprising findings revealing the relationship between IBRs, PBRs, and ABRs are presented: (1) Around 50% of the PBRs in IBRs are related to software aging; (2) components that undertake major tasks are more prone to aging problems; (3) more than 50% ARBs lead to timeout, 33% ARBs are caused by improper control of memory or threats, and 29% ARBs are caused by inappropriate management of file operation or disk usage; (4) hard to reproduce is the major reason that ARBs are usually closed as invalid because many aging-related bugs would temporarily disappear by restarting the system.</t>
  </si>
  <si>
    <t>Currently, the feature richness of text encoding vectors in the bug report classification model based on deep learning is limited by the size of the domain dataset and the quality of the text. However, it is difficult to further enrich the features of text encoding vectors. At the same time, most existing bug report classification methods ignore the submitter's personal information. To solve these problems, we construct nine personal information characteristics of bug report submitters in GitHub by survey. Then, we propose a GitHub bug report classification method named personal information fine-tuning network (PIFTNet) based on transfer learning and the submitter's personal information. PIFTNet transfers the general text feature vectors in bidirectional encoder representation from transformers (BERT) to the domain of bug report classification by fine-tuning the pre-training parameters in BERT. It also combines the text characteristics and the characteristics of the submitter's personal information to construct the classification model. In addition, we propose a two-stage training method to alleviate the catastrophic changes in the pre-training parameters and loss of the initially learned knowledge caused by direct training of PIFTNet. We verify the proposed PIFTNet on the dataset extracted from GitHub and empirical results prove the effectiveness of PIFTNet.</t>
  </si>
  <si>
    <t>Previous studies have found that a significant number of bug reports are misclassified between bugs and nonbugs, and that manually classifying bug reports is a timeconsuming task. To address this problem, we propose a bug reports classification model with N-gram IDF, a theoretical extension of Inverse Document Frequency (IDF) for handling words and phrases of any length. N-gram IDF enables us to extract key terms of any length from texts, these key terms can be used as the features to classify bug reports. We build classification models with logistic regression and random forest using features from N-gram IDF and topic modeling, which is widely used in various software engineering tasks. With a publicly available dataset, our results show that our N-gram IDF-based models have a superior performance than the topic-based models on all of the evaluated cases. Our models show promising results and have a potential to be extended to other software engineering tasks.</t>
  </si>
  <si>
    <t>Bug reports represent an important information source for software construction. Misclassification of these reports inevitably introduces bias. Manual examinations can help reduce the noise, but bring a heavy burden for developers instead. In this paper, we propose a multi-stage approach by combining both text mining and data mining techniques to automate the prediction process. The first stage leverages text mining techniques to analyze the summary parts of bug reports and classifies them into three levels of probability. The extracted features and some other structured features of bug reports are then fed into the machine learner in the second stage. Data grafting techniques are employed to bridge the two stages. Comparative experiments with previous studies on the same datathree large-scale open-source projectsconsistently achieve a reasonable enhancement (from 77.4% to 81.7%, 76.1% to 81.6%, and 87.4% to 93.7%, respectively) over their best results in terms of overall performance. Additional comparative empirical experiments on other seven popular open-source systems confirm the findings. Moreover, based on the data obtained, we also empirically studied the impact relation between the underlying classifiers and various other properties of the combined model. A prototypical recommender system has been developed to demonstrate the applicability of our approach. Copyright (c) 2016 John Wiley &amp; Sons, Ltd.</t>
  </si>
  <si>
    <t>Despite the accuracy of machine learning (ML) techniques in predicting invalid bug reports, as shown in earlier research, and the importance of early identification of invalid bug reports in software maintenance, the adoption of ML techniques for this task in industrial practice is yet to be investigated. In this study, we used a technology transfer model to guide the adoption of an ML technique at a company for the early identification of invalid bug reports. In the process, we also identify necessary conditions for adopting such techniques in practice. We followed a case study research approach with various design and analysis iterations for technology transfer activities. We collected data from bug repositories, through focus groups, a questionnaire, and a presentation and feedback session with an expert. As expected, we found that an ML technique can identify invalid bug reports with acceptable accuracy at an early stage. However, the technique's accuracy drops over time in its operational use due to changes in the product, the used technologies, or the development organization. Such changes may require retraining the ML model. During validation, practitioners highlighted the need to understand the ML technique's predictions to trust the predictions. We found that a visual (using a state-of-the-art ML interpretation framework) and descriptive explanation of the prediction increases the trustability of the technique compared to just presenting the results of the validity predictions. We conclude that trustability, integration with the existing toolchain, and maintaining the techniques' accuracy over time are critical for increasing the likelihood of adoption.</t>
  </si>
  <si>
    <t>We present our participation in the issue report classification tool competition at the 3rd International Workshop on Natural Language-based Software Engineering. Given the substantial influx of issue reports in large scale software development each day, there is a pronounced need for a system capable of automatically classifying issue reports into categories such as bugs, enhancements, and features. We propose a text-to-text generation-based supervised approach for issue report classification. We fine-tuned and evaluated our approach on the provided dataset of 3000 labeled issue reports (as bugs, enhancements, and questions). Our approach yielded an average cross-repo F1-score of 0.8297 across all classes, which is comparable to the SetFit baseline of 0.8270.</t>
  </si>
  <si>
    <t>In this work, we curate and investigate a dataset named Turkish Software Report - Module Classification (TSRMC), consisting of commercial software bug reports of a company. Automated bug classification is required in large-scale software projects due to the vast amount of bugs. We analyze and report the statistical features and classification difficulty of the dataset. We use several methods from the text classification literature to assign each bug report of the TSRMC dataset a suitable software module. The utilized methods include traditional machine learning (ML) methods, such as support vector machine (SVM) and logistic regression; sequential deep learning (DL) models, such as gated recurrent unit (GRU) and convolutional neural networks (CNN); and Bidirectional Encoder Representations from Transformers (BERT)-based pretrained language models (PLMs). Our work is one of the first efforts in automated bug report classification literature that focuses on commercial bugs and uses bilingual (Turkish and English) texts.</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</si>
  <si>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t>
  </si>
  <si>
    <t>Categorizing the reported software bugs into their types is a vital aspect of software development and maintenance. This procedure is initially handled manually by a bug triage. However, the classification approach should be automated to facilitate and improve the process. This research aims to enhance the predictive performance of machine learning models in classifying bug reports. The study proposes a novel framework for integrating chi-square for feature selection with stacked generalization ensemble-based models into the bug report classification process. The study involves an empirical investigation utilizing a set of seven base classifiers and three meta-classifiers (Logistic Regression (LoR), Naive Bayes (NB), and Multilayer Perceptron (MLP)) to construct the stacking ensemble. The models were trained on two open-source Java datasets using the textual data fields for the reported bug. Features were extracted using different variants of N-grams, including uni-grams, bi-grams, and tri-grams. The chi-square feature selection technique was applied to reduce the high dimensionality and select only the informative features. The experimental results were evaluated using the Matthews correlation coefficient and F1 metric and compared with state-of-the-art bug classification methods. The results show that the stacking models' performance is comparatively higher than the standalone classifiers in almost all cases and for both datasets. Increasing the dataset size for all three stacked models improves the chances of achieving higher performance. The analytical comparison among the three stacking models and the statistical results using the Wilcoxon signed-rank test showed that MLP-Stacked and LoR-Stacked ensemble models were the best-performing classifiers among the other models.</t>
  </si>
  <si>
    <t>Efficient bug triaging procedures are an important precondition for successful collaborative software engineering projects. Triaging bugs can become a laborious task particularly in open source software (OSS) projects with a large base of comparably inexperienced part-time contributors. In this paper, we propose an efficient and practical method to identify valid bug reports which a) refer to an actual software bug, b) are not duplicates and c) contain enough information to be processed right away. Our classification is based on nine measures to quantify the social embeddedness of bug reporters in the collaboration network. We demonstrate its applicability in a case study, using a comprehensive data set of more than 7 0 0; 0 0 0 bug reports obtained from the BUGZILLA installation of four major OSS communities, for a period of more than ten years. For those projects that exhibit the lowest fraction of valid bug reports, we find that the bug reporters' position in the collaboration network is a strong indicator for the quality of bug reports. Based on this finding, we develop an automated classification scheme that can easily be integrated into bug tracking platforms and analyze its performance in the considered OSS communities. A support vector machine (SVM) to identify valid bug reports based on the nine measures yields a precision of up to 90.3% with an associated recall of 38.9%. With this, we significantly improve the results obtained in previous case studies for an automated early identification of bugs that are eventually fixed. Furthermore, our study highlights the potential of using quantitative measures of social organization in collaborative software engineering. It also opens a broad perspective for the integration of social awareness in the design of support infrastructures.</t>
  </si>
  <si>
    <t>Software maintenance phase involves successive code changes due to the reported bugs causing the emergence of bad smells in the code. Gradual code deterioration is the result of such practice and brings about hard to maintain code by affecting the code quality adversely. The purpose is to alert the project manager to the presumptive quality critical bugs (QCB) as soon as the bug reports are recorded in the issue tracking system (ITS) and help treat them more carefully by assigning those to the more experienced developers to be fixed or by prioritizing those QCBs in the quality control list. One-phased and two-phased bug classification models are proposed in this paper. The former makes the predictions using a convolutional neural network and the latter is based on the bug localization algorithms (as the first step) and time series prediction techniques (as the second step). Using four large-size open-source Apache products, it was observed that the two-phased approach could reach 78% prediction accuracy. The two-phased method was able to identify unpredictable bug reports by analyzing the time series of its target classes. The two-phased method outperformed the one-phased method in products involving highly predictable classes' time series. In contrast, the simpler one-phased method performed comparable to the two-phased method in low-predictable products. Code quality control (CQC) is a vital task over bug-fixing process to delay the code deterioration by refactoring activities. Bug classification techniques have already been applied in the bug severity prediction and bug triaging areas but not in the CQC applications.</t>
  </si>
  <si>
    <t>Issue tracking is one of the integral parts of software development, especially for open source projects. GitHub, a commonly used software management tool, provides its own issue tracking system. Each issue can have various tags, which are manually assigned by the project's developers. However, manually labeling software reports is a time-consuming and error-prone task. In this paper, we describe a BERT-based classification technique to automatically label issues as questions, bugs, or enhancements. We evaluate our approach using a dataset containing over 800,000 labeled issues from real open source projects available on GitHub. Our approach classified reported issues with an average F1-score of 0.8571. Our technique outperforms a previous machine learning technique based on FastText.</t>
  </si>
  <si>
    <t>Defects and other issues regarding quality and performance of software systems are reported and stored in defect-tracking systems. For software developers, classifying valid bug reports in large defect repositories is challenging. Partly, this is because bug reports commonly contain noise and domain-specific terms. Deep learning, with its strong learning ability from complex text, offers a solution to this issue. However, merely focusing on the performance of the model is not sufficient - clarifying the classification decisions of the system holds equal significance. Our method uses BERT to perform the bug report validity classification task, and we test various mechanisms to explain the classification. Through rigorous evaluation on five open source datasets and benchmarking BERT's performance against CNN, we demonstrate significant improvements in recall, precision, and F1 score. Importantly, through the evaluation of results from three explanation techniques, our method effectively identifies key features essential to the validity and quality of bug reports.</t>
  </si>
  <si>
    <t>Misclassification of bug reports inevitably sacrifices the performance of bug prediction models. Manual examinations can help reduce the noise but bring a heavy burden for developers instead. In this paper, we propose a hybrid approach by combining both text mining and data mining techniques of bug report data to automate the prediction process. The first stage leverages text mining techniques to analyze the summary parts of bug reports and classifies them into three levels of probability. The extracted features and some other structured features of bug reports are then fed into the machine learner in the second stage. Data grafting techniques are employed to bridge the two stages. Comparative experiments with previous studies on the same data-three large-scale open source projects-consistently achieve a reasonable enhancement (from 77.4% to 81.7%, 73.9% to 80.2% and 87.4% to 93.7%, respectively) over their best results in terms of overall performance. Additional comparative empirical experiments on other two popular open source repositories confirm the findings and demonstrate the benefits of our approach.</t>
  </si>
  <si>
    <t>Issue tracking systems are used in the software industry for the facilitation of maintenance activities that keep the software robust and up to date with ever-changing industry requirements. Usually, users report issues that can be categorized into different labels such as bug reports, enhancement requests, and questions related to the software. Most of the issue tracking systems make the labelling of these issue reports optional for the issue submitter, which leads to a large number of unlabeled issue reports. In this paper, we present a state-of-the-art method to classify the issue reports into their respective categories i.e. bug, enhancement, and question. This is a challenging task because of the common use of informal language in the issue reports. Existing studies use traditional natural language processing approaches adopting key-word based features, which fail to incorporate the contextual relationship between words and therefore result in a high rate of false positives and false negatives. Moreover, previous works utilize a uni-label approach to classify the issue reports however, in reality, an issue-submitter can tag one issue report with more than one label at a time. This paper presents our approach to classify the issue reports in a multi-label setting. We use an off-the-shelf neural network called RoBERTa and fine-tune it to classify the issue reports. We validate our approach on issue reports belonging to numerous industrial projects from GitHub. We were able to achieve promising F-1 scores of 81%, 74%, and 80% for bug reports, enhancements, and questions, respectively. We also develop an industry tool called Automatic Issue Classifier (AIC), which automatically assigns labels to newly reported issues on GitHub repositories with high accuracy.</t>
  </si>
  <si>
    <t>We describe our participation in the tool competition in the scope of the 2nd International Workshop on Natural Language-based Software Engineering. We propose a supervised approach relying on SETFIT, a framework for few-shot learning and sentence-BERT (SBERT), a variant of BERT for effective sentence embedding. We experimented with different settings, achieving the best performance by training and testing the SETFIT-based model on a subset of data with manually verified labels (F1-micro =.8321). For the sake of the challenge, we evaluate the SETFIT model on the challenge test set, achieving F1-micro =.7767.</t>
  </si>
  <si>
    <t>Since a large number of bug reports are submitted to the bug repository every day, efficiently assigning bug reports to the correct developer is a considerable challenge. Because of the large differences between the different components of different projects, the current bug classification mainly relies on the components of the bug report to dispatch bug reports to the designated developer or developer community. Unfortunately, the component information of the bug report is filled in by default according to the bug submitter and the result is often incorrect. Thus, an automatic technology that can identify high-impact bug reports can help developers to be aware of them early, rectify them quickly, and minimize the damages they cause. In this paper, we propose a method based on the combination of imbalanced learning strategies such as random undersampling (RUS), random oversampling (ROS), synthetic minority oversampling technique (SMOTE), and AdaCost algorithms with multiclass classification methods, OVO and OVA, to solve bug reports component classification problem. We investigate the effectiveness of different combinations, i.e., variants, each of which includes a specific imbalance learning strategy and a specific classification algorithm. We mainly perform an analytical study on five open bug repositories (Eclipse, Mozilla, GCC, OpenOffice, and NetBeans). The results show that different variants have different performance for bug reports component identification and the best performance variants are combined with the imbalanced learning strategy RUS and the OVA method based on the SVM classifier.</t>
  </si>
  <si>
    <t>Identifying security bug reports (SBRs) accurately from a bug repository can reduce a software product's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 results, which can provide guidelines for choosing appropriate class rebalancing methods and classifiers for SBR prediction in practice.</t>
  </si>
  <si>
    <t>There can be thousands of software defects found during testing and submitted into a bug-tracking system. This paper intends to reveal the importance of distinguishing different areas of testing in order to be able to perform further meaningful manipulations with defects, compute various metrics, classify or cluster bugs. An area of testing is made up of a group of software components. The Component/s field in a bug tracking system usually contains information as to what area the defect belongs to. However, sometimes the field can be empty or does not include all the necessary elements. Moreover, every defect belongs to one or several areas, that is why the classes can overlap within the classification. Therefore it becomes necessary to use the Summary field, which has brief information about the defect. Both fields have text format and require natural language processing. This paper introduces some techniques to classify defect reports according to areas of testing, using the data of two text fields and natural language processing methods and tools.</t>
  </si>
  <si>
    <t>Software products are increasingly complex, so it is becoming more difficult to find and correct bugs in large programs. Software developers rely on bug reports to fix bugs; thus, bug-tracking tools have been introduced to allow developers to upload, manage, and comment on bug reports to guide corrective software maintenance. However, the very high frequency of duplicate bug reports means that the triagers who help software developers in eliminating bugs must allocate large amounts of time and effort to the identification and analysis of these bug reports. In addition, classifying bug reports can help triagers arrange bugs in categories for the fixers who have more experience for resolving historical bugs in the same category. Unfortunately, due to a large number of submitted bug reports every day, the manual classification for these bug reports increases the triagers' workload. To resolve these problems, in this study, we develop a novel technique for automatic duplicate detection and classification of bug reports, which reduces the time and effort consumed by triagers for bug fixing. Our novel technique uses a support vector machine to check whether a new bug report is a duplicate. The concept profile is also used to classify the bug reports into related categories in a taxonomic tree. Finally, we conduct experiments that demonstrate the feasibility of our proposed approach using bug reports extracted from the large-scale open source project Mozilla.</t>
  </si>
  <si>
    <t>Researchers have proposed various approaches to generate test programs. The state-of-the-art approaches can be roughly divided into random-based and mutation-based approaches: random-based approaches generate random programs and mutation-based approaches mutate programs to generate more test programs. Both lines of approaches mainly generate random code, but it is more beneficial to use real programs, since it is easier to learn the impacts of compiler bugs and it becomes reasonable to use both valid and invalid code. However, most real programs from code repositories are ineffective to trigger compiler bugs, partially because they are compiled before they are submitted. In this experience paper, we apply two techniques such as differential testing and code snippet extraction to the specific research domain of compiler testing. Based on our observations on the practice of testing compilers, we identify bug reports of compilers as a new source for compiler testing. To illustrate the benefits of the new source, we implement a tool, called LeRe, that extracts test programs from bug reports and uses differential testing to detect compiler bugs with extracted programs. After we enriched the test programs, we have found 156 unique bugs in the latest versions of gcc and clang. Among them, 103 bugs are confirmed as valid, and 9 bugs are already fixed. Our found bugs contain 59 accept-invalid bugs and 33 reject-valid bugs. In these bugs, compilers wrongly accept invalid programs or reject valid programs. The new source enables us detecting accept-invalid and reject-valid bugs that were usually missed by the prior approaches. The prior approaches seldom report the two types of bugs. Besides our found bugs, we also present our analysis on our invalid bug reports. The results are useful for programmers, when they are switching from one compiler to another, and can provide insights, when researchers apply differential testing to detect bugs in more types of software.</t>
  </si>
  <si>
    <t>Bug reports are widely used in several research areas such as bug prediction, bug triaging, and etc. The performance of these studies relies on the information from bug reports. Previous study showed that a significant number of bug reports are actually misclassified between bugs and non-bugs. However, classifying bug reports is a time-consuming task. In the previous study, researchers spent 90 days to classify manually more than 7,000 bug reports. To tackle this problem, we propose automatic bug report classification techniques. We apply topic modeling to the corpora of preprocessed bug reports of three open-source software projects with decision tree, naive Bayes classifier, and logistic regression. The performance in classification, measured in F-measure score, varies between 0.66-0.76, 0.65-0.77, and 0.71-0.82 for HTTPClient, Jackrabbit, and Lucene project respectively.</t>
  </si>
  <si>
    <t>Software bug report classification is a critical process to understand the nature, implications, and causes of software failures. Furthermore, classification enables a fast and appropriate reaction to software bugs. However, for large-scale projects, one must deal with a broad set of bugs from multiple types. In this context, manually classifying bugs becomes cumbersome and time-consuming. Although several studies have addressed automated bug classification using machine learning techniques, they have mainly focused on academic case studies, open-source software, and unilingual text input. This paper presents our automated bug classification approach applied and validated in an industrial case study. In contrast to earlier studies, our study is applied to a commercial software system based on unstructured bilingual bug reports written in English and Turkish. The presented approach adopts and integrates machine learning (ML), text mining, and natural language processing (NLP) techniques to support the classification of software bugs. The approach has been applied within an industrial case study. Compared to manual classification, our results show that bug classification can be automated and even performs better than manual bug classification. Our study shows that the presented approach and the corresponding tools effectively reduce the manual classification time and effort.</t>
  </si>
  <si>
    <t>Effective prioritization of issue reports in software engineering helps to optimize resource allocation and information recovery. However, manual issue classification is laborious and lacks scalability. As an alternative, many open source software (OSS) projects employ automated processes for this task, yet this relies on substantial datasets for adequate training. This research investigates an automated approach to issue classification based on Generative Pre-trained Transformers (GPT). By leveraging the capabilities of such models, we aim to develop a robust system for prioritizing issue reports accurately, mitigating the necessity for extensive training data while maintaining reliability. In our research, we have developed a GPT-based approach to label issues accurately with a reduced training dataset. By reducing reliance on massive data requirements and focusing on few-shot fine-tuning, we found a more accessible and efficient solution for issue classification. Our model predicted issue labels in individual projects up to 93.2% in precision, 95% in recall, and 89.3% in F1-score.</t>
  </si>
  <si>
    <t>Software developers attempt to reproduce software bugs to understand their erroneous behaviours and to fix them. Unfortunately, they often fail to reproduce (or fix) them, which leads to faulty, unreliable software systems. However, to date, only a little research has been done to better understand what makes the software bugs non-reproducible. In this article, we conduct a multimodal study to better understand the non-reproducibility of software bugs. First, we perform an empirical study using 576 non-reproducible bug reports from two popular software systems (Firefox, Eclipse) and identify 11 key factors that might lead a reported bug to non-reproducibility. Second, we conduct a user study involving 13 professional developers where we investigate how the developers cope with non-reproducible bugs. We found that they either close these bugs or solicit for further information, which involves long deliberations and counter-productive manual searches. Third, we offer several actionable insights on how to avoid non-reproducibility (e.g., false-positive bug report detector) and improve reproducibility of the reported bugs (e.g., sandbox for bug reproduction) by combining our analyses from multiple studies (e.g., empirical study, developer study). Fourth, we explain the differences between reproducible and non-reproducible bug reports by systematically interpreting multiple machine learning models that classify these reports with high accuracy. We found that links to existing bug reports might help improve the reproducibility of a reported bug. Finally, we detect the connected bug reports to a non-reproducible bug automatically and further demonstrate how 93 bugs connected to 71 non-reproducible bugs from our dataset can offer complementary information (e.g., attachments, screenshots, program flows).</t>
  </si>
  <si>
    <t>With the rapid development of Deep Learning, deep predictive models have been widely applied to improve Software Engineering tasks, such as defect prediction and issue classification, and have achieved remarkable success. They are mostly trained in a supervised manner, which heavily relies on high-quality datasets. Unfortunately, due to the nature and source of software engineering data, the real-world datasets often suffer from the issues of sample mislabelling and class imbalance, thus undermining the effectiveness of deep predictive models in practice. This problem has become a major obstacle for deep learning-based Software Engineering. In this paper, we propose RobustTrainer, the first approach to learning deep predictive models on raw training datasets where the mislabelled samples and the imbalanced classes coexist. RobustTrainer consists of a two-stage training scheme, where the first learns feature representations robust to sample mislabelling and the second builds a classifier robust to class imbalance based on the learned representations in the first stage. We apply RobustTrainer to two popular Software Engineering tasks, i.e., Bug Report Classification and Software Defect Prediction. Evaluation results show that RobustTrainer effectively tackles the mislabelling and class imbalance issues and produces significantly better deep predictive models compared to the other six comparison approaches.</t>
  </si>
  <si>
    <t>Opinion mining for app reviews aims to analyze people's comments from app stores to support data-driven requirements engineering activities, such as bug report classification, new feature requests, and usage experience. However, due to a large amount of textual data, manually analyzing these comments is challenging, and machine-learning-based methods have been used to automate opinion mining. Although recent methods have obtained promising results for extracting and categorizing requirements from users' opinions, the main focus of existing studies is to help software engineers to explore historical user behavior regarding software requirements. Thus, existing models are used to support corrective maintenance from app reviews, while we argue that this valuable user knowledge can be used for preventive software maintenance. This paper introduces the temporal dynamics of requirements analysis to answer the following question: how to predict initial trends on defective requirements from users' opinions before negatively impacting the overall app's evaluation? We present the MAPP-Reviews (Monitoring App Reviews) method, which (i) extracts requirements with negative evaluation from app reviews, (ii) generates time series based on the frequency of negative evaluation, and (iii) trains predictive models to identify requirements with higher trends of negative evaluation. The experimental results from approximately 85,000 reviews show that opinions extracted from user reviews provide information about the future behavior of an app requirement, thereby allowing software engineers to anticipate the identification of requirements that may affect the future app's ratings.</t>
  </si>
  <si>
    <t>In terms of training students for work in diverse firms, traditional and out-of-date teaching techniques cannot compete with digital teaching methods. To overcome this problem, the teaching approach and content must be changed. An Educational Assistant for Software Testing (EAST) framework is developed in this work to train students to improve their skills in software testing via Computer Assisted Instruction (CAI) built using Natural Language Processing (NLP), Machine learning, and information retrieval techniques. In this paper, a Group Search Optimized two-stage hybrid Support Vector Machine-K-Nearest Neighbor (SVM-KNN) classifier is used to develop a novel approach for analyzing the parameters that introduce bugs in bug reports. To decrease the data sparsity problem, the group search optimization (GSO) algorithm is used to improve the parameter selection process of the two-stage hybrid classifier by generating optimal values for parameters such as k, c, and gamma. Two bug report datasets were used to test the model. The database for our application is built by collecting bug reports from a wide open-source community as well as several mobile application development companies. Based on the extensive experiments conducted via different performance metrics, we can conclude that the EAST framework can improve outdated teaching methodologies.</t>
  </si>
  <si>
    <t>We report on the organization and results of the tool competition of the third International Workshop on Natural Language-based Software Engineering (NLBSE'24). As in prior editions, we organized the competition on automated issue report classification, with focus on small repositories, and on automated code comment classification, with a larger dataset. In this tool competition edition, six teams submitted multiple classification models to automatically classify issue reports and code comments. The submitted models were fine-tuned and evaluated on a benchmark dataset of 3 thousand issue reports or 82 thousand code comments, respectively. This paper reports details of the competition, including the rules, the teams and contestant models, and the ranking of models based on their average classification performance across issue report and code comment types.</t>
  </si>
  <si>
    <t>Crowdsourcing testing technology has developed in recent years with the development of software testing, which can speed up releasing cycle and improve the quality of testing. It is of great practical value to study the priority classification and cause analysis of defect reports by using the potential information of crowdsourcing test defect reports. This paper combines the research of mobile application crowdsourcing test defect report with machine learning data analysis technology, studies the priority classification of mobile application crowdsourcing test defect report, and then carries out defect cause analysis on the basis of defect priority classification. Defect classification is an intuitive reflection of defect research. This paper takes defect priority classification as the breakthrough point of defect report research, uses a AdaBoostSVM classification algorithm to classify defect reports, and then carries out cause analysis after defect report classification, which is conducive to the faster location and repair of defects. The experimental verification results demonstrate the effectiveness of the proposed method.</t>
  </si>
  <si>
    <t>Deep predictive models have been widely employed in software engineering (SE) tasks due to their remarkable success in artificial intelligence (AI). Most of these models are trained in a supervised manner, and their performance heavily relies on the quality of training data. Unfortunately, mislabeling or label noise is a common issue in SE datasets, which can significantly affect the validity of models trained on such datasets. Although learning with noise approaches based on deep learning (DL) have been proposed to address the issue of mislabeling in AI datasets, the distinct characteristics of SE datasets in terms of size and data quality raise questions about the effectiveness of these approaches within the SE context. In this paper, we conduct a comprehensive study to understand how mislabeled samples exist in SE datasets, how they impact deep predictive models, and how well existing learning with noise approaches perform on SE datasets. Through an empirical evaluation on two representative datasets for the Bug Report Classification and Software Defect Prediction tasks, our study reveals that learning with noise approaches have the potential to handle mislabeled samples in SE tasks, but their effectiveness is not always consistent. Our research shows that it is crucial to address mislabeled samples in SE tasks. To achieve this, it is essential to take into account the specific properties of the dataset to develop effective solutions. We also highlight the importance of addressing potential class distribution changes caused by mislabeled samples and present the limitations of existing approaches for addressing mislabeled samples. Therefore, we urge the development of more advanced techniques to improve the effectiveness and reliability of deep predictive models in SE tasks.</t>
  </si>
  <si>
    <t>The increasing complexity of software development demands efficient automated bug report priority classification, and recent advancements in deep learning hold promise. This paper presents a comparative study of contemporary learning paradigms, including BERT, vector databases, large language models (LLMs), and a simple novel learning paradigm, contrastive learning for BERT. Utilizing datasets from bug reports, movie reviews, and app reviews, we evaluate and compare the performance of each approach. We find that transformer encoder-only models outperform in classification tasks measured by the precision, recall, and F1 score transformer decoder-only models despite an order of magnitude gap between the number of parameters. The novel use of contrastive learning for BERT demonstrates promising results in capturing subtle nuances in text data. This work highlights the potential of advanced NLP techniques for automated bug report priority classification and underscores the importance of considering multiple factors when developing models for this task. The paper's main contributions are a comprehensive evaluation of various learning paradigms, such as vector databases and LLMs, an introduction of contrastive learning for BERT, an exploration of applicability to other text classification tasks, and a contrastive learning procedure that exploits ordinal information between classes.</t>
  </si>
  <si>
    <t>Recent innovations in natural language processing techniques have led to the development of various tools for assisting software developers. This paper provides a report of our proposed solution to the issue report classification task from the NL-Based Software Engineering workshop. We approach the task of classifying issues on GitHub repositories using BERT-style models [1, 2, 6, 8]. We propose a neural architecture for the problem that utilizes contextual embeddings for the text content in the GitHub issues. Besides, we design additional features for the classification task. We perform a thorough ablation analysis of the designed features and benchmark various BERT-style models for generating textual embeddings. Our proposed solution performs better than the competition organizer's method and achieves an F-1 score of 0.8653. Our code and trained models are available at https://github.com/Kadam-Tushar/Issue-Classifier.</t>
  </si>
  <si>
    <t>We report on the organization and results of the second edition of the tool competition from the International Workshop on Natural Language-based Software Engineering (NLBSE'23). As in the prior edition, we organized the competition on automated issue report classification, with a larger dataset. This year, we featured an extra competition on automated code comment classification. In this tool competition edition, five teams submitted multiple classification models to automatically classify issue reports and code comments. The submitted models were fine-tuned and evaluated on a benchmark dataset of 1.4 million issue reports or 6.7 thousand code comments, respectively. The goal of the competition was to improve the classification performance of the baseline models that we provided. This paper reports details of the competition, including the rules, the teams and contestant models, and the ranking of models based on their average classification performance across issue report and code comment types.</t>
  </si>
  <si>
    <t>Issues are evolving requirements in software engineering. They are the main factors that increase the cost of software evolution. To help developers manage issues, GitHub provides issue labeling mechanisms in issue management systems. However, manually labeling issue reports still requires considerable developer workload. To ease developers' burden, researchers have proposed automatically classifying issue reports. To improve the classification accuracy, researchers adopted deep learning techniques and pretrained models. However, pretrained models in the general domain such as RoBERTa have limitations in understanding the contexts of software engineering tasks. In this paper, we create a pretrained model, IssueBERT, with issue data to understand whether a domain-specific pretrained model could improve the accuracy of issue report classification. We also adopt and explore several pretrained models in the software engineering domain, namely, CodeBERT, BERTOverflow, and seBERT. We conduct a comparative experiment on these pretrained models to evaluate their performance in classifying issue reports. Our comparison results show that IssueBERT outperforms the other pretrained models. Noticeably, IssueBERT yields an average F1 score that is 1.74% higher than that of seBERT and 3.61% higher than that of RoBERTa, even though IssueBERT was pretrained with much less data than seBERT and RoBERTa.</t>
  </si>
  <si>
    <t>Proceedings Paper</t>
  </si>
  <si>
    <t>Article; Early Access</t>
  </si>
  <si>
    <t>Review</t>
  </si>
  <si>
    <t>IEEE TRANSACTIONS ON SOFTWARE ENGINEERING</t>
  </si>
  <si>
    <t>SOFTWARE QUALITY JOURNAL</t>
  </si>
  <si>
    <t>2020 IEEE 31ST INTERNATIONAL SYMPOSIUM ON SOFTWARE RELIABILITY ENGINEERING (ISSRE 2020)</t>
  </si>
  <si>
    <t>2022 ACM/IEEE 44TH INTERNATIONAL CONFERENCE ON SOFTWARE ENGINEERING: COMPANION PROCEEDINGS (ICSE-COMPANION 2022)</t>
  </si>
  <si>
    <t>PRODUCT-FOCUSED SOFTWARE PROCESS IMPROVEMENT, PROFES 2022</t>
  </si>
  <si>
    <t>INFORMATION AND SOFTWARE TECHNOLOGY</t>
  </si>
  <si>
    <t>PROCEEDINGS 2024 ACM/IEEE INTERNATIONAL WORKSHOP ON NL-BASED SOFTWARE ENGINEERING, NLBSE 2024</t>
  </si>
  <si>
    <t>EXPERT SYSTEMS</t>
  </si>
  <si>
    <t>2017 IEEE INTERNATIONAL CONFERENCE ON SOFTWARE MAINTENANCE AND EVOLUTION (ICSME)</t>
  </si>
  <si>
    <t>JOURNAL OF SOFTWARE-EVOLUTION AND PROCESS</t>
  </si>
  <si>
    <t>EMPIRICAL SOFTWARE ENGINEERING</t>
  </si>
  <si>
    <t>2023 IEEE INTERNATIONAL CONFERENCE ON ACOUSTICS, SPEECH, AND SIGNAL PROCESSING WORKSHOPS, ICASSPW</t>
  </si>
  <si>
    <t>INNOVATIONS IN SYSTEMS AND SOFTWARE ENGINEERING</t>
  </si>
  <si>
    <t>PROCEEDINGS OF THE 35TH INTERNATIONAL CONFERENCE ON SOFTWARE ENGINEERING (ICSE 2013)</t>
  </si>
  <si>
    <t>2022 IEEE/ACM 1ST INTERNATIONAL WORKSHOP ON NATURAL LANGUAGE-BASED SOFTWARE ENGINEERING (NLBSE 2022)</t>
  </si>
  <si>
    <t>PROCEEDINGS OF THE 4TH EUROPEAN SYMPOSIUM ON SOFTWARE ENGINEERING, ESSE 2023</t>
  </si>
  <si>
    <t>2014 IEEE INTERNATIONAL CONFERENCE ON SOFTWARE MAINTENANCE AND EVOLUTION (ICSME)</t>
  </si>
  <si>
    <t>2021 IEEE INTERNATIONAL SYMPOSIUM ON SOFTWARE RELIABILITY ENGINEERING WORKSHOPS (ISSREW 2021)</t>
  </si>
  <si>
    <t>2023 IEEE/ACM 2ND INTERNATIONAL WORKSHOP ON NATURAL LANGUAGE-BASED SOFTWARE ENGINEERING, NLBSE</t>
  </si>
  <si>
    <t>2020 28TH SIGNAL PROCESSING AND COMMUNICATIONS APPLICATIONS CONFERENCE (SIU)</t>
  </si>
  <si>
    <t>MATHEMATICAL PROBLEMS IN ENGINEERING</t>
  </si>
  <si>
    <t>2018 17TH IEEE INTERNATIONAL CONFERENCE ON MACHINE LEARNING AND APPLICATIONS (ICMLA)</t>
  </si>
  <si>
    <t>IEEE TRANSACTIONS ON RELIABILITY</t>
  </si>
  <si>
    <t>TOOLS AND METHODS OF PROGRAM ANALYSIS</t>
  </si>
  <si>
    <t>2018 JOINT 7TH INTERNATIONAL CONFERENCE ON INFORMATICS, ELECTRONICS &amp; VISION (ICIEV) AND 2018 2ND INTERNATIONAL CONFERENCE ON IMAGING, VISION &amp; PATTERN RECOGNITION (ICIVPR)</t>
  </si>
  <si>
    <t>2013 IEEE SIXTH INTERNATIONAL CONFERENCE ON SOFTWARE TESTING, VERIFICATION AND VALIDATION (ICST 2013)</t>
  </si>
  <si>
    <t>2023 31ST SIGNAL PROCESSING AND COMMUNICATIONS APPLICATIONS CONFERENCE, SIU</t>
  </si>
  <si>
    <t>IEICE TRANSACTIONS ON INFORMATION AND SYSTEMS</t>
  </si>
  <si>
    <t>IEEE ACCESS</t>
  </si>
  <si>
    <t>2020 IEEE INTERNATIONAL CONFERENCE ON CONSUMER ELECTRONICS (ICCE)</t>
  </si>
  <si>
    <t>PROCEEDINGS OF THE 37TH IEEE/ACM INTERNATIONAL CONFERENCE ON AUTOMATED SOFTWARE ENGINEERING, ASE 2022</t>
  </si>
  <si>
    <t>2013 20TH ASIA-PACIFIC SOFTWARE ENGINEERING CONFERENCE (APSEC 2013), VOL 2</t>
  </si>
  <si>
    <t>APPLIED SCIENCES-BASEL</t>
  </si>
  <si>
    <t>PEERJ COMPUTER SCIENCE</t>
  </si>
  <si>
    <t>CONCURRENCY AND COMPUTATION-PRACTICE &amp; EXPERIENCE</t>
  </si>
  <si>
    <t>2020 4TH INTERNATIONAL CONFERENCE ON MACHINE VISION AND INFORMATION TECHNOLOGY (CMVIT 2020)</t>
  </si>
  <si>
    <t>AUTOMATED SOFTWARE ENGINEERING</t>
  </si>
  <si>
    <t/>
  </si>
  <si>
    <t>10.1145/3651640.3651648</t>
  </si>
  <si>
    <t>10.1109/siu49456.2020.9302232</t>
  </si>
  <si>
    <t>10.7717/peerj-cs.874</t>
  </si>
  <si>
    <t>Source</t>
  </si>
  <si>
    <t>Scopus</t>
  </si>
  <si>
    <t>ACM</t>
  </si>
  <si>
    <t>IEEE</t>
  </si>
  <si>
    <t>Wos</t>
  </si>
  <si>
    <t>NLBSE</t>
  </si>
  <si>
    <t>ClassifAI: Automating Issue Reports Classification using Pre-Trained BERT (Bidirectional Encoder Representations from Transformers) Models</t>
  </si>
  <si>
    <t xml:space="preserve">	An Intelligent Tool for Classifying Issue Reports</t>
  </si>
  <si>
    <t>Predicting Issue Types with seBERT</t>
  </si>
  <si>
    <t>CatIss: An Intelligent Tool for Categorizing Issues reports using Transformers</t>
  </si>
  <si>
    <t>Fulll list</t>
  </si>
  <si>
    <t>Duplicates</t>
  </si>
  <si>
    <t>Proceedings</t>
  </si>
  <si>
    <t>Final for inclusion and exclusion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</si>
</sst>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2" fillId="0" borderId="0" xfId="1"/>
    <xf numFmtId="0" fontId="1" fillId="0" borderId="0" xfId="0" applyFont="1"/>
    <xf numFmtId="0" fontId="0" fillId="2" borderId="0" xfId="0"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145/3510454.352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1"/>
  <sheetViews>
    <sheetView zoomScale="90" zoomScaleNormal="90" workbookViewId="0">
      <pane ySplit="1" topLeftCell="A2" activePane="bottomLeft" state="frozen"/>
      <selection pane="bottomLeft" activeCell="A203" sqref="A203"/>
    </sheetView>
  </sheetViews>
  <sheetFormatPr defaultRowHeight="14.4" x14ac:dyDescent="0.3"/>
  <cols>
    <col min="1" max="1" width="53.88671875" customWidth="1"/>
    <col min="5" max="5" width="16.88671875" customWidth="1"/>
    <col min="6" max="6" width="15.109375" customWidth="1"/>
  </cols>
  <sheetData>
    <row r="1" spans="1:8" x14ac:dyDescent="0.3">
      <c r="A1" s="2" t="s">
        <v>0</v>
      </c>
      <c r="B1" s="2" t="s">
        <v>680</v>
      </c>
      <c r="C1" s="2" t="s">
        <v>1</v>
      </c>
      <c r="D1" s="2" t="s">
        <v>97</v>
      </c>
      <c r="E1" s="2" t="s">
        <v>442</v>
      </c>
      <c r="F1" s="2" t="s">
        <v>441</v>
      </c>
      <c r="G1" s="2" t="s">
        <v>260</v>
      </c>
      <c r="H1" s="2" t="s">
        <v>261</v>
      </c>
    </row>
    <row r="2" spans="1:8" x14ac:dyDescent="0.3">
      <c r="A2" t="s">
        <v>2</v>
      </c>
      <c r="B2" t="s">
        <v>681</v>
      </c>
      <c r="C2">
        <v>2019</v>
      </c>
      <c r="D2" t="s">
        <v>98</v>
      </c>
      <c r="E2" t="s">
        <v>195</v>
      </c>
      <c r="F2" t="s">
        <v>199</v>
      </c>
      <c r="G2" t="s">
        <v>262</v>
      </c>
      <c r="H2" t="s">
        <v>263</v>
      </c>
    </row>
    <row r="3" spans="1:8" x14ac:dyDescent="0.3">
      <c r="A3" t="s">
        <v>3</v>
      </c>
      <c r="B3" t="s">
        <v>681</v>
      </c>
      <c r="C3">
        <v>2020</v>
      </c>
      <c r="D3" t="s">
        <v>99</v>
      </c>
      <c r="E3" t="s">
        <v>195</v>
      </c>
      <c r="F3" t="s">
        <v>200</v>
      </c>
      <c r="G3" t="s">
        <v>264</v>
      </c>
      <c r="H3" t="s">
        <v>265</v>
      </c>
    </row>
    <row r="4" spans="1:8" x14ac:dyDescent="0.3">
      <c r="A4" t="s">
        <v>4</v>
      </c>
      <c r="B4" t="s">
        <v>681</v>
      </c>
      <c r="C4">
        <v>2020</v>
      </c>
      <c r="D4" t="s">
        <v>100</v>
      </c>
      <c r="E4" t="s">
        <v>196</v>
      </c>
      <c r="F4" t="s">
        <v>200</v>
      </c>
      <c r="H4" t="s">
        <v>266</v>
      </c>
    </row>
    <row r="5" spans="1:8" x14ac:dyDescent="0.3">
      <c r="A5" t="s">
        <v>5</v>
      </c>
      <c r="B5" t="s">
        <v>681</v>
      </c>
      <c r="C5">
        <v>2022</v>
      </c>
      <c r="D5" t="s">
        <v>101</v>
      </c>
      <c r="E5" t="s">
        <v>195</v>
      </c>
      <c r="F5" t="s">
        <v>201</v>
      </c>
      <c r="G5" t="s">
        <v>267</v>
      </c>
      <c r="H5" t="s">
        <v>268</v>
      </c>
    </row>
    <row r="6" spans="1:8" x14ac:dyDescent="0.3">
      <c r="A6" t="s">
        <v>6</v>
      </c>
      <c r="B6" t="s">
        <v>681</v>
      </c>
      <c r="C6">
        <v>2022</v>
      </c>
      <c r="D6" t="s">
        <v>102</v>
      </c>
      <c r="E6" t="s">
        <v>197</v>
      </c>
      <c r="F6" t="s">
        <v>202</v>
      </c>
      <c r="G6" t="s">
        <v>269</v>
      </c>
      <c r="H6" t="s">
        <v>270</v>
      </c>
    </row>
    <row r="7" spans="1:8" x14ac:dyDescent="0.3">
      <c r="A7" t="s">
        <v>7</v>
      </c>
      <c r="B7" t="s">
        <v>681</v>
      </c>
      <c r="C7">
        <v>2022</v>
      </c>
      <c r="D7" t="s">
        <v>103</v>
      </c>
      <c r="E7" t="s">
        <v>195</v>
      </c>
      <c r="F7" t="s">
        <v>203</v>
      </c>
      <c r="G7" t="s">
        <v>271</v>
      </c>
      <c r="H7" t="s">
        <v>272</v>
      </c>
    </row>
    <row r="8" spans="1:8" x14ac:dyDescent="0.3">
      <c r="A8" t="s">
        <v>8</v>
      </c>
      <c r="B8" t="s">
        <v>681</v>
      </c>
      <c r="C8">
        <v>2022</v>
      </c>
      <c r="D8" t="s">
        <v>104</v>
      </c>
      <c r="E8" t="s">
        <v>195</v>
      </c>
      <c r="F8" t="s">
        <v>50</v>
      </c>
      <c r="G8" t="s">
        <v>273</v>
      </c>
      <c r="H8" t="s">
        <v>274</v>
      </c>
    </row>
    <row r="9" spans="1:8" x14ac:dyDescent="0.3">
      <c r="A9" t="s">
        <v>9</v>
      </c>
      <c r="B9" t="s">
        <v>681</v>
      </c>
      <c r="C9">
        <v>2020</v>
      </c>
      <c r="D9" t="s">
        <v>105</v>
      </c>
      <c r="E9" t="s">
        <v>195</v>
      </c>
      <c r="F9" t="s">
        <v>200</v>
      </c>
      <c r="G9" t="s">
        <v>275</v>
      </c>
      <c r="H9" t="s">
        <v>276</v>
      </c>
    </row>
    <row r="10" spans="1:8" x14ac:dyDescent="0.3">
      <c r="A10" t="s">
        <v>10</v>
      </c>
      <c r="B10" t="s">
        <v>681</v>
      </c>
      <c r="C10">
        <v>2023</v>
      </c>
      <c r="D10" t="s">
        <v>106</v>
      </c>
      <c r="E10" t="s">
        <v>195</v>
      </c>
      <c r="F10" t="s">
        <v>40</v>
      </c>
      <c r="G10" t="s">
        <v>277</v>
      </c>
      <c r="H10" t="s">
        <v>278</v>
      </c>
    </row>
    <row r="11" spans="1:8" x14ac:dyDescent="0.3">
      <c r="A11" t="s">
        <v>11</v>
      </c>
      <c r="B11" t="s">
        <v>681</v>
      </c>
      <c r="C11">
        <v>2014</v>
      </c>
      <c r="D11" t="s">
        <v>107</v>
      </c>
      <c r="E11" t="s">
        <v>195</v>
      </c>
      <c r="F11" t="s">
        <v>204</v>
      </c>
      <c r="H11" t="s">
        <v>279</v>
      </c>
    </row>
    <row r="12" spans="1:8" x14ac:dyDescent="0.3">
      <c r="A12" t="s">
        <v>12</v>
      </c>
      <c r="B12" t="s">
        <v>681</v>
      </c>
      <c r="C12">
        <v>2023</v>
      </c>
      <c r="D12" t="s">
        <v>108</v>
      </c>
      <c r="E12" t="s">
        <v>195</v>
      </c>
      <c r="F12" t="s">
        <v>205</v>
      </c>
      <c r="G12" t="s">
        <v>280</v>
      </c>
      <c r="H12" t="s">
        <v>281</v>
      </c>
    </row>
    <row r="13" spans="1:8" x14ac:dyDescent="0.3">
      <c r="A13" t="s">
        <v>13</v>
      </c>
      <c r="B13" t="s">
        <v>681</v>
      </c>
      <c r="C13">
        <v>2018</v>
      </c>
      <c r="D13" t="s">
        <v>109</v>
      </c>
      <c r="E13" t="s">
        <v>196</v>
      </c>
      <c r="F13" t="s">
        <v>206</v>
      </c>
      <c r="H13" t="s">
        <v>282</v>
      </c>
    </row>
    <row r="14" spans="1:8" x14ac:dyDescent="0.3">
      <c r="A14" t="s">
        <v>14</v>
      </c>
      <c r="B14" t="s">
        <v>681</v>
      </c>
      <c r="C14">
        <v>2024</v>
      </c>
      <c r="D14" t="s">
        <v>110</v>
      </c>
      <c r="E14" t="s">
        <v>197</v>
      </c>
      <c r="F14" t="s">
        <v>207</v>
      </c>
      <c r="G14" t="s">
        <v>283</v>
      </c>
      <c r="H14" t="s">
        <v>284</v>
      </c>
    </row>
    <row r="15" spans="1:8" x14ac:dyDescent="0.3">
      <c r="A15" t="s">
        <v>15</v>
      </c>
      <c r="B15" t="s">
        <v>681</v>
      </c>
      <c r="C15">
        <v>2017</v>
      </c>
      <c r="D15" t="s">
        <v>111</v>
      </c>
      <c r="E15" t="s">
        <v>195</v>
      </c>
      <c r="F15" t="s">
        <v>208</v>
      </c>
      <c r="G15" t="s">
        <v>285</v>
      </c>
      <c r="H15" t="s">
        <v>286</v>
      </c>
    </row>
    <row r="16" spans="1:8" x14ac:dyDescent="0.3">
      <c r="A16" t="s">
        <v>16</v>
      </c>
      <c r="B16" t="s">
        <v>681</v>
      </c>
      <c r="C16">
        <v>2022</v>
      </c>
      <c r="D16" t="s">
        <v>112</v>
      </c>
      <c r="E16" t="s">
        <v>195</v>
      </c>
      <c r="F16" t="s">
        <v>209</v>
      </c>
      <c r="G16" t="s">
        <v>287</v>
      </c>
      <c r="H16" t="s">
        <v>288</v>
      </c>
    </row>
    <row r="17" spans="1:8" x14ac:dyDescent="0.3">
      <c r="A17" t="s">
        <v>17</v>
      </c>
      <c r="B17" t="s">
        <v>681</v>
      </c>
      <c r="C17">
        <v>2021</v>
      </c>
      <c r="D17" t="s">
        <v>113</v>
      </c>
      <c r="E17" t="s">
        <v>195</v>
      </c>
      <c r="F17" t="s">
        <v>210</v>
      </c>
      <c r="G17" t="s">
        <v>289</v>
      </c>
      <c r="H17" t="s">
        <v>290</v>
      </c>
    </row>
    <row r="18" spans="1:8" x14ac:dyDescent="0.3">
      <c r="A18" t="s">
        <v>18</v>
      </c>
      <c r="B18" t="s">
        <v>681</v>
      </c>
      <c r="C18">
        <v>2024</v>
      </c>
      <c r="D18" t="s">
        <v>114</v>
      </c>
      <c r="E18" t="s">
        <v>197</v>
      </c>
      <c r="F18" t="s">
        <v>211</v>
      </c>
      <c r="G18" t="s">
        <v>291</v>
      </c>
      <c r="H18" t="s">
        <v>292</v>
      </c>
    </row>
    <row r="19" spans="1:8" x14ac:dyDescent="0.3">
      <c r="A19" t="s">
        <v>19</v>
      </c>
      <c r="B19" t="s">
        <v>681</v>
      </c>
      <c r="C19">
        <v>2022</v>
      </c>
      <c r="D19" t="s">
        <v>115</v>
      </c>
      <c r="E19" t="s">
        <v>195</v>
      </c>
      <c r="F19" t="s">
        <v>50</v>
      </c>
      <c r="G19" t="s">
        <v>293</v>
      </c>
      <c r="H19" t="s">
        <v>294</v>
      </c>
    </row>
    <row r="20" spans="1:8" x14ac:dyDescent="0.3">
      <c r="A20" t="s">
        <v>20</v>
      </c>
      <c r="B20" t="s">
        <v>681</v>
      </c>
      <c r="C20">
        <v>2021</v>
      </c>
      <c r="D20" t="s">
        <v>116</v>
      </c>
      <c r="E20" t="s">
        <v>196</v>
      </c>
      <c r="F20" t="s">
        <v>212</v>
      </c>
      <c r="H20" t="s">
        <v>295</v>
      </c>
    </row>
    <row r="21" spans="1:8" x14ac:dyDescent="0.3">
      <c r="A21" t="s">
        <v>21</v>
      </c>
      <c r="B21" t="s">
        <v>681</v>
      </c>
      <c r="C21">
        <v>2023</v>
      </c>
      <c r="D21" t="s">
        <v>117</v>
      </c>
      <c r="E21" t="s">
        <v>195</v>
      </c>
      <c r="F21" t="s">
        <v>213</v>
      </c>
      <c r="G21" t="s">
        <v>296</v>
      </c>
      <c r="H21" t="s">
        <v>297</v>
      </c>
    </row>
    <row r="22" spans="1:8" x14ac:dyDescent="0.3">
      <c r="A22" t="s">
        <v>22</v>
      </c>
      <c r="B22" t="s">
        <v>681</v>
      </c>
      <c r="C22">
        <v>2024</v>
      </c>
      <c r="D22" t="s">
        <v>118</v>
      </c>
      <c r="E22" t="s">
        <v>195</v>
      </c>
      <c r="F22" t="s">
        <v>76</v>
      </c>
      <c r="G22" t="s">
        <v>298</v>
      </c>
      <c r="H22" t="s">
        <v>299</v>
      </c>
    </row>
    <row r="23" spans="1:8" x14ac:dyDescent="0.3">
      <c r="A23" t="s">
        <v>23</v>
      </c>
      <c r="B23" t="s">
        <v>681</v>
      </c>
      <c r="C23">
        <v>2022</v>
      </c>
      <c r="D23" t="s">
        <v>119</v>
      </c>
      <c r="E23" t="s">
        <v>197</v>
      </c>
      <c r="F23" t="s">
        <v>214</v>
      </c>
      <c r="G23" t="s">
        <v>300</v>
      </c>
      <c r="H23" t="s">
        <v>301</v>
      </c>
    </row>
    <row r="24" spans="1:8" x14ac:dyDescent="0.3">
      <c r="A24" t="s">
        <v>24</v>
      </c>
      <c r="B24" t="s">
        <v>681</v>
      </c>
      <c r="C24">
        <v>2023</v>
      </c>
      <c r="D24" t="s">
        <v>120</v>
      </c>
      <c r="E24" t="s">
        <v>197</v>
      </c>
      <c r="F24" t="s">
        <v>214</v>
      </c>
      <c r="G24" t="s">
        <v>302</v>
      </c>
      <c r="H24" t="s">
        <v>303</v>
      </c>
    </row>
    <row r="25" spans="1:8" x14ac:dyDescent="0.3">
      <c r="A25" t="s">
        <v>25</v>
      </c>
      <c r="B25" t="s">
        <v>681</v>
      </c>
      <c r="C25">
        <v>2022</v>
      </c>
      <c r="D25" t="s">
        <v>121</v>
      </c>
      <c r="E25" t="s">
        <v>195</v>
      </c>
      <c r="F25" t="s">
        <v>50</v>
      </c>
      <c r="G25" t="s">
        <v>304</v>
      </c>
      <c r="H25" t="s">
        <v>305</v>
      </c>
    </row>
    <row r="26" spans="1:8" x14ac:dyDescent="0.3">
      <c r="A26" t="s">
        <v>26</v>
      </c>
      <c r="B26" t="s">
        <v>681</v>
      </c>
      <c r="C26">
        <v>2023</v>
      </c>
      <c r="D26" t="s">
        <v>122</v>
      </c>
      <c r="E26" t="s">
        <v>197</v>
      </c>
      <c r="F26" t="s">
        <v>207</v>
      </c>
      <c r="G26" t="s">
        <v>306</v>
      </c>
      <c r="H26" t="s">
        <v>307</v>
      </c>
    </row>
    <row r="27" spans="1:8" x14ac:dyDescent="0.3">
      <c r="A27" t="s">
        <v>27</v>
      </c>
      <c r="B27" t="s">
        <v>681</v>
      </c>
      <c r="C27">
        <v>2016</v>
      </c>
      <c r="D27" t="s">
        <v>123</v>
      </c>
      <c r="E27" t="s">
        <v>197</v>
      </c>
      <c r="F27" t="s">
        <v>215</v>
      </c>
      <c r="G27" t="s">
        <v>308</v>
      </c>
      <c r="H27" t="s">
        <v>309</v>
      </c>
    </row>
    <row r="28" spans="1:8" x14ac:dyDescent="0.3">
      <c r="A28" t="s">
        <v>11</v>
      </c>
      <c r="B28" t="s">
        <v>681</v>
      </c>
      <c r="C28">
        <v>2013</v>
      </c>
      <c r="D28" t="s">
        <v>124</v>
      </c>
      <c r="E28" t="s">
        <v>195</v>
      </c>
      <c r="F28" t="s">
        <v>209</v>
      </c>
      <c r="G28" t="s">
        <v>310</v>
      </c>
      <c r="H28" t="s">
        <v>311</v>
      </c>
    </row>
    <row r="29" spans="1:8" x14ac:dyDescent="0.3">
      <c r="A29" t="s">
        <v>28</v>
      </c>
      <c r="B29" t="s">
        <v>681</v>
      </c>
      <c r="C29">
        <v>2022</v>
      </c>
      <c r="D29" t="s">
        <v>125</v>
      </c>
      <c r="E29" t="s">
        <v>197</v>
      </c>
      <c r="F29" t="s">
        <v>216</v>
      </c>
      <c r="G29" t="s">
        <v>312</v>
      </c>
      <c r="H29" t="s">
        <v>313</v>
      </c>
    </row>
    <row r="30" spans="1:8" x14ac:dyDescent="0.3">
      <c r="A30" t="s">
        <v>29</v>
      </c>
      <c r="B30" t="s">
        <v>681</v>
      </c>
      <c r="C30">
        <v>2024</v>
      </c>
      <c r="D30" t="s">
        <v>126</v>
      </c>
      <c r="E30" t="s">
        <v>197</v>
      </c>
      <c r="F30" t="s">
        <v>217</v>
      </c>
      <c r="G30" t="s">
        <v>314</v>
      </c>
      <c r="H30" t="s">
        <v>315</v>
      </c>
    </row>
    <row r="31" spans="1:8" x14ac:dyDescent="0.3">
      <c r="A31" t="s">
        <v>30</v>
      </c>
      <c r="B31" t="s">
        <v>681</v>
      </c>
      <c r="C31">
        <v>2023</v>
      </c>
      <c r="D31" t="s">
        <v>127</v>
      </c>
      <c r="E31" t="s">
        <v>197</v>
      </c>
      <c r="F31" t="s">
        <v>216</v>
      </c>
      <c r="G31" t="s">
        <v>316</v>
      </c>
      <c r="H31" t="s">
        <v>317</v>
      </c>
    </row>
    <row r="32" spans="1:8" x14ac:dyDescent="0.3">
      <c r="A32" t="s">
        <v>31</v>
      </c>
      <c r="B32" t="s">
        <v>681</v>
      </c>
      <c r="C32">
        <v>2022</v>
      </c>
      <c r="D32" t="s">
        <v>128</v>
      </c>
      <c r="E32" t="s">
        <v>195</v>
      </c>
      <c r="F32" t="s">
        <v>199</v>
      </c>
      <c r="G32" t="s">
        <v>318</v>
      </c>
      <c r="H32" t="s">
        <v>319</v>
      </c>
    </row>
    <row r="33" spans="1:8" x14ac:dyDescent="0.3">
      <c r="A33" t="s">
        <v>32</v>
      </c>
      <c r="B33" t="s">
        <v>681</v>
      </c>
      <c r="C33">
        <v>2024</v>
      </c>
      <c r="D33" t="s">
        <v>129</v>
      </c>
      <c r="E33" t="s">
        <v>197</v>
      </c>
      <c r="F33" t="s">
        <v>218</v>
      </c>
      <c r="G33" t="s">
        <v>320</v>
      </c>
      <c r="H33" t="s">
        <v>321</v>
      </c>
    </row>
    <row r="34" spans="1:8" x14ac:dyDescent="0.3">
      <c r="A34" t="s">
        <v>33</v>
      </c>
      <c r="B34" t="s">
        <v>681</v>
      </c>
      <c r="C34">
        <v>2018</v>
      </c>
      <c r="D34" t="s">
        <v>130</v>
      </c>
      <c r="E34" t="s">
        <v>197</v>
      </c>
      <c r="F34" t="s">
        <v>217</v>
      </c>
      <c r="G34" t="s">
        <v>322</v>
      </c>
      <c r="H34" t="s">
        <v>323</v>
      </c>
    </row>
    <row r="35" spans="1:8" x14ac:dyDescent="0.3">
      <c r="A35" t="s">
        <v>34</v>
      </c>
      <c r="B35" t="s">
        <v>681</v>
      </c>
      <c r="C35">
        <v>2022</v>
      </c>
      <c r="D35" t="s">
        <v>131</v>
      </c>
      <c r="E35" t="s">
        <v>195</v>
      </c>
      <c r="F35" t="s">
        <v>199</v>
      </c>
      <c r="G35" t="s">
        <v>324</v>
      </c>
      <c r="H35" t="s">
        <v>325</v>
      </c>
    </row>
    <row r="36" spans="1:8" x14ac:dyDescent="0.3">
      <c r="A36" t="s">
        <v>35</v>
      </c>
      <c r="B36" t="s">
        <v>681</v>
      </c>
      <c r="C36">
        <v>2024</v>
      </c>
      <c r="D36" t="s">
        <v>132</v>
      </c>
      <c r="E36" t="s">
        <v>195</v>
      </c>
      <c r="F36" t="s">
        <v>76</v>
      </c>
      <c r="G36" t="s">
        <v>326</v>
      </c>
      <c r="H36" t="s">
        <v>327</v>
      </c>
    </row>
    <row r="37" spans="1:8" x14ac:dyDescent="0.3">
      <c r="A37" t="s">
        <v>36</v>
      </c>
      <c r="B37" t="s">
        <v>681</v>
      </c>
      <c r="C37">
        <v>2020</v>
      </c>
      <c r="D37" t="s">
        <v>133</v>
      </c>
      <c r="E37" t="s">
        <v>195</v>
      </c>
      <c r="F37" t="s">
        <v>219</v>
      </c>
      <c r="G37" t="s">
        <v>328</v>
      </c>
      <c r="H37" t="s">
        <v>329</v>
      </c>
    </row>
    <row r="38" spans="1:8" x14ac:dyDescent="0.3">
      <c r="A38" t="s">
        <v>37</v>
      </c>
      <c r="B38" t="s">
        <v>681</v>
      </c>
      <c r="C38">
        <v>2024</v>
      </c>
      <c r="D38" t="s">
        <v>134</v>
      </c>
      <c r="E38" t="s">
        <v>195</v>
      </c>
      <c r="F38" t="s">
        <v>220</v>
      </c>
      <c r="H38" t="s">
        <v>330</v>
      </c>
    </row>
    <row r="39" spans="1:8" x14ac:dyDescent="0.3">
      <c r="A39" t="s">
        <v>38</v>
      </c>
      <c r="B39" t="s">
        <v>681</v>
      </c>
      <c r="C39">
        <v>2020</v>
      </c>
      <c r="D39" t="s">
        <v>135</v>
      </c>
      <c r="E39" t="s">
        <v>195</v>
      </c>
      <c r="F39" t="s">
        <v>221</v>
      </c>
      <c r="G39" t="s">
        <v>331</v>
      </c>
      <c r="H39" t="s">
        <v>332</v>
      </c>
    </row>
    <row r="40" spans="1:8" x14ac:dyDescent="0.3">
      <c r="A40" t="s">
        <v>39</v>
      </c>
      <c r="B40" t="s">
        <v>681</v>
      </c>
      <c r="C40">
        <v>2019</v>
      </c>
      <c r="D40" t="s">
        <v>136</v>
      </c>
      <c r="E40" t="s">
        <v>197</v>
      </c>
      <c r="F40" t="s">
        <v>222</v>
      </c>
      <c r="G40" t="s">
        <v>333</v>
      </c>
      <c r="H40" t="s">
        <v>334</v>
      </c>
    </row>
    <row r="41" spans="1:8" x14ac:dyDescent="0.3">
      <c r="A41" t="s">
        <v>40</v>
      </c>
      <c r="B41" t="s">
        <v>681</v>
      </c>
      <c r="C41">
        <v>2023</v>
      </c>
      <c r="D41" t="s">
        <v>137</v>
      </c>
      <c r="E41" t="s">
        <v>196</v>
      </c>
      <c r="F41" t="s">
        <v>40</v>
      </c>
      <c r="H41" t="s">
        <v>335</v>
      </c>
    </row>
    <row r="42" spans="1:8" x14ac:dyDescent="0.3">
      <c r="A42" t="s">
        <v>41</v>
      </c>
      <c r="B42" t="s">
        <v>681</v>
      </c>
      <c r="C42">
        <v>2024</v>
      </c>
      <c r="D42" t="s">
        <v>138</v>
      </c>
      <c r="E42" t="s">
        <v>197</v>
      </c>
      <c r="F42" t="s">
        <v>223</v>
      </c>
      <c r="G42" t="s">
        <v>336</v>
      </c>
      <c r="H42" t="s">
        <v>337</v>
      </c>
    </row>
    <row r="43" spans="1:8" x14ac:dyDescent="0.3">
      <c r="A43" t="s">
        <v>42</v>
      </c>
      <c r="B43" t="s">
        <v>681</v>
      </c>
      <c r="C43">
        <v>2013</v>
      </c>
      <c r="D43" t="s">
        <v>139</v>
      </c>
      <c r="E43" t="s">
        <v>195</v>
      </c>
      <c r="F43" t="s">
        <v>224</v>
      </c>
      <c r="G43" t="s">
        <v>338</v>
      </c>
      <c r="H43" t="s">
        <v>339</v>
      </c>
    </row>
    <row r="44" spans="1:8" x14ac:dyDescent="0.3">
      <c r="A44" t="s">
        <v>43</v>
      </c>
      <c r="B44" t="s">
        <v>681</v>
      </c>
      <c r="C44">
        <v>2021</v>
      </c>
      <c r="D44" t="s">
        <v>140</v>
      </c>
      <c r="E44" t="s">
        <v>195</v>
      </c>
      <c r="F44" t="s">
        <v>225</v>
      </c>
      <c r="G44" t="s">
        <v>340</v>
      </c>
      <c r="H44" t="s">
        <v>341</v>
      </c>
    </row>
    <row r="45" spans="1:8" x14ac:dyDescent="0.3">
      <c r="A45" t="s">
        <v>44</v>
      </c>
      <c r="B45" t="s">
        <v>681</v>
      </c>
      <c r="C45">
        <v>2024</v>
      </c>
      <c r="D45" t="s">
        <v>141</v>
      </c>
      <c r="E45" t="s">
        <v>197</v>
      </c>
      <c r="F45" t="s">
        <v>226</v>
      </c>
      <c r="G45" t="s">
        <v>342</v>
      </c>
      <c r="H45" t="s">
        <v>343</v>
      </c>
    </row>
    <row r="46" spans="1:8" x14ac:dyDescent="0.3">
      <c r="A46" t="s">
        <v>45</v>
      </c>
      <c r="B46" t="s">
        <v>681</v>
      </c>
      <c r="C46">
        <v>2022</v>
      </c>
      <c r="D46" t="s">
        <v>142</v>
      </c>
      <c r="E46" t="s">
        <v>195</v>
      </c>
      <c r="F46" t="s">
        <v>227</v>
      </c>
      <c r="G46" t="s">
        <v>344</v>
      </c>
      <c r="H46" t="s">
        <v>345</v>
      </c>
    </row>
    <row r="47" spans="1:8" x14ac:dyDescent="0.3">
      <c r="A47" t="s">
        <v>46</v>
      </c>
      <c r="B47" t="s">
        <v>681</v>
      </c>
      <c r="C47">
        <v>2018</v>
      </c>
      <c r="D47" t="s">
        <v>143</v>
      </c>
      <c r="E47" t="s">
        <v>195</v>
      </c>
      <c r="F47" t="s">
        <v>228</v>
      </c>
      <c r="G47" t="s">
        <v>346</v>
      </c>
      <c r="H47" t="s">
        <v>347</v>
      </c>
    </row>
    <row r="48" spans="1:8" x14ac:dyDescent="0.3">
      <c r="A48" t="s">
        <v>47</v>
      </c>
      <c r="B48" t="s">
        <v>681</v>
      </c>
      <c r="C48">
        <v>2022</v>
      </c>
      <c r="D48" t="s">
        <v>144</v>
      </c>
      <c r="E48" t="s">
        <v>195</v>
      </c>
      <c r="F48" t="s">
        <v>229</v>
      </c>
      <c r="G48" t="s">
        <v>348</v>
      </c>
      <c r="H48" t="s">
        <v>349</v>
      </c>
    </row>
    <row r="49" spans="1:8" x14ac:dyDescent="0.3">
      <c r="A49" t="s">
        <v>48</v>
      </c>
      <c r="B49" t="s">
        <v>681</v>
      </c>
      <c r="C49">
        <v>2023</v>
      </c>
      <c r="D49" t="s">
        <v>145</v>
      </c>
      <c r="E49" t="s">
        <v>195</v>
      </c>
      <c r="F49" t="s">
        <v>230</v>
      </c>
      <c r="G49" t="s">
        <v>350</v>
      </c>
      <c r="H49" t="s">
        <v>351</v>
      </c>
    </row>
    <row r="50" spans="1:8" x14ac:dyDescent="0.3">
      <c r="A50" t="s">
        <v>49</v>
      </c>
      <c r="B50" t="s">
        <v>681</v>
      </c>
      <c r="C50">
        <v>2020</v>
      </c>
      <c r="D50" t="s">
        <v>146</v>
      </c>
      <c r="E50" t="s">
        <v>197</v>
      </c>
      <c r="F50" t="s">
        <v>231</v>
      </c>
      <c r="G50" t="s">
        <v>352</v>
      </c>
      <c r="H50" t="s">
        <v>353</v>
      </c>
    </row>
    <row r="51" spans="1:8" x14ac:dyDescent="0.3">
      <c r="A51" t="s">
        <v>50</v>
      </c>
      <c r="B51" t="s">
        <v>681</v>
      </c>
      <c r="C51">
        <v>2022</v>
      </c>
      <c r="D51" t="s">
        <v>147</v>
      </c>
      <c r="E51" t="s">
        <v>196</v>
      </c>
      <c r="F51" t="s">
        <v>50</v>
      </c>
      <c r="H51" t="s">
        <v>354</v>
      </c>
    </row>
    <row r="52" spans="1:8" x14ac:dyDescent="0.3">
      <c r="A52" t="s">
        <v>51</v>
      </c>
      <c r="B52" t="s">
        <v>681</v>
      </c>
      <c r="C52">
        <v>2018</v>
      </c>
      <c r="D52" t="s">
        <v>148</v>
      </c>
      <c r="E52" t="s">
        <v>195</v>
      </c>
      <c r="F52" t="s">
        <v>232</v>
      </c>
      <c r="G52" t="s">
        <v>355</v>
      </c>
      <c r="H52" t="s">
        <v>356</v>
      </c>
    </row>
    <row r="53" spans="1:8" x14ac:dyDescent="0.3">
      <c r="A53" t="s">
        <v>52</v>
      </c>
      <c r="B53" t="s">
        <v>681</v>
      </c>
      <c r="C53">
        <v>2017</v>
      </c>
      <c r="D53" t="s">
        <v>149</v>
      </c>
      <c r="E53" t="s">
        <v>195</v>
      </c>
      <c r="F53" t="s">
        <v>233</v>
      </c>
      <c r="G53" t="s">
        <v>357</v>
      </c>
      <c r="H53" t="s">
        <v>358</v>
      </c>
    </row>
    <row r="54" spans="1:8" x14ac:dyDescent="0.3">
      <c r="A54" t="s">
        <v>53</v>
      </c>
      <c r="B54" t="s">
        <v>681</v>
      </c>
      <c r="C54">
        <v>2022</v>
      </c>
      <c r="D54" t="s">
        <v>150</v>
      </c>
      <c r="E54" t="s">
        <v>195</v>
      </c>
      <c r="F54" t="s">
        <v>220</v>
      </c>
      <c r="H54" t="s">
        <v>359</v>
      </c>
    </row>
    <row r="55" spans="1:8" x14ac:dyDescent="0.3">
      <c r="A55" t="s">
        <v>54</v>
      </c>
      <c r="B55" t="s">
        <v>681</v>
      </c>
      <c r="C55">
        <v>2017</v>
      </c>
      <c r="D55" t="s">
        <v>151</v>
      </c>
      <c r="E55" t="s">
        <v>195</v>
      </c>
      <c r="F55" t="s">
        <v>234</v>
      </c>
      <c r="G55" t="s">
        <v>360</v>
      </c>
      <c r="H55" t="s">
        <v>361</v>
      </c>
    </row>
    <row r="56" spans="1:8" x14ac:dyDescent="0.3">
      <c r="A56" t="s">
        <v>55</v>
      </c>
      <c r="B56" t="s">
        <v>681</v>
      </c>
      <c r="C56">
        <v>2021</v>
      </c>
      <c r="D56" t="s">
        <v>152</v>
      </c>
      <c r="E56" t="s">
        <v>195</v>
      </c>
      <c r="F56" t="s">
        <v>235</v>
      </c>
      <c r="G56" t="s">
        <v>362</v>
      </c>
      <c r="H56" t="s">
        <v>363</v>
      </c>
    </row>
    <row r="57" spans="1:8" x14ac:dyDescent="0.3">
      <c r="A57" t="s">
        <v>56</v>
      </c>
      <c r="B57" t="s">
        <v>681</v>
      </c>
      <c r="C57">
        <v>2011</v>
      </c>
      <c r="D57" t="s">
        <v>153</v>
      </c>
      <c r="E57" t="s">
        <v>195</v>
      </c>
      <c r="F57" t="s">
        <v>199</v>
      </c>
      <c r="G57" t="s">
        <v>364</v>
      </c>
      <c r="H57" t="s">
        <v>365</v>
      </c>
    </row>
    <row r="58" spans="1:8" x14ac:dyDescent="0.3">
      <c r="A58" t="s">
        <v>57</v>
      </c>
      <c r="B58" t="s">
        <v>681</v>
      </c>
      <c r="C58">
        <v>2024</v>
      </c>
      <c r="D58" t="s">
        <v>154</v>
      </c>
      <c r="E58" t="s">
        <v>197</v>
      </c>
      <c r="F58" t="s">
        <v>217</v>
      </c>
      <c r="G58" t="s">
        <v>366</v>
      </c>
      <c r="H58" t="s">
        <v>367</v>
      </c>
    </row>
    <row r="59" spans="1:8" x14ac:dyDescent="0.3">
      <c r="A59" t="s">
        <v>58</v>
      </c>
      <c r="B59" t="s">
        <v>681</v>
      </c>
      <c r="C59">
        <v>2023</v>
      </c>
      <c r="D59" t="s">
        <v>155</v>
      </c>
      <c r="E59" t="s">
        <v>197</v>
      </c>
      <c r="F59" t="s">
        <v>236</v>
      </c>
      <c r="G59" t="s">
        <v>368</v>
      </c>
      <c r="H59" t="s">
        <v>369</v>
      </c>
    </row>
    <row r="60" spans="1:8" x14ac:dyDescent="0.3">
      <c r="A60" t="s">
        <v>59</v>
      </c>
      <c r="B60" t="s">
        <v>681</v>
      </c>
      <c r="C60">
        <v>2019</v>
      </c>
      <c r="D60" t="s">
        <v>156</v>
      </c>
      <c r="E60" t="s">
        <v>197</v>
      </c>
      <c r="F60" t="s">
        <v>237</v>
      </c>
      <c r="G60" t="s">
        <v>370</v>
      </c>
      <c r="H60" t="s">
        <v>371</v>
      </c>
    </row>
    <row r="61" spans="1:8" x14ac:dyDescent="0.3">
      <c r="A61" t="s">
        <v>60</v>
      </c>
      <c r="B61" t="s">
        <v>681</v>
      </c>
      <c r="C61">
        <v>2022</v>
      </c>
      <c r="D61" t="s">
        <v>157</v>
      </c>
      <c r="E61" t="s">
        <v>196</v>
      </c>
      <c r="F61" t="s">
        <v>209</v>
      </c>
      <c r="H61" t="s">
        <v>372</v>
      </c>
    </row>
    <row r="62" spans="1:8" x14ac:dyDescent="0.3">
      <c r="A62" t="s">
        <v>61</v>
      </c>
      <c r="B62" t="s">
        <v>681</v>
      </c>
      <c r="C62">
        <v>2023</v>
      </c>
      <c r="D62" t="s">
        <v>158</v>
      </c>
      <c r="E62" t="s">
        <v>195</v>
      </c>
      <c r="F62" t="s">
        <v>40</v>
      </c>
      <c r="G62" t="s">
        <v>373</v>
      </c>
      <c r="H62" t="s">
        <v>374</v>
      </c>
    </row>
    <row r="63" spans="1:8" x14ac:dyDescent="0.3">
      <c r="A63" t="s">
        <v>62</v>
      </c>
      <c r="B63" t="s">
        <v>681</v>
      </c>
      <c r="C63">
        <v>2020</v>
      </c>
      <c r="D63" t="s">
        <v>159</v>
      </c>
      <c r="E63" t="s">
        <v>197</v>
      </c>
      <c r="F63" t="s">
        <v>238</v>
      </c>
      <c r="G63" t="s">
        <v>375</v>
      </c>
      <c r="H63" t="s">
        <v>376</v>
      </c>
    </row>
    <row r="64" spans="1:8" x14ac:dyDescent="0.3">
      <c r="A64" t="s">
        <v>63</v>
      </c>
      <c r="B64" t="s">
        <v>681</v>
      </c>
      <c r="C64">
        <v>2024</v>
      </c>
      <c r="D64" t="s">
        <v>160</v>
      </c>
      <c r="E64" t="s">
        <v>195</v>
      </c>
      <c r="F64" t="s">
        <v>76</v>
      </c>
      <c r="G64" t="s">
        <v>377</v>
      </c>
      <c r="H64" t="s">
        <v>378</v>
      </c>
    </row>
    <row r="65" spans="1:8" x14ac:dyDescent="0.3">
      <c r="A65" t="s">
        <v>64</v>
      </c>
      <c r="B65" t="s">
        <v>681</v>
      </c>
      <c r="C65">
        <v>2023</v>
      </c>
      <c r="D65" t="s">
        <v>161</v>
      </c>
      <c r="E65" t="s">
        <v>195</v>
      </c>
      <c r="F65" t="s">
        <v>40</v>
      </c>
      <c r="G65" t="s">
        <v>379</v>
      </c>
      <c r="H65" t="s">
        <v>380</v>
      </c>
    </row>
    <row r="66" spans="1:8" x14ac:dyDescent="0.3">
      <c r="A66" t="s">
        <v>65</v>
      </c>
      <c r="B66" t="s">
        <v>681</v>
      </c>
      <c r="C66">
        <v>2022</v>
      </c>
      <c r="D66" t="s">
        <v>162</v>
      </c>
      <c r="E66" t="s">
        <v>195</v>
      </c>
      <c r="F66" t="s">
        <v>239</v>
      </c>
      <c r="G66" t="s">
        <v>381</v>
      </c>
      <c r="H66" t="s">
        <v>382</v>
      </c>
    </row>
    <row r="67" spans="1:8" x14ac:dyDescent="0.3">
      <c r="A67" t="s">
        <v>66</v>
      </c>
      <c r="B67" t="s">
        <v>681</v>
      </c>
      <c r="C67">
        <v>2024</v>
      </c>
      <c r="D67" t="s">
        <v>163</v>
      </c>
      <c r="E67" t="s">
        <v>195</v>
      </c>
      <c r="F67" t="s">
        <v>220</v>
      </c>
      <c r="H67" t="s">
        <v>383</v>
      </c>
    </row>
    <row r="68" spans="1:8" x14ac:dyDescent="0.3">
      <c r="A68" t="s">
        <v>67</v>
      </c>
      <c r="B68" t="s">
        <v>681</v>
      </c>
      <c r="C68">
        <v>2018</v>
      </c>
      <c r="D68" t="s">
        <v>164</v>
      </c>
      <c r="E68" t="s">
        <v>195</v>
      </c>
      <c r="F68" t="s">
        <v>199</v>
      </c>
      <c r="G68" t="s">
        <v>384</v>
      </c>
      <c r="H68" t="s">
        <v>385</v>
      </c>
    </row>
    <row r="69" spans="1:8" x14ac:dyDescent="0.3">
      <c r="A69" t="s">
        <v>68</v>
      </c>
      <c r="B69" t="s">
        <v>681</v>
      </c>
      <c r="C69">
        <v>2024</v>
      </c>
      <c r="D69" t="s">
        <v>165</v>
      </c>
      <c r="E69" t="s">
        <v>196</v>
      </c>
      <c r="F69" t="s">
        <v>220</v>
      </c>
      <c r="H69" t="s">
        <v>386</v>
      </c>
    </row>
    <row r="70" spans="1:8" x14ac:dyDescent="0.3">
      <c r="A70" t="s">
        <v>69</v>
      </c>
      <c r="B70" t="s">
        <v>681</v>
      </c>
      <c r="C70">
        <v>2019</v>
      </c>
      <c r="D70" t="s">
        <v>166</v>
      </c>
      <c r="E70" t="s">
        <v>197</v>
      </c>
      <c r="F70" t="s">
        <v>240</v>
      </c>
      <c r="H70" t="s">
        <v>387</v>
      </c>
    </row>
    <row r="71" spans="1:8" x14ac:dyDescent="0.3">
      <c r="A71" t="s">
        <v>70</v>
      </c>
      <c r="B71" t="s">
        <v>681</v>
      </c>
      <c r="C71">
        <v>2023</v>
      </c>
      <c r="D71" t="s">
        <v>167</v>
      </c>
      <c r="E71" t="s">
        <v>197</v>
      </c>
      <c r="F71" t="s">
        <v>241</v>
      </c>
      <c r="G71" t="s">
        <v>388</v>
      </c>
      <c r="H71" t="s">
        <v>389</v>
      </c>
    </row>
    <row r="72" spans="1:8" x14ac:dyDescent="0.3">
      <c r="A72" t="s">
        <v>71</v>
      </c>
      <c r="B72" t="s">
        <v>681</v>
      </c>
      <c r="C72">
        <v>2022</v>
      </c>
      <c r="D72" t="s">
        <v>168</v>
      </c>
      <c r="E72" t="s">
        <v>195</v>
      </c>
      <c r="F72" t="s">
        <v>242</v>
      </c>
      <c r="G72" t="s">
        <v>390</v>
      </c>
      <c r="H72" t="s">
        <v>391</v>
      </c>
    </row>
    <row r="73" spans="1:8" x14ac:dyDescent="0.3">
      <c r="A73" t="s">
        <v>72</v>
      </c>
      <c r="B73" t="s">
        <v>681</v>
      </c>
      <c r="C73">
        <v>2020</v>
      </c>
      <c r="D73" t="s">
        <v>169</v>
      </c>
      <c r="E73" t="s">
        <v>195</v>
      </c>
      <c r="F73" t="s">
        <v>243</v>
      </c>
      <c r="G73" t="s">
        <v>392</v>
      </c>
      <c r="H73" t="s">
        <v>393</v>
      </c>
    </row>
    <row r="74" spans="1:8" x14ac:dyDescent="0.3">
      <c r="A74" t="s">
        <v>73</v>
      </c>
      <c r="B74" t="s">
        <v>681</v>
      </c>
      <c r="C74">
        <v>2023</v>
      </c>
      <c r="D74" t="s">
        <v>170</v>
      </c>
      <c r="E74" t="s">
        <v>195</v>
      </c>
      <c r="F74" t="s">
        <v>244</v>
      </c>
      <c r="G74" t="s">
        <v>394</v>
      </c>
      <c r="H74" t="s">
        <v>395</v>
      </c>
    </row>
    <row r="75" spans="1:8" x14ac:dyDescent="0.3">
      <c r="A75" t="s">
        <v>74</v>
      </c>
      <c r="B75" t="s">
        <v>681</v>
      </c>
      <c r="C75">
        <v>2021</v>
      </c>
      <c r="D75" t="s">
        <v>171</v>
      </c>
      <c r="E75" t="s">
        <v>195</v>
      </c>
      <c r="F75" t="s">
        <v>245</v>
      </c>
      <c r="G75" t="s">
        <v>396</v>
      </c>
      <c r="H75" t="s">
        <v>397</v>
      </c>
    </row>
    <row r="76" spans="1:8" x14ac:dyDescent="0.3">
      <c r="A76" t="s">
        <v>75</v>
      </c>
      <c r="B76" t="s">
        <v>681</v>
      </c>
      <c r="C76">
        <v>2024</v>
      </c>
      <c r="D76" t="s">
        <v>172</v>
      </c>
      <c r="E76" t="s">
        <v>195</v>
      </c>
      <c r="F76" t="s">
        <v>76</v>
      </c>
      <c r="G76" t="s">
        <v>398</v>
      </c>
      <c r="H76" t="s">
        <v>399</v>
      </c>
    </row>
    <row r="77" spans="1:8" x14ac:dyDescent="0.3">
      <c r="A77" t="s">
        <v>76</v>
      </c>
      <c r="B77" t="s">
        <v>681</v>
      </c>
      <c r="C77">
        <v>2024</v>
      </c>
      <c r="D77" t="s">
        <v>173</v>
      </c>
      <c r="E77" t="s">
        <v>196</v>
      </c>
      <c r="F77" t="s">
        <v>76</v>
      </c>
      <c r="H77" t="s">
        <v>400</v>
      </c>
    </row>
    <row r="78" spans="1:8" x14ac:dyDescent="0.3">
      <c r="A78" t="s">
        <v>77</v>
      </c>
      <c r="B78" t="s">
        <v>681</v>
      </c>
      <c r="C78">
        <v>2011</v>
      </c>
      <c r="D78" t="s">
        <v>174</v>
      </c>
      <c r="E78" t="s">
        <v>195</v>
      </c>
      <c r="F78" t="s">
        <v>246</v>
      </c>
      <c r="G78" t="s">
        <v>401</v>
      </c>
      <c r="H78" t="s">
        <v>402</v>
      </c>
    </row>
    <row r="79" spans="1:8" x14ac:dyDescent="0.3">
      <c r="A79" t="s">
        <v>78</v>
      </c>
      <c r="B79" t="s">
        <v>681</v>
      </c>
      <c r="C79">
        <v>2012</v>
      </c>
      <c r="D79" t="s">
        <v>175</v>
      </c>
      <c r="E79" t="s">
        <v>195</v>
      </c>
      <c r="F79" t="s">
        <v>247</v>
      </c>
      <c r="G79" t="s">
        <v>403</v>
      </c>
      <c r="H79" t="s">
        <v>404</v>
      </c>
    </row>
    <row r="80" spans="1:8" x14ac:dyDescent="0.3">
      <c r="A80" t="s">
        <v>79</v>
      </c>
      <c r="B80" t="s">
        <v>681</v>
      </c>
      <c r="C80">
        <v>2019</v>
      </c>
      <c r="D80" t="s">
        <v>176</v>
      </c>
      <c r="E80" t="s">
        <v>195</v>
      </c>
      <c r="F80" t="s">
        <v>248</v>
      </c>
      <c r="G80" t="s">
        <v>405</v>
      </c>
      <c r="H80" t="s">
        <v>406</v>
      </c>
    </row>
    <row r="81" spans="1:8" x14ac:dyDescent="0.3">
      <c r="A81" t="s">
        <v>80</v>
      </c>
      <c r="B81" t="s">
        <v>681</v>
      </c>
      <c r="C81">
        <v>2018</v>
      </c>
      <c r="D81" t="s">
        <v>177</v>
      </c>
      <c r="E81" t="s">
        <v>195</v>
      </c>
      <c r="F81" t="s">
        <v>249</v>
      </c>
      <c r="G81" t="s">
        <v>407</v>
      </c>
      <c r="H81" t="s">
        <v>408</v>
      </c>
    </row>
    <row r="82" spans="1:8" x14ac:dyDescent="0.3">
      <c r="A82" t="s">
        <v>81</v>
      </c>
      <c r="B82" t="s">
        <v>681</v>
      </c>
      <c r="C82">
        <v>2023</v>
      </c>
      <c r="D82" t="s">
        <v>178</v>
      </c>
      <c r="E82" t="s">
        <v>198</v>
      </c>
      <c r="F82" t="s">
        <v>250</v>
      </c>
      <c r="G82" t="s">
        <v>409</v>
      </c>
      <c r="H82" t="s">
        <v>410</v>
      </c>
    </row>
    <row r="83" spans="1:8" x14ac:dyDescent="0.3">
      <c r="A83" t="s">
        <v>82</v>
      </c>
      <c r="B83" t="s">
        <v>681</v>
      </c>
      <c r="C83">
        <v>2015</v>
      </c>
      <c r="D83" t="s">
        <v>179</v>
      </c>
      <c r="E83" t="s">
        <v>197</v>
      </c>
      <c r="F83" t="s">
        <v>251</v>
      </c>
      <c r="H83" t="s">
        <v>411</v>
      </c>
    </row>
    <row r="84" spans="1:8" x14ac:dyDescent="0.3">
      <c r="A84" t="s">
        <v>83</v>
      </c>
      <c r="B84" t="s">
        <v>681</v>
      </c>
      <c r="C84">
        <v>2020</v>
      </c>
      <c r="D84" t="s">
        <v>180</v>
      </c>
      <c r="E84" t="s">
        <v>197</v>
      </c>
      <c r="F84" t="s">
        <v>241</v>
      </c>
      <c r="G84" t="s">
        <v>412</v>
      </c>
      <c r="H84" t="s">
        <v>413</v>
      </c>
    </row>
    <row r="85" spans="1:8" x14ac:dyDescent="0.3">
      <c r="A85" t="s">
        <v>84</v>
      </c>
      <c r="B85" t="s">
        <v>681</v>
      </c>
      <c r="C85">
        <v>2014</v>
      </c>
      <c r="D85" t="s">
        <v>181</v>
      </c>
      <c r="E85" t="s">
        <v>197</v>
      </c>
      <c r="F85" t="s">
        <v>252</v>
      </c>
      <c r="G85" t="s">
        <v>414</v>
      </c>
      <c r="H85" t="s">
        <v>415</v>
      </c>
    </row>
    <row r="86" spans="1:8" x14ac:dyDescent="0.3">
      <c r="A86" t="s">
        <v>85</v>
      </c>
      <c r="B86" t="s">
        <v>681</v>
      </c>
      <c r="C86">
        <v>2023</v>
      </c>
      <c r="D86" t="s">
        <v>182</v>
      </c>
      <c r="E86" t="s">
        <v>197</v>
      </c>
      <c r="F86" t="s">
        <v>253</v>
      </c>
      <c r="G86" t="s">
        <v>416</v>
      </c>
      <c r="H86" t="s">
        <v>417</v>
      </c>
    </row>
    <row r="87" spans="1:8" x14ac:dyDescent="0.3">
      <c r="A87" t="s">
        <v>86</v>
      </c>
      <c r="B87" t="s">
        <v>681</v>
      </c>
      <c r="C87">
        <v>2012</v>
      </c>
      <c r="D87" t="s">
        <v>183</v>
      </c>
      <c r="E87" t="s">
        <v>196</v>
      </c>
      <c r="F87" t="s">
        <v>247</v>
      </c>
      <c r="H87" t="s">
        <v>418</v>
      </c>
    </row>
    <row r="88" spans="1:8" x14ac:dyDescent="0.3">
      <c r="A88" t="s">
        <v>87</v>
      </c>
      <c r="B88" t="s">
        <v>681</v>
      </c>
      <c r="C88">
        <v>2021</v>
      </c>
      <c r="D88" t="s">
        <v>184</v>
      </c>
      <c r="E88" t="s">
        <v>197</v>
      </c>
      <c r="F88" t="s">
        <v>254</v>
      </c>
      <c r="G88" t="s">
        <v>419</v>
      </c>
      <c r="H88" t="s">
        <v>420</v>
      </c>
    </row>
    <row r="89" spans="1:8" x14ac:dyDescent="0.3">
      <c r="A89" t="s">
        <v>88</v>
      </c>
      <c r="B89" t="s">
        <v>681</v>
      </c>
      <c r="C89">
        <v>2024</v>
      </c>
      <c r="D89" t="s">
        <v>185</v>
      </c>
      <c r="E89" t="s">
        <v>195</v>
      </c>
      <c r="F89" t="s">
        <v>76</v>
      </c>
      <c r="G89" t="s">
        <v>421</v>
      </c>
      <c r="H89" t="s">
        <v>422</v>
      </c>
    </row>
    <row r="90" spans="1:8" x14ac:dyDescent="0.3">
      <c r="A90" t="s">
        <v>89</v>
      </c>
      <c r="B90" t="s">
        <v>681</v>
      </c>
      <c r="C90">
        <v>2021</v>
      </c>
      <c r="D90" t="s">
        <v>186</v>
      </c>
      <c r="E90" t="s">
        <v>197</v>
      </c>
      <c r="F90" t="s">
        <v>255</v>
      </c>
      <c r="G90" t="s">
        <v>423</v>
      </c>
      <c r="H90" t="s">
        <v>424</v>
      </c>
    </row>
    <row r="91" spans="1:8" x14ac:dyDescent="0.3">
      <c r="A91" t="s">
        <v>90</v>
      </c>
      <c r="B91" t="s">
        <v>681</v>
      </c>
      <c r="C91">
        <v>2024</v>
      </c>
      <c r="D91" t="s">
        <v>187</v>
      </c>
      <c r="E91" t="s">
        <v>197</v>
      </c>
      <c r="F91" t="s">
        <v>207</v>
      </c>
      <c r="G91" t="s">
        <v>425</v>
      </c>
      <c r="H91" t="s">
        <v>426</v>
      </c>
    </row>
    <row r="92" spans="1:8" x14ac:dyDescent="0.3">
      <c r="A92" t="s">
        <v>91</v>
      </c>
      <c r="B92" t="s">
        <v>681</v>
      </c>
      <c r="C92">
        <v>2020</v>
      </c>
      <c r="D92" t="s">
        <v>188</v>
      </c>
      <c r="E92" t="s">
        <v>195</v>
      </c>
      <c r="F92" t="s">
        <v>256</v>
      </c>
      <c r="G92" t="s">
        <v>427</v>
      </c>
      <c r="H92" t="s">
        <v>428</v>
      </c>
    </row>
    <row r="93" spans="1:8" x14ac:dyDescent="0.3">
      <c r="A93" t="s">
        <v>92</v>
      </c>
      <c r="B93" t="s">
        <v>681</v>
      </c>
      <c r="C93">
        <v>2024</v>
      </c>
      <c r="D93" t="s">
        <v>189</v>
      </c>
      <c r="E93" t="s">
        <v>197</v>
      </c>
      <c r="F93" t="s">
        <v>241</v>
      </c>
      <c r="G93" t="s">
        <v>429</v>
      </c>
      <c r="H93" t="s">
        <v>430</v>
      </c>
    </row>
    <row r="94" spans="1:8" x14ac:dyDescent="0.3">
      <c r="A94" t="s">
        <v>93</v>
      </c>
      <c r="B94" t="s">
        <v>681</v>
      </c>
      <c r="C94">
        <v>2020</v>
      </c>
      <c r="D94" t="s">
        <v>190</v>
      </c>
      <c r="E94" t="s">
        <v>197</v>
      </c>
      <c r="F94" t="s">
        <v>257</v>
      </c>
      <c r="G94" t="s">
        <v>431</v>
      </c>
      <c r="H94" t="s">
        <v>432</v>
      </c>
    </row>
    <row r="95" spans="1:8" x14ac:dyDescent="0.3">
      <c r="A95" t="s">
        <v>27</v>
      </c>
      <c r="B95" t="s">
        <v>681</v>
      </c>
      <c r="C95">
        <v>2014</v>
      </c>
      <c r="D95" t="s">
        <v>191</v>
      </c>
      <c r="E95" t="s">
        <v>195</v>
      </c>
      <c r="F95" t="s">
        <v>258</v>
      </c>
      <c r="G95" t="s">
        <v>433</v>
      </c>
      <c r="H95" t="s">
        <v>434</v>
      </c>
    </row>
    <row r="96" spans="1:8" x14ac:dyDescent="0.3">
      <c r="A96" t="s">
        <v>94</v>
      </c>
      <c r="B96" t="s">
        <v>681</v>
      </c>
      <c r="C96">
        <v>2013</v>
      </c>
      <c r="D96" t="s">
        <v>192</v>
      </c>
      <c r="E96" t="s">
        <v>195</v>
      </c>
      <c r="F96" t="s">
        <v>259</v>
      </c>
      <c r="G96" t="s">
        <v>435</v>
      </c>
      <c r="H96" t="s">
        <v>436</v>
      </c>
    </row>
    <row r="97" spans="1:8" x14ac:dyDescent="0.3">
      <c r="A97" t="s">
        <v>95</v>
      </c>
      <c r="B97" t="s">
        <v>681</v>
      </c>
      <c r="C97">
        <v>2022</v>
      </c>
      <c r="D97" t="s">
        <v>193</v>
      </c>
      <c r="E97" t="s">
        <v>197</v>
      </c>
      <c r="F97" t="s">
        <v>207</v>
      </c>
      <c r="G97" t="s">
        <v>437</v>
      </c>
      <c r="H97" t="s">
        <v>438</v>
      </c>
    </row>
    <row r="98" spans="1:8" x14ac:dyDescent="0.3">
      <c r="A98" t="s">
        <v>96</v>
      </c>
      <c r="B98" t="s">
        <v>681</v>
      </c>
      <c r="C98">
        <v>2018</v>
      </c>
      <c r="D98" t="s">
        <v>194</v>
      </c>
      <c r="E98" t="s">
        <v>195</v>
      </c>
      <c r="F98" t="s">
        <v>206</v>
      </c>
      <c r="G98" t="s">
        <v>439</v>
      </c>
      <c r="H98" t="s">
        <v>440</v>
      </c>
    </row>
    <row r="99" spans="1:8" x14ac:dyDescent="0.3">
      <c r="A99" t="s">
        <v>75</v>
      </c>
      <c r="B99" t="s">
        <v>682</v>
      </c>
      <c r="G99" t="s">
        <v>443</v>
      </c>
    </row>
    <row r="100" spans="1:8" x14ac:dyDescent="0.3">
      <c r="A100" t="s">
        <v>88</v>
      </c>
      <c r="B100" t="s">
        <v>682</v>
      </c>
      <c r="G100" t="s">
        <v>444</v>
      </c>
    </row>
    <row r="101" spans="1:8" x14ac:dyDescent="0.3">
      <c r="A101" t="s">
        <v>445</v>
      </c>
      <c r="B101" t="s">
        <v>682</v>
      </c>
      <c r="G101" t="s">
        <v>446</v>
      </c>
    </row>
    <row r="102" spans="1:8" x14ac:dyDescent="0.3">
      <c r="A102" t="s">
        <v>447</v>
      </c>
      <c r="B102" t="s">
        <v>682</v>
      </c>
      <c r="G102" t="s">
        <v>448</v>
      </c>
    </row>
    <row r="103" spans="1:8" x14ac:dyDescent="0.3">
      <c r="A103" t="s">
        <v>449</v>
      </c>
      <c r="B103" t="s">
        <v>682</v>
      </c>
      <c r="G103" s="1" t="s">
        <v>450</v>
      </c>
    </row>
    <row r="104" spans="1:8" x14ac:dyDescent="0.3">
      <c r="A104" t="s">
        <v>35</v>
      </c>
      <c r="B104" t="s">
        <v>682</v>
      </c>
      <c r="G104" t="s">
        <v>451</v>
      </c>
    </row>
    <row r="105" spans="1:8" x14ac:dyDescent="0.3">
      <c r="A105" t="s">
        <v>452</v>
      </c>
      <c r="B105" t="s">
        <v>682</v>
      </c>
      <c r="G105" t="s">
        <v>450</v>
      </c>
    </row>
    <row r="106" spans="1:8" x14ac:dyDescent="0.3">
      <c r="A106" t="s">
        <v>453</v>
      </c>
      <c r="B106" t="s">
        <v>682</v>
      </c>
      <c r="G106" t="s">
        <v>454</v>
      </c>
    </row>
    <row r="107" spans="1:8" x14ac:dyDescent="0.3">
      <c r="A107" t="s">
        <v>22</v>
      </c>
      <c r="B107" t="s">
        <v>682</v>
      </c>
      <c r="G107" t="s">
        <v>455</v>
      </c>
    </row>
    <row r="108" spans="1:8" x14ac:dyDescent="0.3">
      <c r="A108" t="s">
        <v>34</v>
      </c>
      <c r="B108" t="s">
        <v>682</v>
      </c>
      <c r="G108" t="s">
        <v>456</v>
      </c>
    </row>
    <row r="109" spans="1:8" x14ac:dyDescent="0.3">
      <c r="A109" t="s">
        <v>31</v>
      </c>
      <c r="B109" t="s">
        <v>682</v>
      </c>
      <c r="G109" t="s">
        <v>457</v>
      </c>
    </row>
    <row r="110" spans="1:8" x14ac:dyDescent="0.3">
      <c r="A110" t="s">
        <v>458</v>
      </c>
      <c r="B110" t="s">
        <v>682</v>
      </c>
      <c r="G110" t="s">
        <v>459</v>
      </c>
    </row>
    <row r="111" spans="1:8" x14ac:dyDescent="0.3">
      <c r="A111" t="s">
        <v>460</v>
      </c>
      <c r="B111" t="s">
        <v>682</v>
      </c>
    </row>
    <row r="112" spans="1:8" x14ac:dyDescent="0.3">
      <c r="A112" t="s">
        <v>75</v>
      </c>
      <c r="B112" t="s">
        <v>683</v>
      </c>
      <c r="C112">
        <v>2024</v>
      </c>
      <c r="D112" t="s">
        <v>476</v>
      </c>
      <c r="E112" t="s">
        <v>542</v>
      </c>
      <c r="F112" t="s">
        <v>515</v>
      </c>
      <c r="H112" t="s">
        <v>547</v>
      </c>
    </row>
    <row r="113" spans="1:8" x14ac:dyDescent="0.3">
      <c r="A113" t="s">
        <v>16</v>
      </c>
      <c r="B113" t="s">
        <v>683</v>
      </c>
      <c r="C113">
        <v>2022</v>
      </c>
      <c r="D113" t="s">
        <v>477</v>
      </c>
      <c r="E113" t="s">
        <v>542</v>
      </c>
      <c r="F113" t="s">
        <v>516</v>
      </c>
      <c r="G113" t="s">
        <v>544</v>
      </c>
      <c r="H113" t="s">
        <v>548</v>
      </c>
    </row>
    <row r="114" spans="1:8" x14ac:dyDescent="0.3">
      <c r="A114" t="s">
        <v>93</v>
      </c>
      <c r="B114" t="s">
        <v>683</v>
      </c>
      <c r="C114">
        <v>2020</v>
      </c>
      <c r="D114" t="s">
        <v>478</v>
      </c>
      <c r="E114" t="s">
        <v>543</v>
      </c>
      <c r="F114" t="s">
        <v>257</v>
      </c>
      <c r="G114" t="s">
        <v>431</v>
      </c>
      <c r="H114" t="s">
        <v>549</v>
      </c>
    </row>
    <row r="115" spans="1:8" x14ac:dyDescent="0.3">
      <c r="A115" t="s">
        <v>461</v>
      </c>
      <c r="B115" t="s">
        <v>683</v>
      </c>
      <c r="C115">
        <v>2017</v>
      </c>
      <c r="D115" t="s">
        <v>479</v>
      </c>
      <c r="E115" t="s">
        <v>542</v>
      </c>
      <c r="F115" t="s">
        <v>517</v>
      </c>
      <c r="G115" t="s">
        <v>360</v>
      </c>
      <c r="H115" t="s">
        <v>550</v>
      </c>
    </row>
    <row r="116" spans="1:8" x14ac:dyDescent="0.3">
      <c r="A116" t="s">
        <v>17</v>
      </c>
      <c r="B116" t="s">
        <v>683</v>
      </c>
      <c r="C116">
        <v>2021</v>
      </c>
      <c r="D116" t="s">
        <v>480</v>
      </c>
      <c r="E116" t="s">
        <v>542</v>
      </c>
      <c r="F116" t="s">
        <v>518</v>
      </c>
      <c r="G116" t="s">
        <v>289</v>
      </c>
      <c r="H116" t="s">
        <v>551</v>
      </c>
    </row>
    <row r="117" spans="1:8" x14ac:dyDescent="0.3">
      <c r="A117" t="s">
        <v>462</v>
      </c>
      <c r="B117" t="s">
        <v>683</v>
      </c>
      <c r="C117">
        <v>2020</v>
      </c>
      <c r="D117" t="s">
        <v>481</v>
      </c>
      <c r="E117" t="s">
        <v>542</v>
      </c>
      <c r="F117" t="s">
        <v>519</v>
      </c>
      <c r="G117" t="s">
        <v>331</v>
      </c>
      <c r="H117" t="s">
        <v>552</v>
      </c>
    </row>
    <row r="118" spans="1:8" x14ac:dyDescent="0.3">
      <c r="A118" t="s">
        <v>88</v>
      </c>
      <c r="B118" t="s">
        <v>683</v>
      </c>
      <c r="C118">
        <v>2024</v>
      </c>
      <c r="D118" t="s">
        <v>482</v>
      </c>
      <c r="E118" t="s">
        <v>542</v>
      </c>
      <c r="F118" t="s">
        <v>515</v>
      </c>
      <c r="H118" t="s">
        <v>553</v>
      </c>
    </row>
    <row r="119" spans="1:8" x14ac:dyDescent="0.3">
      <c r="A119" t="s">
        <v>45</v>
      </c>
      <c r="B119" t="s">
        <v>683</v>
      </c>
      <c r="C119">
        <v>2022</v>
      </c>
      <c r="D119" t="s">
        <v>483</v>
      </c>
      <c r="E119" t="s">
        <v>542</v>
      </c>
      <c r="F119" t="s">
        <v>520</v>
      </c>
      <c r="G119" t="s">
        <v>344</v>
      </c>
      <c r="H119" t="s">
        <v>554</v>
      </c>
    </row>
    <row r="120" spans="1:8" x14ac:dyDescent="0.3">
      <c r="A120" t="s">
        <v>43</v>
      </c>
      <c r="B120" t="s">
        <v>683</v>
      </c>
      <c r="C120">
        <v>2021</v>
      </c>
      <c r="D120" t="s">
        <v>484</v>
      </c>
      <c r="E120" t="s">
        <v>542</v>
      </c>
      <c r="F120" t="s">
        <v>521</v>
      </c>
      <c r="G120" t="s">
        <v>340</v>
      </c>
      <c r="H120" t="s">
        <v>555</v>
      </c>
    </row>
    <row r="121" spans="1:8" x14ac:dyDescent="0.3">
      <c r="A121" t="s">
        <v>463</v>
      </c>
      <c r="B121" t="s">
        <v>683</v>
      </c>
      <c r="C121">
        <v>2020</v>
      </c>
      <c r="D121" t="s">
        <v>485</v>
      </c>
      <c r="E121" t="s">
        <v>542</v>
      </c>
      <c r="F121" t="s">
        <v>522</v>
      </c>
      <c r="G121" t="s">
        <v>328</v>
      </c>
      <c r="H121" t="s">
        <v>556</v>
      </c>
    </row>
    <row r="122" spans="1:8" x14ac:dyDescent="0.3">
      <c r="A122" t="s">
        <v>25</v>
      </c>
      <c r="B122" t="s">
        <v>683</v>
      </c>
      <c r="C122">
        <v>2022</v>
      </c>
      <c r="D122" t="s">
        <v>486</v>
      </c>
      <c r="E122" t="s">
        <v>542</v>
      </c>
      <c r="F122" t="s">
        <v>523</v>
      </c>
      <c r="G122" t="s">
        <v>304</v>
      </c>
      <c r="H122" t="s">
        <v>557</v>
      </c>
    </row>
    <row r="123" spans="1:8" x14ac:dyDescent="0.3">
      <c r="A123" t="s">
        <v>61</v>
      </c>
      <c r="B123" t="s">
        <v>683</v>
      </c>
      <c r="C123">
        <v>2023</v>
      </c>
      <c r="D123" t="s">
        <v>487</v>
      </c>
      <c r="E123" t="s">
        <v>542</v>
      </c>
      <c r="F123" t="s">
        <v>524</v>
      </c>
      <c r="G123" t="s">
        <v>373</v>
      </c>
      <c r="H123" t="s">
        <v>558</v>
      </c>
    </row>
    <row r="124" spans="1:8" x14ac:dyDescent="0.3">
      <c r="A124" t="s">
        <v>8</v>
      </c>
      <c r="B124" t="s">
        <v>683</v>
      </c>
      <c r="C124">
        <v>2022</v>
      </c>
      <c r="D124" t="s">
        <v>488</v>
      </c>
      <c r="E124" t="s">
        <v>542</v>
      </c>
      <c r="F124" t="s">
        <v>523</v>
      </c>
      <c r="G124" t="s">
        <v>273</v>
      </c>
      <c r="H124" t="s">
        <v>559</v>
      </c>
    </row>
    <row r="125" spans="1:8" x14ac:dyDescent="0.3">
      <c r="A125" t="s">
        <v>464</v>
      </c>
      <c r="B125" t="s">
        <v>683</v>
      </c>
      <c r="C125">
        <v>2020</v>
      </c>
      <c r="D125" t="s">
        <v>489</v>
      </c>
      <c r="E125" t="s">
        <v>542</v>
      </c>
      <c r="F125" t="s">
        <v>525</v>
      </c>
      <c r="G125" t="s">
        <v>392</v>
      </c>
      <c r="H125" t="s">
        <v>560</v>
      </c>
    </row>
    <row r="126" spans="1:8" x14ac:dyDescent="0.3">
      <c r="A126" t="s">
        <v>73</v>
      </c>
      <c r="B126" t="s">
        <v>683</v>
      </c>
      <c r="C126">
        <v>2023</v>
      </c>
      <c r="D126" t="s">
        <v>490</v>
      </c>
      <c r="E126" t="s">
        <v>542</v>
      </c>
      <c r="F126" t="s">
        <v>526</v>
      </c>
      <c r="G126" t="s">
        <v>394</v>
      </c>
      <c r="H126" t="s">
        <v>561</v>
      </c>
    </row>
    <row r="127" spans="1:8" x14ac:dyDescent="0.3">
      <c r="A127" t="s">
        <v>87</v>
      </c>
      <c r="B127" t="s">
        <v>683</v>
      </c>
      <c r="C127">
        <v>2021</v>
      </c>
      <c r="D127" t="s">
        <v>491</v>
      </c>
      <c r="E127" t="s">
        <v>543</v>
      </c>
      <c r="F127" t="s">
        <v>254</v>
      </c>
      <c r="G127" t="s">
        <v>419</v>
      </c>
      <c r="H127" t="s">
        <v>562</v>
      </c>
    </row>
    <row r="128" spans="1:8" x14ac:dyDescent="0.3">
      <c r="A128" t="s">
        <v>465</v>
      </c>
      <c r="B128" t="s">
        <v>683</v>
      </c>
      <c r="C128">
        <v>2018</v>
      </c>
      <c r="D128" t="s">
        <v>492</v>
      </c>
      <c r="E128" t="s">
        <v>543</v>
      </c>
      <c r="F128" t="s">
        <v>217</v>
      </c>
      <c r="G128" t="s">
        <v>322</v>
      </c>
      <c r="H128" t="s">
        <v>563</v>
      </c>
    </row>
    <row r="129" spans="1:8" x14ac:dyDescent="0.3">
      <c r="A129" t="s">
        <v>466</v>
      </c>
      <c r="B129" t="s">
        <v>683</v>
      </c>
      <c r="C129">
        <v>2014</v>
      </c>
      <c r="D129" t="s">
        <v>493</v>
      </c>
      <c r="E129" t="s">
        <v>542</v>
      </c>
      <c r="F129" t="s">
        <v>527</v>
      </c>
      <c r="G129" t="s">
        <v>433</v>
      </c>
      <c r="H129" t="s">
        <v>564</v>
      </c>
    </row>
    <row r="130" spans="1:8" x14ac:dyDescent="0.3">
      <c r="A130" t="s">
        <v>467</v>
      </c>
      <c r="B130" t="s">
        <v>683</v>
      </c>
      <c r="C130">
        <v>2012</v>
      </c>
      <c r="D130" t="s">
        <v>494</v>
      </c>
      <c r="E130" t="s">
        <v>542</v>
      </c>
      <c r="F130" t="s">
        <v>528</v>
      </c>
      <c r="G130" t="s">
        <v>403</v>
      </c>
      <c r="H130" t="s">
        <v>565</v>
      </c>
    </row>
    <row r="131" spans="1:8" x14ac:dyDescent="0.3">
      <c r="A131" t="s">
        <v>51</v>
      </c>
      <c r="B131" t="s">
        <v>683</v>
      </c>
      <c r="C131">
        <v>2018</v>
      </c>
      <c r="D131" t="s">
        <v>495</v>
      </c>
      <c r="E131" t="s">
        <v>542</v>
      </c>
      <c r="F131" t="s">
        <v>529</v>
      </c>
      <c r="G131" t="s">
        <v>355</v>
      </c>
      <c r="H131" t="s">
        <v>566</v>
      </c>
    </row>
    <row r="132" spans="1:8" x14ac:dyDescent="0.3">
      <c r="A132" t="s">
        <v>74</v>
      </c>
      <c r="B132" t="s">
        <v>683</v>
      </c>
      <c r="C132">
        <v>2021</v>
      </c>
      <c r="D132" t="s">
        <v>496</v>
      </c>
      <c r="E132" t="s">
        <v>542</v>
      </c>
      <c r="F132" t="s">
        <v>530</v>
      </c>
      <c r="G132" t="s">
        <v>396</v>
      </c>
      <c r="H132" t="s">
        <v>567</v>
      </c>
    </row>
    <row r="133" spans="1:8" x14ac:dyDescent="0.3">
      <c r="A133" t="s">
        <v>35</v>
      </c>
      <c r="B133" t="s">
        <v>683</v>
      </c>
      <c r="C133">
        <v>2024</v>
      </c>
      <c r="D133" t="s">
        <v>497</v>
      </c>
      <c r="E133" t="s">
        <v>542</v>
      </c>
      <c r="F133" t="s">
        <v>515</v>
      </c>
      <c r="H133" t="s">
        <v>568</v>
      </c>
    </row>
    <row r="134" spans="1:8" x14ac:dyDescent="0.3">
      <c r="A134" t="s">
        <v>468</v>
      </c>
      <c r="B134" t="s">
        <v>683</v>
      </c>
      <c r="C134">
        <v>2011</v>
      </c>
      <c r="D134" t="s">
        <v>498</v>
      </c>
      <c r="E134" t="s">
        <v>542</v>
      </c>
      <c r="F134" t="s">
        <v>531</v>
      </c>
      <c r="G134" t="s">
        <v>401</v>
      </c>
      <c r="H134" t="s">
        <v>569</v>
      </c>
    </row>
    <row r="135" spans="1:8" x14ac:dyDescent="0.3">
      <c r="A135" t="s">
        <v>469</v>
      </c>
      <c r="B135" t="s">
        <v>683</v>
      </c>
      <c r="C135">
        <v>2023</v>
      </c>
      <c r="D135" t="s">
        <v>499</v>
      </c>
      <c r="E135" t="s">
        <v>542</v>
      </c>
      <c r="F135" t="s">
        <v>532</v>
      </c>
      <c r="G135" t="s">
        <v>296</v>
      </c>
      <c r="H135" t="s">
        <v>570</v>
      </c>
    </row>
    <row r="136" spans="1:8" x14ac:dyDescent="0.3">
      <c r="A136" t="s">
        <v>5</v>
      </c>
      <c r="B136" t="s">
        <v>683</v>
      </c>
      <c r="C136">
        <v>2022</v>
      </c>
      <c r="D136" t="s">
        <v>500</v>
      </c>
      <c r="E136" t="s">
        <v>542</v>
      </c>
      <c r="F136" t="s">
        <v>533</v>
      </c>
      <c r="G136" t="s">
        <v>267</v>
      </c>
      <c r="H136" t="s">
        <v>571</v>
      </c>
    </row>
    <row r="137" spans="1:8" x14ac:dyDescent="0.3">
      <c r="A137" t="s">
        <v>55</v>
      </c>
      <c r="B137" t="s">
        <v>683</v>
      </c>
      <c r="C137">
        <v>2021</v>
      </c>
      <c r="D137" t="s">
        <v>501</v>
      </c>
      <c r="E137" t="s">
        <v>542</v>
      </c>
      <c r="F137" t="s">
        <v>534</v>
      </c>
      <c r="G137" t="s">
        <v>362</v>
      </c>
      <c r="H137" t="s">
        <v>572</v>
      </c>
    </row>
    <row r="138" spans="1:8" x14ac:dyDescent="0.3">
      <c r="A138" t="s">
        <v>470</v>
      </c>
      <c r="B138" t="s">
        <v>683</v>
      </c>
      <c r="C138">
        <v>2013</v>
      </c>
      <c r="D138" t="s">
        <v>502</v>
      </c>
      <c r="E138" t="s">
        <v>542</v>
      </c>
      <c r="F138" t="s">
        <v>535</v>
      </c>
      <c r="G138" t="s">
        <v>435</v>
      </c>
      <c r="H138" t="s">
        <v>573</v>
      </c>
    </row>
    <row r="139" spans="1:8" x14ac:dyDescent="0.3">
      <c r="A139" t="s">
        <v>471</v>
      </c>
      <c r="B139" t="s">
        <v>683</v>
      </c>
      <c r="C139">
        <v>2018</v>
      </c>
      <c r="D139" t="s">
        <v>503</v>
      </c>
      <c r="E139" t="s">
        <v>542</v>
      </c>
      <c r="F139" t="s">
        <v>536</v>
      </c>
      <c r="G139" t="s">
        <v>407</v>
      </c>
      <c r="H139" t="s">
        <v>574</v>
      </c>
    </row>
    <row r="140" spans="1:8" x14ac:dyDescent="0.3">
      <c r="A140" t="s">
        <v>472</v>
      </c>
      <c r="B140" t="s">
        <v>683</v>
      </c>
      <c r="C140">
        <v>2017</v>
      </c>
      <c r="D140" t="s">
        <v>504</v>
      </c>
      <c r="E140" t="s">
        <v>542</v>
      </c>
      <c r="F140" t="s">
        <v>537</v>
      </c>
      <c r="G140" t="s">
        <v>545</v>
      </c>
      <c r="H140" t="s">
        <v>575</v>
      </c>
    </row>
    <row r="141" spans="1:8" x14ac:dyDescent="0.3">
      <c r="A141" t="s">
        <v>473</v>
      </c>
      <c r="B141" t="s">
        <v>683</v>
      </c>
      <c r="C141">
        <v>2019</v>
      </c>
      <c r="D141" t="s">
        <v>505</v>
      </c>
      <c r="E141" t="s">
        <v>542</v>
      </c>
      <c r="F141" t="s">
        <v>538</v>
      </c>
      <c r="G141" t="s">
        <v>546</v>
      </c>
      <c r="H141" t="s">
        <v>576</v>
      </c>
    </row>
    <row r="142" spans="1:8" x14ac:dyDescent="0.3">
      <c r="A142" t="s">
        <v>29</v>
      </c>
      <c r="B142" t="s">
        <v>683</v>
      </c>
      <c r="C142">
        <v>2024</v>
      </c>
      <c r="D142" t="s">
        <v>506</v>
      </c>
      <c r="E142" t="s">
        <v>543</v>
      </c>
      <c r="F142" t="s">
        <v>217</v>
      </c>
      <c r="G142" t="s">
        <v>314</v>
      </c>
      <c r="H142" t="s">
        <v>577</v>
      </c>
    </row>
    <row r="143" spans="1:8" x14ac:dyDescent="0.3">
      <c r="A143" t="s">
        <v>11</v>
      </c>
      <c r="B143" t="s">
        <v>683</v>
      </c>
      <c r="C143">
        <v>2013</v>
      </c>
      <c r="D143" t="s">
        <v>507</v>
      </c>
      <c r="E143" t="s">
        <v>542</v>
      </c>
      <c r="F143" t="s">
        <v>539</v>
      </c>
      <c r="G143" t="s">
        <v>310</v>
      </c>
      <c r="H143" t="s">
        <v>578</v>
      </c>
    </row>
    <row r="144" spans="1:8" x14ac:dyDescent="0.3">
      <c r="A144" t="s">
        <v>65</v>
      </c>
      <c r="B144" t="s">
        <v>683</v>
      </c>
      <c r="C144">
        <v>2022</v>
      </c>
      <c r="D144" t="s">
        <v>508</v>
      </c>
      <c r="E144" t="s">
        <v>542</v>
      </c>
      <c r="F144" t="s">
        <v>540</v>
      </c>
      <c r="G144" t="s">
        <v>381</v>
      </c>
      <c r="H144" t="s">
        <v>579</v>
      </c>
    </row>
    <row r="145" spans="1:8" x14ac:dyDescent="0.3">
      <c r="A145" t="s">
        <v>63</v>
      </c>
      <c r="B145" t="s">
        <v>683</v>
      </c>
      <c r="C145">
        <v>2024</v>
      </c>
      <c r="D145" t="s">
        <v>509</v>
      </c>
      <c r="E145" t="s">
        <v>542</v>
      </c>
      <c r="F145" t="s">
        <v>515</v>
      </c>
      <c r="H145" t="s">
        <v>580</v>
      </c>
    </row>
    <row r="146" spans="1:8" x14ac:dyDescent="0.3">
      <c r="A146" t="s">
        <v>19</v>
      </c>
      <c r="B146" t="s">
        <v>683</v>
      </c>
      <c r="C146">
        <v>2022</v>
      </c>
      <c r="D146" t="s">
        <v>510</v>
      </c>
      <c r="E146" t="s">
        <v>542</v>
      </c>
      <c r="F146" t="s">
        <v>523</v>
      </c>
      <c r="G146" t="s">
        <v>293</v>
      </c>
      <c r="H146" t="s">
        <v>581</v>
      </c>
    </row>
    <row r="147" spans="1:8" x14ac:dyDescent="0.3">
      <c r="A147" t="s">
        <v>474</v>
      </c>
      <c r="B147" t="s">
        <v>683</v>
      </c>
      <c r="C147">
        <v>2024</v>
      </c>
      <c r="D147" t="s">
        <v>511</v>
      </c>
      <c r="E147" t="s">
        <v>542</v>
      </c>
      <c r="F147" t="s">
        <v>515</v>
      </c>
      <c r="H147" t="s">
        <v>582</v>
      </c>
    </row>
    <row r="148" spans="1:8" x14ac:dyDescent="0.3">
      <c r="A148" t="s">
        <v>64</v>
      </c>
      <c r="B148" t="s">
        <v>683</v>
      </c>
      <c r="C148">
        <v>2023</v>
      </c>
      <c r="D148" t="s">
        <v>512</v>
      </c>
      <c r="E148" t="s">
        <v>542</v>
      </c>
      <c r="F148" t="s">
        <v>524</v>
      </c>
      <c r="G148" t="s">
        <v>379</v>
      </c>
      <c r="H148" t="s">
        <v>583</v>
      </c>
    </row>
    <row r="149" spans="1:8" x14ac:dyDescent="0.3">
      <c r="A149" t="s">
        <v>57</v>
      </c>
      <c r="B149" t="s">
        <v>683</v>
      </c>
      <c r="C149">
        <v>2024</v>
      </c>
      <c r="D149" t="s">
        <v>513</v>
      </c>
      <c r="E149" t="s">
        <v>543</v>
      </c>
      <c r="F149" t="s">
        <v>217</v>
      </c>
      <c r="G149" t="s">
        <v>366</v>
      </c>
      <c r="H149" t="s">
        <v>584</v>
      </c>
    </row>
    <row r="150" spans="1:8" x14ac:dyDescent="0.3">
      <c r="A150" t="s">
        <v>475</v>
      </c>
      <c r="B150" t="s">
        <v>683</v>
      </c>
      <c r="C150">
        <v>2013</v>
      </c>
      <c r="D150" t="s">
        <v>514</v>
      </c>
      <c r="E150" t="s">
        <v>542</v>
      </c>
      <c r="F150" t="s">
        <v>541</v>
      </c>
      <c r="G150" t="s">
        <v>338</v>
      </c>
      <c r="H150" t="s">
        <v>585</v>
      </c>
    </row>
    <row r="151" spans="1:8" x14ac:dyDescent="0.3">
      <c r="A151" t="s">
        <v>93</v>
      </c>
      <c r="B151" t="s">
        <v>684</v>
      </c>
      <c r="C151">
        <v>2020</v>
      </c>
      <c r="D151" t="s">
        <v>478</v>
      </c>
      <c r="E151" t="s">
        <v>197</v>
      </c>
      <c r="F151" t="s">
        <v>639</v>
      </c>
      <c r="G151" t="s">
        <v>431</v>
      </c>
      <c r="H151" t="str">
        <f>HYPERLINK("http://dx.doi.org/10.1109/TSE.2018.2864217","http://dx.doi.org/10.1109/TSE.2018.2864217")</f>
        <v>http://dx.doi.org/10.1109/TSE.2018.2864217</v>
      </c>
    </row>
    <row r="152" spans="1:8" x14ac:dyDescent="0.3">
      <c r="A152" t="s">
        <v>92</v>
      </c>
      <c r="B152" t="s">
        <v>684</v>
      </c>
      <c r="C152">
        <v>2024</v>
      </c>
      <c r="D152" t="s">
        <v>596</v>
      </c>
      <c r="E152" t="s">
        <v>197</v>
      </c>
      <c r="F152" t="s">
        <v>640</v>
      </c>
      <c r="G152" t="s">
        <v>429</v>
      </c>
      <c r="H152" t="str">
        <f>HYPERLINK("http://dx.doi.org/10.1007/s11219-024-09675-3","http://dx.doi.org/10.1007/s11219-024-09675-3")</f>
        <v>http://dx.doi.org/10.1007/s11219-024-09675-3</v>
      </c>
    </row>
    <row r="153" spans="1:8" x14ac:dyDescent="0.3">
      <c r="A153" t="s">
        <v>462</v>
      </c>
      <c r="B153" t="s">
        <v>684</v>
      </c>
      <c r="C153">
        <v>2020</v>
      </c>
      <c r="D153" t="s">
        <v>481</v>
      </c>
      <c r="E153" t="s">
        <v>636</v>
      </c>
      <c r="F153" t="s">
        <v>641</v>
      </c>
      <c r="G153" t="s">
        <v>331</v>
      </c>
      <c r="H153" t="str">
        <f>HYPERLINK("http://dx.doi.org/10.1109/ISSRE5003.2020.00026","http://dx.doi.org/10.1109/ISSRE5003.2020.00026")</f>
        <v>http://dx.doi.org/10.1109/ISSRE5003.2020.00026</v>
      </c>
    </row>
    <row r="154" spans="1:8" x14ac:dyDescent="0.3">
      <c r="A154" t="s">
        <v>16</v>
      </c>
      <c r="B154" t="s">
        <v>684</v>
      </c>
      <c r="C154">
        <v>2022</v>
      </c>
      <c r="D154" t="s">
        <v>597</v>
      </c>
      <c r="E154" t="s">
        <v>636</v>
      </c>
      <c r="F154" t="s">
        <v>642</v>
      </c>
      <c r="G154" t="s">
        <v>544</v>
      </c>
      <c r="H154" t="str">
        <f>HYPERLINK("http://dx.doi.org/10.1145/3510454.3528646","http://dx.doi.org/10.1145/3510454.3528646")</f>
        <v>http://dx.doi.org/10.1145/3510454.3528646</v>
      </c>
    </row>
    <row r="155" spans="1:8" x14ac:dyDescent="0.3">
      <c r="A155" t="s">
        <v>586</v>
      </c>
      <c r="B155" t="s">
        <v>684</v>
      </c>
      <c r="C155">
        <v>2022</v>
      </c>
      <c r="D155" t="s">
        <v>598</v>
      </c>
      <c r="E155" t="s">
        <v>636</v>
      </c>
      <c r="F155" t="s">
        <v>643</v>
      </c>
      <c r="G155" t="s">
        <v>390</v>
      </c>
      <c r="H155" t="str">
        <f>HYPERLINK("http://dx.doi.org/10.1007/978-3-031-21388-5_34","http://dx.doi.org/10.1007/978-3-031-21388-5_34")</f>
        <v>http://dx.doi.org/10.1007/978-3-031-21388-5_34</v>
      </c>
    </row>
    <row r="156" spans="1:8" x14ac:dyDescent="0.3">
      <c r="A156" t="s">
        <v>30</v>
      </c>
      <c r="B156" t="s">
        <v>684</v>
      </c>
      <c r="C156">
        <v>2023</v>
      </c>
      <c r="D156" t="s">
        <v>599</v>
      </c>
      <c r="E156" t="s">
        <v>197</v>
      </c>
      <c r="F156" t="s">
        <v>644</v>
      </c>
      <c r="G156" t="s">
        <v>316</v>
      </c>
      <c r="H156" t="str">
        <f>HYPERLINK("http://dx.doi.org/10.1016/j.infsof.2023.107305","http://dx.doi.org/10.1016/j.infsof.2023.107305")</f>
        <v>http://dx.doi.org/10.1016/j.infsof.2023.107305</v>
      </c>
    </row>
    <row r="157" spans="1:8" x14ac:dyDescent="0.3">
      <c r="A157" t="s">
        <v>75</v>
      </c>
      <c r="B157" t="s">
        <v>684</v>
      </c>
      <c r="C157">
        <v>2024</v>
      </c>
      <c r="D157" t="s">
        <v>600</v>
      </c>
      <c r="E157" t="s">
        <v>636</v>
      </c>
      <c r="F157" t="s">
        <v>645</v>
      </c>
      <c r="G157" t="s">
        <v>398</v>
      </c>
      <c r="H157" t="str">
        <f>HYPERLINK("http://dx.doi.org/10.1145/3643787.3648039","http://dx.doi.org/10.1145/3643787.3648039")</f>
        <v>http://dx.doi.org/10.1145/3643787.3648039</v>
      </c>
    </row>
    <row r="158" spans="1:8" x14ac:dyDescent="0.3">
      <c r="A158" t="s">
        <v>83</v>
      </c>
      <c r="B158" t="s">
        <v>684</v>
      </c>
      <c r="C158">
        <v>2020</v>
      </c>
      <c r="D158" t="s">
        <v>601</v>
      </c>
      <c r="E158" t="s">
        <v>197</v>
      </c>
      <c r="F158" t="s">
        <v>640</v>
      </c>
      <c r="G158" t="s">
        <v>412</v>
      </c>
      <c r="H158" t="str">
        <f>HYPERLINK("http://dx.doi.org/10.1007/s11219-019-09481-2","http://dx.doi.org/10.1007/s11219-019-09481-2")</f>
        <v>http://dx.doi.org/10.1007/s11219-019-09481-2</v>
      </c>
    </row>
    <row r="159" spans="1:8" x14ac:dyDescent="0.3">
      <c r="A159" t="s">
        <v>32</v>
      </c>
      <c r="B159" t="s">
        <v>684</v>
      </c>
      <c r="C159">
        <v>2024</v>
      </c>
      <c r="D159" t="s">
        <v>602</v>
      </c>
      <c r="E159" t="s">
        <v>197</v>
      </c>
      <c r="F159" t="s">
        <v>646</v>
      </c>
      <c r="G159" t="s">
        <v>320</v>
      </c>
      <c r="H159" t="str">
        <f>HYPERLINK("http://dx.doi.org/10.1111/exsy.13184","http://dx.doi.org/10.1111/exsy.13184")</f>
        <v>http://dx.doi.org/10.1111/exsy.13184</v>
      </c>
    </row>
    <row r="160" spans="1:8" x14ac:dyDescent="0.3">
      <c r="A160" t="s">
        <v>587</v>
      </c>
      <c r="B160" t="s">
        <v>684</v>
      </c>
      <c r="C160">
        <v>2017</v>
      </c>
      <c r="D160" t="s">
        <v>603</v>
      </c>
      <c r="E160" t="s">
        <v>636</v>
      </c>
      <c r="F160" t="s">
        <v>647</v>
      </c>
      <c r="G160" t="s">
        <v>360</v>
      </c>
      <c r="H160" t="str">
        <f>HYPERLINK("http://dx.doi.org/10.1109/ICSME.2017.14","http://dx.doi.org/10.1109/ICSME.2017.14")</f>
        <v>http://dx.doi.org/10.1109/ICSME.2017.14</v>
      </c>
    </row>
    <row r="161" spans="1:8" x14ac:dyDescent="0.3">
      <c r="A161" t="s">
        <v>27</v>
      </c>
      <c r="B161" t="s">
        <v>684</v>
      </c>
      <c r="C161">
        <v>2016</v>
      </c>
      <c r="D161" t="s">
        <v>604</v>
      </c>
      <c r="E161" t="s">
        <v>197</v>
      </c>
      <c r="F161" t="s">
        <v>648</v>
      </c>
      <c r="G161" t="s">
        <v>308</v>
      </c>
      <c r="H161" t="str">
        <f>HYPERLINK("http://dx.doi.org/10.1002/smr.1770","http://dx.doi.org/10.1002/smr.1770")</f>
        <v>http://dx.doi.org/10.1002/smr.1770</v>
      </c>
    </row>
    <row r="162" spans="1:8" x14ac:dyDescent="0.3">
      <c r="A162" t="s">
        <v>90</v>
      </c>
      <c r="B162" t="s">
        <v>684</v>
      </c>
      <c r="C162">
        <v>2024</v>
      </c>
      <c r="D162" t="s">
        <v>605</v>
      </c>
      <c r="E162" t="s">
        <v>197</v>
      </c>
      <c r="F162" t="s">
        <v>649</v>
      </c>
      <c r="G162" t="s">
        <v>425</v>
      </c>
      <c r="H162" t="str">
        <f>HYPERLINK("http://dx.doi.org/10.1007/s10664-024-10502-3","http://dx.doi.org/10.1007/s10664-024-10502-3")</f>
        <v>http://dx.doi.org/10.1007/s10664-024-10502-3</v>
      </c>
    </row>
    <row r="163" spans="1:8" x14ac:dyDescent="0.3">
      <c r="A163" t="s">
        <v>88</v>
      </c>
      <c r="B163" t="s">
        <v>684</v>
      </c>
      <c r="C163">
        <v>2024</v>
      </c>
      <c r="D163" t="s">
        <v>606</v>
      </c>
      <c r="E163" t="s">
        <v>636</v>
      </c>
      <c r="F163" t="s">
        <v>645</v>
      </c>
      <c r="G163" t="s">
        <v>421</v>
      </c>
      <c r="H163" t="str">
        <f>HYPERLINK("http://dx.doi.org/10.1145/3643787.3648042","http://dx.doi.org/10.1145/3643787.3648042")</f>
        <v>http://dx.doi.org/10.1145/3643787.3648042</v>
      </c>
    </row>
    <row r="164" spans="1:8" x14ac:dyDescent="0.3">
      <c r="A164" t="s">
        <v>588</v>
      </c>
      <c r="B164" t="s">
        <v>684</v>
      </c>
      <c r="C164">
        <v>2023</v>
      </c>
      <c r="D164" t="s">
        <v>607</v>
      </c>
      <c r="E164" t="s">
        <v>636</v>
      </c>
      <c r="F164" t="s">
        <v>650</v>
      </c>
      <c r="G164" t="s">
        <v>394</v>
      </c>
      <c r="H164" t="str">
        <f>HYPERLINK("http://dx.doi.org/10.1109/ICASSPW59220.2023.10193706","http://dx.doi.org/10.1109/ICASSPW59220.2023.10193706")</f>
        <v>http://dx.doi.org/10.1109/ICASSPW59220.2023.10193706</v>
      </c>
    </row>
    <row r="165" spans="1:8" x14ac:dyDescent="0.3">
      <c r="A165" t="s">
        <v>14</v>
      </c>
      <c r="B165" t="s">
        <v>684</v>
      </c>
      <c r="C165">
        <v>2024</v>
      </c>
      <c r="D165" t="s">
        <v>608</v>
      </c>
      <c r="E165" t="s">
        <v>197</v>
      </c>
      <c r="F165" t="s">
        <v>649</v>
      </c>
      <c r="G165" t="s">
        <v>283</v>
      </c>
      <c r="H165" t="str">
        <f>HYPERLINK("http://dx.doi.org/10.1007/s10664-023-10434-4","http://dx.doi.org/10.1007/s10664-023-10434-4")</f>
        <v>http://dx.doi.org/10.1007/s10664-023-10434-4</v>
      </c>
    </row>
    <row r="166" spans="1:8" x14ac:dyDescent="0.3">
      <c r="A166" t="s">
        <v>44</v>
      </c>
      <c r="B166" t="s">
        <v>684</v>
      </c>
      <c r="C166">
        <v>2024</v>
      </c>
      <c r="D166" t="s">
        <v>609</v>
      </c>
      <c r="E166" t="s">
        <v>637</v>
      </c>
      <c r="F166" t="s">
        <v>651</v>
      </c>
      <c r="G166" t="s">
        <v>342</v>
      </c>
      <c r="H166" t="str">
        <f>HYPERLINK("http://dx.doi.org/10.1007/s11334-024-00584-z","http://dx.doi.org/10.1007/s11334-024-00584-z")</f>
        <v>http://dx.doi.org/10.1007/s11334-024-00584-z</v>
      </c>
    </row>
    <row r="167" spans="1:8" x14ac:dyDescent="0.3">
      <c r="A167" t="s">
        <v>589</v>
      </c>
      <c r="B167" t="s">
        <v>684</v>
      </c>
      <c r="C167">
        <v>2013</v>
      </c>
      <c r="D167" t="s">
        <v>610</v>
      </c>
      <c r="E167" t="s">
        <v>636</v>
      </c>
      <c r="F167" t="s">
        <v>652</v>
      </c>
      <c r="G167" t="s">
        <v>676</v>
      </c>
      <c r="H167" t="s">
        <v>676</v>
      </c>
    </row>
    <row r="168" spans="1:8" x14ac:dyDescent="0.3">
      <c r="A168" t="s">
        <v>70</v>
      </c>
      <c r="B168" t="s">
        <v>684</v>
      </c>
      <c r="C168">
        <v>2023</v>
      </c>
      <c r="D168" t="s">
        <v>611</v>
      </c>
      <c r="E168" t="s">
        <v>197</v>
      </c>
      <c r="F168" t="s">
        <v>640</v>
      </c>
      <c r="G168" t="s">
        <v>388</v>
      </c>
      <c r="H168" t="str">
        <f>HYPERLINK("http://dx.doi.org/10.1007/s11219-023-09623-7","http://dx.doi.org/10.1007/s11219-023-09623-7")</f>
        <v>http://dx.doi.org/10.1007/s11219-023-09623-7</v>
      </c>
    </row>
    <row r="169" spans="1:8" x14ac:dyDescent="0.3">
      <c r="A169" t="s">
        <v>25</v>
      </c>
      <c r="B169" t="s">
        <v>684</v>
      </c>
      <c r="C169">
        <v>2022</v>
      </c>
      <c r="D169" t="s">
        <v>612</v>
      </c>
      <c r="E169" t="s">
        <v>636</v>
      </c>
      <c r="F169" t="s">
        <v>653</v>
      </c>
      <c r="G169" t="s">
        <v>304</v>
      </c>
      <c r="H169" t="str">
        <f>HYPERLINK("http://dx.doi.org/10.1145/3528588.3528660","http://dx.doi.org/10.1145/3528588.3528660")</f>
        <v>http://dx.doi.org/10.1145/3528588.3528660</v>
      </c>
    </row>
    <row r="170" spans="1:8" x14ac:dyDescent="0.3">
      <c r="A170" t="s">
        <v>453</v>
      </c>
      <c r="B170" t="s">
        <v>684</v>
      </c>
      <c r="C170">
        <v>2024</v>
      </c>
      <c r="D170" t="s">
        <v>613</v>
      </c>
      <c r="E170" t="s">
        <v>636</v>
      </c>
      <c r="F170" t="s">
        <v>654</v>
      </c>
      <c r="G170" t="s">
        <v>677</v>
      </c>
      <c r="H170" t="str">
        <f>HYPERLINK("http://dx.doi.org/10.1145/3651640.3651648","http://dx.doi.org/10.1145/3651640.3651648")</f>
        <v>http://dx.doi.org/10.1145/3651640.3651648</v>
      </c>
    </row>
    <row r="171" spans="1:8" x14ac:dyDescent="0.3">
      <c r="A171" t="s">
        <v>466</v>
      </c>
      <c r="B171" t="s">
        <v>684</v>
      </c>
      <c r="C171">
        <v>2014</v>
      </c>
      <c r="D171" t="s">
        <v>614</v>
      </c>
      <c r="E171" t="s">
        <v>636</v>
      </c>
      <c r="F171" t="s">
        <v>655</v>
      </c>
      <c r="G171" t="s">
        <v>433</v>
      </c>
      <c r="H171" t="str">
        <f>HYPERLINK("http://dx.doi.org/10.1109/ICSME.2014.53","http://dx.doi.org/10.1109/ICSME.2014.53")</f>
        <v>http://dx.doi.org/10.1109/ICSME.2014.53</v>
      </c>
    </row>
    <row r="172" spans="1:8" x14ac:dyDescent="0.3">
      <c r="A172" t="s">
        <v>55</v>
      </c>
      <c r="B172" t="s">
        <v>684</v>
      </c>
      <c r="C172">
        <v>2021</v>
      </c>
      <c r="D172" t="s">
        <v>615</v>
      </c>
      <c r="E172" t="s">
        <v>636</v>
      </c>
      <c r="F172" t="s">
        <v>656</v>
      </c>
      <c r="G172" t="s">
        <v>362</v>
      </c>
      <c r="H172" t="str">
        <f>HYPERLINK("http://dx.doi.org/10.1109/ISSREW53611.2021.00113","http://dx.doi.org/10.1109/ISSREW53611.2021.00113")</f>
        <v>http://dx.doi.org/10.1109/ISSREW53611.2021.00113</v>
      </c>
    </row>
    <row r="173" spans="1:8" x14ac:dyDescent="0.3">
      <c r="A173" t="s">
        <v>61</v>
      </c>
      <c r="B173" t="s">
        <v>684</v>
      </c>
      <c r="C173">
        <v>2023</v>
      </c>
      <c r="D173" t="s">
        <v>616</v>
      </c>
      <c r="E173" t="s">
        <v>636</v>
      </c>
      <c r="F173" t="s">
        <v>657</v>
      </c>
      <c r="G173" t="s">
        <v>373</v>
      </c>
      <c r="H173" t="str">
        <f>HYPERLINK("http://dx.doi.org/10.1109/NLBSE59153.2023.00011","http://dx.doi.org/10.1109/NLBSE59153.2023.00011")</f>
        <v>http://dx.doi.org/10.1109/NLBSE59153.2023.00011</v>
      </c>
    </row>
    <row r="174" spans="1:8" x14ac:dyDescent="0.3">
      <c r="A174" t="s">
        <v>464</v>
      </c>
      <c r="B174" t="s">
        <v>684</v>
      </c>
      <c r="C174">
        <v>2020</v>
      </c>
      <c r="D174" t="s">
        <v>489</v>
      </c>
      <c r="E174" t="s">
        <v>636</v>
      </c>
      <c r="F174" t="s">
        <v>658</v>
      </c>
      <c r="G174" t="s">
        <v>678</v>
      </c>
      <c r="H174" t="str">
        <f>HYPERLINK("http://dx.doi.org/10.1109/siu49456.2020.9302232","http://dx.doi.org/10.1109/siu49456.2020.9302232")</f>
        <v>http://dx.doi.org/10.1109/siu49456.2020.9302232</v>
      </c>
    </row>
    <row r="175" spans="1:8" x14ac:dyDescent="0.3">
      <c r="A175" t="s">
        <v>49</v>
      </c>
      <c r="B175" t="s">
        <v>684</v>
      </c>
      <c r="C175">
        <v>2020</v>
      </c>
      <c r="D175" t="s">
        <v>617</v>
      </c>
      <c r="E175" t="s">
        <v>197</v>
      </c>
      <c r="F175" t="s">
        <v>659</v>
      </c>
      <c r="G175" t="s">
        <v>352</v>
      </c>
      <c r="H175" t="str">
        <f>HYPERLINK("http://dx.doi.org/10.1155/2020/5712461","http://dx.doi.org/10.1155/2020/5712461")</f>
        <v>http://dx.doi.org/10.1155/2020/5712461</v>
      </c>
    </row>
    <row r="176" spans="1:8" x14ac:dyDescent="0.3">
      <c r="A176" t="s">
        <v>8</v>
      </c>
      <c r="B176" t="s">
        <v>684</v>
      </c>
      <c r="C176">
        <v>2022</v>
      </c>
      <c r="D176" t="s">
        <v>488</v>
      </c>
      <c r="E176" t="s">
        <v>636</v>
      </c>
      <c r="F176" t="s">
        <v>653</v>
      </c>
      <c r="G176" t="s">
        <v>273</v>
      </c>
      <c r="H176" t="str">
        <f>HYPERLINK("http://dx.doi.org/10.1145/3528588.3528659","http://dx.doi.org/10.1145/3528588.3528659")</f>
        <v>http://dx.doi.org/10.1145/3528588.3528659</v>
      </c>
    </row>
    <row r="177" spans="1:8" x14ac:dyDescent="0.3">
      <c r="A177" t="s">
        <v>590</v>
      </c>
      <c r="B177" t="s">
        <v>684</v>
      </c>
      <c r="C177">
        <v>2018</v>
      </c>
      <c r="D177" t="s">
        <v>495</v>
      </c>
      <c r="E177" t="s">
        <v>636</v>
      </c>
      <c r="F177" t="s">
        <v>660</v>
      </c>
      <c r="G177" t="s">
        <v>355</v>
      </c>
      <c r="H177" t="str">
        <f>HYPERLINK("http://dx.doi.org/10.1109/ICMLA.2018.00234","http://dx.doi.org/10.1109/ICMLA.2018.00234")</f>
        <v>http://dx.doi.org/10.1109/ICMLA.2018.00234</v>
      </c>
    </row>
    <row r="178" spans="1:8" x14ac:dyDescent="0.3">
      <c r="A178" t="s">
        <v>87</v>
      </c>
      <c r="B178" t="s">
        <v>684</v>
      </c>
      <c r="C178">
        <v>2021</v>
      </c>
      <c r="D178" t="s">
        <v>618</v>
      </c>
      <c r="E178" t="s">
        <v>197</v>
      </c>
      <c r="F178" t="s">
        <v>661</v>
      </c>
      <c r="G178" t="s">
        <v>419</v>
      </c>
      <c r="H178" t="str">
        <f>HYPERLINK("http://dx.doi.org/10.1109/TR.2021.3118026","http://dx.doi.org/10.1109/TR.2021.3118026")</f>
        <v>http://dx.doi.org/10.1109/TR.2021.3118026</v>
      </c>
    </row>
    <row r="179" spans="1:8" x14ac:dyDescent="0.3">
      <c r="A179" t="s">
        <v>591</v>
      </c>
      <c r="B179" t="s">
        <v>684</v>
      </c>
      <c r="C179">
        <v>2018</v>
      </c>
      <c r="D179" t="s">
        <v>619</v>
      </c>
      <c r="E179" t="s">
        <v>636</v>
      </c>
      <c r="F179" t="s">
        <v>662</v>
      </c>
      <c r="G179" t="s">
        <v>439</v>
      </c>
      <c r="H179" t="str">
        <f>HYPERLINK("http://dx.doi.org/10.1007/978-3-319-71734-0_4","http://dx.doi.org/10.1007/978-3-319-71734-0_4")</f>
        <v>http://dx.doi.org/10.1007/978-3-319-71734-0_4</v>
      </c>
    </row>
    <row r="180" spans="1:8" x14ac:dyDescent="0.3">
      <c r="A180" t="s">
        <v>471</v>
      </c>
      <c r="B180" t="s">
        <v>684</v>
      </c>
      <c r="C180">
        <v>2018</v>
      </c>
      <c r="D180" t="s">
        <v>503</v>
      </c>
      <c r="E180" t="s">
        <v>636</v>
      </c>
      <c r="F180" t="s">
        <v>663</v>
      </c>
      <c r="G180" t="s">
        <v>676</v>
      </c>
      <c r="H180" t="s">
        <v>676</v>
      </c>
    </row>
    <row r="181" spans="1:8" x14ac:dyDescent="0.3">
      <c r="A181" t="s">
        <v>470</v>
      </c>
      <c r="B181" t="s">
        <v>684</v>
      </c>
      <c r="C181">
        <v>2013</v>
      </c>
      <c r="D181" t="s">
        <v>502</v>
      </c>
      <c r="E181" t="s">
        <v>636</v>
      </c>
      <c r="F181" t="s">
        <v>664</v>
      </c>
      <c r="G181" t="s">
        <v>435</v>
      </c>
      <c r="H181" t="str">
        <f>HYPERLINK("http://dx.doi.org/10.1109/ICST.2013.24","http://dx.doi.org/10.1109/ICST.2013.24")</f>
        <v>http://dx.doi.org/10.1109/ICST.2013.24</v>
      </c>
    </row>
    <row r="182" spans="1:8" x14ac:dyDescent="0.3">
      <c r="A182" t="s">
        <v>592</v>
      </c>
      <c r="B182" t="s">
        <v>684</v>
      </c>
      <c r="C182">
        <v>2023</v>
      </c>
      <c r="D182" t="s">
        <v>499</v>
      </c>
      <c r="E182" t="s">
        <v>636</v>
      </c>
      <c r="F182" t="s">
        <v>665</v>
      </c>
      <c r="G182" t="s">
        <v>296</v>
      </c>
      <c r="H182" t="str">
        <f>HYPERLINK("http://dx.doi.org/10.1109/SIU59756.2023.10223806","http://dx.doi.org/10.1109/SIU59756.2023.10223806")</f>
        <v>http://dx.doi.org/10.1109/SIU59756.2023.10223806</v>
      </c>
    </row>
    <row r="183" spans="1:8" x14ac:dyDescent="0.3">
      <c r="A183" t="s">
        <v>593</v>
      </c>
      <c r="B183" t="s">
        <v>684</v>
      </c>
      <c r="C183">
        <v>2014</v>
      </c>
      <c r="D183" t="s">
        <v>620</v>
      </c>
      <c r="E183" t="s">
        <v>197</v>
      </c>
      <c r="F183" t="s">
        <v>666</v>
      </c>
      <c r="G183" t="s">
        <v>414</v>
      </c>
      <c r="H183" t="str">
        <f>HYPERLINK("http://dx.doi.org/10.1587/transinf.E97.D.1756","http://dx.doi.org/10.1587/transinf.E97.D.1756")</f>
        <v>http://dx.doi.org/10.1587/transinf.E97.D.1756</v>
      </c>
    </row>
    <row r="184" spans="1:8" x14ac:dyDescent="0.3">
      <c r="A184" t="s">
        <v>465</v>
      </c>
      <c r="B184" t="s">
        <v>684</v>
      </c>
      <c r="C184">
        <v>2018</v>
      </c>
      <c r="D184" t="s">
        <v>492</v>
      </c>
      <c r="E184" t="s">
        <v>197</v>
      </c>
      <c r="F184" t="s">
        <v>667</v>
      </c>
      <c r="G184" t="s">
        <v>322</v>
      </c>
      <c r="H184" t="str">
        <f>HYPERLINK("http://dx.doi.org/10.1109/ACCESS.2018.2865780","http://dx.doi.org/10.1109/ACCESS.2018.2865780")</f>
        <v>http://dx.doi.org/10.1109/ACCESS.2018.2865780</v>
      </c>
    </row>
    <row r="185" spans="1:8" x14ac:dyDescent="0.3">
      <c r="A185" t="s">
        <v>463</v>
      </c>
      <c r="B185" t="s">
        <v>684</v>
      </c>
      <c r="C185">
        <v>2020</v>
      </c>
      <c r="D185" t="s">
        <v>485</v>
      </c>
      <c r="E185" t="s">
        <v>636</v>
      </c>
      <c r="F185" t="s">
        <v>668</v>
      </c>
      <c r="G185" t="s">
        <v>676</v>
      </c>
      <c r="H185" t="s">
        <v>676</v>
      </c>
    </row>
    <row r="186" spans="1:8" x14ac:dyDescent="0.3">
      <c r="A186" t="s">
        <v>34</v>
      </c>
      <c r="B186" t="s">
        <v>684</v>
      </c>
      <c r="C186">
        <v>2022</v>
      </c>
      <c r="D186" t="s">
        <v>621</v>
      </c>
      <c r="E186" t="s">
        <v>636</v>
      </c>
      <c r="F186" t="s">
        <v>669</v>
      </c>
      <c r="G186" t="s">
        <v>324</v>
      </c>
      <c r="H186" t="str">
        <f>HYPERLINK("http://dx.doi.org/10.1145/3551349.3556894","http://dx.doi.org/10.1145/3551349.3556894")</f>
        <v>http://dx.doi.org/10.1145/3551349.3556894</v>
      </c>
    </row>
    <row r="187" spans="1:8" x14ac:dyDescent="0.3">
      <c r="A187" t="s">
        <v>475</v>
      </c>
      <c r="B187" t="s">
        <v>684</v>
      </c>
      <c r="C187">
        <v>2013</v>
      </c>
      <c r="D187" t="s">
        <v>622</v>
      </c>
      <c r="E187" t="s">
        <v>636</v>
      </c>
      <c r="F187" t="s">
        <v>670</v>
      </c>
      <c r="G187" t="s">
        <v>338</v>
      </c>
      <c r="H187" t="str">
        <f>HYPERLINK("http://dx.doi.org/10.1109/APSEC.2013.105","http://dx.doi.org/10.1109/APSEC.2013.105")</f>
        <v>http://dx.doi.org/10.1109/APSEC.2013.105</v>
      </c>
    </row>
    <row r="188" spans="1:8" x14ac:dyDescent="0.3">
      <c r="A188" t="s">
        <v>594</v>
      </c>
      <c r="B188" t="s">
        <v>684</v>
      </c>
      <c r="C188">
        <v>2022</v>
      </c>
      <c r="D188" t="s">
        <v>623</v>
      </c>
      <c r="E188" t="s">
        <v>197</v>
      </c>
      <c r="F188" t="s">
        <v>671</v>
      </c>
      <c r="G188" t="s">
        <v>300</v>
      </c>
      <c r="H188" t="str">
        <f>HYPERLINK("http://dx.doi.org/10.3390/app12010338","http://dx.doi.org/10.3390/app12010338")</f>
        <v>http://dx.doi.org/10.3390/app12010338</v>
      </c>
    </row>
    <row r="189" spans="1:8" x14ac:dyDescent="0.3">
      <c r="A189" t="s">
        <v>35</v>
      </c>
      <c r="B189" t="s">
        <v>684</v>
      </c>
      <c r="C189">
        <v>2024</v>
      </c>
      <c r="D189" t="s">
        <v>624</v>
      </c>
      <c r="E189" t="s">
        <v>636</v>
      </c>
      <c r="F189" t="s">
        <v>645</v>
      </c>
      <c r="G189" t="s">
        <v>326</v>
      </c>
      <c r="H189" t="str">
        <f>HYPERLINK("http://dx.doi.org/10.1145/3643787.3648043","http://dx.doi.org/10.1145/3643787.3648043")</f>
        <v>http://dx.doi.org/10.1145/3643787.3648043</v>
      </c>
    </row>
    <row r="190" spans="1:8" x14ac:dyDescent="0.3">
      <c r="A190" t="s">
        <v>595</v>
      </c>
      <c r="B190" t="s">
        <v>684</v>
      </c>
      <c r="C190">
        <v>2022</v>
      </c>
      <c r="D190" t="s">
        <v>625</v>
      </c>
      <c r="E190" t="s">
        <v>197</v>
      </c>
      <c r="F190" t="s">
        <v>649</v>
      </c>
      <c r="G190" t="s">
        <v>437</v>
      </c>
      <c r="H190" t="str">
        <f>HYPERLINK("http://dx.doi.org/10.1007/s10664-022-10153-2","http://dx.doi.org/10.1007/s10664-022-10153-2")</f>
        <v>http://dx.doi.org/10.1007/s10664-022-10153-2</v>
      </c>
    </row>
    <row r="191" spans="1:8" x14ac:dyDescent="0.3">
      <c r="A191" t="s">
        <v>31</v>
      </c>
      <c r="B191" t="s">
        <v>684</v>
      </c>
      <c r="C191">
        <v>2022</v>
      </c>
      <c r="D191" t="s">
        <v>626</v>
      </c>
      <c r="E191" t="s">
        <v>636</v>
      </c>
      <c r="F191" t="s">
        <v>669</v>
      </c>
      <c r="G191" t="s">
        <v>318</v>
      </c>
      <c r="H191" t="str">
        <f>HYPERLINK("http://dx.doi.org/10.1145/3551349.3556941","http://dx.doi.org/10.1145/3551349.3556941")</f>
        <v>http://dx.doi.org/10.1145/3551349.3556941</v>
      </c>
    </row>
    <row r="192" spans="1:8" x14ac:dyDescent="0.3">
      <c r="A192" t="s">
        <v>6</v>
      </c>
      <c r="B192" t="s">
        <v>684</v>
      </c>
      <c r="C192">
        <v>2022</v>
      </c>
      <c r="D192" t="s">
        <v>627</v>
      </c>
      <c r="E192" t="s">
        <v>638</v>
      </c>
      <c r="F192" t="s">
        <v>672</v>
      </c>
      <c r="G192" t="s">
        <v>679</v>
      </c>
      <c r="H192" t="str">
        <f>HYPERLINK("http://dx.doi.org/10.7717/peerj-cs.874","http://dx.doi.org/10.7717/peerj-cs.874")</f>
        <v>http://dx.doi.org/10.7717/peerj-cs.874</v>
      </c>
    </row>
    <row r="193" spans="1:8" x14ac:dyDescent="0.3">
      <c r="A193" t="s">
        <v>85</v>
      </c>
      <c r="B193" t="s">
        <v>684</v>
      </c>
      <c r="C193">
        <v>2023</v>
      </c>
      <c r="D193" t="s">
        <v>628</v>
      </c>
      <c r="E193" t="s">
        <v>197</v>
      </c>
      <c r="F193" t="s">
        <v>673</v>
      </c>
      <c r="G193" t="s">
        <v>416</v>
      </c>
      <c r="H193" t="str">
        <f>HYPERLINK("http://dx.doi.org/10.1002/cpe.7433","http://dx.doi.org/10.1002/cpe.7433")</f>
        <v>http://dx.doi.org/10.1002/cpe.7433</v>
      </c>
    </row>
    <row r="194" spans="1:8" x14ac:dyDescent="0.3">
      <c r="A194" t="s">
        <v>22</v>
      </c>
      <c r="B194" t="s">
        <v>684</v>
      </c>
      <c r="C194">
        <v>2024</v>
      </c>
      <c r="D194" t="s">
        <v>629</v>
      </c>
      <c r="E194" t="s">
        <v>636</v>
      </c>
      <c r="F194" t="s">
        <v>645</v>
      </c>
      <c r="G194" t="s">
        <v>298</v>
      </c>
      <c r="H194" t="str">
        <f>HYPERLINK("http://dx.doi.org/10.1145/3643787.3648038","http://dx.doi.org/10.1145/3643787.3648038")</f>
        <v>http://dx.doi.org/10.1145/3643787.3648038</v>
      </c>
    </row>
    <row r="195" spans="1:8" x14ac:dyDescent="0.3">
      <c r="A195" t="s">
        <v>91</v>
      </c>
      <c r="B195" t="s">
        <v>684</v>
      </c>
      <c r="C195">
        <v>2020</v>
      </c>
      <c r="D195" t="s">
        <v>630</v>
      </c>
      <c r="E195" t="s">
        <v>636</v>
      </c>
      <c r="F195" t="s">
        <v>674</v>
      </c>
      <c r="G195" t="s">
        <v>427</v>
      </c>
      <c r="H195" t="str">
        <f>HYPERLINK("http://dx.doi.org/10.1088/1742-6596/1518/1/012008","http://dx.doi.org/10.1088/1742-6596/1518/1/012008")</f>
        <v>http://dx.doi.org/10.1088/1742-6596/1518/1/012008</v>
      </c>
    </row>
    <row r="196" spans="1:8" x14ac:dyDescent="0.3">
      <c r="A196" t="s">
        <v>41</v>
      </c>
      <c r="B196" t="s">
        <v>684</v>
      </c>
      <c r="C196">
        <v>2024</v>
      </c>
      <c r="D196" t="s">
        <v>631</v>
      </c>
      <c r="E196" t="s">
        <v>197</v>
      </c>
      <c r="F196" t="s">
        <v>675</v>
      </c>
      <c r="G196" t="s">
        <v>336</v>
      </c>
      <c r="H196" t="str">
        <f>HYPERLINK("http://dx.doi.org/10.1007/s10515-024-00435-y","http://dx.doi.org/10.1007/s10515-024-00435-y")</f>
        <v>http://dx.doi.org/10.1007/s10515-024-00435-y</v>
      </c>
    </row>
    <row r="197" spans="1:8" x14ac:dyDescent="0.3">
      <c r="A197" t="s">
        <v>29</v>
      </c>
      <c r="B197" t="s">
        <v>684</v>
      </c>
      <c r="C197">
        <v>2024</v>
      </c>
      <c r="D197" t="s">
        <v>632</v>
      </c>
      <c r="E197" t="s">
        <v>197</v>
      </c>
      <c r="F197" t="s">
        <v>667</v>
      </c>
      <c r="G197" t="s">
        <v>314</v>
      </c>
      <c r="H197" t="str">
        <f>HYPERLINK("http://dx.doi.org/10.1109/ACCESS.2024.3451125","http://dx.doi.org/10.1109/ACCESS.2024.3451125")</f>
        <v>http://dx.doi.org/10.1109/ACCESS.2024.3451125</v>
      </c>
    </row>
    <row r="198" spans="1:8" x14ac:dyDescent="0.3">
      <c r="A198" t="s">
        <v>19</v>
      </c>
      <c r="B198" t="s">
        <v>684</v>
      </c>
      <c r="C198">
        <v>2022</v>
      </c>
      <c r="D198" t="s">
        <v>633</v>
      </c>
      <c r="E198" t="s">
        <v>636</v>
      </c>
      <c r="F198" t="s">
        <v>653</v>
      </c>
      <c r="G198" t="s">
        <v>293</v>
      </c>
      <c r="H198" t="str">
        <f>HYPERLINK("http://dx.doi.org/10.1145/3528588.3528663","http://dx.doi.org/10.1145/3528588.3528663")</f>
        <v>http://dx.doi.org/10.1145/3528588.3528663</v>
      </c>
    </row>
    <row r="199" spans="1:8" x14ac:dyDescent="0.3">
      <c r="A199" t="s">
        <v>64</v>
      </c>
      <c r="B199" t="s">
        <v>684</v>
      </c>
      <c r="C199">
        <v>2023</v>
      </c>
      <c r="D199" t="s">
        <v>634</v>
      </c>
      <c r="E199" t="s">
        <v>636</v>
      </c>
      <c r="F199" t="s">
        <v>657</v>
      </c>
      <c r="G199" t="s">
        <v>379</v>
      </c>
      <c r="H199" t="str">
        <f>HYPERLINK("http://dx.doi.org/10.1109/NLBSE59153.2023.00007","http://dx.doi.org/10.1109/NLBSE59153.2023.00007")</f>
        <v>http://dx.doi.org/10.1109/NLBSE59153.2023.00007</v>
      </c>
    </row>
    <row r="200" spans="1:8" x14ac:dyDescent="0.3">
      <c r="A200" t="s">
        <v>57</v>
      </c>
      <c r="B200" t="s">
        <v>684</v>
      </c>
      <c r="C200">
        <v>2024</v>
      </c>
      <c r="D200" t="s">
        <v>635</v>
      </c>
      <c r="E200" t="s">
        <v>197</v>
      </c>
      <c r="F200" t="s">
        <v>667</v>
      </c>
      <c r="G200" t="s">
        <v>366</v>
      </c>
      <c r="H200" t="str">
        <f>HYPERLINK("http://dx.doi.org/10.1109/ACCESS.2024.3408688","http://dx.doi.org/10.1109/ACCESS.2024.3408688")</f>
        <v>http://dx.doi.org/10.1109/ACCESS.2024.3408688</v>
      </c>
    </row>
    <row r="201" spans="1:8" x14ac:dyDescent="0.3">
      <c r="A201" t="s">
        <v>75</v>
      </c>
      <c r="B201" t="s">
        <v>685</v>
      </c>
      <c r="C201">
        <v>2024</v>
      </c>
    </row>
    <row r="202" spans="1:8" x14ac:dyDescent="0.3">
      <c r="A202" t="s">
        <v>686</v>
      </c>
      <c r="B202" t="s">
        <v>685</v>
      </c>
      <c r="C202">
        <v>2024</v>
      </c>
    </row>
    <row r="203" spans="1:8" x14ac:dyDescent="0.3">
      <c r="A203" t="s">
        <v>35</v>
      </c>
      <c r="B203" t="s">
        <v>685</v>
      </c>
      <c r="C203">
        <v>2024</v>
      </c>
    </row>
    <row r="204" spans="1:8" x14ac:dyDescent="0.3">
      <c r="A204" t="s">
        <v>88</v>
      </c>
      <c r="B204" t="s">
        <v>685</v>
      </c>
      <c r="C204">
        <v>2024</v>
      </c>
    </row>
    <row r="205" spans="1:8" x14ac:dyDescent="0.3">
      <c r="A205" t="s">
        <v>687</v>
      </c>
      <c r="B205" t="s">
        <v>685</v>
      </c>
      <c r="C205">
        <v>2023</v>
      </c>
    </row>
    <row r="206" spans="1:8" x14ac:dyDescent="0.3">
      <c r="A206" t="s">
        <v>61</v>
      </c>
      <c r="B206" t="s">
        <v>685</v>
      </c>
      <c r="C206">
        <v>2023</v>
      </c>
    </row>
    <row r="207" spans="1:8" x14ac:dyDescent="0.3">
      <c r="A207" t="s">
        <v>8</v>
      </c>
      <c r="B207" t="s">
        <v>685</v>
      </c>
      <c r="C207">
        <v>2022</v>
      </c>
    </row>
    <row r="208" spans="1:8" x14ac:dyDescent="0.3">
      <c r="A208" t="s">
        <v>25</v>
      </c>
      <c r="B208" t="s">
        <v>685</v>
      </c>
      <c r="C208">
        <v>2022</v>
      </c>
    </row>
    <row r="209" spans="1:3" x14ac:dyDescent="0.3">
      <c r="A209" t="s">
        <v>688</v>
      </c>
      <c r="B209" t="s">
        <v>685</v>
      </c>
      <c r="C209">
        <v>2022</v>
      </c>
    </row>
    <row r="210" spans="1:3" x14ac:dyDescent="0.3">
      <c r="A210" t="s">
        <v>19</v>
      </c>
      <c r="B210" t="s">
        <v>685</v>
      </c>
      <c r="C210">
        <v>2022</v>
      </c>
    </row>
    <row r="211" spans="1:3" x14ac:dyDescent="0.3">
      <c r="A211" t="s">
        <v>689</v>
      </c>
      <c r="B211" t="s">
        <v>685</v>
      </c>
      <c r="C211">
        <v>2022</v>
      </c>
    </row>
  </sheetData>
  <hyperlinks>
    <hyperlink ref="G103" r:id="rId1" xr:uid="{7B5228B9-F583-4C9C-8595-A171C63CFD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535E-D2E7-46C4-9E91-4FF3D005263D}">
  <dimension ref="A1:H102"/>
  <sheetViews>
    <sheetView topLeftCell="A71" zoomScale="90" zoomScaleNormal="90" workbookViewId="0">
      <selection activeCell="A78" sqref="A1:XFD1048576"/>
    </sheetView>
  </sheetViews>
  <sheetFormatPr defaultRowHeight="14.4" x14ac:dyDescent="0.3"/>
  <cols>
    <col min="1" max="1" width="104.109375" customWidth="1"/>
    <col min="5" max="5" width="16.88671875" customWidth="1"/>
    <col min="6" max="6" width="15.109375" customWidth="1"/>
  </cols>
  <sheetData>
    <row r="1" spans="1:8" x14ac:dyDescent="0.3">
      <c r="A1" s="2" t="s">
        <v>0</v>
      </c>
      <c r="B1" s="2" t="s">
        <v>680</v>
      </c>
      <c r="C1" s="2" t="s">
        <v>1</v>
      </c>
      <c r="D1" s="2" t="s">
        <v>97</v>
      </c>
      <c r="E1" s="2" t="s">
        <v>442</v>
      </c>
      <c r="F1" s="2" t="s">
        <v>441</v>
      </c>
      <c r="G1" s="2" t="s">
        <v>260</v>
      </c>
      <c r="H1" s="2" t="s">
        <v>261</v>
      </c>
    </row>
    <row r="2" spans="1:8" x14ac:dyDescent="0.3">
      <c r="A2" t="s">
        <v>2</v>
      </c>
      <c r="B2" t="s">
        <v>681</v>
      </c>
      <c r="C2">
        <v>2019</v>
      </c>
      <c r="D2" t="s">
        <v>98</v>
      </c>
      <c r="E2" t="s">
        <v>195</v>
      </c>
      <c r="F2" t="s">
        <v>199</v>
      </c>
      <c r="G2" t="s">
        <v>262</v>
      </c>
      <c r="H2" t="s">
        <v>263</v>
      </c>
    </row>
    <row r="3" spans="1:8" x14ac:dyDescent="0.3">
      <c r="A3" t="s">
        <v>3</v>
      </c>
      <c r="B3" t="s">
        <v>681</v>
      </c>
      <c r="C3">
        <v>2020</v>
      </c>
      <c r="D3" t="s">
        <v>99</v>
      </c>
      <c r="E3" t="s">
        <v>195</v>
      </c>
      <c r="F3" t="s">
        <v>200</v>
      </c>
      <c r="G3" t="s">
        <v>264</v>
      </c>
      <c r="H3" t="s">
        <v>265</v>
      </c>
    </row>
    <row r="4" spans="1:8" s="3" customFormat="1" x14ac:dyDescent="0.3">
      <c r="A4" s="3" t="s">
        <v>4</v>
      </c>
      <c r="B4" s="3" t="s">
        <v>681</v>
      </c>
      <c r="C4" s="3">
        <v>2020</v>
      </c>
      <c r="D4" s="3" t="s">
        <v>100</v>
      </c>
      <c r="E4" s="3" t="s">
        <v>196</v>
      </c>
      <c r="F4" s="3" t="s">
        <v>200</v>
      </c>
      <c r="H4" s="3" t="s">
        <v>266</v>
      </c>
    </row>
    <row r="5" spans="1:8" x14ac:dyDescent="0.3">
      <c r="A5" t="s">
        <v>5</v>
      </c>
      <c r="B5" t="s">
        <v>681</v>
      </c>
      <c r="C5">
        <v>2022</v>
      </c>
      <c r="D5" t="s">
        <v>101</v>
      </c>
      <c r="E5" t="s">
        <v>195</v>
      </c>
      <c r="F5" t="s">
        <v>201</v>
      </c>
      <c r="G5" t="s">
        <v>267</v>
      </c>
      <c r="H5" t="s">
        <v>268</v>
      </c>
    </row>
    <row r="6" spans="1:8" x14ac:dyDescent="0.3">
      <c r="A6" t="s">
        <v>6</v>
      </c>
      <c r="B6" t="s">
        <v>681</v>
      </c>
      <c r="C6">
        <v>2022</v>
      </c>
      <c r="D6" t="s">
        <v>102</v>
      </c>
      <c r="E6" t="s">
        <v>197</v>
      </c>
      <c r="F6" t="s">
        <v>202</v>
      </c>
      <c r="G6" t="s">
        <v>269</v>
      </c>
      <c r="H6" t="s">
        <v>270</v>
      </c>
    </row>
    <row r="7" spans="1:8" x14ac:dyDescent="0.3">
      <c r="A7" t="s">
        <v>7</v>
      </c>
      <c r="B7" t="s">
        <v>681</v>
      </c>
      <c r="C7">
        <v>2022</v>
      </c>
      <c r="D7" t="s">
        <v>103</v>
      </c>
      <c r="E7" t="s">
        <v>195</v>
      </c>
      <c r="F7" t="s">
        <v>203</v>
      </c>
      <c r="G7" t="s">
        <v>271</v>
      </c>
      <c r="H7" t="s">
        <v>272</v>
      </c>
    </row>
    <row r="8" spans="1:8" x14ac:dyDescent="0.3">
      <c r="A8" t="s">
        <v>8</v>
      </c>
      <c r="B8" t="s">
        <v>681</v>
      </c>
      <c r="C8">
        <v>2022</v>
      </c>
      <c r="D8" t="s">
        <v>104</v>
      </c>
      <c r="E8" t="s">
        <v>195</v>
      </c>
      <c r="F8" t="s">
        <v>50</v>
      </c>
      <c r="G8" t="s">
        <v>273</v>
      </c>
      <c r="H8" t="s">
        <v>274</v>
      </c>
    </row>
    <row r="9" spans="1:8" x14ac:dyDescent="0.3">
      <c r="A9" t="s">
        <v>9</v>
      </c>
      <c r="B9" t="s">
        <v>681</v>
      </c>
      <c r="C9">
        <v>2020</v>
      </c>
      <c r="D9" t="s">
        <v>105</v>
      </c>
      <c r="E9" t="s">
        <v>195</v>
      </c>
      <c r="F9" t="s">
        <v>200</v>
      </c>
      <c r="G9" t="s">
        <v>275</v>
      </c>
      <c r="H9" t="s">
        <v>276</v>
      </c>
    </row>
    <row r="10" spans="1:8" x14ac:dyDescent="0.3">
      <c r="A10" t="s">
        <v>10</v>
      </c>
      <c r="B10" t="s">
        <v>681</v>
      </c>
      <c r="C10">
        <v>2023</v>
      </c>
      <c r="D10" t="s">
        <v>106</v>
      </c>
      <c r="E10" t="s">
        <v>195</v>
      </c>
      <c r="F10" t="s">
        <v>40</v>
      </c>
      <c r="G10" t="s">
        <v>277</v>
      </c>
      <c r="H10" t="s">
        <v>278</v>
      </c>
    </row>
    <row r="11" spans="1:8" x14ac:dyDescent="0.3">
      <c r="A11" t="s">
        <v>11</v>
      </c>
      <c r="B11" t="s">
        <v>681</v>
      </c>
      <c r="C11">
        <v>2014</v>
      </c>
      <c r="D11" t="s">
        <v>107</v>
      </c>
      <c r="E11" t="s">
        <v>195</v>
      </c>
      <c r="F11" t="s">
        <v>204</v>
      </c>
      <c r="H11" t="s">
        <v>279</v>
      </c>
    </row>
    <row r="12" spans="1:8" ht="15" customHeight="1" x14ac:dyDescent="0.3">
      <c r="A12" t="s">
        <v>12</v>
      </c>
      <c r="B12" t="s">
        <v>681</v>
      </c>
      <c r="C12">
        <v>2023</v>
      </c>
      <c r="D12" t="s">
        <v>108</v>
      </c>
      <c r="E12" t="s">
        <v>195</v>
      </c>
      <c r="F12" t="s">
        <v>205</v>
      </c>
      <c r="G12" t="s">
        <v>280</v>
      </c>
      <c r="H12" t="s">
        <v>281</v>
      </c>
    </row>
    <row r="13" spans="1:8" s="3" customFormat="1" x14ac:dyDescent="0.3">
      <c r="A13" s="3" t="s">
        <v>13</v>
      </c>
      <c r="B13" s="3" t="s">
        <v>681</v>
      </c>
      <c r="C13" s="3">
        <v>2018</v>
      </c>
      <c r="D13" s="3" t="s">
        <v>109</v>
      </c>
      <c r="E13" s="3" t="s">
        <v>196</v>
      </c>
      <c r="F13" s="3" t="s">
        <v>206</v>
      </c>
      <c r="H13" s="3" t="s">
        <v>282</v>
      </c>
    </row>
    <row r="14" spans="1:8" x14ac:dyDescent="0.3">
      <c r="A14" t="s">
        <v>14</v>
      </c>
      <c r="B14" t="s">
        <v>681</v>
      </c>
      <c r="C14">
        <v>2024</v>
      </c>
      <c r="D14" t="s">
        <v>110</v>
      </c>
      <c r="E14" t="s">
        <v>197</v>
      </c>
      <c r="F14" t="s">
        <v>207</v>
      </c>
      <c r="G14" t="s">
        <v>283</v>
      </c>
      <c r="H14" t="s">
        <v>284</v>
      </c>
    </row>
    <row r="15" spans="1:8" x14ac:dyDescent="0.3">
      <c r="A15" t="s">
        <v>15</v>
      </c>
      <c r="B15" t="s">
        <v>681</v>
      </c>
      <c r="C15">
        <v>2017</v>
      </c>
      <c r="D15" t="s">
        <v>111</v>
      </c>
      <c r="E15" t="s">
        <v>195</v>
      </c>
      <c r="F15" t="s">
        <v>208</v>
      </c>
      <c r="G15" t="s">
        <v>285</v>
      </c>
      <c r="H15" t="s">
        <v>286</v>
      </c>
    </row>
    <row r="16" spans="1:8" x14ac:dyDescent="0.3">
      <c r="A16" t="s">
        <v>16</v>
      </c>
      <c r="B16" t="s">
        <v>681</v>
      </c>
      <c r="C16">
        <v>2022</v>
      </c>
      <c r="D16" t="s">
        <v>112</v>
      </c>
      <c r="E16" t="s">
        <v>195</v>
      </c>
      <c r="F16" t="s">
        <v>209</v>
      </c>
      <c r="G16" t="s">
        <v>287</v>
      </c>
      <c r="H16" t="s">
        <v>288</v>
      </c>
    </row>
    <row r="17" spans="1:8" x14ac:dyDescent="0.3">
      <c r="A17" t="s">
        <v>17</v>
      </c>
      <c r="B17" t="s">
        <v>681</v>
      </c>
      <c r="C17">
        <v>2021</v>
      </c>
      <c r="D17" t="s">
        <v>113</v>
      </c>
      <c r="E17" t="s">
        <v>195</v>
      </c>
      <c r="F17" t="s">
        <v>210</v>
      </c>
      <c r="G17" t="s">
        <v>289</v>
      </c>
      <c r="H17" t="s">
        <v>290</v>
      </c>
    </row>
    <row r="18" spans="1:8" x14ac:dyDescent="0.3">
      <c r="A18" t="s">
        <v>18</v>
      </c>
      <c r="B18" t="s">
        <v>681</v>
      </c>
      <c r="C18">
        <v>2024</v>
      </c>
      <c r="D18" t="s">
        <v>114</v>
      </c>
      <c r="E18" t="s">
        <v>197</v>
      </c>
      <c r="F18" t="s">
        <v>211</v>
      </c>
      <c r="G18" t="s">
        <v>291</v>
      </c>
      <c r="H18" t="s">
        <v>292</v>
      </c>
    </row>
    <row r="19" spans="1:8" x14ac:dyDescent="0.3">
      <c r="A19" t="s">
        <v>19</v>
      </c>
      <c r="B19" t="s">
        <v>681</v>
      </c>
      <c r="C19">
        <v>2022</v>
      </c>
      <c r="D19" t="s">
        <v>115</v>
      </c>
      <c r="E19" t="s">
        <v>195</v>
      </c>
      <c r="F19" t="s">
        <v>50</v>
      </c>
      <c r="G19" t="s">
        <v>293</v>
      </c>
      <c r="H19" t="s">
        <v>294</v>
      </c>
    </row>
    <row r="20" spans="1:8" s="3" customFormat="1" x14ac:dyDescent="0.3">
      <c r="A20" s="3" t="s">
        <v>20</v>
      </c>
      <c r="B20" s="3" t="s">
        <v>681</v>
      </c>
      <c r="C20" s="3">
        <v>2021</v>
      </c>
      <c r="D20" s="3" t="s">
        <v>116</v>
      </c>
      <c r="E20" s="3" t="s">
        <v>196</v>
      </c>
      <c r="F20" s="3" t="s">
        <v>212</v>
      </c>
      <c r="H20" s="3" t="s">
        <v>295</v>
      </c>
    </row>
    <row r="21" spans="1:8" x14ac:dyDescent="0.3">
      <c r="A21" t="s">
        <v>21</v>
      </c>
      <c r="B21" t="s">
        <v>681</v>
      </c>
      <c r="C21">
        <v>2023</v>
      </c>
      <c r="D21" t="s">
        <v>117</v>
      </c>
      <c r="E21" t="s">
        <v>195</v>
      </c>
      <c r="F21" t="s">
        <v>213</v>
      </c>
      <c r="G21" t="s">
        <v>296</v>
      </c>
      <c r="H21" t="s">
        <v>297</v>
      </c>
    </row>
    <row r="22" spans="1:8" s="3" customFormat="1" x14ac:dyDescent="0.3">
      <c r="A22" s="3" t="s">
        <v>22</v>
      </c>
      <c r="B22" s="3" t="s">
        <v>681</v>
      </c>
      <c r="C22" s="3">
        <v>2024</v>
      </c>
      <c r="D22" s="3" t="s">
        <v>118</v>
      </c>
      <c r="E22" s="3" t="s">
        <v>195</v>
      </c>
      <c r="F22" s="3" t="s">
        <v>76</v>
      </c>
      <c r="G22" s="3" t="s">
        <v>298</v>
      </c>
      <c r="H22" s="3" t="s">
        <v>299</v>
      </c>
    </row>
    <row r="23" spans="1:8" x14ac:dyDescent="0.3">
      <c r="A23" t="s">
        <v>23</v>
      </c>
      <c r="B23" t="s">
        <v>681</v>
      </c>
      <c r="C23">
        <v>2022</v>
      </c>
      <c r="D23" t="s">
        <v>119</v>
      </c>
      <c r="E23" t="s">
        <v>197</v>
      </c>
      <c r="F23" t="s">
        <v>214</v>
      </c>
      <c r="G23" t="s">
        <v>300</v>
      </c>
      <c r="H23" t="s">
        <v>301</v>
      </c>
    </row>
    <row r="24" spans="1:8" x14ac:dyDescent="0.3">
      <c r="A24" t="s">
        <v>24</v>
      </c>
      <c r="B24" t="s">
        <v>681</v>
      </c>
      <c r="C24">
        <v>2023</v>
      </c>
      <c r="D24" t="s">
        <v>120</v>
      </c>
      <c r="E24" t="s">
        <v>197</v>
      </c>
      <c r="F24" t="s">
        <v>214</v>
      </c>
      <c r="G24" t="s">
        <v>302</v>
      </c>
      <c r="H24" t="s">
        <v>303</v>
      </c>
    </row>
    <row r="25" spans="1:8" x14ac:dyDescent="0.3">
      <c r="A25" t="s">
        <v>25</v>
      </c>
      <c r="B25" t="s">
        <v>681</v>
      </c>
      <c r="C25">
        <v>2022</v>
      </c>
      <c r="D25" t="s">
        <v>121</v>
      </c>
      <c r="E25" t="s">
        <v>195</v>
      </c>
      <c r="F25" t="s">
        <v>50</v>
      </c>
      <c r="G25" t="s">
        <v>304</v>
      </c>
      <c r="H25" t="s">
        <v>305</v>
      </c>
    </row>
    <row r="26" spans="1:8" x14ac:dyDescent="0.3">
      <c r="A26" t="s">
        <v>26</v>
      </c>
      <c r="B26" t="s">
        <v>681</v>
      </c>
      <c r="C26">
        <v>2023</v>
      </c>
      <c r="D26" t="s">
        <v>122</v>
      </c>
      <c r="E26" t="s">
        <v>197</v>
      </c>
      <c r="F26" t="s">
        <v>207</v>
      </c>
      <c r="G26" t="s">
        <v>306</v>
      </c>
      <c r="H26" t="s">
        <v>307</v>
      </c>
    </row>
    <row r="27" spans="1:8" x14ac:dyDescent="0.3">
      <c r="A27" t="s">
        <v>27</v>
      </c>
      <c r="B27" t="s">
        <v>681</v>
      </c>
      <c r="C27">
        <v>2016</v>
      </c>
      <c r="D27" t="s">
        <v>123</v>
      </c>
      <c r="E27" t="s">
        <v>197</v>
      </c>
      <c r="F27" t="s">
        <v>215</v>
      </c>
      <c r="G27" t="s">
        <v>308</v>
      </c>
      <c r="H27" t="s">
        <v>309</v>
      </c>
    </row>
    <row r="28" spans="1:8" x14ac:dyDescent="0.3">
      <c r="A28" t="s">
        <v>28</v>
      </c>
      <c r="B28" t="s">
        <v>681</v>
      </c>
      <c r="C28">
        <v>2022</v>
      </c>
      <c r="D28" t="s">
        <v>125</v>
      </c>
      <c r="E28" t="s">
        <v>197</v>
      </c>
      <c r="F28" t="s">
        <v>216</v>
      </c>
      <c r="G28" t="s">
        <v>312</v>
      </c>
      <c r="H28" t="s">
        <v>313</v>
      </c>
    </row>
    <row r="29" spans="1:8" x14ac:dyDescent="0.3">
      <c r="A29" t="s">
        <v>29</v>
      </c>
      <c r="B29" t="s">
        <v>681</v>
      </c>
      <c r="C29">
        <v>2024</v>
      </c>
      <c r="D29" t="s">
        <v>126</v>
      </c>
      <c r="E29" t="s">
        <v>197</v>
      </c>
      <c r="F29" t="s">
        <v>217</v>
      </c>
      <c r="G29" t="s">
        <v>314</v>
      </c>
      <c r="H29" t="s">
        <v>315</v>
      </c>
    </row>
    <row r="30" spans="1:8" x14ac:dyDescent="0.3">
      <c r="A30" t="s">
        <v>30</v>
      </c>
      <c r="B30" t="s">
        <v>681</v>
      </c>
      <c r="C30">
        <v>2023</v>
      </c>
      <c r="D30" t="s">
        <v>127</v>
      </c>
      <c r="E30" t="s">
        <v>197</v>
      </c>
      <c r="F30" t="s">
        <v>216</v>
      </c>
      <c r="G30" t="s">
        <v>316</v>
      </c>
      <c r="H30" t="s">
        <v>317</v>
      </c>
    </row>
    <row r="31" spans="1:8" x14ac:dyDescent="0.3">
      <c r="A31" t="s">
        <v>31</v>
      </c>
      <c r="B31" t="s">
        <v>681</v>
      </c>
      <c r="C31">
        <v>2022</v>
      </c>
      <c r="D31" t="s">
        <v>128</v>
      </c>
      <c r="E31" t="s">
        <v>195</v>
      </c>
      <c r="F31" t="s">
        <v>199</v>
      </c>
      <c r="G31" t="s">
        <v>318</v>
      </c>
      <c r="H31" t="s">
        <v>319</v>
      </c>
    </row>
    <row r="32" spans="1:8" x14ac:dyDescent="0.3">
      <c r="A32" t="s">
        <v>32</v>
      </c>
      <c r="B32" t="s">
        <v>681</v>
      </c>
      <c r="C32">
        <v>2024</v>
      </c>
      <c r="D32" t="s">
        <v>129</v>
      </c>
      <c r="E32" t="s">
        <v>197</v>
      </c>
      <c r="F32" t="s">
        <v>218</v>
      </c>
      <c r="G32" t="s">
        <v>320</v>
      </c>
      <c r="H32" t="s">
        <v>321</v>
      </c>
    </row>
    <row r="33" spans="1:8" x14ac:dyDescent="0.3">
      <c r="A33" t="s">
        <v>33</v>
      </c>
      <c r="B33" t="s">
        <v>681</v>
      </c>
      <c r="C33">
        <v>2018</v>
      </c>
      <c r="D33" t="s">
        <v>130</v>
      </c>
      <c r="E33" t="s">
        <v>197</v>
      </c>
      <c r="F33" t="s">
        <v>217</v>
      </c>
      <c r="G33" t="s">
        <v>322</v>
      </c>
      <c r="H33" t="s">
        <v>323</v>
      </c>
    </row>
    <row r="34" spans="1:8" x14ac:dyDescent="0.3">
      <c r="A34" t="s">
        <v>34</v>
      </c>
      <c r="B34" t="s">
        <v>681</v>
      </c>
      <c r="C34">
        <v>2022</v>
      </c>
      <c r="D34" t="s">
        <v>131</v>
      </c>
      <c r="E34" t="s">
        <v>195</v>
      </c>
      <c r="F34" t="s">
        <v>199</v>
      </c>
      <c r="G34" t="s">
        <v>324</v>
      </c>
      <c r="H34" t="s">
        <v>325</v>
      </c>
    </row>
    <row r="35" spans="1:8" x14ac:dyDescent="0.3">
      <c r="A35" t="s">
        <v>35</v>
      </c>
      <c r="B35" t="s">
        <v>681</v>
      </c>
      <c r="C35">
        <v>2024</v>
      </c>
      <c r="D35" t="s">
        <v>132</v>
      </c>
      <c r="E35" t="s">
        <v>195</v>
      </c>
      <c r="F35" t="s">
        <v>76</v>
      </c>
      <c r="G35" t="s">
        <v>326</v>
      </c>
      <c r="H35" t="s">
        <v>327</v>
      </c>
    </row>
    <row r="36" spans="1:8" x14ac:dyDescent="0.3">
      <c r="A36" t="s">
        <v>36</v>
      </c>
      <c r="B36" t="s">
        <v>681</v>
      </c>
      <c r="C36">
        <v>2020</v>
      </c>
      <c r="D36" t="s">
        <v>133</v>
      </c>
      <c r="E36" t="s">
        <v>195</v>
      </c>
      <c r="F36" t="s">
        <v>219</v>
      </c>
      <c r="G36" t="s">
        <v>328</v>
      </c>
      <c r="H36" t="s">
        <v>329</v>
      </c>
    </row>
    <row r="37" spans="1:8" x14ac:dyDescent="0.3">
      <c r="A37" t="s">
        <v>37</v>
      </c>
      <c r="B37" t="s">
        <v>681</v>
      </c>
      <c r="C37">
        <v>2024</v>
      </c>
      <c r="D37" t="s">
        <v>134</v>
      </c>
      <c r="E37" t="s">
        <v>195</v>
      </c>
      <c r="F37" t="s">
        <v>220</v>
      </c>
      <c r="H37" t="s">
        <v>330</v>
      </c>
    </row>
    <row r="38" spans="1:8" x14ac:dyDescent="0.3">
      <c r="A38" t="s">
        <v>38</v>
      </c>
      <c r="B38" t="s">
        <v>681</v>
      </c>
      <c r="C38">
        <v>2020</v>
      </c>
      <c r="D38" t="s">
        <v>135</v>
      </c>
      <c r="E38" t="s">
        <v>195</v>
      </c>
      <c r="F38" t="s">
        <v>221</v>
      </c>
      <c r="G38" t="s">
        <v>331</v>
      </c>
      <c r="H38" t="s">
        <v>332</v>
      </c>
    </row>
    <row r="39" spans="1:8" x14ac:dyDescent="0.3">
      <c r="A39" t="s">
        <v>39</v>
      </c>
      <c r="B39" t="s">
        <v>681</v>
      </c>
      <c r="C39">
        <v>2019</v>
      </c>
      <c r="D39" t="s">
        <v>136</v>
      </c>
      <c r="E39" t="s">
        <v>197</v>
      </c>
      <c r="F39" t="s">
        <v>222</v>
      </c>
      <c r="G39" t="s">
        <v>333</v>
      </c>
      <c r="H39" t="s">
        <v>334</v>
      </c>
    </row>
    <row r="40" spans="1:8" s="3" customFormat="1" x14ac:dyDescent="0.3">
      <c r="A40" s="3" t="s">
        <v>40</v>
      </c>
      <c r="B40" s="3" t="s">
        <v>681</v>
      </c>
      <c r="C40" s="3">
        <v>2023</v>
      </c>
      <c r="D40" s="3" t="s">
        <v>137</v>
      </c>
      <c r="E40" s="3" t="s">
        <v>196</v>
      </c>
      <c r="F40" s="3" t="s">
        <v>40</v>
      </c>
      <c r="H40" s="3" t="s">
        <v>335</v>
      </c>
    </row>
    <row r="41" spans="1:8" x14ac:dyDescent="0.3">
      <c r="A41" t="s">
        <v>41</v>
      </c>
      <c r="B41" t="s">
        <v>681</v>
      </c>
      <c r="C41">
        <v>2024</v>
      </c>
      <c r="D41" t="s">
        <v>138</v>
      </c>
      <c r="E41" t="s">
        <v>197</v>
      </c>
      <c r="F41" t="s">
        <v>223</v>
      </c>
      <c r="G41" t="s">
        <v>336</v>
      </c>
      <c r="H41" t="s">
        <v>337</v>
      </c>
    </row>
    <row r="42" spans="1:8" x14ac:dyDescent="0.3">
      <c r="A42" t="s">
        <v>42</v>
      </c>
      <c r="B42" t="s">
        <v>681</v>
      </c>
      <c r="C42">
        <v>2013</v>
      </c>
      <c r="D42" t="s">
        <v>139</v>
      </c>
      <c r="E42" t="s">
        <v>195</v>
      </c>
      <c r="F42" t="s">
        <v>224</v>
      </c>
      <c r="G42" t="s">
        <v>338</v>
      </c>
      <c r="H42" t="s">
        <v>339</v>
      </c>
    </row>
    <row r="43" spans="1:8" x14ac:dyDescent="0.3">
      <c r="A43" t="s">
        <v>43</v>
      </c>
      <c r="B43" t="s">
        <v>681</v>
      </c>
      <c r="C43">
        <v>2021</v>
      </c>
      <c r="D43" t="s">
        <v>140</v>
      </c>
      <c r="E43" t="s">
        <v>195</v>
      </c>
      <c r="F43" t="s">
        <v>225</v>
      </c>
      <c r="G43" t="s">
        <v>340</v>
      </c>
      <c r="H43" t="s">
        <v>341</v>
      </c>
    </row>
    <row r="44" spans="1:8" x14ac:dyDescent="0.3">
      <c r="A44" t="s">
        <v>44</v>
      </c>
      <c r="B44" t="s">
        <v>681</v>
      </c>
      <c r="C44">
        <v>2024</v>
      </c>
      <c r="D44" t="s">
        <v>141</v>
      </c>
      <c r="E44" t="s">
        <v>197</v>
      </c>
      <c r="F44" t="s">
        <v>226</v>
      </c>
      <c r="G44" t="s">
        <v>342</v>
      </c>
      <c r="H44" t="s">
        <v>343</v>
      </c>
    </row>
    <row r="45" spans="1:8" x14ac:dyDescent="0.3">
      <c r="A45" t="s">
        <v>45</v>
      </c>
      <c r="B45" t="s">
        <v>681</v>
      </c>
      <c r="C45">
        <v>2022</v>
      </c>
      <c r="D45" t="s">
        <v>142</v>
      </c>
      <c r="E45" t="s">
        <v>195</v>
      </c>
      <c r="F45" t="s">
        <v>227</v>
      </c>
      <c r="G45" t="s">
        <v>344</v>
      </c>
      <c r="H45" t="s">
        <v>345</v>
      </c>
    </row>
    <row r="46" spans="1:8" x14ac:dyDescent="0.3">
      <c r="A46" t="s">
        <v>46</v>
      </c>
      <c r="B46" t="s">
        <v>681</v>
      </c>
      <c r="C46">
        <v>2018</v>
      </c>
      <c r="D46" t="s">
        <v>143</v>
      </c>
      <c r="E46" t="s">
        <v>195</v>
      </c>
      <c r="F46" t="s">
        <v>228</v>
      </c>
      <c r="G46" t="s">
        <v>346</v>
      </c>
      <c r="H46" t="s">
        <v>347</v>
      </c>
    </row>
    <row r="47" spans="1:8" x14ac:dyDescent="0.3">
      <c r="A47" t="s">
        <v>47</v>
      </c>
      <c r="B47" t="s">
        <v>681</v>
      </c>
      <c r="C47">
        <v>2022</v>
      </c>
      <c r="D47" t="s">
        <v>144</v>
      </c>
      <c r="E47" t="s">
        <v>195</v>
      </c>
      <c r="F47" t="s">
        <v>229</v>
      </c>
      <c r="G47" t="s">
        <v>348</v>
      </c>
      <c r="H47" t="s">
        <v>349</v>
      </c>
    </row>
    <row r="48" spans="1:8" x14ac:dyDescent="0.3">
      <c r="A48" t="s">
        <v>48</v>
      </c>
      <c r="B48" t="s">
        <v>681</v>
      </c>
      <c r="C48">
        <v>2023</v>
      </c>
      <c r="D48" t="s">
        <v>145</v>
      </c>
      <c r="E48" t="s">
        <v>195</v>
      </c>
      <c r="F48" t="s">
        <v>230</v>
      </c>
      <c r="G48" t="s">
        <v>350</v>
      </c>
      <c r="H48" t="s">
        <v>351</v>
      </c>
    </row>
    <row r="49" spans="1:8" x14ac:dyDescent="0.3">
      <c r="A49" t="s">
        <v>49</v>
      </c>
      <c r="B49" t="s">
        <v>681</v>
      </c>
      <c r="C49">
        <v>2020</v>
      </c>
      <c r="D49" t="s">
        <v>146</v>
      </c>
      <c r="E49" t="s">
        <v>197</v>
      </c>
      <c r="F49" t="s">
        <v>231</v>
      </c>
      <c r="G49" t="s">
        <v>352</v>
      </c>
      <c r="H49" t="s">
        <v>353</v>
      </c>
    </row>
    <row r="50" spans="1:8" s="3" customFormat="1" x14ac:dyDescent="0.3">
      <c r="A50" s="3" t="s">
        <v>50</v>
      </c>
      <c r="B50" s="3" t="s">
        <v>681</v>
      </c>
      <c r="C50" s="3">
        <v>2022</v>
      </c>
      <c r="D50" s="3" t="s">
        <v>147</v>
      </c>
      <c r="E50" s="3" t="s">
        <v>196</v>
      </c>
      <c r="F50" s="3" t="s">
        <v>50</v>
      </c>
      <c r="H50" s="3" t="s">
        <v>354</v>
      </c>
    </row>
    <row r="51" spans="1:8" x14ac:dyDescent="0.3">
      <c r="A51" t="s">
        <v>51</v>
      </c>
      <c r="B51" t="s">
        <v>681</v>
      </c>
      <c r="C51">
        <v>2018</v>
      </c>
      <c r="D51" t="s">
        <v>148</v>
      </c>
      <c r="E51" t="s">
        <v>195</v>
      </c>
      <c r="F51" t="s">
        <v>232</v>
      </c>
      <c r="G51" t="s">
        <v>355</v>
      </c>
      <c r="H51" t="s">
        <v>356</v>
      </c>
    </row>
    <row r="52" spans="1:8" x14ac:dyDescent="0.3">
      <c r="A52" t="s">
        <v>52</v>
      </c>
      <c r="B52" t="s">
        <v>681</v>
      </c>
      <c r="C52">
        <v>2017</v>
      </c>
      <c r="D52" t="s">
        <v>149</v>
      </c>
      <c r="E52" t="s">
        <v>195</v>
      </c>
      <c r="F52" t="s">
        <v>233</v>
      </c>
      <c r="G52" t="s">
        <v>357</v>
      </c>
      <c r="H52" t="s">
        <v>358</v>
      </c>
    </row>
    <row r="53" spans="1:8" x14ac:dyDescent="0.3">
      <c r="A53" t="s">
        <v>53</v>
      </c>
      <c r="B53" t="s">
        <v>681</v>
      </c>
      <c r="C53">
        <v>2022</v>
      </c>
      <c r="D53" t="s">
        <v>150</v>
      </c>
      <c r="E53" t="s">
        <v>195</v>
      </c>
      <c r="F53" t="s">
        <v>220</v>
      </c>
      <c r="H53" t="s">
        <v>359</v>
      </c>
    </row>
    <row r="54" spans="1:8" x14ac:dyDescent="0.3">
      <c r="A54" t="s">
        <v>54</v>
      </c>
      <c r="B54" t="s">
        <v>681</v>
      </c>
      <c r="C54">
        <v>2017</v>
      </c>
      <c r="D54" t="s">
        <v>151</v>
      </c>
      <c r="E54" t="s">
        <v>195</v>
      </c>
      <c r="F54" t="s">
        <v>234</v>
      </c>
      <c r="G54" t="s">
        <v>360</v>
      </c>
      <c r="H54" t="s">
        <v>361</v>
      </c>
    </row>
    <row r="55" spans="1:8" x14ac:dyDescent="0.3">
      <c r="A55" t="s">
        <v>55</v>
      </c>
      <c r="B55" t="s">
        <v>681</v>
      </c>
      <c r="C55">
        <v>2021</v>
      </c>
      <c r="D55" t="s">
        <v>152</v>
      </c>
      <c r="E55" t="s">
        <v>195</v>
      </c>
      <c r="F55" t="s">
        <v>235</v>
      </c>
      <c r="G55" t="s">
        <v>362</v>
      </c>
      <c r="H55" t="s">
        <v>363</v>
      </c>
    </row>
    <row r="56" spans="1:8" x14ac:dyDescent="0.3">
      <c r="A56" t="s">
        <v>56</v>
      </c>
      <c r="B56" t="s">
        <v>681</v>
      </c>
      <c r="C56">
        <v>2011</v>
      </c>
      <c r="D56" t="s">
        <v>153</v>
      </c>
      <c r="E56" t="s">
        <v>195</v>
      </c>
      <c r="F56" t="s">
        <v>199</v>
      </c>
      <c r="G56" t="s">
        <v>364</v>
      </c>
      <c r="H56" t="s">
        <v>365</v>
      </c>
    </row>
    <row r="57" spans="1:8" x14ac:dyDescent="0.3">
      <c r="A57" t="s">
        <v>57</v>
      </c>
      <c r="B57" t="s">
        <v>681</v>
      </c>
      <c r="C57">
        <v>2024</v>
      </c>
      <c r="D57" t="s">
        <v>154</v>
      </c>
      <c r="E57" t="s">
        <v>197</v>
      </c>
      <c r="F57" t="s">
        <v>217</v>
      </c>
      <c r="G57" t="s">
        <v>366</v>
      </c>
      <c r="H57" t="s">
        <v>367</v>
      </c>
    </row>
    <row r="58" spans="1:8" x14ac:dyDescent="0.3">
      <c r="A58" t="s">
        <v>58</v>
      </c>
      <c r="B58" t="s">
        <v>681</v>
      </c>
      <c r="C58">
        <v>2023</v>
      </c>
      <c r="D58" t="s">
        <v>155</v>
      </c>
      <c r="E58" t="s">
        <v>197</v>
      </c>
      <c r="F58" t="s">
        <v>236</v>
      </c>
      <c r="G58" t="s">
        <v>368</v>
      </c>
      <c r="H58" t="s">
        <v>369</v>
      </c>
    </row>
    <row r="59" spans="1:8" x14ac:dyDescent="0.3">
      <c r="A59" t="s">
        <v>59</v>
      </c>
      <c r="B59" t="s">
        <v>681</v>
      </c>
      <c r="C59">
        <v>2019</v>
      </c>
      <c r="D59" t="s">
        <v>156</v>
      </c>
      <c r="E59" t="s">
        <v>197</v>
      </c>
      <c r="F59" t="s">
        <v>237</v>
      </c>
      <c r="G59" t="s">
        <v>370</v>
      </c>
      <c r="H59" t="s">
        <v>371</v>
      </c>
    </row>
    <row r="60" spans="1:8" s="3" customFormat="1" x14ac:dyDescent="0.3">
      <c r="A60" s="3" t="s">
        <v>60</v>
      </c>
      <c r="B60" s="3" t="s">
        <v>681</v>
      </c>
      <c r="C60" s="3">
        <v>2022</v>
      </c>
      <c r="D60" s="3" t="s">
        <v>157</v>
      </c>
      <c r="E60" s="3" t="s">
        <v>196</v>
      </c>
      <c r="F60" s="3" t="s">
        <v>209</v>
      </c>
      <c r="H60" s="3" t="s">
        <v>372</v>
      </c>
    </row>
    <row r="61" spans="1:8" x14ac:dyDescent="0.3">
      <c r="A61" t="s">
        <v>61</v>
      </c>
      <c r="B61" t="s">
        <v>681</v>
      </c>
      <c r="C61">
        <v>2023</v>
      </c>
      <c r="D61" t="s">
        <v>158</v>
      </c>
      <c r="E61" t="s">
        <v>195</v>
      </c>
      <c r="F61" t="s">
        <v>40</v>
      </c>
      <c r="G61" t="s">
        <v>373</v>
      </c>
      <c r="H61" t="s">
        <v>374</v>
      </c>
    </row>
    <row r="62" spans="1:8" x14ac:dyDescent="0.3">
      <c r="A62" t="s">
        <v>62</v>
      </c>
      <c r="B62" t="s">
        <v>681</v>
      </c>
      <c r="C62">
        <v>2020</v>
      </c>
      <c r="D62" t="s">
        <v>159</v>
      </c>
      <c r="E62" t="s">
        <v>197</v>
      </c>
      <c r="F62" t="s">
        <v>238</v>
      </c>
      <c r="G62" t="s">
        <v>375</v>
      </c>
      <c r="H62" t="s">
        <v>376</v>
      </c>
    </row>
    <row r="63" spans="1:8" x14ac:dyDescent="0.3">
      <c r="A63" t="s">
        <v>63</v>
      </c>
      <c r="B63" t="s">
        <v>681</v>
      </c>
      <c r="C63">
        <v>2024</v>
      </c>
      <c r="D63" t="s">
        <v>160</v>
      </c>
      <c r="E63" t="s">
        <v>195</v>
      </c>
      <c r="F63" t="s">
        <v>76</v>
      </c>
      <c r="G63" t="s">
        <v>377</v>
      </c>
      <c r="H63" t="s">
        <v>378</v>
      </c>
    </row>
    <row r="64" spans="1:8" s="3" customFormat="1" x14ac:dyDescent="0.3">
      <c r="A64" s="3" t="s">
        <v>64</v>
      </c>
      <c r="B64" s="3" t="s">
        <v>681</v>
      </c>
      <c r="C64" s="3">
        <v>2023</v>
      </c>
      <c r="D64" s="3" t="s">
        <v>161</v>
      </c>
      <c r="E64" s="3" t="s">
        <v>195</v>
      </c>
      <c r="F64" s="3" t="s">
        <v>40</v>
      </c>
      <c r="G64" s="3" t="s">
        <v>379</v>
      </c>
      <c r="H64" s="3" t="s">
        <v>380</v>
      </c>
    </row>
    <row r="65" spans="1:8" x14ac:dyDescent="0.3">
      <c r="A65" t="s">
        <v>65</v>
      </c>
      <c r="B65" t="s">
        <v>681</v>
      </c>
      <c r="C65">
        <v>2022</v>
      </c>
      <c r="D65" t="s">
        <v>162</v>
      </c>
      <c r="E65" t="s">
        <v>195</v>
      </c>
      <c r="F65" t="s">
        <v>239</v>
      </c>
      <c r="G65" t="s">
        <v>381</v>
      </c>
      <c r="H65" t="s">
        <v>382</v>
      </c>
    </row>
    <row r="66" spans="1:8" x14ac:dyDescent="0.3">
      <c r="A66" t="s">
        <v>66</v>
      </c>
      <c r="B66" t="s">
        <v>681</v>
      </c>
      <c r="C66">
        <v>2024</v>
      </c>
      <c r="D66" t="s">
        <v>163</v>
      </c>
      <c r="E66" t="s">
        <v>195</v>
      </c>
      <c r="F66" t="s">
        <v>220</v>
      </c>
      <c r="H66" t="s">
        <v>383</v>
      </c>
    </row>
    <row r="67" spans="1:8" x14ac:dyDescent="0.3">
      <c r="A67" t="s">
        <v>67</v>
      </c>
      <c r="B67" t="s">
        <v>681</v>
      </c>
      <c r="C67">
        <v>2018</v>
      </c>
      <c r="D67" t="s">
        <v>164</v>
      </c>
      <c r="E67" t="s">
        <v>195</v>
      </c>
      <c r="F67" t="s">
        <v>199</v>
      </c>
      <c r="G67" t="s">
        <v>384</v>
      </c>
      <c r="H67" t="s">
        <v>385</v>
      </c>
    </row>
    <row r="68" spans="1:8" s="3" customFormat="1" x14ac:dyDescent="0.3">
      <c r="A68" s="3" t="s">
        <v>68</v>
      </c>
      <c r="B68" s="3" t="s">
        <v>681</v>
      </c>
      <c r="C68" s="3">
        <v>2024</v>
      </c>
      <c r="D68" s="3" t="s">
        <v>165</v>
      </c>
      <c r="E68" s="3" t="s">
        <v>196</v>
      </c>
      <c r="F68" s="3" t="s">
        <v>220</v>
      </c>
      <c r="H68" s="3" t="s">
        <v>386</v>
      </c>
    </row>
    <row r="69" spans="1:8" x14ac:dyDescent="0.3">
      <c r="A69" t="s">
        <v>69</v>
      </c>
      <c r="B69" t="s">
        <v>681</v>
      </c>
      <c r="C69">
        <v>2019</v>
      </c>
      <c r="D69" t="s">
        <v>166</v>
      </c>
      <c r="E69" t="s">
        <v>197</v>
      </c>
      <c r="F69" t="s">
        <v>240</v>
      </c>
      <c r="H69" t="s">
        <v>387</v>
      </c>
    </row>
    <row r="70" spans="1:8" x14ac:dyDescent="0.3">
      <c r="A70" t="s">
        <v>70</v>
      </c>
      <c r="B70" t="s">
        <v>681</v>
      </c>
      <c r="C70">
        <v>2023</v>
      </c>
      <c r="D70" t="s">
        <v>167</v>
      </c>
      <c r="E70" t="s">
        <v>197</v>
      </c>
      <c r="F70" t="s">
        <v>241</v>
      </c>
      <c r="G70" t="s">
        <v>388</v>
      </c>
      <c r="H70" t="s">
        <v>389</v>
      </c>
    </row>
    <row r="71" spans="1:8" x14ac:dyDescent="0.3">
      <c r="A71" t="s">
        <v>71</v>
      </c>
      <c r="B71" t="s">
        <v>681</v>
      </c>
      <c r="C71">
        <v>2022</v>
      </c>
      <c r="D71" t="s">
        <v>168</v>
      </c>
      <c r="E71" t="s">
        <v>195</v>
      </c>
      <c r="F71" t="s">
        <v>242</v>
      </c>
      <c r="G71" t="s">
        <v>390</v>
      </c>
      <c r="H71" t="s">
        <v>391</v>
      </c>
    </row>
    <row r="72" spans="1:8" x14ac:dyDescent="0.3">
      <c r="A72" t="s">
        <v>72</v>
      </c>
      <c r="B72" t="s">
        <v>681</v>
      </c>
      <c r="C72">
        <v>2020</v>
      </c>
      <c r="D72" t="s">
        <v>169</v>
      </c>
      <c r="E72" t="s">
        <v>195</v>
      </c>
      <c r="F72" t="s">
        <v>243</v>
      </c>
      <c r="G72" t="s">
        <v>392</v>
      </c>
      <c r="H72" t="s">
        <v>393</v>
      </c>
    </row>
    <row r="73" spans="1:8" x14ac:dyDescent="0.3">
      <c r="A73" t="s">
        <v>73</v>
      </c>
      <c r="B73" t="s">
        <v>681</v>
      </c>
      <c r="C73">
        <v>2023</v>
      </c>
      <c r="D73" t="s">
        <v>170</v>
      </c>
      <c r="E73" t="s">
        <v>195</v>
      </c>
      <c r="F73" t="s">
        <v>244</v>
      </c>
      <c r="G73" t="s">
        <v>394</v>
      </c>
      <c r="H73" t="s">
        <v>395</v>
      </c>
    </row>
    <row r="74" spans="1:8" x14ac:dyDescent="0.3">
      <c r="A74" t="s">
        <v>74</v>
      </c>
      <c r="B74" t="s">
        <v>681</v>
      </c>
      <c r="C74">
        <v>2021</v>
      </c>
      <c r="D74" t="s">
        <v>171</v>
      </c>
      <c r="E74" t="s">
        <v>195</v>
      </c>
      <c r="F74" t="s">
        <v>245</v>
      </c>
      <c r="G74" t="s">
        <v>396</v>
      </c>
      <c r="H74" t="s">
        <v>397</v>
      </c>
    </row>
    <row r="75" spans="1:8" x14ac:dyDescent="0.3">
      <c r="A75" t="s">
        <v>75</v>
      </c>
      <c r="B75" t="s">
        <v>681</v>
      </c>
      <c r="C75">
        <v>2024</v>
      </c>
      <c r="D75" t="s">
        <v>172</v>
      </c>
      <c r="E75" t="s">
        <v>195</v>
      </c>
      <c r="F75" t="s">
        <v>76</v>
      </c>
      <c r="G75" t="s">
        <v>398</v>
      </c>
      <c r="H75" t="s">
        <v>399</v>
      </c>
    </row>
    <row r="76" spans="1:8" s="3" customFormat="1" x14ac:dyDescent="0.3">
      <c r="A76" s="3" t="s">
        <v>76</v>
      </c>
      <c r="B76" s="3" t="s">
        <v>681</v>
      </c>
      <c r="C76" s="3">
        <v>2024</v>
      </c>
      <c r="D76" s="3" t="s">
        <v>173</v>
      </c>
      <c r="E76" s="3" t="s">
        <v>196</v>
      </c>
      <c r="F76" s="3" t="s">
        <v>76</v>
      </c>
      <c r="H76" s="3" t="s">
        <v>400</v>
      </c>
    </row>
    <row r="77" spans="1:8" x14ac:dyDescent="0.3">
      <c r="A77" t="s">
        <v>77</v>
      </c>
      <c r="B77" t="s">
        <v>681</v>
      </c>
      <c r="C77">
        <v>2011</v>
      </c>
      <c r="D77" t="s">
        <v>174</v>
      </c>
      <c r="E77" t="s">
        <v>195</v>
      </c>
      <c r="F77" t="s">
        <v>246</v>
      </c>
      <c r="G77" t="s">
        <v>401</v>
      </c>
      <c r="H77" t="s">
        <v>402</v>
      </c>
    </row>
    <row r="78" spans="1:8" x14ac:dyDescent="0.3">
      <c r="A78" t="s">
        <v>78</v>
      </c>
      <c r="B78" t="s">
        <v>681</v>
      </c>
      <c r="C78">
        <v>2012</v>
      </c>
      <c r="D78" t="s">
        <v>175</v>
      </c>
      <c r="E78" t="s">
        <v>195</v>
      </c>
      <c r="F78" t="s">
        <v>247</v>
      </c>
      <c r="G78" t="s">
        <v>403</v>
      </c>
      <c r="H78" t="s">
        <v>404</v>
      </c>
    </row>
    <row r="79" spans="1:8" x14ac:dyDescent="0.3">
      <c r="A79" t="s">
        <v>79</v>
      </c>
      <c r="B79" t="s">
        <v>681</v>
      </c>
      <c r="C79">
        <v>2019</v>
      </c>
      <c r="D79" t="s">
        <v>176</v>
      </c>
      <c r="E79" t="s">
        <v>195</v>
      </c>
      <c r="F79" t="s">
        <v>248</v>
      </c>
      <c r="G79" t="s">
        <v>405</v>
      </c>
      <c r="H79" t="s">
        <v>406</v>
      </c>
    </row>
    <row r="80" spans="1:8" x14ac:dyDescent="0.3">
      <c r="A80" t="s">
        <v>80</v>
      </c>
      <c r="B80" t="s">
        <v>681</v>
      </c>
      <c r="C80">
        <v>2018</v>
      </c>
      <c r="D80" t="s">
        <v>177</v>
      </c>
      <c r="E80" t="s">
        <v>195</v>
      </c>
      <c r="F80" t="s">
        <v>249</v>
      </c>
      <c r="G80" t="s">
        <v>407</v>
      </c>
      <c r="H80" t="s">
        <v>408</v>
      </c>
    </row>
    <row r="81" spans="1:8" x14ac:dyDescent="0.3">
      <c r="A81" t="s">
        <v>81</v>
      </c>
      <c r="B81" t="s">
        <v>681</v>
      </c>
      <c r="C81">
        <v>2023</v>
      </c>
      <c r="D81" t="s">
        <v>178</v>
      </c>
      <c r="E81" t="s">
        <v>198</v>
      </c>
      <c r="F81" t="s">
        <v>250</v>
      </c>
      <c r="G81" t="s">
        <v>409</v>
      </c>
      <c r="H81" t="s">
        <v>410</v>
      </c>
    </row>
    <row r="82" spans="1:8" x14ac:dyDescent="0.3">
      <c r="A82" t="s">
        <v>82</v>
      </c>
      <c r="B82" t="s">
        <v>681</v>
      </c>
      <c r="C82">
        <v>2015</v>
      </c>
      <c r="D82" t="s">
        <v>179</v>
      </c>
      <c r="E82" t="s">
        <v>197</v>
      </c>
      <c r="F82" t="s">
        <v>251</v>
      </c>
      <c r="H82" t="s">
        <v>411</v>
      </c>
    </row>
    <row r="83" spans="1:8" x14ac:dyDescent="0.3">
      <c r="A83" t="s">
        <v>83</v>
      </c>
      <c r="B83" t="s">
        <v>681</v>
      </c>
      <c r="C83">
        <v>2020</v>
      </c>
      <c r="D83" t="s">
        <v>180</v>
      </c>
      <c r="E83" t="s">
        <v>197</v>
      </c>
      <c r="F83" t="s">
        <v>241</v>
      </c>
      <c r="G83" t="s">
        <v>412</v>
      </c>
      <c r="H83" t="s">
        <v>413</v>
      </c>
    </row>
    <row r="84" spans="1:8" x14ac:dyDescent="0.3">
      <c r="A84" t="s">
        <v>84</v>
      </c>
      <c r="B84" t="s">
        <v>681</v>
      </c>
      <c r="C84">
        <v>2014</v>
      </c>
      <c r="D84" t="s">
        <v>181</v>
      </c>
      <c r="E84" t="s">
        <v>197</v>
      </c>
      <c r="F84" t="s">
        <v>252</v>
      </c>
      <c r="G84" t="s">
        <v>414</v>
      </c>
      <c r="H84" t="s">
        <v>415</v>
      </c>
    </row>
    <row r="85" spans="1:8" x14ac:dyDescent="0.3">
      <c r="A85" t="s">
        <v>85</v>
      </c>
      <c r="B85" t="s">
        <v>681</v>
      </c>
      <c r="C85">
        <v>2023</v>
      </c>
      <c r="D85" t="s">
        <v>182</v>
      </c>
      <c r="E85" t="s">
        <v>197</v>
      </c>
      <c r="F85" t="s">
        <v>253</v>
      </c>
      <c r="G85" t="s">
        <v>416</v>
      </c>
      <c r="H85" t="s">
        <v>417</v>
      </c>
    </row>
    <row r="86" spans="1:8" s="3" customFormat="1" x14ac:dyDescent="0.3">
      <c r="A86" s="3" t="s">
        <v>86</v>
      </c>
      <c r="B86" s="3" t="s">
        <v>681</v>
      </c>
      <c r="C86" s="3">
        <v>2012</v>
      </c>
      <c r="D86" s="3" t="s">
        <v>183</v>
      </c>
      <c r="E86" s="3" t="s">
        <v>196</v>
      </c>
      <c r="F86" s="3" t="s">
        <v>247</v>
      </c>
      <c r="H86" s="3" t="s">
        <v>418</v>
      </c>
    </row>
    <row r="87" spans="1:8" x14ac:dyDescent="0.3">
      <c r="A87" t="s">
        <v>87</v>
      </c>
      <c r="B87" t="s">
        <v>681</v>
      </c>
      <c r="C87">
        <v>2021</v>
      </c>
      <c r="D87" t="s">
        <v>184</v>
      </c>
      <c r="E87" t="s">
        <v>197</v>
      </c>
      <c r="F87" t="s">
        <v>254</v>
      </c>
      <c r="G87" t="s">
        <v>419</v>
      </c>
      <c r="H87" t="s">
        <v>420</v>
      </c>
    </row>
    <row r="88" spans="1:8" x14ac:dyDescent="0.3">
      <c r="A88" t="s">
        <v>88</v>
      </c>
      <c r="B88" t="s">
        <v>681</v>
      </c>
      <c r="C88">
        <v>2024</v>
      </c>
      <c r="D88" t="s">
        <v>185</v>
      </c>
      <c r="E88" t="s">
        <v>195</v>
      </c>
      <c r="F88" t="s">
        <v>76</v>
      </c>
      <c r="G88" t="s">
        <v>421</v>
      </c>
      <c r="H88" t="s">
        <v>422</v>
      </c>
    </row>
    <row r="89" spans="1:8" x14ac:dyDescent="0.3">
      <c r="A89" t="s">
        <v>89</v>
      </c>
      <c r="B89" t="s">
        <v>681</v>
      </c>
      <c r="C89">
        <v>2021</v>
      </c>
      <c r="D89" t="s">
        <v>186</v>
      </c>
      <c r="E89" t="s">
        <v>197</v>
      </c>
      <c r="F89" t="s">
        <v>255</v>
      </c>
      <c r="G89" t="s">
        <v>423</v>
      </c>
      <c r="H89" t="s">
        <v>424</v>
      </c>
    </row>
    <row r="90" spans="1:8" x14ac:dyDescent="0.3">
      <c r="A90" t="s">
        <v>90</v>
      </c>
      <c r="B90" t="s">
        <v>681</v>
      </c>
      <c r="C90">
        <v>2024</v>
      </c>
      <c r="D90" t="s">
        <v>187</v>
      </c>
      <c r="E90" t="s">
        <v>197</v>
      </c>
      <c r="F90" t="s">
        <v>207</v>
      </c>
      <c r="G90" t="s">
        <v>425</v>
      </c>
      <c r="H90" t="s">
        <v>426</v>
      </c>
    </row>
    <row r="91" spans="1:8" x14ac:dyDescent="0.3">
      <c r="A91" t="s">
        <v>91</v>
      </c>
      <c r="B91" t="s">
        <v>681</v>
      </c>
      <c r="C91">
        <v>2020</v>
      </c>
      <c r="D91" t="s">
        <v>188</v>
      </c>
      <c r="E91" t="s">
        <v>195</v>
      </c>
      <c r="F91" t="s">
        <v>256</v>
      </c>
      <c r="G91" t="s">
        <v>427</v>
      </c>
      <c r="H91" t="s">
        <v>428</v>
      </c>
    </row>
    <row r="92" spans="1:8" x14ac:dyDescent="0.3">
      <c r="A92" t="s">
        <v>92</v>
      </c>
      <c r="B92" t="s">
        <v>681</v>
      </c>
      <c r="C92">
        <v>2024</v>
      </c>
      <c r="D92" t="s">
        <v>189</v>
      </c>
      <c r="E92" t="s">
        <v>197</v>
      </c>
      <c r="F92" t="s">
        <v>241</v>
      </c>
      <c r="G92" t="s">
        <v>429</v>
      </c>
      <c r="H92" t="s">
        <v>430</v>
      </c>
    </row>
    <row r="93" spans="1:8" x14ac:dyDescent="0.3">
      <c r="A93" t="s">
        <v>93</v>
      </c>
      <c r="B93" t="s">
        <v>681</v>
      </c>
      <c r="C93">
        <v>2020</v>
      </c>
      <c r="D93" t="s">
        <v>190</v>
      </c>
      <c r="E93" t="s">
        <v>197</v>
      </c>
      <c r="F93" t="s">
        <v>257</v>
      </c>
      <c r="G93" t="s">
        <v>431</v>
      </c>
      <c r="H93" t="s">
        <v>432</v>
      </c>
    </row>
    <row r="94" spans="1:8" x14ac:dyDescent="0.3">
      <c r="A94" t="s">
        <v>94</v>
      </c>
      <c r="B94" t="s">
        <v>681</v>
      </c>
      <c r="C94">
        <v>2013</v>
      </c>
      <c r="D94" t="s">
        <v>192</v>
      </c>
      <c r="E94" t="s">
        <v>195</v>
      </c>
      <c r="F94" t="s">
        <v>259</v>
      </c>
      <c r="G94" t="s">
        <v>435</v>
      </c>
      <c r="H94" t="s">
        <v>436</v>
      </c>
    </row>
    <row r="95" spans="1:8" x14ac:dyDescent="0.3">
      <c r="A95" t="s">
        <v>95</v>
      </c>
      <c r="B95" t="s">
        <v>681</v>
      </c>
      <c r="C95">
        <v>2022</v>
      </c>
      <c r="D95" t="s">
        <v>193</v>
      </c>
      <c r="E95" t="s">
        <v>197</v>
      </c>
      <c r="F95" t="s">
        <v>207</v>
      </c>
      <c r="G95" t="s">
        <v>437</v>
      </c>
      <c r="H95" t="s">
        <v>438</v>
      </c>
    </row>
    <row r="96" spans="1:8" x14ac:dyDescent="0.3">
      <c r="A96" t="s">
        <v>472</v>
      </c>
      <c r="B96" t="s">
        <v>683</v>
      </c>
      <c r="C96">
        <v>2017</v>
      </c>
      <c r="D96" t="s">
        <v>504</v>
      </c>
      <c r="E96" t="s">
        <v>542</v>
      </c>
      <c r="F96" t="s">
        <v>537</v>
      </c>
      <c r="G96" t="s">
        <v>545</v>
      </c>
      <c r="H96" t="s">
        <v>575</v>
      </c>
    </row>
    <row r="97" spans="1:8" x14ac:dyDescent="0.3">
      <c r="A97" t="s">
        <v>473</v>
      </c>
      <c r="B97" t="s">
        <v>683</v>
      </c>
      <c r="C97">
        <v>2019</v>
      </c>
      <c r="D97" t="s">
        <v>505</v>
      </c>
      <c r="E97" t="s">
        <v>542</v>
      </c>
      <c r="F97" t="s">
        <v>538</v>
      </c>
      <c r="G97" t="s">
        <v>546</v>
      </c>
      <c r="H97" t="s">
        <v>576</v>
      </c>
    </row>
    <row r="98" spans="1:8" s="3" customFormat="1" x14ac:dyDescent="0.3">
      <c r="A98" s="3" t="s">
        <v>474</v>
      </c>
      <c r="B98" s="3" t="s">
        <v>683</v>
      </c>
      <c r="C98" s="3">
        <v>2024</v>
      </c>
      <c r="D98" s="3" t="s">
        <v>511</v>
      </c>
      <c r="E98" s="3" t="s">
        <v>542</v>
      </c>
      <c r="F98" s="3" t="s">
        <v>515</v>
      </c>
      <c r="H98" s="3" t="s">
        <v>582</v>
      </c>
    </row>
    <row r="99" spans="1:8" x14ac:dyDescent="0.3">
      <c r="A99" t="s">
        <v>453</v>
      </c>
      <c r="B99" t="s">
        <v>684</v>
      </c>
      <c r="C99">
        <v>2024</v>
      </c>
      <c r="D99" t="s">
        <v>613</v>
      </c>
      <c r="E99" t="s">
        <v>636</v>
      </c>
      <c r="F99" t="s">
        <v>654</v>
      </c>
      <c r="G99" t="s">
        <v>677</v>
      </c>
      <c r="H99" t="str">
        <f>HYPERLINK("http://dx.doi.org/10.1145/3651640.3651648","http://dx.doi.org/10.1145/3651640.3651648")</f>
        <v>http://dx.doi.org/10.1145/3651640.3651648</v>
      </c>
    </row>
    <row r="100" spans="1:8" x14ac:dyDescent="0.3">
      <c r="A100" t="s">
        <v>591</v>
      </c>
      <c r="B100" t="s">
        <v>684</v>
      </c>
      <c r="C100">
        <v>2018</v>
      </c>
      <c r="D100" t="s">
        <v>619</v>
      </c>
      <c r="E100" t="s">
        <v>636</v>
      </c>
      <c r="F100" t="s">
        <v>662</v>
      </c>
      <c r="G100" t="s">
        <v>439</v>
      </c>
      <c r="H100" t="str">
        <f>HYPERLINK("http://dx.doi.org/10.1007/978-3-319-71734-0_4","http://dx.doi.org/10.1007/978-3-319-71734-0_4")</f>
        <v>http://dx.doi.org/10.1007/978-3-319-71734-0_4</v>
      </c>
    </row>
    <row r="101" spans="1:8" x14ac:dyDescent="0.3">
      <c r="A101" t="s">
        <v>688</v>
      </c>
      <c r="B101" t="s">
        <v>685</v>
      </c>
      <c r="C101">
        <v>2022</v>
      </c>
    </row>
    <row r="102" spans="1:8" x14ac:dyDescent="0.3">
      <c r="A102" t="s">
        <v>689</v>
      </c>
      <c r="B102" t="s">
        <v>685</v>
      </c>
      <c r="C102">
        <v>2022</v>
      </c>
    </row>
  </sheetData>
  <conditionalFormatting sqref="A1:A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AB8A-6397-453D-8250-6D336EC63AE4}">
  <dimension ref="A1:H90"/>
  <sheetViews>
    <sheetView zoomScale="90" zoomScaleNormal="90" workbookViewId="0">
      <selection activeCell="A89" sqref="A89"/>
    </sheetView>
  </sheetViews>
  <sheetFormatPr defaultRowHeight="14.4" x14ac:dyDescent="0.3"/>
  <cols>
    <col min="1" max="1" width="104.109375" customWidth="1"/>
    <col min="5" max="5" width="16.88671875" customWidth="1"/>
    <col min="6" max="6" width="15.109375" customWidth="1"/>
  </cols>
  <sheetData>
    <row r="1" spans="1:8" x14ac:dyDescent="0.3">
      <c r="A1" s="2" t="s">
        <v>0</v>
      </c>
      <c r="B1" s="2" t="s">
        <v>680</v>
      </c>
      <c r="C1" s="2" t="s">
        <v>1</v>
      </c>
      <c r="D1" s="2" t="s">
        <v>97</v>
      </c>
      <c r="E1" s="2" t="s">
        <v>442</v>
      </c>
      <c r="F1" s="2" t="s">
        <v>441</v>
      </c>
      <c r="G1" s="2" t="s">
        <v>260</v>
      </c>
      <c r="H1" s="2" t="s">
        <v>261</v>
      </c>
    </row>
    <row r="2" spans="1:8" x14ac:dyDescent="0.3">
      <c r="A2" t="s">
        <v>2</v>
      </c>
      <c r="B2" t="s">
        <v>681</v>
      </c>
      <c r="C2">
        <v>2019</v>
      </c>
      <c r="D2" t="s">
        <v>98</v>
      </c>
      <c r="E2" t="s">
        <v>195</v>
      </c>
      <c r="F2" t="s">
        <v>199</v>
      </c>
      <c r="G2" t="s">
        <v>262</v>
      </c>
      <c r="H2" t="s">
        <v>263</v>
      </c>
    </row>
    <row r="3" spans="1:8" x14ac:dyDescent="0.3">
      <c r="A3" t="s">
        <v>3</v>
      </c>
      <c r="B3" t="s">
        <v>681</v>
      </c>
      <c r="C3">
        <v>2020</v>
      </c>
      <c r="D3" t="s">
        <v>99</v>
      </c>
      <c r="E3" t="s">
        <v>195</v>
      </c>
      <c r="F3" t="s">
        <v>200</v>
      </c>
      <c r="G3" t="s">
        <v>264</v>
      </c>
      <c r="H3" t="s">
        <v>265</v>
      </c>
    </row>
    <row r="4" spans="1:8" x14ac:dyDescent="0.3">
      <c r="A4" t="s">
        <v>5</v>
      </c>
      <c r="B4" t="s">
        <v>681</v>
      </c>
      <c r="C4">
        <v>2022</v>
      </c>
      <c r="D4" t="s">
        <v>101</v>
      </c>
      <c r="E4" t="s">
        <v>195</v>
      </c>
      <c r="F4" t="s">
        <v>201</v>
      </c>
      <c r="G4" t="s">
        <v>267</v>
      </c>
      <c r="H4" t="s">
        <v>268</v>
      </c>
    </row>
    <row r="5" spans="1:8" x14ac:dyDescent="0.3">
      <c r="A5" t="s">
        <v>6</v>
      </c>
      <c r="B5" t="s">
        <v>681</v>
      </c>
      <c r="C5">
        <v>2022</v>
      </c>
      <c r="D5" t="s">
        <v>102</v>
      </c>
      <c r="E5" t="s">
        <v>197</v>
      </c>
      <c r="F5" t="s">
        <v>202</v>
      </c>
      <c r="G5" t="s">
        <v>269</v>
      </c>
      <c r="H5" t="s">
        <v>270</v>
      </c>
    </row>
    <row r="6" spans="1:8" x14ac:dyDescent="0.3">
      <c r="A6" t="s">
        <v>7</v>
      </c>
      <c r="B6" t="s">
        <v>681</v>
      </c>
      <c r="C6">
        <v>2022</v>
      </c>
      <c r="D6" t="s">
        <v>103</v>
      </c>
      <c r="E6" t="s">
        <v>195</v>
      </c>
      <c r="F6" t="s">
        <v>203</v>
      </c>
      <c r="G6" t="s">
        <v>271</v>
      </c>
      <c r="H6" t="s">
        <v>272</v>
      </c>
    </row>
    <row r="7" spans="1:8" x14ac:dyDescent="0.3">
      <c r="A7" t="s">
        <v>8</v>
      </c>
      <c r="B7" t="s">
        <v>681</v>
      </c>
      <c r="C7">
        <v>2022</v>
      </c>
      <c r="D7" t="s">
        <v>104</v>
      </c>
      <c r="E7" t="s">
        <v>195</v>
      </c>
      <c r="F7" t="s">
        <v>50</v>
      </c>
      <c r="G7" t="s">
        <v>273</v>
      </c>
      <c r="H7" t="s">
        <v>274</v>
      </c>
    </row>
    <row r="8" spans="1:8" x14ac:dyDescent="0.3">
      <c r="A8" t="s">
        <v>9</v>
      </c>
      <c r="B8" t="s">
        <v>681</v>
      </c>
      <c r="C8">
        <v>2020</v>
      </c>
      <c r="D8" t="s">
        <v>105</v>
      </c>
      <c r="E8" t="s">
        <v>195</v>
      </c>
      <c r="F8" t="s">
        <v>200</v>
      </c>
      <c r="G8" t="s">
        <v>275</v>
      </c>
      <c r="H8" t="s">
        <v>276</v>
      </c>
    </row>
    <row r="9" spans="1:8" x14ac:dyDescent="0.3">
      <c r="A9" t="s">
        <v>10</v>
      </c>
      <c r="B9" t="s">
        <v>681</v>
      </c>
      <c r="C9">
        <v>2023</v>
      </c>
      <c r="D9" t="s">
        <v>106</v>
      </c>
      <c r="E9" t="s">
        <v>195</v>
      </c>
      <c r="F9" t="s">
        <v>40</v>
      </c>
      <c r="G9" t="s">
        <v>277</v>
      </c>
      <c r="H9" t="s">
        <v>278</v>
      </c>
    </row>
    <row r="10" spans="1:8" x14ac:dyDescent="0.3">
      <c r="A10" t="s">
        <v>11</v>
      </c>
      <c r="B10" t="s">
        <v>681</v>
      </c>
      <c r="C10">
        <v>2014</v>
      </c>
      <c r="D10" t="s">
        <v>107</v>
      </c>
      <c r="E10" t="s">
        <v>195</v>
      </c>
      <c r="F10" t="s">
        <v>204</v>
      </c>
      <c r="H10" t="s">
        <v>279</v>
      </c>
    </row>
    <row r="11" spans="1:8" ht="15" customHeight="1" x14ac:dyDescent="0.3">
      <c r="A11" t="s">
        <v>12</v>
      </c>
      <c r="B11" t="s">
        <v>681</v>
      </c>
      <c r="C11">
        <v>2023</v>
      </c>
      <c r="D11" t="s">
        <v>108</v>
      </c>
      <c r="E11" t="s">
        <v>195</v>
      </c>
      <c r="F11" t="s">
        <v>205</v>
      </c>
      <c r="G11" t="s">
        <v>280</v>
      </c>
      <c r="H11" t="s">
        <v>281</v>
      </c>
    </row>
    <row r="12" spans="1:8" x14ac:dyDescent="0.3">
      <c r="A12" t="s">
        <v>14</v>
      </c>
      <c r="B12" t="s">
        <v>681</v>
      </c>
      <c r="C12">
        <v>2024</v>
      </c>
      <c r="D12" t="s">
        <v>110</v>
      </c>
      <c r="E12" t="s">
        <v>197</v>
      </c>
      <c r="F12" t="s">
        <v>207</v>
      </c>
      <c r="G12" t="s">
        <v>283</v>
      </c>
      <c r="H12" t="s">
        <v>284</v>
      </c>
    </row>
    <row r="13" spans="1:8" x14ac:dyDescent="0.3">
      <c r="A13" t="s">
        <v>15</v>
      </c>
      <c r="B13" t="s">
        <v>681</v>
      </c>
      <c r="C13">
        <v>2017</v>
      </c>
      <c r="D13" t="s">
        <v>111</v>
      </c>
      <c r="E13" t="s">
        <v>195</v>
      </c>
      <c r="F13" t="s">
        <v>208</v>
      </c>
      <c r="G13" t="s">
        <v>285</v>
      </c>
      <c r="H13" t="s">
        <v>286</v>
      </c>
    </row>
    <row r="14" spans="1:8" x14ac:dyDescent="0.3">
      <c r="A14" t="s">
        <v>16</v>
      </c>
      <c r="B14" t="s">
        <v>681</v>
      </c>
      <c r="C14">
        <v>2022</v>
      </c>
      <c r="D14" t="s">
        <v>112</v>
      </c>
      <c r="E14" t="s">
        <v>195</v>
      </c>
      <c r="F14" t="s">
        <v>209</v>
      </c>
      <c r="G14" t="s">
        <v>287</v>
      </c>
      <c r="H14" t="s">
        <v>288</v>
      </c>
    </row>
    <row r="15" spans="1:8" x14ac:dyDescent="0.3">
      <c r="A15" t="s">
        <v>17</v>
      </c>
      <c r="B15" t="s">
        <v>681</v>
      </c>
      <c r="C15">
        <v>2021</v>
      </c>
      <c r="D15" t="s">
        <v>113</v>
      </c>
      <c r="E15" t="s">
        <v>195</v>
      </c>
      <c r="F15" t="s">
        <v>210</v>
      </c>
      <c r="G15" t="s">
        <v>289</v>
      </c>
      <c r="H15" t="s">
        <v>290</v>
      </c>
    </row>
    <row r="16" spans="1:8" x14ac:dyDescent="0.3">
      <c r="A16" t="s">
        <v>18</v>
      </c>
      <c r="B16" t="s">
        <v>681</v>
      </c>
      <c r="C16">
        <v>2024</v>
      </c>
      <c r="D16" t="s">
        <v>114</v>
      </c>
      <c r="E16" t="s">
        <v>197</v>
      </c>
      <c r="F16" t="s">
        <v>211</v>
      </c>
      <c r="G16" t="s">
        <v>291</v>
      </c>
      <c r="H16" t="s">
        <v>292</v>
      </c>
    </row>
    <row r="17" spans="1:8" x14ac:dyDescent="0.3">
      <c r="A17" t="s">
        <v>19</v>
      </c>
      <c r="B17" t="s">
        <v>681</v>
      </c>
      <c r="C17">
        <v>2022</v>
      </c>
      <c r="D17" t="s">
        <v>115</v>
      </c>
      <c r="E17" t="s">
        <v>195</v>
      </c>
      <c r="F17" t="s">
        <v>50</v>
      </c>
      <c r="G17" t="s">
        <v>293</v>
      </c>
      <c r="H17" t="s">
        <v>294</v>
      </c>
    </row>
    <row r="18" spans="1:8" x14ac:dyDescent="0.3">
      <c r="A18" t="s">
        <v>21</v>
      </c>
      <c r="B18" t="s">
        <v>681</v>
      </c>
      <c r="C18">
        <v>2023</v>
      </c>
      <c r="D18" t="s">
        <v>117</v>
      </c>
      <c r="E18" t="s">
        <v>195</v>
      </c>
      <c r="F18" t="s">
        <v>213</v>
      </c>
      <c r="G18" t="s">
        <v>296</v>
      </c>
      <c r="H18" t="s">
        <v>297</v>
      </c>
    </row>
    <row r="19" spans="1:8" x14ac:dyDescent="0.3">
      <c r="A19" t="s">
        <v>23</v>
      </c>
      <c r="B19" t="s">
        <v>681</v>
      </c>
      <c r="C19">
        <v>2022</v>
      </c>
      <c r="D19" t="s">
        <v>119</v>
      </c>
      <c r="E19" t="s">
        <v>197</v>
      </c>
      <c r="F19" t="s">
        <v>214</v>
      </c>
      <c r="G19" t="s">
        <v>300</v>
      </c>
      <c r="H19" t="s">
        <v>301</v>
      </c>
    </row>
    <row r="20" spans="1:8" x14ac:dyDescent="0.3">
      <c r="A20" t="s">
        <v>24</v>
      </c>
      <c r="B20" t="s">
        <v>681</v>
      </c>
      <c r="C20">
        <v>2023</v>
      </c>
      <c r="D20" t="s">
        <v>120</v>
      </c>
      <c r="E20" t="s">
        <v>197</v>
      </c>
      <c r="F20" t="s">
        <v>214</v>
      </c>
      <c r="G20" t="s">
        <v>302</v>
      </c>
      <c r="H20" t="s">
        <v>303</v>
      </c>
    </row>
    <row r="21" spans="1:8" x14ac:dyDescent="0.3">
      <c r="A21" t="s">
        <v>25</v>
      </c>
      <c r="B21" t="s">
        <v>681</v>
      </c>
      <c r="C21">
        <v>2022</v>
      </c>
      <c r="D21" t="s">
        <v>121</v>
      </c>
      <c r="E21" t="s">
        <v>195</v>
      </c>
      <c r="F21" t="s">
        <v>50</v>
      </c>
      <c r="G21" t="s">
        <v>304</v>
      </c>
      <c r="H21" t="s">
        <v>305</v>
      </c>
    </row>
    <row r="22" spans="1:8" x14ac:dyDescent="0.3">
      <c r="A22" t="s">
        <v>26</v>
      </c>
      <c r="B22" t="s">
        <v>681</v>
      </c>
      <c r="C22">
        <v>2023</v>
      </c>
      <c r="D22" t="s">
        <v>122</v>
      </c>
      <c r="E22" t="s">
        <v>197</v>
      </c>
      <c r="F22" t="s">
        <v>207</v>
      </c>
      <c r="G22" t="s">
        <v>306</v>
      </c>
      <c r="H22" t="s">
        <v>307</v>
      </c>
    </row>
    <row r="23" spans="1:8" x14ac:dyDescent="0.3">
      <c r="A23" t="s">
        <v>27</v>
      </c>
      <c r="B23" t="s">
        <v>681</v>
      </c>
      <c r="C23">
        <v>2016</v>
      </c>
      <c r="D23" t="s">
        <v>123</v>
      </c>
      <c r="E23" t="s">
        <v>197</v>
      </c>
      <c r="F23" t="s">
        <v>215</v>
      </c>
      <c r="G23" t="s">
        <v>308</v>
      </c>
      <c r="H23" t="s">
        <v>309</v>
      </c>
    </row>
    <row r="24" spans="1:8" x14ac:dyDescent="0.3">
      <c r="A24" t="s">
        <v>28</v>
      </c>
      <c r="B24" t="s">
        <v>681</v>
      </c>
      <c r="C24">
        <v>2022</v>
      </c>
      <c r="D24" t="s">
        <v>125</v>
      </c>
      <c r="E24" t="s">
        <v>197</v>
      </c>
      <c r="F24" t="s">
        <v>216</v>
      </c>
      <c r="G24" t="s">
        <v>312</v>
      </c>
      <c r="H24" t="s">
        <v>313</v>
      </c>
    </row>
    <row r="25" spans="1:8" x14ac:dyDescent="0.3">
      <c r="A25" t="s">
        <v>29</v>
      </c>
      <c r="B25" t="s">
        <v>681</v>
      </c>
      <c r="C25">
        <v>2024</v>
      </c>
      <c r="D25" t="s">
        <v>126</v>
      </c>
      <c r="E25" t="s">
        <v>197</v>
      </c>
      <c r="F25" t="s">
        <v>217</v>
      </c>
      <c r="G25" t="s">
        <v>314</v>
      </c>
      <c r="H25" t="s">
        <v>315</v>
      </c>
    </row>
    <row r="26" spans="1:8" x14ac:dyDescent="0.3">
      <c r="A26" t="s">
        <v>30</v>
      </c>
      <c r="B26" t="s">
        <v>681</v>
      </c>
      <c r="C26">
        <v>2023</v>
      </c>
      <c r="D26" t="s">
        <v>127</v>
      </c>
      <c r="E26" t="s">
        <v>197</v>
      </c>
      <c r="F26" t="s">
        <v>216</v>
      </c>
      <c r="G26" t="s">
        <v>316</v>
      </c>
      <c r="H26" t="s">
        <v>317</v>
      </c>
    </row>
    <row r="27" spans="1:8" x14ac:dyDescent="0.3">
      <c r="A27" t="s">
        <v>31</v>
      </c>
      <c r="B27" t="s">
        <v>681</v>
      </c>
      <c r="C27">
        <v>2022</v>
      </c>
      <c r="D27" t="s">
        <v>128</v>
      </c>
      <c r="E27" t="s">
        <v>195</v>
      </c>
      <c r="F27" t="s">
        <v>199</v>
      </c>
      <c r="G27" t="s">
        <v>318</v>
      </c>
      <c r="H27" t="s">
        <v>319</v>
      </c>
    </row>
    <row r="28" spans="1:8" x14ac:dyDescent="0.3">
      <c r="A28" t="s">
        <v>32</v>
      </c>
      <c r="B28" t="s">
        <v>681</v>
      </c>
      <c r="C28">
        <v>2024</v>
      </c>
      <c r="D28" t="s">
        <v>129</v>
      </c>
      <c r="E28" t="s">
        <v>197</v>
      </c>
      <c r="F28" t="s">
        <v>218</v>
      </c>
      <c r="G28" t="s">
        <v>320</v>
      </c>
      <c r="H28" t="s">
        <v>321</v>
      </c>
    </row>
    <row r="29" spans="1:8" x14ac:dyDescent="0.3">
      <c r="A29" t="s">
        <v>33</v>
      </c>
      <c r="B29" t="s">
        <v>681</v>
      </c>
      <c r="C29">
        <v>2018</v>
      </c>
      <c r="D29" t="s">
        <v>130</v>
      </c>
      <c r="E29" t="s">
        <v>197</v>
      </c>
      <c r="F29" t="s">
        <v>217</v>
      </c>
      <c r="G29" t="s">
        <v>322</v>
      </c>
      <c r="H29" t="s">
        <v>323</v>
      </c>
    </row>
    <row r="30" spans="1:8" x14ac:dyDescent="0.3">
      <c r="A30" t="s">
        <v>34</v>
      </c>
      <c r="B30" t="s">
        <v>681</v>
      </c>
      <c r="C30">
        <v>2022</v>
      </c>
      <c r="D30" t="s">
        <v>131</v>
      </c>
      <c r="E30" t="s">
        <v>195</v>
      </c>
      <c r="F30" t="s">
        <v>199</v>
      </c>
      <c r="G30" t="s">
        <v>324</v>
      </c>
      <c r="H30" t="s">
        <v>325</v>
      </c>
    </row>
    <row r="31" spans="1:8" x14ac:dyDescent="0.3">
      <c r="A31" t="s">
        <v>35</v>
      </c>
      <c r="B31" t="s">
        <v>681</v>
      </c>
      <c r="C31">
        <v>2024</v>
      </c>
      <c r="D31" t="s">
        <v>132</v>
      </c>
      <c r="E31" t="s">
        <v>195</v>
      </c>
      <c r="F31" t="s">
        <v>76</v>
      </c>
      <c r="G31" t="s">
        <v>326</v>
      </c>
      <c r="H31" t="s">
        <v>327</v>
      </c>
    </row>
    <row r="32" spans="1:8" x14ac:dyDescent="0.3">
      <c r="A32" t="s">
        <v>36</v>
      </c>
      <c r="B32" t="s">
        <v>681</v>
      </c>
      <c r="C32">
        <v>2020</v>
      </c>
      <c r="D32" t="s">
        <v>133</v>
      </c>
      <c r="E32" t="s">
        <v>195</v>
      </c>
      <c r="F32" t="s">
        <v>219</v>
      </c>
      <c r="G32" t="s">
        <v>328</v>
      </c>
      <c r="H32" t="s">
        <v>329</v>
      </c>
    </row>
    <row r="33" spans="1:8" x14ac:dyDescent="0.3">
      <c r="A33" t="s">
        <v>37</v>
      </c>
      <c r="B33" t="s">
        <v>681</v>
      </c>
      <c r="C33">
        <v>2024</v>
      </c>
      <c r="D33" t="s">
        <v>134</v>
      </c>
      <c r="E33" t="s">
        <v>195</v>
      </c>
      <c r="F33" t="s">
        <v>220</v>
      </c>
      <c r="H33" t="s">
        <v>330</v>
      </c>
    </row>
    <row r="34" spans="1:8" x14ac:dyDescent="0.3">
      <c r="A34" t="s">
        <v>38</v>
      </c>
      <c r="B34" t="s">
        <v>681</v>
      </c>
      <c r="C34">
        <v>2020</v>
      </c>
      <c r="D34" t="s">
        <v>135</v>
      </c>
      <c r="E34" t="s">
        <v>195</v>
      </c>
      <c r="F34" t="s">
        <v>221</v>
      </c>
      <c r="G34" t="s">
        <v>331</v>
      </c>
      <c r="H34" t="s">
        <v>332</v>
      </c>
    </row>
    <row r="35" spans="1:8" x14ac:dyDescent="0.3">
      <c r="A35" t="s">
        <v>39</v>
      </c>
      <c r="B35" t="s">
        <v>681</v>
      </c>
      <c r="C35">
        <v>2019</v>
      </c>
      <c r="D35" t="s">
        <v>136</v>
      </c>
      <c r="E35" t="s">
        <v>197</v>
      </c>
      <c r="F35" t="s">
        <v>222</v>
      </c>
      <c r="G35" t="s">
        <v>333</v>
      </c>
      <c r="H35" t="s">
        <v>334</v>
      </c>
    </row>
    <row r="36" spans="1:8" x14ac:dyDescent="0.3">
      <c r="A36" t="s">
        <v>41</v>
      </c>
      <c r="B36" t="s">
        <v>681</v>
      </c>
      <c r="C36">
        <v>2024</v>
      </c>
      <c r="D36" t="s">
        <v>138</v>
      </c>
      <c r="E36" t="s">
        <v>197</v>
      </c>
      <c r="F36" t="s">
        <v>223</v>
      </c>
      <c r="G36" t="s">
        <v>336</v>
      </c>
      <c r="H36" t="s">
        <v>337</v>
      </c>
    </row>
    <row r="37" spans="1:8" x14ac:dyDescent="0.3">
      <c r="A37" t="s">
        <v>42</v>
      </c>
      <c r="B37" t="s">
        <v>681</v>
      </c>
      <c r="C37">
        <v>2013</v>
      </c>
      <c r="D37" t="s">
        <v>139</v>
      </c>
      <c r="E37" t="s">
        <v>195</v>
      </c>
      <c r="F37" t="s">
        <v>224</v>
      </c>
      <c r="G37" t="s">
        <v>338</v>
      </c>
      <c r="H37" t="s">
        <v>339</v>
      </c>
    </row>
    <row r="38" spans="1:8" x14ac:dyDescent="0.3">
      <c r="A38" t="s">
        <v>43</v>
      </c>
      <c r="B38" t="s">
        <v>681</v>
      </c>
      <c r="C38">
        <v>2021</v>
      </c>
      <c r="D38" t="s">
        <v>140</v>
      </c>
      <c r="E38" t="s">
        <v>195</v>
      </c>
      <c r="F38" t="s">
        <v>225</v>
      </c>
      <c r="G38" t="s">
        <v>340</v>
      </c>
      <c r="H38" t="s">
        <v>341</v>
      </c>
    </row>
    <row r="39" spans="1:8" x14ac:dyDescent="0.3">
      <c r="A39" t="s">
        <v>44</v>
      </c>
      <c r="B39" t="s">
        <v>681</v>
      </c>
      <c r="C39">
        <v>2024</v>
      </c>
      <c r="D39" t="s">
        <v>141</v>
      </c>
      <c r="E39" t="s">
        <v>197</v>
      </c>
      <c r="F39" t="s">
        <v>226</v>
      </c>
      <c r="G39" t="s">
        <v>342</v>
      </c>
      <c r="H39" t="s">
        <v>343</v>
      </c>
    </row>
    <row r="40" spans="1:8" x14ac:dyDescent="0.3">
      <c r="A40" t="s">
        <v>45</v>
      </c>
      <c r="B40" t="s">
        <v>681</v>
      </c>
      <c r="C40">
        <v>2022</v>
      </c>
      <c r="D40" t="s">
        <v>142</v>
      </c>
      <c r="E40" t="s">
        <v>195</v>
      </c>
      <c r="F40" t="s">
        <v>227</v>
      </c>
      <c r="G40" t="s">
        <v>344</v>
      </c>
      <c r="H40" t="s">
        <v>345</v>
      </c>
    </row>
    <row r="41" spans="1:8" x14ac:dyDescent="0.3">
      <c r="A41" t="s">
        <v>46</v>
      </c>
      <c r="B41" t="s">
        <v>681</v>
      </c>
      <c r="C41">
        <v>2018</v>
      </c>
      <c r="D41" t="s">
        <v>143</v>
      </c>
      <c r="E41" t="s">
        <v>195</v>
      </c>
      <c r="F41" t="s">
        <v>228</v>
      </c>
      <c r="G41" t="s">
        <v>346</v>
      </c>
      <c r="H41" t="s">
        <v>347</v>
      </c>
    </row>
    <row r="42" spans="1:8" x14ac:dyDescent="0.3">
      <c r="A42" t="s">
        <v>47</v>
      </c>
      <c r="B42" t="s">
        <v>681</v>
      </c>
      <c r="C42">
        <v>2022</v>
      </c>
      <c r="D42" t="s">
        <v>144</v>
      </c>
      <c r="E42" t="s">
        <v>195</v>
      </c>
      <c r="F42" t="s">
        <v>229</v>
      </c>
      <c r="G42" t="s">
        <v>348</v>
      </c>
      <c r="H42" t="s">
        <v>349</v>
      </c>
    </row>
    <row r="43" spans="1:8" x14ac:dyDescent="0.3">
      <c r="A43" t="s">
        <v>48</v>
      </c>
      <c r="B43" t="s">
        <v>681</v>
      </c>
      <c r="C43">
        <v>2023</v>
      </c>
      <c r="D43" t="s">
        <v>145</v>
      </c>
      <c r="E43" t="s">
        <v>195</v>
      </c>
      <c r="F43" t="s">
        <v>230</v>
      </c>
      <c r="G43" t="s">
        <v>350</v>
      </c>
      <c r="H43" t="s">
        <v>351</v>
      </c>
    </row>
    <row r="44" spans="1:8" x14ac:dyDescent="0.3">
      <c r="A44" t="s">
        <v>49</v>
      </c>
      <c r="B44" t="s">
        <v>681</v>
      </c>
      <c r="C44">
        <v>2020</v>
      </c>
      <c r="D44" t="s">
        <v>146</v>
      </c>
      <c r="E44" t="s">
        <v>197</v>
      </c>
      <c r="F44" t="s">
        <v>231</v>
      </c>
      <c r="G44" t="s">
        <v>352</v>
      </c>
      <c r="H44" t="s">
        <v>353</v>
      </c>
    </row>
    <row r="45" spans="1:8" x14ac:dyDescent="0.3">
      <c r="A45" t="s">
        <v>51</v>
      </c>
      <c r="B45" t="s">
        <v>681</v>
      </c>
      <c r="C45">
        <v>2018</v>
      </c>
      <c r="D45" t="s">
        <v>148</v>
      </c>
      <c r="E45" t="s">
        <v>195</v>
      </c>
      <c r="F45" t="s">
        <v>232</v>
      </c>
      <c r="G45" t="s">
        <v>355</v>
      </c>
      <c r="H45" t="s">
        <v>356</v>
      </c>
    </row>
    <row r="46" spans="1:8" x14ac:dyDescent="0.3">
      <c r="A46" t="s">
        <v>52</v>
      </c>
      <c r="B46" t="s">
        <v>681</v>
      </c>
      <c r="C46">
        <v>2017</v>
      </c>
      <c r="D46" t="s">
        <v>149</v>
      </c>
      <c r="E46" t="s">
        <v>195</v>
      </c>
      <c r="F46" t="s">
        <v>233</v>
      </c>
      <c r="G46" t="s">
        <v>357</v>
      </c>
      <c r="H46" t="s">
        <v>358</v>
      </c>
    </row>
    <row r="47" spans="1:8" x14ac:dyDescent="0.3">
      <c r="A47" t="s">
        <v>53</v>
      </c>
      <c r="B47" t="s">
        <v>681</v>
      </c>
      <c r="C47">
        <v>2022</v>
      </c>
      <c r="D47" t="s">
        <v>150</v>
      </c>
      <c r="E47" t="s">
        <v>195</v>
      </c>
      <c r="F47" t="s">
        <v>220</v>
      </c>
      <c r="H47" t="s">
        <v>359</v>
      </c>
    </row>
    <row r="48" spans="1:8" x14ac:dyDescent="0.3">
      <c r="A48" t="s">
        <v>54</v>
      </c>
      <c r="B48" t="s">
        <v>681</v>
      </c>
      <c r="C48">
        <v>2017</v>
      </c>
      <c r="D48" t="s">
        <v>151</v>
      </c>
      <c r="E48" t="s">
        <v>195</v>
      </c>
      <c r="F48" t="s">
        <v>234</v>
      </c>
      <c r="G48" t="s">
        <v>360</v>
      </c>
      <c r="H48" t="s">
        <v>361</v>
      </c>
    </row>
    <row r="49" spans="1:8" x14ac:dyDescent="0.3">
      <c r="A49" t="s">
        <v>55</v>
      </c>
      <c r="B49" t="s">
        <v>681</v>
      </c>
      <c r="C49">
        <v>2021</v>
      </c>
      <c r="D49" t="s">
        <v>152</v>
      </c>
      <c r="E49" t="s">
        <v>195</v>
      </c>
      <c r="F49" t="s">
        <v>235</v>
      </c>
      <c r="G49" t="s">
        <v>362</v>
      </c>
      <c r="H49" t="s">
        <v>363</v>
      </c>
    </row>
    <row r="50" spans="1:8" x14ac:dyDescent="0.3">
      <c r="A50" t="s">
        <v>56</v>
      </c>
      <c r="B50" t="s">
        <v>681</v>
      </c>
      <c r="C50">
        <v>2011</v>
      </c>
      <c r="D50" t="s">
        <v>153</v>
      </c>
      <c r="E50" t="s">
        <v>195</v>
      </c>
      <c r="F50" t="s">
        <v>199</v>
      </c>
      <c r="G50" t="s">
        <v>364</v>
      </c>
      <c r="H50" t="s">
        <v>365</v>
      </c>
    </row>
    <row r="51" spans="1:8" x14ac:dyDescent="0.3">
      <c r="A51" t="s">
        <v>57</v>
      </c>
      <c r="B51" t="s">
        <v>681</v>
      </c>
      <c r="C51">
        <v>2024</v>
      </c>
      <c r="D51" t="s">
        <v>154</v>
      </c>
      <c r="E51" t="s">
        <v>197</v>
      </c>
      <c r="F51" t="s">
        <v>217</v>
      </c>
      <c r="G51" t="s">
        <v>366</v>
      </c>
      <c r="H51" t="s">
        <v>367</v>
      </c>
    </row>
    <row r="52" spans="1:8" x14ac:dyDescent="0.3">
      <c r="A52" t="s">
        <v>58</v>
      </c>
      <c r="B52" t="s">
        <v>681</v>
      </c>
      <c r="C52">
        <v>2023</v>
      </c>
      <c r="D52" t="s">
        <v>155</v>
      </c>
      <c r="E52" t="s">
        <v>197</v>
      </c>
      <c r="F52" t="s">
        <v>236</v>
      </c>
      <c r="G52" t="s">
        <v>368</v>
      </c>
      <c r="H52" t="s">
        <v>369</v>
      </c>
    </row>
    <row r="53" spans="1:8" x14ac:dyDescent="0.3">
      <c r="A53" t="s">
        <v>59</v>
      </c>
      <c r="B53" t="s">
        <v>681</v>
      </c>
      <c r="C53">
        <v>2019</v>
      </c>
      <c r="D53" t="s">
        <v>156</v>
      </c>
      <c r="E53" t="s">
        <v>197</v>
      </c>
      <c r="F53" t="s">
        <v>237</v>
      </c>
      <c r="G53" t="s">
        <v>370</v>
      </c>
      <c r="H53" t="s">
        <v>371</v>
      </c>
    </row>
    <row r="54" spans="1:8" x14ac:dyDescent="0.3">
      <c r="A54" t="s">
        <v>61</v>
      </c>
      <c r="B54" t="s">
        <v>681</v>
      </c>
      <c r="C54">
        <v>2023</v>
      </c>
      <c r="D54" t="s">
        <v>158</v>
      </c>
      <c r="E54" t="s">
        <v>195</v>
      </c>
      <c r="F54" t="s">
        <v>40</v>
      </c>
      <c r="G54" t="s">
        <v>373</v>
      </c>
      <c r="H54" t="s">
        <v>374</v>
      </c>
    </row>
    <row r="55" spans="1:8" x14ac:dyDescent="0.3">
      <c r="A55" t="s">
        <v>62</v>
      </c>
      <c r="B55" t="s">
        <v>681</v>
      </c>
      <c r="C55">
        <v>2020</v>
      </c>
      <c r="D55" t="s">
        <v>159</v>
      </c>
      <c r="E55" t="s">
        <v>197</v>
      </c>
      <c r="F55" t="s">
        <v>238</v>
      </c>
      <c r="G55" t="s">
        <v>375</v>
      </c>
      <c r="H55" t="s">
        <v>376</v>
      </c>
    </row>
    <row r="56" spans="1:8" x14ac:dyDescent="0.3">
      <c r="A56" t="s">
        <v>63</v>
      </c>
      <c r="B56" t="s">
        <v>681</v>
      </c>
      <c r="C56">
        <v>2024</v>
      </c>
      <c r="D56" t="s">
        <v>160</v>
      </c>
      <c r="E56" t="s">
        <v>195</v>
      </c>
      <c r="F56" t="s">
        <v>76</v>
      </c>
      <c r="G56" t="s">
        <v>377</v>
      </c>
      <c r="H56" t="s">
        <v>378</v>
      </c>
    </row>
    <row r="57" spans="1:8" x14ac:dyDescent="0.3">
      <c r="A57" t="s">
        <v>65</v>
      </c>
      <c r="B57" t="s">
        <v>681</v>
      </c>
      <c r="C57">
        <v>2022</v>
      </c>
      <c r="D57" t="s">
        <v>162</v>
      </c>
      <c r="E57" t="s">
        <v>195</v>
      </c>
      <c r="F57" t="s">
        <v>239</v>
      </c>
      <c r="G57" t="s">
        <v>381</v>
      </c>
      <c r="H57" t="s">
        <v>382</v>
      </c>
    </row>
    <row r="58" spans="1:8" x14ac:dyDescent="0.3">
      <c r="A58" t="s">
        <v>66</v>
      </c>
      <c r="B58" t="s">
        <v>681</v>
      </c>
      <c r="C58">
        <v>2024</v>
      </c>
      <c r="D58" t="s">
        <v>163</v>
      </c>
      <c r="E58" t="s">
        <v>195</v>
      </c>
      <c r="F58" t="s">
        <v>220</v>
      </c>
      <c r="H58" t="s">
        <v>383</v>
      </c>
    </row>
    <row r="59" spans="1:8" x14ac:dyDescent="0.3">
      <c r="A59" t="s">
        <v>67</v>
      </c>
      <c r="B59" t="s">
        <v>681</v>
      </c>
      <c r="C59">
        <v>2018</v>
      </c>
      <c r="D59" t="s">
        <v>164</v>
      </c>
      <c r="E59" t="s">
        <v>195</v>
      </c>
      <c r="F59" t="s">
        <v>199</v>
      </c>
      <c r="G59" t="s">
        <v>384</v>
      </c>
      <c r="H59" t="s">
        <v>385</v>
      </c>
    </row>
    <row r="60" spans="1:8" x14ac:dyDescent="0.3">
      <c r="A60" t="s">
        <v>69</v>
      </c>
      <c r="B60" t="s">
        <v>681</v>
      </c>
      <c r="C60">
        <v>2019</v>
      </c>
      <c r="D60" t="s">
        <v>166</v>
      </c>
      <c r="E60" t="s">
        <v>197</v>
      </c>
      <c r="F60" t="s">
        <v>240</v>
      </c>
      <c r="H60" t="s">
        <v>387</v>
      </c>
    </row>
    <row r="61" spans="1:8" x14ac:dyDescent="0.3">
      <c r="A61" t="s">
        <v>70</v>
      </c>
      <c r="B61" t="s">
        <v>681</v>
      </c>
      <c r="C61">
        <v>2023</v>
      </c>
      <c r="D61" t="s">
        <v>167</v>
      </c>
      <c r="E61" t="s">
        <v>197</v>
      </c>
      <c r="F61" t="s">
        <v>241</v>
      </c>
      <c r="G61" t="s">
        <v>388</v>
      </c>
      <c r="H61" t="s">
        <v>389</v>
      </c>
    </row>
    <row r="62" spans="1:8" x14ac:dyDescent="0.3">
      <c r="A62" t="s">
        <v>71</v>
      </c>
      <c r="B62" t="s">
        <v>681</v>
      </c>
      <c r="C62">
        <v>2022</v>
      </c>
      <c r="D62" t="s">
        <v>168</v>
      </c>
      <c r="E62" t="s">
        <v>195</v>
      </c>
      <c r="F62" t="s">
        <v>242</v>
      </c>
      <c r="G62" t="s">
        <v>390</v>
      </c>
      <c r="H62" t="s">
        <v>391</v>
      </c>
    </row>
    <row r="63" spans="1:8" x14ac:dyDescent="0.3">
      <c r="A63" t="s">
        <v>72</v>
      </c>
      <c r="B63" t="s">
        <v>681</v>
      </c>
      <c r="C63">
        <v>2020</v>
      </c>
      <c r="D63" t="s">
        <v>169</v>
      </c>
      <c r="E63" t="s">
        <v>195</v>
      </c>
      <c r="F63" t="s">
        <v>243</v>
      </c>
      <c r="G63" t="s">
        <v>392</v>
      </c>
      <c r="H63" t="s">
        <v>393</v>
      </c>
    </row>
    <row r="64" spans="1:8" x14ac:dyDescent="0.3">
      <c r="A64" t="s">
        <v>73</v>
      </c>
      <c r="B64" t="s">
        <v>681</v>
      </c>
      <c r="C64">
        <v>2023</v>
      </c>
      <c r="D64" t="s">
        <v>170</v>
      </c>
      <c r="E64" t="s">
        <v>195</v>
      </c>
      <c r="F64" t="s">
        <v>244</v>
      </c>
      <c r="G64" t="s">
        <v>394</v>
      </c>
      <c r="H64" t="s">
        <v>395</v>
      </c>
    </row>
    <row r="65" spans="1:8" x14ac:dyDescent="0.3">
      <c r="A65" t="s">
        <v>74</v>
      </c>
      <c r="B65" t="s">
        <v>681</v>
      </c>
      <c r="C65">
        <v>2021</v>
      </c>
      <c r="D65" t="s">
        <v>171</v>
      </c>
      <c r="E65" t="s">
        <v>195</v>
      </c>
      <c r="F65" t="s">
        <v>245</v>
      </c>
      <c r="G65" t="s">
        <v>396</v>
      </c>
      <c r="H65" t="s">
        <v>397</v>
      </c>
    </row>
    <row r="66" spans="1:8" x14ac:dyDescent="0.3">
      <c r="A66" t="s">
        <v>75</v>
      </c>
      <c r="B66" t="s">
        <v>681</v>
      </c>
      <c r="C66">
        <v>2024</v>
      </c>
      <c r="D66" t="s">
        <v>172</v>
      </c>
      <c r="E66" t="s">
        <v>195</v>
      </c>
      <c r="F66" t="s">
        <v>76</v>
      </c>
      <c r="G66" t="s">
        <v>398</v>
      </c>
      <c r="H66" t="s">
        <v>399</v>
      </c>
    </row>
    <row r="67" spans="1:8" x14ac:dyDescent="0.3">
      <c r="A67" t="s">
        <v>77</v>
      </c>
      <c r="B67" t="s">
        <v>681</v>
      </c>
      <c r="C67">
        <v>2011</v>
      </c>
      <c r="D67" t="s">
        <v>174</v>
      </c>
      <c r="E67" t="s">
        <v>195</v>
      </c>
      <c r="F67" t="s">
        <v>246</v>
      </c>
      <c r="G67" t="s">
        <v>401</v>
      </c>
      <c r="H67" t="s">
        <v>402</v>
      </c>
    </row>
    <row r="68" spans="1:8" x14ac:dyDescent="0.3">
      <c r="A68" t="s">
        <v>78</v>
      </c>
      <c r="B68" t="s">
        <v>681</v>
      </c>
      <c r="C68">
        <v>2012</v>
      </c>
      <c r="D68" t="s">
        <v>175</v>
      </c>
      <c r="E68" t="s">
        <v>195</v>
      </c>
      <c r="F68" t="s">
        <v>247</v>
      </c>
      <c r="G68" t="s">
        <v>403</v>
      </c>
      <c r="H68" t="s">
        <v>404</v>
      </c>
    </row>
    <row r="69" spans="1:8" x14ac:dyDescent="0.3">
      <c r="A69" t="s">
        <v>79</v>
      </c>
      <c r="B69" t="s">
        <v>681</v>
      </c>
      <c r="C69">
        <v>2019</v>
      </c>
      <c r="D69" t="s">
        <v>176</v>
      </c>
      <c r="E69" t="s">
        <v>195</v>
      </c>
      <c r="F69" t="s">
        <v>248</v>
      </c>
      <c r="G69" t="s">
        <v>405</v>
      </c>
      <c r="H69" t="s">
        <v>406</v>
      </c>
    </row>
    <row r="70" spans="1:8" x14ac:dyDescent="0.3">
      <c r="A70" t="s">
        <v>80</v>
      </c>
      <c r="B70" t="s">
        <v>681</v>
      </c>
      <c r="C70">
        <v>2018</v>
      </c>
      <c r="D70" t="s">
        <v>177</v>
      </c>
      <c r="E70" t="s">
        <v>195</v>
      </c>
      <c r="F70" t="s">
        <v>249</v>
      </c>
      <c r="G70" t="s">
        <v>407</v>
      </c>
      <c r="H70" t="s">
        <v>408</v>
      </c>
    </row>
    <row r="71" spans="1:8" x14ac:dyDescent="0.3">
      <c r="A71" t="s">
        <v>81</v>
      </c>
      <c r="B71" t="s">
        <v>681</v>
      </c>
      <c r="C71">
        <v>2023</v>
      </c>
      <c r="D71" t="s">
        <v>178</v>
      </c>
      <c r="E71" t="s">
        <v>198</v>
      </c>
      <c r="F71" t="s">
        <v>250</v>
      </c>
      <c r="G71" t="s">
        <v>409</v>
      </c>
      <c r="H71" t="s">
        <v>410</v>
      </c>
    </row>
    <row r="72" spans="1:8" x14ac:dyDescent="0.3">
      <c r="A72" t="s">
        <v>82</v>
      </c>
      <c r="B72" t="s">
        <v>681</v>
      </c>
      <c r="C72">
        <v>2015</v>
      </c>
      <c r="D72" t="s">
        <v>179</v>
      </c>
      <c r="E72" t="s">
        <v>197</v>
      </c>
      <c r="F72" t="s">
        <v>251</v>
      </c>
      <c r="H72" t="s">
        <v>411</v>
      </c>
    </row>
    <row r="73" spans="1:8" x14ac:dyDescent="0.3">
      <c r="A73" t="s">
        <v>83</v>
      </c>
      <c r="B73" t="s">
        <v>681</v>
      </c>
      <c r="C73">
        <v>2020</v>
      </c>
      <c r="D73" t="s">
        <v>180</v>
      </c>
      <c r="E73" t="s">
        <v>197</v>
      </c>
      <c r="F73" t="s">
        <v>241</v>
      </c>
      <c r="G73" t="s">
        <v>412</v>
      </c>
      <c r="H73" t="s">
        <v>413</v>
      </c>
    </row>
    <row r="74" spans="1:8" x14ac:dyDescent="0.3">
      <c r="A74" t="s">
        <v>84</v>
      </c>
      <c r="B74" t="s">
        <v>681</v>
      </c>
      <c r="C74">
        <v>2014</v>
      </c>
      <c r="D74" t="s">
        <v>181</v>
      </c>
      <c r="E74" t="s">
        <v>197</v>
      </c>
      <c r="F74" t="s">
        <v>252</v>
      </c>
      <c r="G74" t="s">
        <v>414</v>
      </c>
      <c r="H74" t="s">
        <v>415</v>
      </c>
    </row>
    <row r="75" spans="1:8" x14ac:dyDescent="0.3">
      <c r="A75" t="s">
        <v>85</v>
      </c>
      <c r="B75" t="s">
        <v>681</v>
      </c>
      <c r="C75">
        <v>2023</v>
      </c>
      <c r="D75" t="s">
        <v>182</v>
      </c>
      <c r="E75" t="s">
        <v>197</v>
      </c>
      <c r="F75" t="s">
        <v>253</v>
      </c>
      <c r="G75" t="s">
        <v>416</v>
      </c>
      <c r="H75" t="s">
        <v>417</v>
      </c>
    </row>
    <row r="76" spans="1:8" x14ac:dyDescent="0.3">
      <c r="A76" t="s">
        <v>87</v>
      </c>
      <c r="B76" t="s">
        <v>681</v>
      </c>
      <c r="C76">
        <v>2021</v>
      </c>
      <c r="D76" t="s">
        <v>184</v>
      </c>
      <c r="E76" t="s">
        <v>197</v>
      </c>
      <c r="F76" t="s">
        <v>254</v>
      </c>
      <c r="G76" t="s">
        <v>419</v>
      </c>
      <c r="H76" t="s">
        <v>420</v>
      </c>
    </row>
    <row r="77" spans="1:8" x14ac:dyDescent="0.3">
      <c r="A77" t="s">
        <v>88</v>
      </c>
      <c r="B77" t="s">
        <v>681</v>
      </c>
      <c r="C77">
        <v>2024</v>
      </c>
      <c r="D77" t="s">
        <v>185</v>
      </c>
      <c r="E77" t="s">
        <v>195</v>
      </c>
      <c r="F77" t="s">
        <v>76</v>
      </c>
      <c r="G77" t="s">
        <v>421</v>
      </c>
      <c r="H77" t="s">
        <v>422</v>
      </c>
    </row>
    <row r="78" spans="1:8" x14ac:dyDescent="0.3">
      <c r="A78" t="s">
        <v>89</v>
      </c>
      <c r="B78" t="s">
        <v>681</v>
      </c>
      <c r="C78">
        <v>2021</v>
      </c>
      <c r="D78" t="s">
        <v>186</v>
      </c>
      <c r="E78" t="s">
        <v>197</v>
      </c>
      <c r="F78" t="s">
        <v>255</v>
      </c>
      <c r="G78" t="s">
        <v>423</v>
      </c>
      <c r="H78" t="s">
        <v>424</v>
      </c>
    </row>
    <row r="79" spans="1:8" x14ac:dyDescent="0.3">
      <c r="A79" t="s">
        <v>90</v>
      </c>
      <c r="B79" t="s">
        <v>681</v>
      </c>
      <c r="C79">
        <v>2024</v>
      </c>
      <c r="D79" t="s">
        <v>187</v>
      </c>
      <c r="E79" t="s">
        <v>197</v>
      </c>
      <c r="F79" t="s">
        <v>207</v>
      </c>
      <c r="G79" t="s">
        <v>425</v>
      </c>
      <c r="H79" t="s">
        <v>426</v>
      </c>
    </row>
    <row r="80" spans="1:8" x14ac:dyDescent="0.3">
      <c r="A80" t="s">
        <v>91</v>
      </c>
      <c r="B80" t="s">
        <v>681</v>
      </c>
      <c r="C80">
        <v>2020</v>
      </c>
      <c r="D80" t="s">
        <v>188</v>
      </c>
      <c r="E80" t="s">
        <v>195</v>
      </c>
      <c r="F80" t="s">
        <v>256</v>
      </c>
      <c r="G80" t="s">
        <v>427</v>
      </c>
      <c r="H80" t="s">
        <v>428</v>
      </c>
    </row>
    <row r="81" spans="1:8" x14ac:dyDescent="0.3">
      <c r="A81" t="s">
        <v>92</v>
      </c>
      <c r="B81" t="s">
        <v>681</v>
      </c>
      <c r="C81">
        <v>2024</v>
      </c>
      <c r="D81" t="s">
        <v>189</v>
      </c>
      <c r="E81" t="s">
        <v>197</v>
      </c>
      <c r="F81" t="s">
        <v>241</v>
      </c>
      <c r="G81" t="s">
        <v>429</v>
      </c>
      <c r="H81" t="s">
        <v>430</v>
      </c>
    </row>
    <row r="82" spans="1:8" x14ac:dyDescent="0.3">
      <c r="A82" t="s">
        <v>93</v>
      </c>
      <c r="B82" t="s">
        <v>681</v>
      </c>
      <c r="C82">
        <v>2020</v>
      </c>
      <c r="D82" t="s">
        <v>190</v>
      </c>
      <c r="E82" t="s">
        <v>197</v>
      </c>
      <c r="F82" t="s">
        <v>257</v>
      </c>
      <c r="G82" t="s">
        <v>431</v>
      </c>
      <c r="H82" t="s">
        <v>432</v>
      </c>
    </row>
    <row r="83" spans="1:8" x14ac:dyDescent="0.3">
      <c r="A83" t="s">
        <v>94</v>
      </c>
      <c r="B83" t="s">
        <v>681</v>
      </c>
      <c r="C83">
        <v>2013</v>
      </c>
      <c r="D83" t="s">
        <v>192</v>
      </c>
      <c r="E83" t="s">
        <v>195</v>
      </c>
      <c r="F83" t="s">
        <v>259</v>
      </c>
      <c r="G83" t="s">
        <v>435</v>
      </c>
      <c r="H83" t="s">
        <v>436</v>
      </c>
    </row>
    <row r="84" spans="1:8" x14ac:dyDescent="0.3">
      <c r="A84" t="s">
        <v>95</v>
      </c>
      <c r="B84" t="s">
        <v>681</v>
      </c>
      <c r="C84">
        <v>2022</v>
      </c>
      <c r="D84" t="s">
        <v>193</v>
      </c>
      <c r="E84" t="s">
        <v>197</v>
      </c>
      <c r="F84" t="s">
        <v>207</v>
      </c>
      <c r="G84" t="s">
        <v>437</v>
      </c>
      <c r="H84" t="s">
        <v>438</v>
      </c>
    </row>
    <row r="85" spans="1:8" x14ac:dyDescent="0.3">
      <c r="A85" t="s">
        <v>472</v>
      </c>
      <c r="B85" t="s">
        <v>683</v>
      </c>
      <c r="C85">
        <v>2017</v>
      </c>
      <c r="D85" t="s">
        <v>504</v>
      </c>
      <c r="E85" t="s">
        <v>542</v>
      </c>
      <c r="F85" t="s">
        <v>537</v>
      </c>
      <c r="G85" t="s">
        <v>545</v>
      </c>
      <c r="H85" t="s">
        <v>575</v>
      </c>
    </row>
    <row r="86" spans="1:8" x14ac:dyDescent="0.3">
      <c r="A86" t="s">
        <v>473</v>
      </c>
      <c r="B86" t="s">
        <v>683</v>
      </c>
      <c r="C86">
        <v>2019</v>
      </c>
      <c r="D86" t="s">
        <v>505</v>
      </c>
      <c r="E86" t="s">
        <v>542</v>
      </c>
      <c r="F86" t="s">
        <v>538</v>
      </c>
      <c r="G86" t="s">
        <v>546</v>
      </c>
      <c r="H86" t="s">
        <v>576</v>
      </c>
    </row>
    <row r="87" spans="1:8" x14ac:dyDescent="0.3">
      <c r="A87" t="s">
        <v>453</v>
      </c>
      <c r="B87" t="s">
        <v>684</v>
      </c>
      <c r="C87">
        <v>2024</v>
      </c>
      <c r="D87" t="s">
        <v>613</v>
      </c>
      <c r="E87" t="s">
        <v>636</v>
      </c>
      <c r="F87" t="s">
        <v>654</v>
      </c>
      <c r="G87" t="s">
        <v>677</v>
      </c>
      <c r="H87" t="str">
        <f>HYPERLINK("http://dx.doi.org/10.1145/3651640.3651648","http://dx.doi.org/10.1145/3651640.3651648")</f>
        <v>http://dx.doi.org/10.1145/3651640.3651648</v>
      </c>
    </row>
    <row r="88" spans="1:8" x14ac:dyDescent="0.3">
      <c r="A88" t="s">
        <v>591</v>
      </c>
      <c r="B88" t="s">
        <v>684</v>
      </c>
      <c r="C88">
        <v>2018</v>
      </c>
      <c r="D88" t="s">
        <v>619</v>
      </c>
      <c r="E88" t="s">
        <v>636</v>
      </c>
      <c r="F88" t="s">
        <v>662</v>
      </c>
      <c r="G88" t="s">
        <v>439</v>
      </c>
      <c r="H88" t="str">
        <f>HYPERLINK("http://dx.doi.org/10.1007/978-3-319-71734-0_4","http://dx.doi.org/10.1007/978-3-319-71734-0_4")</f>
        <v>http://dx.doi.org/10.1007/978-3-319-71734-0_4</v>
      </c>
    </row>
    <row r="89" spans="1:8" x14ac:dyDescent="0.3">
      <c r="A89" t="s">
        <v>688</v>
      </c>
      <c r="B89" t="s">
        <v>685</v>
      </c>
      <c r="C89">
        <v>2022</v>
      </c>
    </row>
    <row r="90" spans="1:8" x14ac:dyDescent="0.3">
      <c r="A90" t="s">
        <v>689</v>
      </c>
      <c r="B90" t="s">
        <v>685</v>
      </c>
      <c r="C90">
        <v>2022</v>
      </c>
    </row>
  </sheetData>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E2E8C-C5B2-499E-B7EB-106B83709110}">
  <dimension ref="A1:D2"/>
  <sheetViews>
    <sheetView tabSelected="1" zoomScale="90" zoomScaleNormal="90" workbookViewId="0">
      <selection activeCell="L15" sqref="L15"/>
    </sheetView>
  </sheetViews>
  <sheetFormatPr defaultRowHeight="14.4" x14ac:dyDescent="0.3"/>
  <cols>
    <col min="2" max="2" width="12.21875" customWidth="1"/>
    <col min="3" max="3" width="13.5546875" customWidth="1"/>
  </cols>
  <sheetData>
    <row r="1" spans="1:4" x14ac:dyDescent="0.3">
      <c r="A1" s="2" t="s">
        <v>690</v>
      </c>
      <c r="B1" s="2" t="s">
        <v>691</v>
      </c>
      <c r="C1" s="2" t="s">
        <v>692</v>
      </c>
      <c r="D1" s="2" t="s">
        <v>693</v>
      </c>
    </row>
    <row r="2" spans="1:4" x14ac:dyDescent="0.3">
      <c r="A2">
        <v>210</v>
      </c>
      <c r="B2">
        <v>109</v>
      </c>
      <c r="C2">
        <v>12</v>
      </c>
      <c r="D2">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full_list</vt:lpstr>
      <vt:lpstr>removing_duplicates</vt:lpstr>
      <vt:lpstr>removing_proceedings</vt:lpstr>
      <vt:lpstr>counting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Laiq</dc:creator>
  <cp:lastModifiedBy>Muhammad Laiq</cp:lastModifiedBy>
  <dcterms:created xsi:type="dcterms:W3CDTF">2015-06-05T18:17:20Z</dcterms:created>
  <dcterms:modified xsi:type="dcterms:W3CDTF">2025-10-02T13:01:20Z</dcterms:modified>
</cp:coreProperties>
</file>