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mc:AlternateContent xmlns:mc="http://schemas.openxmlformats.org/markup-compatibility/2006">
    <mc:Choice Requires="x15">
      <x15ac:absPath xmlns:x15ac="http://schemas.microsoft.com/office/spreadsheetml/2010/11/ac" url="/Users/laiunce/Google Drive/scraping/"/>
    </mc:Choice>
  </mc:AlternateContent>
  <bookViews>
    <workbookView xWindow="0" yWindow="460" windowWidth="28800" windowHeight="16540" tabRatio="500"/>
  </bookViews>
  <sheets>
    <sheet name="ks mas inventado"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3" i="1" l="1"/>
  <c r="J4" i="1"/>
  <c r="J5" i="1"/>
  <c r="J6" i="1"/>
  <c r="J7" i="1"/>
  <c r="J8" i="1"/>
  <c r="J9" i="1"/>
  <c r="J10" i="1"/>
  <c r="J11" i="1"/>
  <c r="J2" i="1"/>
  <c r="I3" i="1"/>
  <c r="I4" i="1"/>
  <c r="I5" i="1"/>
  <c r="I6" i="1"/>
  <c r="I7" i="1"/>
  <c r="I8" i="1"/>
  <c r="I9" i="1"/>
  <c r="I10" i="1"/>
  <c r="I11" i="1"/>
  <c r="I2" i="1"/>
  <c r="G10" i="1"/>
  <c r="F2" i="1"/>
  <c r="F3" i="1"/>
  <c r="F4" i="1"/>
  <c r="F5" i="1"/>
  <c r="F6" i="1"/>
  <c r="F7" i="1"/>
  <c r="F8" i="1"/>
  <c r="F9" i="1"/>
  <c r="F10" i="1"/>
  <c r="F11" i="1"/>
  <c r="L3" i="1"/>
  <c r="O3" i="1"/>
  <c r="P3" i="1"/>
  <c r="L4" i="1"/>
  <c r="M4" i="1"/>
  <c r="O4" i="1"/>
  <c r="P4" i="1"/>
  <c r="L5" i="1"/>
  <c r="M5" i="1"/>
  <c r="O5" i="1"/>
  <c r="P5" i="1"/>
  <c r="L6" i="1"/>
  <c r="M6" i="1"/>
  <c r="O6" i="1"/>
  <c r="P6" i="1"/>
  <c r="L7" i="1"/>
  <c r="M7" i="1"/>
  <c r="O7" i="1"/>
  <c r="P7" i="1"/>
  <c r="L8" i="1"/>
  <c r="M8" i="1"/>
  <c r="O8" i="1"/>
  <c r="P8" i="1"/>
  <c r="L9" i="1"/>
  <c r="M9" i="1"/>
  <c r="O9" i="1"/>
  <c r="P9" i="1"/>
  <c r="L10" i="1"/>
  <c r="M10" i="1"/>
  <c r="O10" i="1"/>
  <c r="P10" i="1"/>
  <c r="L11" i="1"/>
  <c r="M11" i="1"/>
  <c r="O11" i="1"/>
  <c r="P11" i="1"/>
  <c r="L2" i="1"/>
  <c r="O2" i="1"/>
  <c r="P2" i="1"/>
  <c r="M2" i="1"/>
  <c r="M3" i="1"/>
  <c r="D2" i="1"/>
  <c r="D3" i="1"/>
  <c r="D4" i="1"/>
  <c r="D5" i="1"/>
  <c r="D6" i="1"/>
  <c r="D7" i="1"/>
  <c r="D8" i="1"/>
  <c r="D9" i="1"/>
  <c r="D10" i="1"/>
  <c r="D11" i="1"/>
  <c r="E4" i="1"/>
  <c r="G4" i="1"/>
  <c r="H4" i="1"/>
  <c r="A3" i="1"/>
  <c r="A4" i="1"/>
  <c r="A5" i="1"/>
  <c r="A6" i="1"/>
  <c r="A7" i="1"/>
  <c r="A8" i="1"/>
  <c r="A9" i="1"/>
  <c r="A10" i="1"/>
  <c r="A11" i="1"/>
  <c r="A2" i="1"/>
  <c r="N6" i="1"/>
  <c r="N3" i="1"/>
  <c r="N4" i="1"/>
  <c r="N5" i="1"/>
  <c r="N7" i="1"/>
  <c r="N8" i="1"/>
  <c r="N9" i="1"/>
  <c r="N10" i="1"/>
  <c r="N11" i="1"/>
  <c r="N2" i="1"/>
  <c r="E7" i="1"/>
  <c r="G7" i="1"/>
  <c r="H7" i="1"/>
  <c r="E8" i="1"/>
  <c r="G8" i="1"/>
  <c r="H8" i="1"/>
  <c r="E9" i="1"/>
  <c r="G9" i="1"/>
  <c r="H9" i="1"/>
  <c r="E10" i="1"/>
  <c r="H10" i="1"/>
  <c r="E11" i="1"/>
  <c r="G11" i="1"/>
  <c r="H11" i="1"/>
  <c r="E3" i="1"/>
  <c r="G3" i="1"/>
  <c r="H3" i="1"/>
  <c r="E5" i="1"/>
  <c r="G5" i="1"/>
  <c r="H5" i="1"/>
  <c r="E6" i="1"/>
  <c r="G6" i="1"/>
  <c r="H6" i="1"/>
  <c r="E2" i="1"/>
  <c r="G2" i="1"/>
  <c r="H2" i="1"/>
</calcChain>
</file>

<file path=xl/sharedStrings.xml><?xml version="1.0" encoding="utf-8"?>
<sst xmlns="http://schemas.openxmlformats.org/spreadsheetml/2006/main" count="24" uniqueCount="23">
  <si>
    <t>porcentja malos</t>
  </si>
  <si>
    <t>porcentaje acum malos</t>
  </si>
  <si>
    <t>porcentja bueno</t>
  </si>
  <si>
    <t>porcentaje acum buenos</t>
  </si>
  <si>
    <t>malos</t>
  </si>
  <si>
    <t>buenos</t>
  </si>
  <si>
    <t>total</t>
  </si>
  <si>
    <t>acumulado probabilidad</t>
  </si>
  <si>
    <t>porcentaje cantidad acumulada</t>
  </si>
  <si>
    <t>http://dni-institute.in/blogs/predictive-model-performance-statistics/</t>
  </si>
  <si>
    <t>Roc:</t>
  </si>
  <si>
    <t>en el eje y los verdaderos positivos y verdderos negativos</t>
  </si>
  <si>
    <t>en el eje x los falsos positivos y falsos negativos</t>
  </si>
  <si>
    <t>valor entre 0 y 1, valor medio es 0.5</t>
  </si>
  <si>
    <t>el area te dice la tasa de positivos clasificdos vs negativos clasificados. como ordena la clasificacion segun probabilidad.</t>
  </si>
  <si>
    <t>Ks:</t>
  </si>
  <si>
    <t>mayor diferencia entre tasa de buenos respecto tasa de malos acumulados en cierto percentil de probabilidad del modelo. te dice que en cierto punto tomando tal porcentaje de malos dicriminados tal de buenos</t>
  </si>
  <si>
    <t>lift:</t>
  </si>
  <si>
    <t>surge del ks, mirando el acumulado de buenos sobre el acumulado total en ese decil de probabilidad. si vemos la curva de ganancia acumulado respecto la diagonal principal es lomismo que mira el gini.</t>
  </si>
  <si>
    <t>si graficamos el lift en forma acumulada, va a tener la misma forma que la grfica de porcentaje de buenos acumulados en el eje Y vs porcentaje total en eje X.</t>
  </si>
  <si>
    <t>lift</t>
  </si>
  <si>
    <t>KS</t>
  </si>
  <si>
    <t>porc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</si>
</sst>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7">
    <xf numFmtId="0" fontId="0" fillId="0" borderId="0" xfId="0"/>
    <xf numFmtId="9" fontId="0" fillId="0" borderId="0" xfId="2" applyFont="1"/>
    <xf numFmtId="9" fontId="0" fillId="0" borderId="0" xfId="0" applyNumberFormat="1"/>
    <xf numFmtId="9" fontId="0" fillId="0" borderId="0" xfId="2" applyNumberFormat="1" applyFont="1"/>
    <xf numFmtId="43" fontId="0" fillId="0" borderId="0" xfId="1" applyNumberFormat="1" applyFont="1"/>
    <xf numFmtId="2" fontId="0" fillId="0" borderId="0" xfId="0" applyNumberFormat="1"/>
    <xf numFmtId="43" fontId="0" fillId="0" borderId="0" xfId="1" applyFont="1"/>
  </cellXfs>
  <cellStyles count="3">
    <cellStyle name="Comma" xfId="1" builtinId="3"/>
    <cellStyle name="Normal" xfId="0" builtinId="0"/>
    <cellStyle name="Percent" xfId="2"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'ks mas inventado'!$E$2:$E$11</c:f>
              <c:numCache>
                <c:formatCode>0%</c:formatCode>
                <c:ptCount val="10"/>
                <c:pt idx="0">
                  <c:v>0.0274725274725275</c:v>
                </c:pt>
                <c:pt idx="1">
                  <c:v>0.0384615384615385</c:v>
                </c:pt>
                <c:pt idx="2">
                  <c:v>0.230769230769231</c:v>
                </c:pt>
                <c:pt idx="3">
                  <c:v>0.258241758241758</c:v>
                </c:pt>
                <c:pt idx="4">
                  <c:v>0.299450549450549</c:v>
                </c:pt>
                <c:pt idx="5">
                  <c:v>0.354395604395604</c:v>
                </c:pt>
                <c:pt idx="6">
                  <c:v>0.478021978021978</c:v>
                </c:pt>
                <c:pt idx="7">
                  <c:v>0.560439560439561</c:v>
                </c:pt>
                <c:pt idx="8">
                  <c:v>0.725274725274725</c:v>
                </c:pt>
                <c:pt idx="9">
                  <c:v>1.0</c:v>
                </c:pt>
              </c:numCache>
            </c:numRef>
          </c:val>
          <c:smooth val="0"/>
        </c:ser>
        <c:ser>
          <c:idx val="1"/>
          <c:order val="1"/>
          <c:spPr>
            <a:ln w="28575" cap="rnd">
              <a:solidFill>
                <a:schemeClr val="accent2"/>
              </a:solidFill>
              <a:round/>
            </a:ln>
            <a:effectLst/>
          </c:spPr>
          <c:marker>
            <c:symbol val="none"/>
          </c:marker>
          <c:val>
            <c:numRef>
              <c:f>'ks mas inventado'!$G$2:$G$11</c:f>
              <c:numCache>
                <c:formatCode>0%</c:formatCode>
                <c:ptCount val="10"/>
                <c:pt idx="0">
                  <c:v>0.113960113960114</c:v>
                </c:pt>
                <c:pt idx="1">
                  <c:v>0.256410256410256</c:v>
                </c:pt>
                <c:pt idx="2">
                  <c:v>0.541310541310541</c:v>
                </c:pt>
                <c:pt idx="3">
                  <c:v>0.683760683760684</c:v>
                </c:pt>
                <c:pt idx="4">
                  <c:v>0.797720797720798</c:v>
                </c:pt>
                <c:pt idx="5">
                  <c:v>0.800569800569801</c:v>
                </c:pt>
                <c:pt idx="6">
                  <c:v>0.991452991452992</c:v>
                </c:pt>
                <c:pt idx="7">
                  <c:v>0.994301994301994</c:v>
                </c:pt>
                <c:pt idx="8">
                  <c:v>0.997150997150997</c:v>
                </c:pt>
                <c:pt idx="9">
                  <c:v>1.0</c:v>
                </c:pt>
              </c:numCache>
            </c:numRef>
          </c:val>
          <c:smooth val="0"/>
        </c:ser>
        <c:dLbls>
          <c:showLegendKey val="0"/>
          <c:showVal val="0"/>
          <c:showCatName val="0"/>
          <c:showSerName val="0"/>
          <c:showPercent val="0"/>
          <c:showBubbleSize val="0"/>
        </c:dLbls>
        <c:smooth val="0"/>
        <c:axId val="1018185104"/>
        <c:axId val="1018186880"/>
      </c:lineChart>
      <c:catAx>
        <c:axId val="10181851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186880"/>
        <c:crosses val="autoZero"/>
        <c:auto val="1"/>
        <c:lblAlgn val="ctr"/>
        <c:lblOffset val="100"/>
        <c:noMultiLvlLbl val="0"/>
      </c:catAx>
      <c:valAx>
        <c:axId val="101818688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185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'ks mas inventado'!$L$2:$L$11</c:f>
              <c:numCache>
                <c:formatCode>0%</c:formatCode>
                <c:ptCount val="10"/>
                <c:pt idx="0">
                  <c:v>0.113960113960114</c:v>
                </c:pt>
                <c:pt idx="1">
                  <c:v>0.256410256410256</c:v>
                </c:pt>
                <c:pt idx="2">
                  <c:v>0.541310541310541</c:v>
                </c:pt>
                <c:pt idx="3">
                  <c:v>0.683760683760684</c:v>
                </c:pt>
                <c:pt idx="4">
                  <c:v>0.797720797720798</c:v>
                </c:pt>
                <c:pt idx="5">
                  <c:v>0.800569800569801</c:v>
                </c:pt>
                <c:pt idx="6">
                  <c:v>0.991452991452992</c:v>
                </c:pt>
                <c:pt idx="7">
                  <c:v>0.994301994301994</c:v>
                </c:pt>
                <c:pt idx="8">
                  <c:v>0.997150997150997</c:v>
                </c:pt>
                <c:pt idx="9">
                  <c:v>1.0</c:v>
                </c:pt>
              </c:numCache>
            </c:numRef>
          </c:val>
          <c:smooth val="0"/>
        </c:ser>
        <c:ser>
          <c:idx val="1"/>
          <c:order val="1"/>
          <c:spPr>
            <a:ln w="28575" cap="rnd">
              <a:solidFill>
                <a:schemeClr val="accent2"/>
              </a:solidFill>
              <a:round/>
            </a:ln>
            <a:effectLst/>
          </c:spPr>
          <c:marker>
            <c:symbol val="none"/>
          </c:marker>
          <c:val>
            <c:numRef>
              <c:f>'ks mas inventado'!$M$2:$M$11</c:f>
              <c:numCache>
                <c:formatCode>0%</c:formatCode>
                <c:ptCount val="10"/>
                <c:pt idx="0">
                  <c:v>0.8</c:v>
                </c:pt>
                <c:pt idx="1">
                  <c:v>0.865384615384615</c:v>
                </c:pt>
                <c:pt idx="2">
                  <c:v>0.693430656934306</c:v>
                </c:pt>
                <c:pt idx="3">
                  <c:v>0.718562874251497</c:v>
                </c:pt>
                <c:pt idx="4">
                  <c:v>0.719794344473008</c:v>
                </c:pt>
                <c:pt idx="5">
                  <c:v>0.685365853658537</c:v>
                </c:pt>
                <c:pt idx="6">
                  <c:v>0.666666666666667</c:v>
                </c:pt>
                <c:pt idx="7">
                  <c:v>0.631103074141049</c:v>
                </c:pt>
                <c:pt idx="8">
                  <c:v>0.570032573289902</c:v>
                </c:pt>
                <c:pt idx="9">
                  <c:v>0.490909090909091</c:v>
                </c:pt>
              </c:numCache>
            </c:numRef>
          </c:val>
          <c:smooth val="0"/>
        </c:ser>
        <c:ser>
          <c:idx val="2"/>
          <c:order val="2"/>
          <c:spPr>
            <a:ln w="28575" cap="rnd">
              <a:solidFill>
                <a:schemeClr val="accent3"/>
              </a:solidFill>
              <a:round/>
            </a:ln>
            <a:effectLst/>
          </c:spPr>
          <c:marker>
            <c:symbol val="none"/>
          </c:marker>
          <c:val>
            <c:numRef>
              <c:f>'ks mas inventado'!$N$2:$N$11</c:f>
              <c:numCache>
                <c:formatCode>0%</c:formatCode>
                <c:ptCount val="10"/>
                <c:pt idx="0">
                  <c:v>0.0699300699300699</c:v>
                </c:pt>
                <c:pt idx="1">
                  <c:v>0.145454545454545</c:v>
                </c:pt>
                <c:pt idx="2">
                  <c:v>0.383216783216783</c:v>
                </c:pt>
                <c:pt idx="3">
                  <c:v>0.467132867132867</c:v>
                </c:pt>
                <c:pt idx="4">
                  <c:v>0.544055944055944</c:v>
                </c:pt>
                <c:pt idx="5">
                  <c:v>0.573426573426573</c:v>
                </c:pt>
                <c:pt idx="6">
                  <c:v>0.73006993006993</c:v>
                </c:pt>
                <c:pt idx="7">
                  <c:v>0.773426573426573</c:v>
                </c:pt>
                <c:pt idx="8">
                  <c:v>0.858741258741259</c:v>
                </c:pt>
                <c:pt idx="9">
                  <c:v>1.0</c:v>
                </c:pt>
              </c:numCache>
            </c:numRef>
          </c:val>
          <c:smooth val="0"/>
        </c:ser>
        <c:dLbls>
          <c:showLegendKey val="0"/>
          <c:showVal val="0"/>
          <c:showCatName val="0"/>
          <c:showSerName val="0"/>
          <c:showPercent val="0"/>
          <c:showBubbleSize val="0"/>
        </c:dLbls>
        <c:smooth val="0"/>
        <c:axId val="941937168"/>
        <c:axId val="941939488"/>
      </c:lineChart>
      <c:catAx>
        <c:axId val="9419371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939488"/>
        <c:crosses val="autoZero"/>
        <c:auto val="1"/>
        <c:lblAlgn val="ctr"/>
        <c:lblOffset val="100"/>
        <c:noMultiLvlLbl val="0"/>
      </c:catAx>
      <c:valAx>
        <c:axId val="94193948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9371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368300</xdr:colOff>
      <xdr:row>13</xdr:row>
      <xdr:rowOff>63500</xdr:rowOff>
    </xdr:from>
    <xdr:to>
      <xdr:col>5</xdr:col>
      <xdr:colOff>876300</xdr:colOff>
      <xdr:row>26</xdr:row>
      <xdr:rowOff>165100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1028700</xdr:colOff>
      <xdr:row>14</xdr:row>
      <xdr:rowOff>25400</xdr:rowOff>
    </xdr:from>
    <xdr:to>
      <xdr:col>14</xdr:col>
      <xdr:colOff>596900</xdr:colOff>
      <xdr:row>29</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tabSelected="1" workbookViewId="0">
      <selection activeCell="J2" sqref="J2:J11"/>
    </sheetView>
  </sheetViews>
  <sheetFormatPr baseColWidth="10" defaultRowHeight="16" x14ac:dyDescent="0.2"/>
  <cols>
    <col min="4" max="4" width="14.1640625" style="1" bestFit="1" customWidth="1"/>
    <col min="5" max="5" width="20.1640625" bestFit="1" customWidth="1"/>
    <col min="6" max="6" width="14.5" customWidth="1"/>
    <col min="7" max="7" width="21.1640625" style="2" bestFit="1" customWidth="1"/>
    <col min="10" max="10" width="20.33203125" style="6" bestFit="1" customWidth="1"/>
    <col min="12" max="12" width="24.33203125" bestFit="1" customWidth="1"/>
    <col min="13" max="13" width="21.1640625" style="3" customWidth="1"/>
    <col min="14" max="14" width="18.33203125" style="3" customWidth="1"/>
    <col min="15" max="15" width="20.33203125" style="3" bestFit="1" customWidth="1"/>
    <col min="16" max="16" width="4.6640625" bestFit="1" customWidth="1"/>
  </cols>
  <sheetData>
    <row r="1" spans="1:16" x14ac:dyDescent="0.2">
      <c r="A1" t="s">
        <v>6</v>
      </c>
      <c r="B1" t="s">
        <v>4</v>
      </c>
      <c r="C1" t="s">
        <v>5</v>
      </c>
      <c r="D1" s="1" t="s">
        <v>0</v>
      </c>
      <c r="E1" s="1" t="s">
        <v>1</v>
      </c>
      <c r="F1" s="1" t="s">
        <v>2</v>
      </c>
      <c r="G1" s="2" t="s">
        <v>3</v>
      </c>
      <c r="H1" s="2" t="s">
        <v>21</v>
      </c>
      <c r="I1" s="2" t="s">
        <v>22</v>
      </c>
      <c r="J1" s="6" t="s">
        <v>20</v>
      </c>
      <c r="K1" s="2"/>
      <c r="L1" s="2" t="s">
        <v>3</v>
      </c>
      <c r="M1" s="3" t="s">
        <v>7</v>
      </c>
      <c r="N1" s="3" t="s">
        <v>8</v>
      </c>
    </row>
    <row r="2" spans="1:16" x14ac:dyDescent="0.2">
      <c r="A2">
        <f>SUM(B2:C2)</f>
        <v>50</v>
      </c>
      <c r="B2">
        <v>10</v>
      </c>
      <c r="C2">
        <v>40</v>
      </c>
      <c r="D2" s="1">
        <f>B2/SUM($B$2:$B$11)</f>
        <v>2.7472527472527472E-2</v>
      </c>
      <c r="E2" s="2">
        <f>SUM($D$1:D2)/SUM($D$1:D11)</f>
        <v>2.7472527472527472E-2</v>
      </c>
      <c r="F2" s="1">
        <f>C2/SUM($C$2:$C$11)</f>
        <v>0.11396011396011396</v>
      </c>
      <c r="G2" s="2">
        <f>SUM($F$1:F2)/SUM($F$1:F11)</f>
        <v>0.113960113960114</v>
      </c>
      <c r="H2" s="2">
        <f>G2-E2</f>
        <v>8.6487586487586532E-2</v>
      </c>
      <c r="I2" s="2">
        <f>SUM($A$1:A2)/SUM($A$2:$A$11)</f>
        <v>6.9930069930069935E-2</v>
      </c>
      <c r="J2" s="6">
        <f>G2/I2</f>
        <v>1.6296296296296302</v>
      </c>
      <c r="L2" s="3">
        <f>SUM($F$1:F2)/SUM($F$1:F11)</f>
        <v>0.113960113960114</v>
      </c>
      <c r="M2" s="3">
        <f>SUM($C$2:C2)/SUM($B$2:C2)</f>
        <v>0.8</v>
      </c>
      <c r="N2" s="3">
        <f>SUM($A$1:A2)/SUM($A$1:$A$11)</f>
        <v>6.9930069930069935E-2</v>
      </c>
      <c r="O2" s="4">
        <f>L2/M2</f>
        <v>0.14245014245014251</v>
      </c>
      <c r="P2" s="5">
        <f>ABS(1-O2)</f>
        <v>0.85754985754985746</v>
      </c>
    </row>
    <row r="3" spans="1:16" x14ac:dyDescent="0.2">
      <c r="A3">
        <f t="shared" ref="A3:A11" si="0">SUM(B3:C3)</f>
        <v>54</v>
      </c>
      <c r="B3">
        <v>4</v>
      </c>
      <c r="C3">
        <v>50</v>
      </c>
      <c r="D3" s="1">
        <f t="shared" ref="D3:D11" si="1">B3/SUM($B$2:$B$11)</f>
        <v>1.098901098901099E-2</v>
      </c>
      <c r="E3" s="2">
        <f>SUM($D$1:D3)/SUM($D$1:D12)</f>
        <v>3.8461538461538464E-2</v>
      </c>
      <c r="F3" s="1">
        <f t="shared" ref="F3:F11" si="2">C3/SUM($C$2:$C$11)</f>
        <v>0.14245014245014245</v>
      </c>
      <c r="G3" s="2">
        <f>SUM($F$1:F3)/SUM($F$1:F12)</f>
        <v>0.2564102564102565</v>
      </c>
      <c r="H3" s="2">
        <f t="shared" ref="H3:H11" si="3">G3-E3</f>
        <v>0.21794871794871803</v>
      </c>
      <c r="I3" s="2">
        <f>SUM($A$1:A3)/SUM($A$2:$A$11)</f>
        <v>0.14545454545454545</v>
      </c>
      <c r="J3" s="6">
        <f t="shared" ref="J3:J11" si="4">G3/I3</f>
        <v>1.7628205128205134</v>
      </c>
      <c r="L3" s="3">
        <f>SUM($F$1:F3)/SUM($F$1:F12)</f>
        <v>0.2564102564102565</v>
      </c>
      <c r="M3" s="3">
        <f>SUM($C$2:C3)/SUM($B$2:C3)</f>
        <v>0.86538461538461542</v>
      </c>
      <c r="N3" s="3">
        <f>SUM($A$1:A3)/SUM($A$1:$A$11)</f>
        <v>0.14545454545454545</v>
      </c>
      <c r="O3" s="4">
        <f t="shared" ref="O3:O11" si="5">L3/M3</f>
        <v>0.29629629629629639</v>
      </c>
      <c r="P3" s="5">
        <f t="shared" ref="P3:P11" si="6">ABS(1-O3)</f>
        <v>0.70370370370370361</v>
      </c>
    </row>
    <row r="4" spans="1:16" x14ac:dyDescent="0.2">
      <c r="A4">
        <f t="shared" si="0"/>
        <v>170</v>
      </c>
      <c r="B4">
        <v>70</v>
      </c>
      <c r="C4">
        <v>100</v>
      </c>
      <c r="D4" s="1">
        <f t="shared" si="1"/>
        <v>0.19230769230769232</v>
      </c>
      <c r="E4" s="2">
        <f>SUM($D$1:D4)/SUM($D$1:D13)</f>
        <v>0.23076923076923078</v>
      </c>
      <c r="F4" s="1">
        <f t="shared" si="2"/>
        <v>0.28490028490028491</v>
      </c>
      <c r="G4" s="2">
        <f>SUM($F$1:F4)/SUM($F$1:F13)</f>
        <v>0.54131054131054146</v>
      </c>
      <c r="H4" s="2">
        <f>G4-E4</f>
        <v>0.31054131054131068</v>
      </c>
      <c r="I4" s="2">
        <f>SUM($A$1:A4)/SUM($A$2:$A$11)</f>
        <v>0.38321678321678321</v>
      </c>
      <c r="J4" s="6">
        <f t="shared" si="4"/>
        <v>1.4125439307921064</v>
      </c>
      <c r="L4" s="3">
        <f>SUM($F$1:F4)/SUM($F$1:F13)</f>
        <v>0.54131054131054146</v>
      </c>
      <c r="M4" s="3">
        <f>SUM($C$2:C4)/SUM($B$2:C4)</f>
        <v>0.69343065693430661</v>
      </c>
      <c r="N4" s="3">
        <f>SUM($A$1:A4)/SUM($A$1:$A$11)</f>
        <v>0.38321678321678321</v>
      </c>
      <c r="O4" s="4">
        <f t="shared" si="5"/>
        <v>0.78062678062678081</v>
      </c>
      <c r="P4" s="5">
        <f t="shared" si="6"/>
        <v>0.21937321937321919</v>
      </c>
    </row>
    <row r="5" spans="1:16" x14ac:dyDescent="0.2">
      <c r="A5">
        <f t="shared" si="0"/>
        <v>60</v>
      </c>
      <c r="B5">
        <v>10</v>
      </c>
      <c r="C5">
        <v>50</v>
      </c>
      <c r="D5" s="1">
        <f t="shared" si="1"/>
        <v>2.7472527472527472E-2</v>
      </c>
      <c r="E5" s="2">
        <f>SUM($D$1:D5)/SUM($D$1:D14)</f>
        <v>0.25824175824175827</v>
      </c>
      <c r="F5" s="1">
        <f t="shared" si="2"/>
        <v>0.14245014245014245</v>
      </c>
      <c r="G5" s="2">
        <f>SUM($F$1:F5)/SUM($F$1:F14)</f>
        <v>0.68376068376068388</v>
      </c>
      <c r="H5" s="2">
        <f t="shared" si="3"/>
        <v>0.42551892551892562</v>
      </c>
      <c r="I5" s="2">
        <f>SUM($A$1:A5)/SUM($A$2:$A$11)</f>
        <v>0.46713286713286711</v>
      </c>
      <c r="J5" s="6">
        <f t="shared" si="4"/>
        <v>1.4637391882900868</v>
      </c>
      <c r="L5" s="3">
        <f>SUM($F$1:F5)/SUM($F$1:F14)</f>
        <v>0.68376068376068388</v>
      </c>
      <c r="M5" s="3">
        <f>SUM($C$2:C5)/SUM($B$2:C5)</f>
        <v>0.71856287425149701</v>
      </c>
      <c r="N5" s="3">
        <f>SUM($A$1:A5)/SUM($A$1:$A$11)</f>
        <v>0.46713286713286711</v>
      </c>
      <c r="O5" s="4">
        <f t="shared" si="5"/>
        <v>0.9515669515669517</v>
      </c>
      <c r="P5" s="5">
        <f t="shared" si="6"/>
        <v>4.8433048433048298E-2</v>
      </c>
    </row>
    <row r="6" spans="1:16" x14ac:dyDescent="0.2">
      <c r="A6">
        <f t="shared" si="0"/>
        <v>55</v>
      </c>
      <c r="B6">
        <v>15</v>
      </c>
      <c r="C6">
        <v>40</v>
      </c>
      <c r="D6" s="1">
        <f t="shared" si="1"/>
        <v>4.1208791208791208E-2</v>
      </c>
      <c r="E6" s="2">
        <f>SUM($D$1:D6)/SUM($D$1:D15)</f>
        <v>0.2994505494505495</v>
      </c>
      <c r="F6" s="1">
        <f t="shared" si="2"/>
        <v>0.11396011396011396</v>
      </c>
      <c r="G6" s="2">
        <f>SUM($F$1:F6)/SUM($F$1:F15)</f>
        <v>0.79772079772079785</v>
      </c>
      <c r="H6" s="2">
        <f t="shared" si="3"/>
        <v>0.49827024827024835</v>
      </c>
      <c r="I6" s="2">
        <f>SUM($A$1:A6)/SUM($A$2:$A$11)</f>
        <v>0.54405594405594404</v>
      </c>
      <c r="J6" s="6">
        <f t="shared" si="4"/>
        <v>1.4662477387413122</v>
      </c>
      <c r="L6" s="3">
        <f>SUM($F$1:F6)/SUM($F$1:F15)</f>
        <v>0.79772079772079785</v>
      </c>
      <c r="M6" s="3">
        <f>SUM($C$2:C6)/SUM($B$2:C6)</f>
        <v>0.71979434447300772</v>
      </c>
      <c r="N6" s="3">
        <f>SUM($A$1:A6)/SUM($A$1:$A$11)</f>
        <v>0.54405594405594404</v>
      </c>
      <c r="O6" s="4">
        <f>L6/M6</f>
        <v>1.1082621082621085</v>
      </c>
      <c r="P6" s="5">
        <f t="shared" si="6"/>
        <v>0.10826210826210847</v>
      </c>
    </row>
    <row r="7" spans="1:16" x14ac:dyDescent="0.2">
      <c r="A7">
        <f t="shared" si="0"/>
        <v>21</v>
      </c>
      <c r="B7">
        <v>20</v>
      </c>
      <c r="C7">
        <v>1</v>
      </c>
      <c r="D7" s="1">
        <f t="shared" si="1"/>
        <v>5.4945054945054944E-2</v>
      </c>
      <c r="E7" s="2">
        <f>SUM($D$1:D7)/SUM($D$1:D16)</f>
        <v>0.35439560439560447</v>
      </c>
      <c r="F7" s="1">
        <f t="shared" si="2"/>
        <v>2.8490028490028491E-3</v>
      </c>
      <c r="G7" s="2">
        <f>SUM($F$1:F7)/SUM($F$1:F16)</f>
        <v>0.80056980056980065</v>
      </c>
      <c r="H7" s="2">
        <f>G7-E7</f>
        <v>0.44617419617419618</v>
      </c>
      <c r="I7" s="2">
        <f>SUM($A$1:A7)/SUM($A$2:$A$11)</f>
        <v>0.57342657342657344</v>
      </c>
      <c r="J7" s="6">
        <f t="shared" si="4"/>
        <v>1.396115627822945</v>
      </c>
      <c r="L7" s="3">
        <f>SUM($F$1:F7)/SUM($F$1:F16)</f>
        <v>0.80056980056980065</v>
      </c>
      <c r="M7" s="3">
        <f>SUM($C$2:C7)/SUM($B$2:C7)</f>
        <v>0.68536585365853664</v>
      </c>
      <c r="N7" s="3">
        <f>SUM($A$1:A7)/SUM($A$1:$A$11)</f>
        <v>0.57342657342657344</v>
      </c>
      <c r="O7" s="4">
        <f>L7/M7</f>
        <v>1.1680911680911681</v>
      </c>
      <c r="P7" s="5">
        <f t="shared" si="6"/>
        <v>0.16809116809116809</v>
      </c>
    </row>
    <row r="8" spans="1:16" x14ac:dyDescent="0.2">
      <c r="A8">
        <f t="shared" si="0"/>
        <v>112</v>
      </c>
      <c r="B8">
        <v>45</v>
      </c>
      <c r="C8">
        <v>67</v>
      </c>
      <c r="D8" s="1">
        <f t="shared" si="1"/>
        <v>0.12362637362637363</v>
      </c>
      <c r="E8" s="2">
        <f>SUM($D$1:D8)/SUM($D$1:D17)</f>
        <v>0.4780219780219781</v>
      </c>
      <c r="F8" s="1">
        <f t="shared" si="2"/>
        <v>0.19088319088319089</v>
      </c>
      <c r="G8" s="2">
        <f>SUM($F$1:F8)/SUM($F$1:F17)</f>
        <v>0.99145299145299159</v>
      </c>
      <c r="H8" s="2">
        <f t="shared" si="3"/>
        <v>0.51343101343101349</v>
      </c>
      <c r="I8" s="2">
        <f>SUM($A$1:A8)/SUM($A$2:$A$11)</f>
        <v>0.73006993006993004</v>
      </c>
      <c r="J8" s="6">
        <f t="shared" si="4"/>
        <v>1.3580246913580249</v>
      </c>
      <c r="L8" s="3">
        <f>SUM($F$1:F8)/SUM($F$1:F17)</f>
        <v>0.99145299145299159</v>
      </c>
      <c r="M8" s="3">
        <f>SUM($C$2:C8)/SUM($B$2:C8)</f>
        <v>0.66666666666666663</v>
      </c>
      <c r="N8" s="3">
        <f>SUM($A$1:A8)/SUM($A$1:$A$11)</f>
        <v>0.73006993006993004</v>
      </c>
      <c r="O8" s="4">
        <f t="shared" si="5"/>
        <v>1.4871794871794874</v>
      </c>
      <c r="P8" s="5">
        <f t="shared" si="6"/>
        <v>0.48717948717948745</v>
      </c>
    </row>
    <row r="9" spans="1:16" x14ac:dyDescent="0.2">
      <c r="A9">
        <f t="shared" si="0"/>
        <v>31</v>
      </c>
      <c r="B9">
        <v>30</v>
      </c>
      <c r="C9">
        <v>1</v>
      </c>
      <c r="D9" s="1">
        <f t="shared" si="1"/>
        <v>8.2417582417582416E-2</v>
      </c>
      <c r="E9" s="2">
        <f>SUM($D$1:D9)/SUM($D$1:D18)</f>
        <v>0.56043956043956056</v>
      </c>
      <c r="F9" s="1">
        <f t="shared" si="2"/>
        <v>2.8490028490028491E-3</v>
      </c>
      <c r="G9" s="2">
        <f>SUM($F$1:F9)/SUM($F$1:F18)</f>
        <v>0.9943019943019944</v>
      </c>
      <c r="H9" s="2">
        <f t="shared" si="3"/>
        <v>0.43386243386243384</v>
      </c>
      <c r="I9" s="2">
        <f>SUM($A$1:A9)/SUM($A$2:$A$11)</f>
        <v>0.77342657342657339</v>
      </c>
      <c r="J9" s="6">
        <f t="shared" si="4"/>
        <v>1.2855803362132479</v>
      </c>
      <c r="L9" s="3">
        <f>SUM($F$1:F9)/SUM($F$1:F18)</f>
        <v>0.9943019943019944</v>
      </c>
      <c r="M9" s="3">
        <f>SUM($C$2:C9)/SUM($B$2:C9)</f>
        <v>0.63110307414104883</v>
      </c>
      <c r="N9" s="3">
        <f>SUM($A$1:A9)/SUM($A$1:$A$11)</f>
        <v>0.77342657342657339</v>
      </c>
      <c r="O9" s="4">
        <f t="shared" si="5"/>
        <v>1.5754985754985757</v>
      </c>
      <c r="P9" s="5">
        <f t="shared" si="6"/>
        <v>0.57549857549857575</v>
      </c>
    </row>
    <row r="10" spans="1:16" x14ac:dyDescent="0.2">
      <c r="A10">
        <f t="shared" si="0"/>
        <v>61</v>
      </c>
      <c r="B10">
        <v>60</v>
      </c>
      <c r="C10">
        <v>1</v>
      </c>
      <c r="D10" s="1">
        <f t="shared" si="1"/>
        <v>0.16483516483516483</v>
      </c>
      <c r="E10" s="2">
        <f>SUM($D$1:D10)/SUM($D$1:D19)</f>
        <v>0.72527472527472536</v>
      </c>
      <c r="F10" s="1">
        <f t="shared" si="2"/>
        <v>2.8490028490028491E-3</v>
      </c>
      <c r="G10" s="2">
        <f>SUM($F$1:F10)/SUM($F$1:F19)</f>
        <v>0.9971509971509972</v>
      </c>
      <c r="H10" s="2">
        <f t="shared" si="3"/>
        <v>0.27187627187627184</v>
      </c>
      <c r="I10" s="2">
        <f>SUM($A$1:A10)/SUM($A$2:$A$11)</f>
        <v>0.85874125874125873</v>
      </c>
      <c r="J10" s="6">
        <f t="shared" si="4"/>
        <v>1.1611774641090602</v>
      </c>
      <c r="L10" s="3">
        <f>SUM($F$1:F10)/SUM($F$1:F19)</f>
        <v>0.9971509971509972</v>
      </c>
      <c r="M10" s="3">
        <f>SUM($C$2:C10)/SUM($B$2:C10)</f>
        <v>0.57003257328990231</v>
      </c>
      <c r="N10" s="3">
        <f>SUM($A$1:A10)/SUM($A$1:$A$11)</f>
        <v>0.85874125874125873</v>
      </c>
      <c r="O10" s="4">
        <f t="shared" si="5"/>
        <v>1.7492877492877492</v>
      </c>
      <c r="P10" s="5">
        <f t="shared" si="6"/>
        <v>0.74928774928774922</v>
      </c>
    </row>
    <row r="11" spans="1:16" x14ac:dyDescent="0.2">
      <c r="A11">
        <f t="shared" si="0"/>
        <v>101</v>
      </c>
      <c r="B11">
        <v>100</v>
      </c>
      <c r="C11">
        <v>1</v>
      </c>
      <c r="D11" s="1">
        <f t="shared" si="1"/>
        <v>0.27472527472527475</v>
      </c>
      <c r="E11" s="2">
        <f>SUM($D$1:D11)/SUM($D$1:D20)</f>
        <v>1</v>
      </c>
      <c r="F11" s="1">
        <f t="shared" si="2"/>
        <v>2.8490028490028491E-3</v>
      </c>
      <c r="G11" s="2">
        <f>SUM($F$1:F11)/SUM($F$1:F20)</f>
        <v>1</v>
      </c>
      <c r="H11" s="2">
        <f t="shared" si="3"/>
        <v>0</v>
      </c>
      <c r="I11" s="2">
        <f>SUM($A$1:A11)/SUM($A$2:$A$11)</f>
        <v>1</v>
      </c>
      <c r="J11" s="6">
        <f t="shared" si="4"/>
        <v>1</v>
      </c>
      <c r="L11" s="3">
        <f>SUM($F$1:F11)/SUM($F$1:F20)</f>
        <v>1</v>
      </c>
      <c r="M11" s="3">
        <f>SUM($C$2:C11)/SUM($B$2:C11)</f>
        <v>0.49090909090909091</v>
      </c>
      <c r="N11" s="3">
        <f>SUM($A$1:A11)/SUM($A$1:$A$11)</f>
        <v>1</v>
      </c>
      <c r="O11" s="4">
        <f t="shared" si="5"/>
        <v>2.0370370370370372</v>
      </c>
      <c r="P11" s="5">
        <f t="shared" si="6"/>
        <v>1.0370370370370372</v>
      </c>
    </row>
    <row r="34" spans="1:1" x14ac:dyDescent="0.2">
      <c r="A34" t="s">
        <v>9</v>
      </c>
    </row>
    <row r="38" spans="1:1" x14ac:dyDescent="0.2">
      <c r="A38" t="s">
        <v>10</v>
      </c>
    </row>
    <row r="40" spans="1:1" x14ac:dyDescent="0.2">
      <c r="A40" t="s">
        <v>11</v>
      </c>
    </row>
    <row r="41" spans="1:1" x14ac:dyDescent="0.2">
      <c r="A41" t="s">
        <v>12</v>
      </c>
    </row>
    <row r="43" spans="1:1" x14ac:dyDescent="0.2">
      <c r="A43" t="s">
        <v>13</v>
      </c>
    </row>
    <row r="45" spans="1:1" x14ac:dyDescent="0.2">
      <c r="A45" t="s">
        <v>14</v>
      </c>
    </row>
    <row r="48" spans="1:1" x14ac:dyDescent="0.2">
      <c r="A48" t="s">
        <v>15</v>
      </c>
    </row>
    <row r="50" spans="1:1" x14ac:dyDescent="0.2">
      <c r="A50" t="s">
        <v>16</v>
      </c>
    </row>
    <row r="52" spans="1:1" x14ac:dyDescent="0.2">
      <c r="A52" t="s">
        <v>17</v>
      </c>
    </row>
    <row r="54" spans="1:1" x14ac:dyDescent="0.2">
      <c r="A54" t="s">
        <v>18</v>
      </c>
    </row>
    <row r="56" spans="1:1" x14ac:dyDescent="0.2">
      <c r="A56" t="s">
        <v>19</v>
      </c>
    </row>
  </sheetData>
  <conditionalFormatting sqref="H2:I11">
    <cfRule type="colorScale" priority="8">
      <colorScale>
        <cfvo type="min"/>
        <cfvo type="max"/>
        <color rgb="FFFCFCFF"/>
        <color rgb="FF63BE7B"/>
      </colorScale>
    </cfRule>
    <cfRule type="colorScale" priority="9">
      <colorScale>
        <cfvo type="min"/>
        <cfvo type="percentile" val="50"/>
        <cfvo type="max"/>
        <color rgb="FFF8696B"/>
        <color rgb="FFFCFCFF"/>
        <color rgb="FF5A8AC6"/>
      </colorScale>
    </cfRule>
  </conditionalFormatting>
  <conditionalFormatting sqref="M2:M11">
    <cfRule type="colorScale" priority="5">
      <colorScale>
        <cfvo type="min"/>
        <cfvo type="max"/>
        <color rgb="FFFCFCFF"/>
        <color rgb="FF63BE7B"/>
      </colorScale>
    </cfRule>
  </conditionalFormatting>
  <conditionalFormatting sqref="N2:N11">
    <cfRule type="colorScale" priority="6">
      <colorScale>
        <cfvo type="min"/>
        <cfvo type="max"/>
        <color rgb="FF63BE7B"/>
        <color rgb="FFFCFCFF"/>
      </colorScale>
    </cfRule>
  </conditionalFormatting>
  <conditionalFormatting sqref="L2:L11">
    <cfRule type="colorScale" priority="4">
      <colorScale>
        <cfvo type="min"/>
        <cfvo type="max"/>
        <color rgb="FFFCFCFF"/>
        <color rgb="FF63BE7B"/>
      </colorScale>
    </cfRule>
  </conditionalFormatting>
  <conditionalFormatting sqref="O1:O1048576">
    <cfRule type="colorScale" priority="3">
      <colorScale>
        <cfvo type="min"/>
        <cfvo type="max"/>
        <color rgb="FFFCFCFF"/>
        <color rgb="FF63BE7B"/>
      </colorScale>
    </cfRule>
  </conditionalFormatting>
  <conditionalFormatting sqref="P2:P11">
    <cfRule type="colorScale" priority="1">
      <colorScale>
        <cfvo type="min"/>
        <cfvo type="max"/>
        <color rgb="FF63BE7B"/>
        <color rgb="FFFCFCFF"/>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ks mas inventado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2018-03-17T16:14:21Z</dcterms:created>
  <dcterms:modified xsi:type="dcterms:W3CDTF">2018-03-20T00:23:53Z</dcterms:modified>
</cp:coreProperties>
</file>