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Chris_UM\Analysis\CoreData\9_Dean_CancerProject\circosPlot3\data\"/>
    </mc:Choice>
  </mc:AlternateContent>
  <bookViews>
    <workbookView xWindow="0" yWindow="0" windowWidth="21570" windowHeight="8160" activeTab="7"/>
  </bookViews>
  <sheets>
    <sheet name="P1" sheetId="1" r:id="rId1"/>
    <sheet name="P2" sheetId="3" r:id="rId2"/>
    <sheet name="P3" sheetId="4" r:id="rId3"/>
    <sheet name="P4" sheetId="5" r:id="rId4"/>
    <sheet name="Analysis" sheetId="2" r:id="rId5"/>
    <sheet name="Summary" sheetId="6" r:id="rId6"/>
    <sheet name="circos2" sheetId="7" r:id="rId7"/>
    <sheet name="circos3" sheetId="8" r:id="rId8"/>
    <sheet name="Sheet3" sheetId="9" r:id="rId9"/>
  </sheets>
  <definedNames>
    <definedName name="_xlnm._FilterDatabase" localSheetId="7" hidden="1">circos3!$R$1:$U$148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4" i="8" l="1"/>
  <c r="Z5" i="8"/>
  <c r="Z6" i="8"/>
  <c r="Z7" i="8"/>
  <c r="Z8" i="8"/>
  <c r="Z9" i="8"/>
  <c r="Z10" i="8"/>
  <c r="Z11" i="8"/>
  <c r="Z12" i="8"/>
  <c r="Z13" i="8"/>
  <c r="Z14" i="8"/>
  <c r="Z15" i="8"/>
  <c r="Z16" i="8"/>
  <c r="Z17" i="8"/>
  <c r="Z18" i="8"/>
  <c r="Z19" i="8"/>
  <c r="Z20" i="8"/>
  <c r="Z21" i="8"/>
  <c r="Z22" i="8"/>
  <c r="Z23" i="8"/>
  <c r="Z24" i="8"/>
  <c r="Z25" i="8"/>
  <c r="Z26" i="8"/>
  <c r="Z27" i="8"/>
  <c r="Z28" i="8"/>
  <c r="Z29" i="8"/>
  <c r="Z30" i="8"/>
  <c r="Z31" i="8"/>
  <c r="Z32" i="8"/>
  <c r="Z33" i="8"/>
  <c r="Z34" i="8"/>
  <c r="Z35" i="8"/>
  <c r="Z36" i="8"/>
  <c r="Z37" i="8"/>
  <c r="Z38" i="8"/>
  <c r="Z39" i="8"/>
  <c r="Z40" i="8"/>
  <c r="Z41" i="8"/>
  <c r="Z42" i="8"/>
  <c r="Z43" i="8"/>
  <c r="Z44" i="8"/>
  <c r="Z45" i="8"/>
  <c r="Z46" i="8"/>
  <c r="Z47" i="8"/>
  <c r="Z48" i="8"/>
  <c r="Z49" i="8"/>
  <c r="Z50" i="8"/>
  <c r="Z51" i="8"/>
  <c r="Z52" i="8"/>
  <c r="Z53" i="8"/>
  <c r="Z54" i="8"/>
  <c r="Z55" i="8"/>
  <c r="Z56" i="8"/>
  <c r="Z57" i="8"/>
  <c r="Z58" i="8"/>
  <c r="Z59" i="8"/>
  <c r="Z60" i="8"/>
  <c r="Z61" i="8"/>
  <c r="Z62" i="8"/>
  <c r="Z63" i="8"/>
  <c r="Z64" i="8"/>
  <c r="Z65" i="8"/>
  <c r="Z66" i="8"/>
  <c r="Z67" i="8"/>
  <c r="Z68" i="8"/>
  <c r="Z69" i="8"/>
  <c r="Z70" i="8"/>
  <c r="Z71" i="8"/>
  <c r="Z72" i="8"/>
  <c r="Z73" i="8"/>
  <c r="Z74" i="8"/>
  <c r="Z75" i="8"/>
  <c r="Z76" i="8"/>
  <c r="Z77" i="8"/>
  <c r="Z78" i="8"/>
  <c r="Z79" i="8"/>
  <c r="Z80" i="8"/>
  <c r="Z81" i="8"/>
  <c r="Z82" i="8"/>
  <c r="Z83" i="8"/>
  <c r="Z84" i="8"/>
  <c r="Z85" i="8"/>
  <c r="Z86" i="8"/>
  <c r="Z87" i="8"/>
  <c r="Z88" i="8"/>
  <c r="Z89" i="8"/>
  <c r="Z90" i="8"/>
  <c r="Z91" i="8"/>
  <c r="Z92" i="8"/>
  <c r="Z93" i="8"/>
  <c r="Z94" i="8"/>
  <c r="Z95" i="8"/>
  <c r="Z96" i="8"/>
  <c r="Z97" i="8"/>
  <c r="Z98" i="8"/>
  <c r="Z99" i="8"/>
  <c r="Z100" i="8"/>
  <c r="Z101" i="8"/>
  <c r="Z102" i="8"/>
  <c r="Z103" i="8"/>
  <c r="Z104" i="8"/>
  <c r="Z105" i="8"/>
  <c r="Z106" i="8"/>
  <c r="Z107" i="8"/>
  <c r="Z108" i="8"/>
  <c r="Z109" i="8"/>
  <c r="Z110" i="8"/>
  <c r="Z111" i="8"/>
  <c r="Z112" i="8"/>
  <c r="Z113" i="8"/>
  <c r="Z114" i="8"/>
  <c r="Z115" i="8"/>
  <c r="Z116" i="8"/>
  <c r="Z117" i="8"/>
  <c r="Z118" i="8"/>
  <c r="Z119" i="8"/>
  <c r="Z120" i="8"/>
  <c r="Z121" i="8"/>
  <c r="Z122" i="8"/>
  <c r="Z123" i="8"/>
  <c r="Z124" i="8"/>
  <c r="Z125" i="8"/>
  <c r="Z126" i="8"/>
  <c r="Z127" i="8"/>
  <c r="Z128" i="8"/>
  <c r="Z129" i="8"/>
  <c r="Z130" i="8"/>
  <c r="Z131" i="8"/>
  <c r="Z132" i="8"/>
  <c r="Z133" i="8"/>
  <c r="Z134" i="8"/>
  <c r="Z135" i="8"/>
  <c r="Z136" i="8"/>
  <c r="Z137" i="8"/>
  <c r="Z138" i="8"/>
  <c r="Z139" i="8"/>
  <c r="Z140" i="8"/>
  <c r="Z141" i="8"/>
  <c r="Z142" i="8"/>
  <c r="Z143" i="8"/>
  <c r="Z144" i="8"/>
  <c r="Z145" i="8"/>
  <c r="Z146" i="8"/>
  <c r="Z147" i="8"/>
  <c r="Z148" i="8"/>
  <c r="Z3" i="8"/>
  <c r="W4" i="8"/>
  <c r="X4" i="8"/>
  <c r="Y4" i="8"/>
  <c r="W5" i="8"/>
  <c r="X5" i="8"/>
  <c r="Y5" i="8"/>
  <c r="W6" i="8"/>
  <c r="X6" i="8"/>
  <c r="Y6" i="8"/>
  <c r="W7" i="8"/>
  <c r="X7" i="8"/>
  <c r="Y7" i="8"/>
  <c r="W8" i="8"/>
  <c r="X8" i="8"/>
  <c r="Y8" i="8"/>
  <c r="W9" i="8"/>
  <c r="X9" i="8"/>
  <c r="Y9" i="8"/>
  <c r="W10" i="8"/>
  <c r="X10" i="8"/>
  <c r="Y10" i="8"/>
  <c r="W11" i="8"/>
  <c r="X11" i="8"/>
  <c r="Y11" i="8"/>
  <c r="W12" i="8"/>
  <c r="X12" i="8"/>
  <c r="Y12" i="8"/>
  <c r="W13" i="8"/>
  <c r="X13" i="8"/>
  <c r="Y13" i="8"/>
  <c r="W14" i="8"/>
  <c r="X14" i="8"/>
  <c r="Y14" i="8"/>
  <c r="W15" i="8"/>
  <c r="X15" i="8"/>
  <c r="Y15" i="8"/>
  <c r="W16" i="8"/>
  <c r="X16" i="8"/>
  <c r="Y16" i="8"/>
  <c r="W17" i="8"/>
  <c r="X17" i="8"/>
  <c r="Y17" i="8"/>
  <c r="W18" i="8"/>
  <c r="X18" i="8"/>
  <c r="Y18" i="8"/>
  <c r="W19" i="8"/>
  <c r="X19" i="8"/>
  <c r="Y19" i="8"/>
  <c r="W20" i="8"/>
  <c r="X20" i="8"/>
  <c r="Y20" i="8"/>
  <c r="W21" i="8"/>
  <c r="X21" i="8"/>
  <c r="Y21" i="8"/>
  <c r="W22" i="8"/>
  <c r="X22" i="8"/>
  <c r="Y22" i="8"/>
  <c r="W23" i="8"/>
  <c r="X23" i="8"/>
  <c r="Y23" i="8"/>
  <c r="W24" i="8"/>
  <c r="X24" i="8"/>
  <c r="Y24" i="8"/>
  <c r="W25" i="8"/>
  <c r="X25" i="8"/>
  <c r="Y25" i="8"/>
  <c r="W26" i="8"/>
  <c r="X26" i="8"/>
  <c r="Y26" i="8"/>
  <c r="W27" i="8"/>
  <c r="X27" i="8"/>
  <c r="Y27" i="8"/>
  <c r="W28" i="8"/>
  <c r="X28" i="8"/>
  <c r="Y28" i="8"/>
  <c r="W29" i="8"/>
  <c r="X29" i="8"/>
  <c r="Y29" i="8"/>
  <c r="W30" i="8"/>
  <c r="X30" i="8"/>
  <c r="Y30" i="8"/>
  <c r="W31" i="8"/>
  <c r="X31" i="8"/>
  <c r="Y31" i="8"/>
  <c r="W32" i="8"/>
  <c r="X32" i="8"/>
  <c r="Y32" i="8"/>
  <c r="W33" i="8"/>
  <c r="X33" i="8"/>
  <c r="Y33" i="8"/>
  <c r="W34" i="8"/>
  <c r="X34" i="8"/>
  <c r="Y34" i="8"/>
  <c r="W35" i="8"/>
  <c r="X35" i="8"/>
  <c r="Y35" i="8"/>
  <c r="W36" i="8"/>
  <c r="X36" i="8"/>
  <c r="Y36" i="8"/>
  <c r="W37" i="8"/>
  <c r="X37" i="8"/>
  <c r="Y37" i="8"/>
  <c r="W38" i="8"/>
  <c r="X38" i="8"/>
  <c r="Y38" i="8"/>
  <c r="W39" i="8"/>
  <c r="X39" i="8"/>
  <c r="Y39" i="8"/>
  <c r="W40" i="8"/>
  <c r="X40" i="8"/>
  <c r="Y40" i="8"/>
  <c r="W41" i="8"/>
  <c r="X41" i="8"/>
  <c r="Y41" i="8"/>
  <c r="W42" i="8"/>
  <c r="X42" i="8"/>
  <c r="Y42" i="8"/>
  <c r="W43" i="8"/>
  <c r="X43" i="8"/>
  <c r="Y43" i="8"/>
  <c r="W44" i="8"/>
  <c r="X44" i="8"/>
  <c r="Y44" i="8"/>
  <c r="W45" i="8"/>
  <c r="X45" i="8"/>
  <c r="Y45" i="8"/>
  <c r="W46" i="8"/>
  <c r="X46" i="8"/>
  <c r="Y46" i="8"/>
  <c r="W47" i="8"/>
  <c r="X47" i="8"/>
  <c r="Y47" i="8"/>
  <c r="W48" i="8"/>
  <c r="X48" i="8"/>
  <c r="Y48" i="8"/>
  <c r="W49" i="8"/>
  <c r="X49" i="8"/>
  <c r="Y49" i="8"/>
  <c r="W50" i="8"/>
  <c r="X50" i="8"/>
  <c r="Y50" i="8"/>
  <c r="W51" i="8"/>
  <c r="X51" i="8"/>
  <c r="Y51" i="8"/>
  <c r="W52" i="8"/>
  <c r="X52" i="8"/>
  <c r="Y52" i="8"/>
  <c r="W53" i="8"/>
  <c r="X53" i="8"/>
  <c r="Y53" i="8"/>
  <c r="W54" i="8"/>
  <c r="X54" i="8"/>
  <c r="Y54" i="8"/>
  <c r="W55" i="8"/>
  <c r="X55" i="8"/>
  <c r="Y55" i="8"/>
  <c r="W56" i="8"/>
  <c r="X56" i="8"/>
  <c r="Y56" i="8"/>
  <c r="W57" i="8"/>
  <c r="X57" i="8"/>
  <c r="Y57" i="8"/>
  <c r="W58" i="8"/>
  <c r="X58" i="8"/>
  <c r="Y58" i="8"/>
  <c r="W59" i="8"/>
  <c r="X59" i="8"/>
  <c r="Y59" i="8"/>
  <c r="W60" i="8"/>
  <c r="X60" i="8"/>
  <c r="Y60" i="8"/>
  <c r="W61" i="8"/>
  <c r="X61" i="8"/>
  <c r="Y61" i="8"/>
  <c r="W62" i="8"/>
  <c r="X62" i="8"/>
  <c r="Y62" i="8"/>
  <c r="W63" i="8"/>
  <c r="X63" i="8"/>
  <c r="Y63" i="8"/>
  <c r="W64" i="8"/>
  <c r="X64" i="8"/>
  <c r="Y64" i="8"/>
  <c r="W65" i="8"/>
  <c r="X65" i="8"/>
  <c r="Y65" i="8"/>
  <c r="W66" i="8"/>
  <c r="X66" i="8"/>
  <c r="Y66" i="8"/>
  <c r="W67" i="8"/>
  <c r="X67" i="8"/>
  <c r="Y67" i="8"/>
  <c r="W68" i="8"/>
  <c r="X68" i="8"/>
  <c r="Y68" i="8"/>
  <c r="W69" i="8"/>
  <c r="X69" i="8"/>
  <c r="Y69" i="8"/>
  <c r="W70" i="8"/>
  <c r="X70" i="8"/>
  <c r="Y70" i="8"/>
  <c r="W71" i="8"/>
  <c r="X71" i="8"/>
  <c r="Y71" i="8"/>
  <c r="W72" i="8"/>
  <c r="X72" i="8"/>
  <c r="Y72" i="8"/>
  <c r="W73" i="8"/>
  <c r="X73" i="8"/>
  <c r="Y73" i="8"/>
  <c r="W74" i="8"/>
  <c r="X74" i="8"/>
  <c r="Y74" i="8"/>
  <c r="W75" i="8"/>
  <c r="X75" i="8"/>
  <c r="Y75" i="8"/>
  <c r="W76" i="8"/>
  <c r="X76" i="8"/>
  <c r="Y76" i="8"/>
  <c r="W77" i="8"/>
  <c r="X77" i="8"/>
  <c r="Y77" i="8"/>
  <c r="W78" i="8"/>
  <c r="X78" i="8"/>
  <c r="Y78" i="8"/>
  <c r="W79" i="8"/>
  <c r="X79" i="8"/>
  <c r="Y79" i="8"/>
  <c r="W80" i="8"/>
  <c r="X80" i="8"/>
  <c r="Y80" i="8"/>
  <c r="W81" i="8"/>
  <c r="X81" i="8"/>
  <c r="Y81" i="8"/>
  <c r="W82" i="8"/>
  <c r="X82" i="8"/>
  <c r="Y82" i="8"/>
  <c r="W83" i="8"/>
  <c r="X83" i="8"/>
  <c r="Y83" i="8"/>
  <c r="W84" i="8"/>
  <c r="X84" i="8"/>
  <c r="Y84" i="8"/>
  <c r="W85" i="8"/>
  <c r="X85" i="8"/>
  <c r="Y85" i="8"/>
  <c r="W86" i="8"/>
  <c r="X86" i="8"/>
  <c r="Y86" i="8"/>
  <c r="W87" i="8"/>
  <c r="X87" i="8"/>
  <c r="Y87" i="8"/>
  <c r="W88" i="8"/>
  <c r="X88" i="8"/>
  <c r="Y88" i="8"/>
  <c r="W89" i="8"/>
  <c r="X89" i="8"/>
  <c r="Y89" i="8"/>
  <c r="W90" i="8"/>
  <c r="X90" i="8"/>
  <c r="Y90" i="8"/>
  <c r="W91" i="8"/>
  <c r="X91" i="8"/>
  <c r="Y91" i="8"/>
  <c r="W92" i="8"/>
  <c r="X92" i="8"/>
  <c r="Y92" i="8"/>
  <c r="W93" i="8"/>
  <c r="X93" i="8"/>
  <c r="Y93" i="8"/>
  <c r="W94" i="8"/>
  <c r="X94" i="8"/>
  <c r="Y94" i="8"/>
  <c r="W95" i="8"/>
  <c r="X95" i="8"/>
  <c r="Y95" i="8"/>
  <c r="W96" i="8"/>
  <c r="X96" i="8"/>
  <c r="Y96" i="8"/>
  <c r="W97" i="8"/>
  <c r="X97" i="8"/>
  <c r="Y97" i="8"/>
  <c r="W98" i="8"/>
  <c r="X98" i="8"/>
  <c r="Y98" i="8"/>
  <c r="W99" i="8"/>
  <c r="X99" i="8"/>
  <c r="Y99" i="8"/>
  <c r="W100" i="8"/>
  <c r="X100" i="8"/>
  <c r="Y100" i="8"/>
  <c r="W101" i="8"/>
  <c r="X101" i="8"/>
  <c r="Y101" i="8"/>
  <c r="W102" i="8"/>
  <c r="X102" i="8"/>
  <c r="Y102" i="8"/>
  <c r="W103" i="8"/>
  <c r="X103" i="8"/>
  <c r="Y103" i="8"/>
  <c r="W104" i="8"/>
  <c r="X104" i="8"/>
  <c r="Y104" i="8"/>
  <c r="W105" i="8"/>
  <c r="X105" i="8"/>
  <c r="Y105" i="8"/>
  <c r="W106" i="8"/>
  <c r="X106" i="8"/>
  <c r="Y106" i="8"/>
  <c r="W107" i="8"/>
  <c r="X107" i="8"/>
  <c r="Y107" i="8"/>
  <c r="W108" i="8"/>
  <c r="X108" i="8"/>
  <c r="Y108" i="8"/>
  <c r="W109" i="8"/>
  <c r="X109" i="8"/>
  <c r="Y109" i="8"/>
  <c r="W110" i="8"/>
  <c r="X110" i="8"/>
  <c r="Y110" i="8"/>
  <c r="W111" i="8"/>
  <c r="X111" i="8"/>
  <c r="Y111" i="8"/>
  <c r="W112" i="8"/>
  <c r="X112" i="8"/>
  <c r="Y112" i="8"/>
  <c r="W113" i="8"/>
  <c r="X113" i="8"/>
  <c r="Y113" i="8"/>
  <c r="W114" i="8"/>
  <c r="X114" i="8"/>
  <c r="Y114" i="8"/>
  <c r="W115" i="8"/>
  <c r="X115" i="8"/>
  <c r="Y115" i="8"/>
  <c r="W116" i="8"/>
  <c r="X116" i="8"/>
  <c r="Y116" i="8"/>
  <c r="W117" i="8"/>
  <c r="X117" i="8"/>
  <c r="Y117" i="8"/>
  <c r="W118" i="8"/>
  <c r="X118" i="8"/>
  <c r="Y118" i="8"/>
  <c r="W119" i="8"/>
  <c r="X119" i="8"/>
  <c r="Y119" i="8"/>
  <c r="W120" i="8"/>
  <c r="X120" i="8"/>
  <c r="Y120" i="8"/>
  <c r="W121" i="8"/>
  <c r="X121" i="8"/>
  <c r="Y121" i="8"/>
  <c r="W122" i="8"/>
  <c r="X122" i="8"/>
  <c r="Y122" i="8"/>
  <c r="W123" i="8"/>
  <c r="X123" i="8"/>
  <c r="Y123" i="8"/>
  <c r="W124" i="8"/>
  <c r="X124" i="8"/>
  <c r="Y124" i="8"/>
  <c r="W125" i="8"/>
  <c r="X125" i="8"/>
  <c r="Y125" i="8"/>
  <c r="W126" i="8"/>
  <c r="X126" i="8"/>
  <c r="Y126" i="8"/>
  <c r="W127" i="8"/>
  <c r="X127" i="8"/>
  <c r="Y127" i="8"/>
  <c r="W128" i="8"/>
  <c r="X128" i="8"/>
  <c r="Y128" i="8"/>
  <c r="W129" i="8"/>
  <c r="X129" i="8"/>
  <c r="Y129" i="8"/>
  <c r="W130" i="8"/>
  <c r="X130" i="8"/>
  <c r="Y130" i="8"/>
  <c r="W131" i="8"/>
  <c r="X131" i="8"/>
  <c r="Y131" i="8"/>
  <c r="W132" i="8"/>
  <c r="X132" i="8"/>
  <c r="Y132" i="8"/>
  <c r="W133" i="8"/>
  <c r="X133" i="8"/>
  <c r="Y133" i="8"/>
  <c r="W134" i="8"/>
  <c r="X134" i="8"/>
  <c r="Y134" i="8"/>
  <c r="W135" i="8"/>
  <c r="X135" i="8"/>
  <c r="Y135" i="8"/>
  <c r="W136" i="8"/>
  <c r="X136" i="8"/>
  <c r="Y136" i="8"/>
  <c r="W137" i="8"/>
  <c r="X137" i="8"/>
  <c r="Y137" i="8"/>
  <c r="W138" i="8"/>
  <c r="X138" i="8"/>
  <c r="Y138" i="8"/>
  <c r="W139" i="8"/>
  <c r="X139" i="8"/>
  <c r="Y139" i="8"/>
  <c r="W140" i="8"/>
  <c r="X140" i="8"/>
  <c r="Y140" i="8"/>
  <c r="W141" i="8"/>
  <c r="X141" i="8"/>
  <c r="Y141" i="8"/>
  <c r="W142" i="8"/>
  <c r="X142" i="8"/>
  <c r="Y142" i="8"/>
  <c r="W143" i="8"/>
  <c r="X143" i="8"/>
  <c r="Y143" i="8"/>
  <c r="W144" i="8"/>
  <c r="X144" i="8"/>
  <c r="Y144" i="8"/>
  <c r="W145" i="8"/>
  <c r="X145" i="8"/>
  <c r="Y145" i="8"/>
  <c r="W146" i="8"/>
  <c r="X146" i="8"/>
  <c r="Y146" i="8"/>
  <c r="W147" i="8"/>
  <c r="X147" i="8"/>
  <c r="Y147" i="8"/>
  <c r="W148" i="8"/>
  <c r="X148" i="8"/>
  <c r="Y148" i="8"/>
  <c r="Y3" i="8"/>
  <c r="X3" i="8"/>
  <c r="W3" i="8"/>
  <c r="P4" i="8"/>
  <c r="P5" i="8"/>
  <c r="P6" i="8"/>
  <c r="P7" i="8"/>
  <c r="P8" i="8"/>
  <c r="P9" i="8"/>
  <c r="P10" i="8"/>
  <c r="P11" i="8"/>
  <c r="P12" i="8"/>
  <c r="P13" i="8"/>
  <c r="P14" i="8"/>
  <c r="P15" i="8"/>
  <c r="P16" i="8"/>
  <c r="P17" i="8"/>
  <c r="P18" i="8"/>
  <c r="P19" i="8"/>
  <c r="P20" i="8"/>
  <c r="P21" i="8"/>
  <c r="P22" i="8"/>
  <c r="P23" i="8"/>
  <c r="P24" i="8"/>
  <c r="P25" i="8"/>
  <c r="P26" i="8"/>
  <c r="P27" i="8"/>
  <c r="P28" i="8"/>
  <c r="P29" i="8"/>
  <c r="P30" i="8"/>
  <c r="P31" i="8"/>
  <c r="P32" i="8"/>
  <c r="P33" i="8"/>
  <c r="P34" i="8"/>
  <c r="P35" i="8"/>
  <c r="P36" i="8"/>
  <c r="P37" i="8"/>
  <c r="P38" i="8"/>
  <c r="P39" i="8"/>
  <c r="P40" i="8"/>
  <c r="P41" i="8"/>
  <c r="P42" i="8"/>
  <c r="P43" i="8"/>
  <c r="P44" i="8"/>
  <c r="P45" i="8"/>
  <c r="P46" i="8"/>
  <c r="P47" i="8"/>
  <c r="P48" i="8"/>
  <c r="P49" i="8"/>
  <c r="P50" i="8"/>
  <c r="P51" i="8"/>
  <c r="P52" i="8"/>
  <c r="P53" i="8"/>
  <c r="P54" i="8"/>
  <c r="P55" i="8"/>
  <c r="P56" i="8"/>
  <c r="P57" i="8"/>
  <c r="P58" i="8"/>
  <c r="P59" i="8"/>
  <c r="P60" i="8"/>
  <c r="P61" i="8"/>
  <c r="P62" i="8"/>
  <c r="P63" i="8"/>
  <c r="P64" i="8"/>
  <c r="P65" i="8"/>
  <c r="P66" i="8"/>
  <c r="P67" i="8"/>
  <c r="P68" i="8"/>
  <c r="P69" i="8"/>
  <c r="P70" i="8"/>
  <c r="P71" i="8"/>
  <c r="P72" i="8"/>
  <c r="P73" i="8"/>
  <c r="P74" i="8"/>
  <c r="P75" i="8"/>
  <c r="P76" i="8"/>
  <c r="P77" i="8"/>
  <c r="P78" i="8"/>
  <c r="P79" i="8"/>
  <c r="P80" i="8"/>
  <c r="P81" i="8"/>
  <c r="P82" i="8"/>
  <c r="P83" i="8"/>
  <c r="P84" i="8"/>
  <c r="P85" i="8"/>
  <c r="P86" i="8"/>
  <c r="P87" i="8"/>
  <c r="P88" i="8"/>
  <c r="P89" i="8"/>
  <c r="P90" i="8"/>
  <c r="P91" i="8"/>
  <c r="P92" i="8"/>
  <c r="P93" i="8"/>
  <c r="P94" i="8"/>
  <c r="P95" i="8"/>
  <c r="P96" i="8"/>
  <c r="P97" i="8"/>
  <c r="P98" i="8"/>
  <c r="P99" i="8"/>
  <c r="P100" i="8"/>
  <c r="P101" i="8"/>
  <c r="P102" i="8"/>
  <c r="P103" i="8"/>
  <c r="P104" i="8"/>
  <c r="P105" i="8"/>
  <c r="P106" i="8"/>
  <c r="P107" i="8"/>
  <c r="P108" i="8"/>
  <c r="P109" i="8"/>
  <c r="P110" i="8"/>
  <c r="P111" i="8"/>
  <c r="P112" i="8"/>
  <c r="P113" i="8"/>
  <c r="P114" i="8"/>
  <c r="P115" i="8"/>
  <c r="P116" i="8"/>
  <c r="P117" i="8"/>
  <c r="P118" i="8"/>
  <c r="P119" i="8"/>
  <c r="P120" i="8"/>
  <c r="P121" i="8"/>
  <c r="P122" i="8"/>
  <c r="P123" i="8"/>
  <c r="P124" i="8"/>
  <c r="P125" i="8"/>
  <c r="P126" i="8"/>
  <c r="P127" i="8"/>
  <c r="P128" i="8"/>
  <c r="P129" i="8"/>
  <c r="P130" i="8"/>
  <c r="P131" i="8"/>
  <c r="P132" i="8"/>
  <c r="P133" i="8"/>
  <c r="P134" i="8"/>
  <c r="P135" i="8"/>
  <c r="P136" i="8"/>
  <c r="P137" i="8"/>
  <c r="P138" i="8"/>
  <c r="P139" i="8"/>
  <c r="P140" i="8"/>
  <c r="P141" i="8"/>
  <c r="P142" i="8"/>
  <c r="P143" i="8"/>
  <c r="P144" i="8"/>
  <c r="P145" i="8"/>
  <c r="P146" i="8"/>
  <c r="P147" i="8"/>
  <c r="P148" i="8"/>
  <c r="P3" i="8"/>
  <c r="AH10" i="8"/>
  <c r="AH11" i="8"/>
  <c r="AH18" i="8"/>
  <c r="AH19" i="8"/>
  <c r="AH26" i="8"/>
  <c r="AH27" i="8"/>
  <c r="AH34" i="8"/>
  <c r="AH35" i="8"/>
  <c r="AH42" i="8"/>
  <c r="AH43" i="8"/>
  <c r="AH50" i="8"/>
  <c r="AH51" i="8"/>
  <c r="AH58" i="8"/>
  <c r="AH59" i="8"/>
  <c r="AH66" i="8"/>
  <c r="AH67" i="8"/>
  <c r="AH74" i="8"/>
  <c r="AH75" i="8"/>
  <c r="AH82" i="8"/>
  <c r="AH83" i="8"/>
  <c r="AH90" i="8"/>
  <c r="AH91" i="8"/>
  <c r="AH98" i="8"/>
  <c r="AH99" i="8"/>
  <c r="AH106" i="8"/>
  <c r="AH107" i="8"/>
  <c r="AH114" i="8"/>
  <c r="AH115" i="8"/>
  <c r="AH122" i="8"/>
  <c r="AH123" i="8"/>
  <c r="AH130" i="8"/>
  <c r="AH131" i="8"/>
  <c r="AH134" i="8"/>
  <c r="AH138" i="8"/>
  <c r="AH139" i="8"/>
  <c r="AH142" i="8"/>
  <c r="AH146" i="8"/>
  <c r="AH147" i="8"/>
  <c r="AH4" i="8"/>
  <c r="AH5" i="8"/>
  <c r="AH6" i="8"/>
  <c r="AH7" i="8"/>
  <c r="AH8" i="8"/>
  <c r="AH9" i="8"/>
  <c r="AH12" i="8"/>
  <c r="AH13" i="8"/>
  <c r="AH14" i="8"/>
  <c r="AH15" i="8"/>
  <c r="AH16" i="8"/>
  <c r="AH17" i="8"/>
  <c r="AH20" i="8"/>
  <c r="AH21" i="8"/>
  <c r="AH22" i="8"/>
  <c r="AH23" i="8"/>
  <c r="AH24" i="8"/>
  <c r="AH25" i="8"/>
  <c r="AH28" i="8"/>
  <c r="AH29" i="8"/>
  <c r="AH30" i="8"/>
  <c r="AH31" i="8"/>
  <c r="AH32" i="8"/>
  <c r="AH33" i="8"/>
  <c r="AH36" i="8"/>
  <c r="AH37" i="8"/>
  <c r="AH38" i="8"/>
  <c r="AH39" i="8"/>
  <c r="AH40" i="8"/>
  <c r="AH41" i="8"/>
  <c r="AH44" i="8"/>
  <c r="AH45" i="8"/>
  <c r="AH46" i="8"/>
  <c r="AH47" i="8"/>
  <c r="AH48" i="8"/>
  <c r="AH49" i="8"/>
  <c r="AH52" i="8"/>
  <c r="AH53" i="8"/>
  <c r="AH54" i="8"/>
  <c r="AH55" i="8"/>
  <c r="AH56" i="8"/>
  <c r="AH57" i="8"/>
  <c r="AH60" i="8"/>
  <c r="AH61" i="8"/>
  <c r="AH62" i="8"/>
  <c r="AH63" i="8"/>
  <c r="AH64" i="8"/>
  <c r="AH65" i="8"/>
  <c r="AH68" i="8"/>
  <c r="AH69" i="8"/>
  <c r="AH70" i="8"/>
  <c r="AH71" i="8"/>
  <c r="AH72" i="8"/>
  <c r="AH73" i="8"/>
  <c r="AH76" i="8"/>
  <c r="AH77" i="8"/>
  <c r="AH78" i="8"/>
  <c r="AH79" i="8"/>
  <c r="AH80" i="8"/>
  <c r="AH81" i="8"/>
  <c r="AH84" i="8"/>
  <c r="AH85" i="8"/>
  <c r="AH86" i="8"/>
  <c r="AH87" i="8"/>
  <c r="AH88" i="8"/>
  <c r="AH89" i="8"/>
  <c r="AH92" i="8"/>
  <c r="AH93" i="8"/>
  <c r="AH94" i="8"/>
  <c r="AH95" i="8"/>
  <c r="AH96" i="8"/>
  <c r="AH97" i="8"/>
  <c r="AH100" i="8"/>
  <c r="AH101" i="8"/>
  <c r="AH102" i="8"/>
  <c r="AH103" i="8"/>
  <c r="AH104" i="8"/>
  <c r="AH105" i="8"/>
  <c r="AH108" i="8"/>
  <c r="AH109" i="8"/>
  <c r="AH110" i="8"/>
  <c r="AH111" i="8"/>
  <c r="AH112" i="8"/>
  <c r="AH113" i="8"/>
  <c r="AH116" i="8"/>
  <c r="AH117" i="8"/>
  <c r="AH118" i="8"/>
  <c r="AH119" i="8"/>
  <c r="AH120" i="8"/>
  <c r="AH121" i="8"/>
  <c r="AH124" i="8"/>
  <c r="AH125" i="8"/>
  <c r="AH126" i="8"/>
  <c r="AH127" i="8"/>
  <c r="AH128" i="8"/>
  <c r="AH129" i="8"/>
  <c r="AH132" i="8"/>
  <c r="AH133" i="8"/>
  <c r="AH135" i="8"/>
  <c r="AH136" i="8"/>
  <c r="AH137" i="8"/>
  <c r="AH140" i="8"/>
  <c r="AH141" i="8"/>
  <c r="AH143" i="8"/>
  <c r="AH144" i="8"/>
  <c r="AH145" i="8"/>
  <c r="AH148" i="8"/>
  <c r="AB4" i="8"/>
  <c r="AB5" i="8"/>
  <c r="AB6" i="8"/>
  <c r="AB7" i="8"/>
  <c r="AB8" i="8"/>
  <c r="AB9" i="8"/>
  <c r="AB12" i="8"/>
  <c r="AB13" i="8"/>
  <c r="AB14" i="8"/>
  <c r="AB15" i="8"/>
  <c r="AB16" i="8"/>
  <c r="AB17" i="8"/>
  <c r="AB20" i="8"/>
  <c r="AB21" i="8"/>
  <c r="AB22" i="8"/>
  <c r="AB23" i="8"/>
  <c r="AB24" i="8"/>
  <c r="AB25" i="8"/>
  <c r="AB28" i="8"/>
  <c r="AB29" i="8"/>
  <c r="AB30" i="8"/>
  <c r="AB31" i="8"/>
  <c r="AB32" i="8"/>
  <c r="AB33" i="8"/>
  <c r="AB36" i="8"/>
  <c r="AB37" i="8"/>
  <c r="AB38" i="8"/>
  <c r="AB39" i="8"/>
  <c r="AB40" i="8"/>
  <c r="AB41" i="8"/>
  <c r="AB44" i="8"/>
  <c r="AB45" i="8"/>
  <c r="AB46" i="8"/>
  <c r="AB47" i="8"/>
  <c r="AB48" i="8"/>
  <c r="AB49" i="8"/>
  <c r="AB52" i="8"/>
  <c r="AB53" i="8"/>
  <c r="AB54" i="8"/>
  <c r="AB55" i="8"/>
  <c r="AB56" i="8"/>
  <c r="AB57" i="8"/>
  <c r="AB60" i="8"/>
  <c r="AB61" i="8"/>
  <c r="AB62" i="8"/>
  <c r="AB63" i="8"/>
  <c r="AB64" i="8"/>
  <c r="AB65" i="8"/>
  <c r="AB68" i="8"/>
  <c r="AB69" i="8"/>
  <c r="AB70" i="8"/>
  <c r="AB71" i="8"/>
  <c r="AB72" i="8"/>
  <c r="AB73" i="8"/>
  <c r="AB76" i="8"/>
  <c r="AB77" i="8"/>
  <c r="AB78" i="8"/>
  <c r="AB79" i="8"/>
  <c r="AB80" i="8"/>
  <c r="AB81" i="8"/>
  <c r="AB84" i="8"/>
  <c r="AB85" i="8"/>
  <c r="AB86" i="8"/>
  <c r="AB87" i="8"/>
  <c r="AB88" i="8"/>
  <c r="AB89" i="8"/>
  <c r="AB92" i="8"/>
  <c r="AB93" i="8"/>
  <c r="AB94" i="8"/>
  <c r="AB95" i="8"/>
  <c r="AB96" i="8"/>
  <c r="AB97" i="8"/>
  <c r="AB100" i="8"/>
  <c r="AB101" i="8"/>
  <c r="AB102" i="8"/>
  <c r="AB103" i="8"/>
  <c r="AB104" i="8"/>
  <c r="AB105" i="8"/>
  <c r="AB108" i="8"/>
  <c r="AB109" i="8"/>
  <c r="AB110" i="8"/>
  <c r="AB111" i="8"/>
  <c r="AB112" i="8"/>
  <c r="AB113" i="8"/>
  <c r="AB116" i="8"/>
  <c r="AB117" i="8"/>
  <c r="AB118" i="8"/>
  <c r="AB119" i="8"/>
  <c r="AB120" i="8"/>
  <c r="AB121" i="8"/>
  <c r="AB124" i="8"/>
  <c r="AB125" i="8"/>
  <c r="AB126" i="8"/>
  <c r="AB127" i="8"/>
  <c r="AB128" i="8"/>
  <c r="AB129" i="8"/>
  <c r="AB132" i="8"/>
  <c r="AB133" i="8"/>
  <c r="AB134" i="8"/>
  <c r="AB135" i="8"/>
  <c r="AB136" i="8"/>
  <c r="AB137" i="8"/>
  <c r="AB140" i="8"/>
  <c r="AB141" i="8"/>
  <c r="AB142" i="8"/>
  <c r="AB143" i="8"/>
  <c r="AB144" i="8"/>
  <c r="AB145" i="8"/>
  <c r="AB148" i="8"/>
  <c r="R4" i="8"/>
  <c r="R5" i="8"/>
  <c r="R6" i="8"/>
  <c r="R7" i="8"/>
  <c r="R8" i="8"/>
  <c r="R9" i="8"/>
  <c r="R12" i="8"/>
  <c r="R13" i="8"/>
  <c r="R14" i="8"/>
  <c r="R15" i="8"/>
  <c r="R16" i="8"/>
  <c r="R17" i="8"/>
  <c r="R20" i="8"/>
  <c r="R21" i="8"/>
  <c r="R22" i="8"/>
  <c r="R23" i="8"/>
  <c r="R24" i="8"/>
  <c r="R25" i="8"/>
  <c r="R28" i="8"/>
  <c r="R29" i="8"/>
  <c r="R30" i="8"/>
  <c r="R31" i="8"/>
  <c r="R32" i="8"/>
  <c r="R33" i="8"/>
  <c r="R36" i="8"/>
  <c r="R37" i="8"/>
  <c r="R38" i="8"/>
  <c r="R39" i="8"/>
  <c r="R40" i="8"/>
  <c r="R41" i="8"/>
  <c r="R44" i="8"/>
  <c r="R45" i="8"/>
  <c r="R46" i="8"/>
  <c r="R47" i="8"/>
  <c r="R48" i="8"/>
  <c r="R49" i="8"/>
  <c r="R52" i="8"/>
  <c r="R53" i="8"/>
  <c r="R54" i="8"/>
  <c r="R55" i="8"/>
  <c r="R56" i="8"/>
  <c r="R57" i="8"/>
  <c r="R60" i="8"/>
  <c r="R61" i="8"/>
  <c r="R62" i="8"/>
  <c r="R63" i="8"/>
  <c r="R64" i="8"/>
  <c r="R65" i="8"/>
  <c r="R68" i="8"/>
  <c r="R69" i="8"/>
  <c r="R70" i="8"/>
  <c r="R71" i="8"/>
  <c r="R72" i="8"/>
  <c r="R73" i="8"/>
  <c r="R76" i="8"/>
  <c r="R77" i="8"/>
  <c r="R78" i="8"/>
  <c r="R79" i="8"/>
  <c r="R80" i="8"/>
  <c r="R81" i="8"/>
  <c r="R84" i="8"/>
  <c r="R85" i="8"/>
  <c r="R86" i="8"/>
  <c r="R87" i="8"/>
  <c r="R88" i="8"/>
  <c r="R89" i="8"/>
  <c r="R92" i="8"/>
  <c r="R93" i="8"/>
  <c r="R94" i="8"/>
  <c r="R95" i="8"/>
  <c r="R96" i="8"/>
  <c r="R97" i="8"/>
  <c r="R100" i="8"/>
  <c r="R101" i="8"/>
  <c r="R102" i="8"/>
  <c r="R103" i="8"/>
  <c r="R104" i="8"/>
  <c r="R105" i="8"/>
  <c r="R108" i="8"/>
  <c r="R109" i="8"/>
  <c r="R110" i="8"/>
  <c r="R111" i="8"/>
  <c r="R112" i="8"/>
  <c r="R113" i="8"/>
  <c r="R116" i="8"/>
  <c r="R117" i="8"/>
  <c r="R118" i="8"/>
  <c r="R119" i="8"/>
  <c r="R120" i="8"/>
  <c r="R121" i="8"/>
  <c r="R124" i="8"/>
  <c r="R125" i="8"/>
  <c r="R126" i="8"/>
  <c r="R127" i="8"/>
  <c r="R128" i="8"/>
  <c r="R129" i="8"/>
  <c r="R132" i="8"/>
  <c r="R133" i="8"/>
  <c r="R134" i="8"/>
  <c r="R135" i="8"/>
  <c r="R136" i="8"/>
  <c r="R137" i="8"/>
  <c r="R140" i="8"/>
  <c r="R141" i="8"/>
  <c r="R142" i="8"/>
  <c r="R143" i="8"/>
  <c r="R144" i="8"/>
  <c r="R145" i="8"/>
  <c r="R148" i="8"/>
  <c r="AH3" i="8"/>
  <c r="AB3" i="8"/>
  <c r="R3" i="8"/>
  <c r="AF110" i="8" l="1"/>
  <c r="R147" i="8"/>
  <c r="R139" i="8"/>
  <c r="R131" i="8"/>
  <c r="R123" i="8"/>
  <c r="R115" i="8"/>
  <c r="R107" i="8"/>
  <c r="R99" i="8"/>
  <c r="R91" i="8"/>
  <c r="R83" i="8"/>
  <c r="R75" i="8"/>
  <c r="R67" i="8"/>
  <c r="R59" i="8"/>
  <c r="R51" i="8"/>
  <c r="R43" i="8"/>
  <c r="R35" i="8"/>
  <c r="R27" i="8"/>
  <c r="R19" i="8"/>
  <c r="R11" i="8"/>
  <c r="R146" i="8"/>
  <c r="R130" i="8"/>
  <c r="R106" i="8"/>
  <c r="R90" i="8"/>
  <c r="R74" i="8"/>
  <c r="R66" i="8"/>
  <c r="R50" i="8"/>
  <c r="R42" i="8"/>
  <c r="R34" i="8"/>
  <c r="R26" i="8"/>
  <c r="R18" i="8"/>
  <c r="R10" i="8"/>
  <c r="AB147" i="8"/>
  <c r="AB139" i="8"/>
  <c r="AB131" i="8"/>
  <c r="AB123" i="8"/>
  <c r="AB115" i="8"/>
  <c r="AB107" i="8"/>
  <c r="AB99" i="8"/>
  <c r="AB91" i="8"/>
  <c r="AB83" i="8"/>
  <c r="AB75" i="8"/>
  <c r="AB67" i="8"/>
  <c r="AB59" i="8"/>
  <c r="AB51" i="8"/>
  <c r="AB43" i="8"/>
  <c r="AB35" i="8"/>
  <c r="AB27" i="8"/>
  <c r="AB19" i="8"/>
  <c r="AB11" i="8"/>
  <c r="R138" i="8"/>
  <c r="R122" i="8"/>
  <c r="R114" i="8"/>
  <c r="R98" i="8"/>
  <c r="R82" i="8"/>
  <c r="R58" i="8"/>
  <c r="AB146" i="8"/>
  <c r="AB138" i="8"/>
  <c r="AB130" i="8"/>
  <c r="AB122" i="8"/>
  <c r="AB114" i="8"/>
  <c r="AB106" i="8"/>
  <c r="AB98" i="8"/>
  <c r="AB90" i="8"/>
  <c r="AB82" i="8"/>
  <c r="AB74" i="8"/>
  <c r="AB66" i="8"/>
  <c r="AB58" i="8"/>
  <c r="AB50" i="8"/>
  <c r="AB42" i="8"/>
  <c r="AB34" i="8"/>
  <c r="AB26" i="8"/>
  <c r="AB18" i="8"/>
  <c r="AB10" i="8"/>
  <c r="AK4" i="8"/>
  <c r="AL4" i="8" s="1"/>
  <c r="AF4" i="8" s="1"/>
  <c r="AK5" i="8"/>
  <c r="AL5" i="8" s="1"/>
  <c r="AF5" i="8" s="1"/>
  <c r="AK6" i="8"/>
  <c r="AL6" i="8" s="1"/>
  <c r="AF6" i="8" s="1"/>
  <c r="AK7" i="8"/>
  <c r="AL7" i="8" s="1"/>
  <c r="AF7" i="8" s="1"/>
  <c r="AK8" i="8"/>
  <c r="AL8" i="8" s="1"/>
  <c r="AF8" i="8" s="1"/>
  <c r="AK9" i="8"/>
  <c r="AL9" i="8" s="1"/>
  <c r="AF9" i="8" s="1"/>
  <c r="AK10" i="8"/>
  <c r="AL10" i="8" s="1"/>
  <c r="AF10" i="8" s="1"/>
  <c r="AK11" i="8"/>
  <c r="AL11" i="8" s="1"/>
  <c r="AF11" i="8" s="1"/>
  <c r="AK12" i="8"/>
  <c r="AL12" i="8" s="1"/>
  <c r="AF12" i="8" s="1"/>
  <c r="AK13" i="8"/>
  <c r="AL13" i="8" s="1"/>
  <c r="AF13" i="8" s="1"/>
  <c r="AK14" i="8"/>
  <c r="AL14" i="8" s="1"/>
  <c r="AF14" i="8" s="1"/>
  <c r="AK15" i="8"/>
  <c r="AL15" i="8" s="1"/>
  <c r="AF15" i="8" s="1"/>
  <c r="AK16" i="8"/>
  <c r="AL16" i="8" s="1"/>
  <c r="AF16" i="8" s="1"/>
  <c r="AK17" i="8"/>
  <c r="AL17" i="8" s="1"/>
  <c r="AF17" i="8" s="1"/>
  <c r="AK18" i="8"/>
  <c r="AL18" i="8" s="1"/>
  <c r="AF18" i="8" s="1"/>
  <c r="AK19" i="8"/>
  <c r="AL19" i="8" s="1"/>
  <c r="AF19" i="8" s="1"/>
  <c r="AK20" i="8"/>
  <c r="AL20" i="8" s="1"/>
  <c r="AF20" i="8" s="1"/>
  <c r="AK21" i="8"/>
  <c r="AL21" i="8" s="1"/>
  <c r="AF21" i="8" s="1"/>
  <c r="AK22" i="8"/>
  <c r="AL22" i="8" s="1"/>
  <c r="AF22" i="8" s="1"/>
  <c r="AK23" i="8"/>
  <c r="AL23" i="8" s="1"/>
  <c r="AF23" i="8" s="1"/>
  <c r="AK24" i="8"/>
  <c r="AL24" i="8" s="1"/>
  <c r="AF24" i="8" s="1"/>
  <c r="AK25" i="8"/>
  <c r="AL25" i="8" s="1"/>
  <c r="AF25" i="8" s="1"/>
  <c r="AK26" i="8"/>
  <c r="AL26" i="8" s="1"/>
  <c r="AF26" i="8" s="1"/>
  <c r="AK27" i="8"/>
  <c r="AL27" i="8" s="1"/>
  <c r="AF27" i="8" s="1"/>
  <c r="AK28" i="8"/>
  <c r="AL28" i="8" s="1"/>
  <c r="AF28" i="8" s="1"/>
  <c r="AK29" i="8"/>
  <c r="AL29" i="8" s="1"/>
  <c r="AF29" i="8" s="1"/>
  <c r="AK30" i="8"/>
  <c r="AL30" i="8" s="1"/>
  <c r="AF30" i="8" s="1"/>
  <c r="AK31" i="8"/>
  <c r="AL31" i="8" s="1"/>
  <c r="AF31" i="8" s="1"/>
  <c r="AK32" i="8"/>
  <c r="AL32" i="8" s="1"/>
  <c r="AF32" i="8" s="1"/>
  <c r="AK33" i="8"/>
  <c r="AL33" i="8" s="1"/>
  <c r="AF33" i="8" s="1"/>
  <c r="AK34" i="8"/>
  <c r="AL34" i="8" s="1"/>
  <c r="AF34" i="8" s="1"/>
  <c r="AK35" i="8"/>
  <c r="AL35" i="8" s="1"/>
  <c r="AF35" i="8" s="1"/>
  <c r="AK36" i="8"/>
  <c r="AL36" i="8" s="1"/>
  <c r="AF36" i="8" s="1"/>
  <c r="AK37" i="8"/>
  <c r="AL37" i="8" s="1"/>
  <c r="AF37" i="8" s="1"/>
  <c r="AK38" i="8"/>
  <c r="AL38" i="8" s="1"/>
  <c r="AF38" i="8" s="1"/>
  <c r="AK39" i="8"/>
  <c r="AL39" i="8" s="1"/>
  <c r="AF39" i="8" s="1"/>
  <c r="AK40" i="8"/>
  <c r="AL40" i="8" s="1"/>
  <c r="AF40" i="8" s="1"/>
  <c r="AK41" i="8"/>
  <c r="AL41" i="8" s="1"/>
  <c r="AF41" i="8" s="1"/>
  <c r="AK42" i="8"/>
  <c r="AL42" i="8" s="1"/>
  <c r="AF42" i="8" s="1"/>
  <c r="AK43" i="8"/>
  <c r="AL43" i="8" s="1"/>
  <c r="AF43" i="8" s="1"/>
  <c r="AK44" i="8"/>
  <c r="AL44" i="8" s="1"/>
  <c r="AF44" i="8" s="1"/>
  <c r="AK45" i="8"/>
  <c r="AL45" i="8" s="1"/>
  <c r="AF45" i="8" s="1"/>
  <c r="AK46" i="8"/>
  <c r="AL46" i="8" s="1"/>
  <c r="AF46" i="8" s="1"/>
  <c r="AK47" i="8"/>
  <c r="AL47" i="8" s="1"/>
  <c r="AF47" i="8" s="1"/>
  <c r="AK48" i="8"/>
  <c r="AL48" i="8" s="1"/>
  <c r="AF48" i="8" s="1"/>
  <c r="AK49" i="8"/>
  <c r="AL49" i="8" s="1"/>
  <c r="AF49" i="8" s="1"/>
  <c r="AK50" i="8"/>
  <c r="AL50" i="8" s="1"/>
  <c r="AF50" i="8" s="1"/>
  <c r="AK51" i="8"/>
  <c r="AL51" i="8" s="1"/>
  <c r="AF51" i="8" s="1"/>
  <c r="AK52" i="8"/>
  <c r="AL52" i="8" s="1"/>
  <c r="AF52" i="8" s="1"/>
  <c r="AK53" i="8"/>
  <c r="AL53" i="8" s="1"/>
  <c r="AF53" i="8" s="1"/>
  <c r="AK54" i="8"/>
  <c r="AL54" i="8" s="1"/>
  <c r="AF54" i="8" s="1"/>
  <c r="AK55" i="8"/>
  <c r="AL55" i="8" s="1"/>
  <c r="AF55" i="8" s="1"/>
  <c r="AK56" i="8"/>
  <c r="AL56" i="8" s="1"/>
  <c r="AF56" i="8" s="1"/>
  <c r="AK57" i="8"/>
  <c r="AL57" i="8" s="1"/>
  <c r="AF57" i="8" s="1"/>
  <c r="AK58" i="8"/>
  <c r="AL58" i="8" s="1"/>
  <c r="AF58" i="8" s="1"/>
  <c r="AK59" i="8"/>
  <c r="AL59" i="8" s="1"/>
  <c r="AF59" i="8" s="1"/>
  <c r="AK60" i="8"/>
  <c r="AL60" i="8" s="1"/>
  <c r="AF60" i="8" s="1"/>
  <c r="AK61" i="8"/>
  <c r="AL61" i="8" s="1"/>
  <c r="AF61" i="8" s="1"/>
  <c r="AK62" i="8"/>
  <c r="AL62" i="8" s="1"/>
  <c r="AF62" i="8" s="1"/>
  <c r="AK63" i="8"/>
  <c r="AL63" i="8" s="1"/>
  <c r="AF63" i="8" s="1"/>
  <c r="AK64" i="8"/>
  <c r="AL64" i="8" s="1"/>
  <c r="AF64" i="8" s="1"/>
  <c r="AK65" i="8"/>
  <c r="AL65" i="8" s="1"/>
  <c r="AF65" i="8" s="1"/>
  <c r="AK66" i="8"/>
  <c r="AL66" i="8" s="1"/>
  <c r="AF66" i="8" s="1"/>
  <c r="AK67" i="8"/>
  <c r="AL67" i="8" s="1"/>
  <c r="AF67" i="8" s="1"/>
  <c r="AK68" i="8"/>
  <c r="AL68" i="8" s="1"/>
  <c r="AF68" i="8" s="1"/>
  <c r="AK69" i="8"/>
  <c r="AL69" i="8" s="1"/>
  <c r="AF69" i="8" s="1"/>
  <c r="AK70" i="8"/>
  <c r="AL70" i="8" s="1"/>
  <c r="AF70" i="8" s="1"/>
  <c r="AK71" i="8"/>
  <c r="AL71" i="8" s="1"/>
  <c r="AF71" i="8" s="1"/>
  <c r="AK72" i="8"/>
  <c r="AL72" i="8" s="1"/>
  <c r="AF72" i="8" s="1"/>
  <c r="AK73" i="8"/>
  <c r="AL73" i="8" s="1"/>
  <c r="AF73" i="8" s="1"/>
  <c r="AK74" i="8"/>
  <c r="AL74" i="8" s="1"/>
  <c r="AF74" i="8" s="1"/>
  <c r="AK75" i="8"/>
  <c r="AL75" i="8" s="1"/>
  <c r="AF75" i="8" s="1"/>
  <c r="AK76" i="8"/>
  <c r="AL76" i="8" s="1"/>
  <c r="AF76" i="8" s="1"/>
  <c r="AK77" i="8"/>
  <c r="AL77" i="8" s="1"/>
  <c r="AF77" i="8" s="1"/>
  <c r="AK78" i="8"/>
  <c r="AL78" i="8" s="1"/>
  <c r="AF78" i="8" s="1"/>
  <c r="AK79" i="8"/>
  <c r="AL79" i="8" s="1"/>
  <c r="AF79" i="8" s="1"/>
  <c r="AK80" i="8"/>
  <c r="AL80" i="8" s="1"/>
  <c r="AF80" i="8" s="1"/>
  <c r="AK81" i="8"/>
  <c r="AL81" i="8" s="1"/>
  <c r="AF81" i="8" s="1"/>
  <c r="AK82" i="8"/>
  <c r="AL82" i="8" s="1"/>
  <c r="AF82" i="8" s="1"/>
  <c r="AK83" i="8"/>
  <c r="AL83" i="8" s="1"/>
  <c r="AF83" i="8" s="1"/>
  <c r="AK84" i="8"/>
  <c r="AL84" i="8" s="1"/>
  <c r="AF84" i="8" s="1"/>
  <c r="AK85" i="8"/>
  <c r="AL85" i="8" s="1"/>
  <c r="AF85" i="8" s="1"/>
  <c r="AK86" i="8"/>
  <c r="AL86" i="8" s="1"/>
  <c r="AF86" i="8" s="1"/>
  <c r="AK87" i="8"/>
  <c r="AL87" i="8" s="1"/>
  <c r="AF87" i="8" s="1"/>
  <c r="AK88" i="8"/>
  <c r="AL88" i="8" s="1"/>
  <c r="AF88" i="8" s="1"/>
  <c r="AK89" i="8"/>
  <c r="AL89" i="8" s="1"/>
  <c r="AF89" i="8" s="1"/>
  <c r="AK90" i="8"/>
  <c r="AL90" i="8" s="1"/>
  <c r="AF90" i="8" s="1"/>
  <c r="AK91" i="8"/>
  <c r="AL91" i="8" s="1"/>
  <c r="AF91" i="8" s="1"/>
  <c r="AK92" i="8"/>
  <c r="AL92" i="8" s="1"/>
  <c r="AF92" i="8" s="1"/>
  <c r="AK93" i="8"/>
  <c r="AL93" i="8" s="1"/>
  <c r="AF93" i="8" s="1"/>
  <c r="AK94" i="8"/>
  <c r="AL94" i="8" s="1"/>
  <c r="AF94" i="8" s="1"/>
  <c r="AK95" i="8"/>
  <c r="AL95" i="8" s="1"/>
  <c r="AF95" i="8" s="1"/>
  <c r="AK96" i="8"/>
  <c r="AL96" i="8" s="1"/>
  <c r="AF96" i="8" s="1"/>
  <c r="AK97" i="8"/>
  <c r="AL97" i="8" s="1"/>
  <c r="AF97" i="8" s="1"/>
  <c r="AK98" i="8"/>
  <c r="AL98" i="8" s="1"/>
  <c r="AF98" i="8" s="1"/>
  <c r="AK99" i="8"/>
  <c r="AL99" i="8" s="1"/>
  <c r="AF99" i="8" s="1"/>
  <c r="AK100" i="8"/>
  <c r="AL100" i="8" s="1"/>
  <c r="AF100" i="8" s="1"/>
  <c r="AK101" i="8"/>
  <c r="AL101" i="8" s="1"/>
  <c r="AF101" i="8" s="1"/>
  <c r="AK102" i="8"/>
  <c r="AL102" i="8" s="1"/>
  <c r="AF102" i="8" s="1"/>
  <c r="AK103" i="8"/>
  <c r="AL103" i="8" s="1"/>
  <c r="AF103" i="8" s="1"/>
  <c r="AK104" i="8"/>
  <c r="AL104" i="8" s="1"/>
  <c r="AF104" i="8" s="1"/>
  <c r="AK105" i="8"/>
  <c r="AL105" i="8" s="1"/>
  <c r="AF105" i="8" s="1"/>
  <c r="AK106" i="8"/>
  <c r="AL106" i="8" s="1"/>
  <c r="AF106" i="8" s="1"/>
  <c r="AK107" i="8"/>
  <c r="AL107" i="8" s="1"/>
  <c r="AF107" i="8" s="1"/>
  <c r="AK108" i="8"/>
  <c r="AL108" i="8" s="1"/>
  <c r="AF108" i="8" s="1"/>
  <c r="AK109" i="8"/>
  <c r="AL109" i="8" s="1"/>
  <c r="AF109" i="8" s="1"/>
  <c r="AK110" i="8"/>
  <c r="AL110" i="8" s="1"/>
  <c r="AK111" i="8"/>
  <c r="AL111" i="8" s="1"/>
  <c r="AF111" i="8" s="1"/>
  <c r="AK112" i="8"/>
  <c r="AL112" i="8" s="1"/>
  <c r="AF112" i="8" s="1"/>
  <c r="AK113" i="8"/>
  <c r="AL113" i="8" s="1"/>
  <c r="AF113" i="8" s="1"/>
  <c r="AK114" i="8"/>
  <c r="AL114" i="8" s="1"/>
  <c r="AF114" i="8" s="1"/>
  <c r="AK115" i="8"/>
  <c r="AL115" i="8" s="1"/>
  <c r="AF115" i="8" s="1"/>
  <c r="AK116" i="8"/>
  <c r="AL116" i="8" s="1"/>
  <c r="AF116" i="8" s="1"/>
  <c r="AK117" i="8"/>
  <c r="AL117" i="8" s="1"/>
  <c r="AF117" i="8" s="1"/>
  <c r="AK118" i="8"/>
  <c r="AL118" i="8" s="1"/>
  <c r="AF118" i="8" s="1"/>
  <c r="AK119" i="8"/>
  <c r="AL119" i="8" s="1"/>
  <c r="AF119" i="8" s="1"/>
  <c r="AK120" i="8"/>
  <c r="AL120" i="8" s="1"/>
  <c r="AF120" i="8" s="1"/>
  <c r="AK121" i="8"/>
  <c r="AL121" i="8" s="1"/>
  <c r="AF121" i="8" s="1"/>
  <c r="AK122" i="8"/>
  <c r="AL122" i="8" s="1"/>
  <c r="AF122" i="8" s="1"/>
  <c r="AK123" i="8"/>
  <c r="AL123" i="8" s="1"/>
  <c r="AF123" i="8" s="1"/>
  <c r="AK124" i="8"/>
  <c r="AL124" i="8" s="1"/>
  <c r="AF124" i="8" s="1"/>
  <c r="AK125" i="8"/>
  <c r="AL125" i="8" s="1"/>
  <c r="AF125" i="8" s="1"/>
  <c r="AK126" i="8"/>
  <c r="AL126" i="8" s="1"/>
  <c r="AF126" i="8" s="1"/>
  <c r="AK127" i="8"/>
  <c r="AL127" i="8" s="1"/>
  <c r="AF127" i="8" s="1"/>
  <c r="AK128" i="8"/>
  <c r="AL128" i="8" s="1"/>
  <c r="AF128" i="8" s="1"/>
  <c r="AK129" i="8"/>
  <c r="AL129" i="8" s="1"/>
  <c r="AF129" i="8" s="1"/>
  <c r="AK130" i="8"/>
  <c r="AL130" i="8" s="1"/>
  <c r="AF130" i="8" s="1"/>
  <c r="AK131" i="8"/>
  <c r="AL131" i="8" s="1"/>
  <c r="AF131" i="8" s="1"/>
  <c r="AK132" i="8"/>
  <c r="AL132" i="8" s="1"/>
  <c r="AF132" i="8" s="1"/>
  <c r="AK133" i="8"/>
  <c r="AL133" i="8" s="1"/>
  <c r="AF133" i="8" s="1"/>
  <c r="AK134" i="8"/>
  <c r="AL134" i="8" s="1"/>
  <c r="AF134" i="8" s="1"/>
  <c r="AK135" i="8"/>
  <c r="AL135" i="8" s="1"/>
  <c r="AF135" i="8" s="1"/>
  <c r="AK136" i="8"/>
  <c r="AL136" i="8" s="1"/>
  <c r="AF136" i="8" s="1"/>
  <c r="AK137" i="8"/>
  <c r="AL137" i="8" s="1"/>
  <c r="AF137" i="8" s="1"/>
  <c r="AK138" i="8"/>
  <c r="AL138" i="8" s="1"/>
  <c r="AF138" i="8" s="1"/>
  <c r="AK139" i="8"/>
  <c r="AL139" i="8" s="1"/>
  <c r="AF139" i="8" s="1"/>
  <c r="AK140" i="8"/>
  <c r="AL140" i="8" s="1"/>
  <c r="AF140" i="8" s="1"/>
  <c r="AK141" i="8"/>
  <c r="AL141" i="8" s="1"/>
  <c r="AF141" i="8" s="1"/>
  <c r="AK142" i="8"/>
  <c r="AL142" i="8" s="1"/>
  <c r="AF142" i="8" s="1"/>
  <c r="AK143" i="8"/>
  <c r="AL143" i="8" s="1"/>
  <c r="AF143" i="8" s="1"/>
  <c r="AK144" i="8"/>
  <c r="AL144" i="8" s="1"/>
  <c r="AF144" i="8" s="1"/>
  <c r="AK145" i="8"/>
  <c r="AL145" i="8" s="1"/>
  <c r="AF145" i="8" s="1"/>
  <c r="AK146" i="8"/>
  <c r="AL146" i="8" s="1"/>
  <c r="AF146" i="8" s="1"/>
  <c r="AK147" i="8"/>
  <c r="AL147" i="8" s="1"/>
  <c r="AF147" i="8" s="1"/>
  <c r="AK148" i="8"/>
  <c r="AL148" i="8" s="1"/>
  <c r="AF148" i="8" s="1"/>
  <c r="AK3" i="8"/>
  <c r="AL3" i="8" s="1"/>
  <c r="AF3" i="8" s="1"/>
  <c r="J50" i="8"/>
  <c r="K50" i="8"/>
  <c r="J81" i="8"/>
  <c r="K81" i="8"/>
  <c r="J86" i="8"/>
  <c r="K86" i="8"/>
  <c r="J92" i="8"/>
  <c r="K92" i="8"/>
  <c r="J98" i="8"/>
  <c r="K98" i="8"/>
  <c r="J125" i="8"/>
  <c r="K125" i="8"/>
  <c r="J145" i="8"/>
  <c r="K145" i="8"/>
  <c r="J10" i="8"/>
  <c r="K10" i="8"/>
  <c r="K3" i="8"/>
  <c r="J3" i="8"/>
  <c r="E4" i="8"/>
  <c r="E5" i="8"/>
  <c r="E6" i="8"/>
  <c r="E7" i="8"/>
  <c r="E8" i="8"/>
  <c r="E9" i="8"/>
  <c r="E10" i="8"/>
  <c r="E11" i="8"/>
  <c r="E3" i="8"/>
  <c r="AI9" i="7"/>
  <c r="AH3" i="7"/>
  <c r="AH10" i="7"/>
  <c r="AI49" i="7"/>
  <c r="AE4" i="7"/>
  <c r="AE5" i="7"/>
  <c r="AE6" i="7"/>
  <c r="AE7" i="7"/>
  <c r="AE8" i="7"/>
  <c r="AE9" i="7"/>
  <c r="AE10" i="7"/>
  <c r="AE11" i="7"/>
  <c r="AE12" i="7"/>
  <c r="AE13" i="7"/>
  <c r="AE14" i="7"/>
  <c r="AE15" i="7"/>
  <c r="AE16" i="7"/>
  <c r="AE17" i="7"/>
  <c r="AE18" i="7"/>
  <c r="AE19" i="7"/>
  <c r="AE20" i="7"/>
  <c r="AE21" i="7"/>
  <c r="AE22" i="7"/>
  <c r="AE23" i="7"/>
  <c r="AE24" i="7"/>
  <c r="AE25" i="7"/>
  <c r="AE26" i="7"/>
  <c r="AE27" i="7"/>
  <c r="AE28" i="7"/>
  <c r="AE29" i="7"/>
  <c r="AE30" i="7"/>
  <c r="AE31" i="7"/>
  <c r="AE32" i="7"/>
  <c r="AE33" i="7"/>
  <c r="AE34" i="7"/>
  <c r="AE35" i="7"/>
  <c r="AE36" i="7"/>
  <c r="AE37" i="7"/>
  <c r="AE38" i="7"/>
  <c r="AE39" i="7"/>
  <c r="AE40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3" i="7"/>
  <c r="AE54" i="7"/>
  <c r="AE55" i="7"/>
  <c r="AE56" i="7"/>
  <c r="AE57" i="7"/>
  <c r="AE58" i="7"/>
  <c r="AE59" i="7"/>
  <c r="AE60" i="7"/>
  <c r="AE61" i="7"/>
  <c r="AE62" i="7"/>
  <c r="AE63" i="7"/>
  <c r="AE64" i="7"/>
  <c r="AE65" i="7"/>
  <c r="AE66" i="7"/>
  <c r="AE67" i="7"/>
  <c r="AE68" i="7"/>
  <c r="AE69" i="7"/>
  <c r="AE70" i="7"/>
  <c r="AE71" i="7"/>
  <c r="AE72" i="7"/>
  <c r="AE73" i="7"/>
  <c r="AE74" i="7"/>
  <c r="AE75" i="7"/>
  <c r="AE76" i="7"/>
  <c r="AE77" i="7"/>
  <c r="AE78" i="7"/>
  <c r="AE79" i="7"/>
  <c r="AE80" i="7"/>
  <c r="AE81" i="7"/>
  <c r="AE82" i="7"/>
  <c r="AE83" i="7"/>
  <c r="AE84" i="7"/>
  <c r="AE85" i="7"/>
  <c r="AE86" i="7"/>
  <c r="AE87" i="7"/>
  <c r="AE88" i="7"/>
  <c r="AE89" i="7"/>
  <c r="AE90" i="7"/>
  <c r="AE91" i="7"/>
  <c r="AE92" i="7"/>
  <c r="AE93" i="7"/>
  <c r="AE94" i="7"/>
  <c r="AE95" i="7"/>
  <c r="AE96" i="7"/>
  <c r="AE97" i="7"/>
  <c r="AE98" i="7"/>
  <c r="AE99" i="7"/>
  <c r="AE100" i="7"/>
  <c r="AE101" i="7"/>
  <c r="AE102" i="7"/>
  <c r="AE103" i="7"/>
  <c r="AE104" i="7"/>
  <c r="AE105" i="7"/>
  <c r="AE106" i="7"/>
  <c r="AE107" i="7"/>
  <c r="AE108" i="7"/>
  <c r="AE109" i="7"/>
  <c r="AE110" i="7"/>
  <c r="AE111" i="7"/>
  <c r="AE112" i="7"/>
  <c r="AE113" i="7"/>
  <c r="AE114" i="7"/>
  <c r="AE115" i="7"/>
  <c r="AE116" i="7"/>
  <c r="AE117" i="7"/>
  <c r="AE118" i="7"/>
  <c r="AE119" i="7"/>
  <c r="AE120" i="7"/>
  <c r="AE121" i="7"/>
  <c r="AE122" i="7"/>
  <c r="AE123" i="7"/>
  <c r="AE124" i="7"/>
  <c r="AE125" i="7"/>
  <c r="AE126" i="7"/>
  <c r="AE127" i="7"/>
  <c r="AE128" i="7"/>
  <c r="AE129" i="7"/>
  <c r="AE130" i="7"/>
  <c r="AE131" i="7"/>
  <c r="AE132" i="7"/>
  <c r="AE133" i="7"/>
  <c r="AE134" i="7"/>
  <c r="AE135" i="7"/>
  <c r="AE136" i="7"/>
  <c r="AE137" i="7"/>
  <c r="AE138" i="7"/>
  <c r="AE139" i="7"/>
  <c r="AE140" i="7"/>
  <c r="AE141" i="7"/>
  <c r="AE142" i="7"/>
  <c r="AE143" i="7"/>
  <c r="AE144" i="7"/>
  <c r="AE145" i="7"/>
  <c r="AE146" i="7"/>
  <c r="AE147" i="7"/>
  <c r="AE148" i="7"/>
  <c r="AE3" i="7"/>
  <c r="AJ4" i="7"/>
  <c r="AJ5" i="7"/>
  <c r="AJ6" i="7"/>
  <c r="AJ7" i="7"/>
  <c r="AJ8" i="7"/>
  <c r="AJ9" i="7"/>
  <c r="AJ10" i="7"/>
  <c r="AJ11" i="7"/>
  <c r="AJ12" i="7"/>
  <c r="AJ13" i="7"/>
  <c r="AJ14" i="7"/>
  <c r="AJ15" i="7"/>
  <c r="AJ16" i="7"/>
  <c r="AJ17" i="7"/>
  <c r="AJ18" i="7"/>
  <c r="AJ19" i="7"/>
  <c r="AJ20" i="7"/>
  <c r="AJ21" i="7"/>
  <c r="AJ22" i="7"/>
  <c r="AJ23" i="7"/>
  <c r="AJ24" i="7"/>
  <c r="AJ25" i="7"/>
  <c r="AJ26" i="7"/>
  <c r="AJ27" i="7"/>
  <c r="AJ28" i="7"/>
  <c r="AJ29" i="7"/>
  <c r="AJ30" i="7"/>
  <c r="AJ31" i="7"/>
  <c r="AJ32" i="7"/>
  <c r="AJ33" i="7"/>
  <c r="AJ34" i="7"/>
  <c r="AJ35" i="7"/>
  <c r="AJ36" i="7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3" i="7"/>
  <c r="AJ54" i="7"/>
  <c r="AJ55" i="7"/>
  <c r="AJ56" i="7"/>
  <c r="AJ57" i="7"/>
  <c r="AJ58" i="7"/>
  <c r="AJ59" i="7"/>
  <c r="AJ60" i="7"/>
  <c r="AJ61" i="7"/>
  <c r="AJ62" i="7"/>
  <c r="AJ63" i="7"/>
  <c r="AJ64" i="7"/>
  <c r="AJ65" i="7"/>
  <c r="AJ66" i="7"/>
  <c r="AJ67" i="7"/>
  <c r="AJ68" i="7"/>
  <c r="AJ69" i="7"/>
  <c r="AJ70" i="7"/>
  <c r="AJ71" i="7"/>
  <c r="AJ72" i="7"/>
  <c r="AJ73" i="7"/>
  <c r="AJ74" i="7"/>
  <c r="AJ75" i="7"/>
  <c r="AJ76" i="7"/>
  <c r="AJ77" i="7"/>
  <c r="AJ78" i="7"/>
  <c r="AJ79" i="7"/>
  <c r="AJ80" i="7"/>
  <c r="AJ81" i="7"/>
  <c r="AJ82" i="7"/>
  <c r="AJ83" i="7"/>
  <c r="AJ84" i="7"/>
  <c r="AJ85" i="7"/>
  <c r="AJ86" i="7"/>
  <c r="AJ87" i="7"/>
  <c r="AJ88" i="7"/>
  <c r="AJ89" i="7"/>
  <c r="AJ90" i="7"/>
  <c r="AJ91" i="7"/>
  <c r="AJ92" i="7"/>
  <c r="AJ93" i="7"/>
  <c r="AJ94" i="7"/>
  <c r="AJ95" i="7"/>
  <c r="AJ96" i="7"/>
  <c r="AJ97" i="7"/>
  <c r="AJ98" i="7"/>
  <c r="AJ99" i="7"/>
  <c r="AJ100" i="7"/>
  <c r="AJ101" i="7"/>
  <c r="AJ102" i="7"/>
  <c r="AJ103" i="7"/>
  <c r="AJ104" i="7"/>
  <c r="AJ105" i="7"/>
  <c r="AJ106" i="7"/>
  <c r="AJ107" i="7"/>
  <c r="AJ108" i="7"/>
  <c r="AJ109" i="7"/>
  <c r="AJ110" i="7"/>
  <c r="AJ111" i="7"/>
  <c r="AJ112" i="7"/>
  <c r="AJ113" i="7"/>
  <c r="AJ114" i="7"/>
  <c r="AJ115" i="7"/>
  <c r="AJ116" i="7"/>
  <c r="AJ117" i="7"/>
  <c r="AJ118" i="7"/>
  <c r="AJ119" i="7"/>
  <c r="AJ120" i="7"/>
  <c r="AJ121" i="7"/>
  <c r="AJ122" i="7"/>
  <c r="AJ123" i="7"/>
  <c r="AJ124" i="7"/>
  <c r="AJ125" i="7"/>
  <c r="AJ126" i="7"/>
  <c r="AJ127" i="7"/>
  <c r="AJ128" i="7"/>
  <c r="AJ129" i="7"/>
  <c r="AJ130" i="7"/>
  <c r="AJ131" i="7"/>
  <c r="AJ132" i="7"/>
  <c r="AJ133" i="7"/>
  <c r="AJ134" i="7"/>
  <c r="AJ135" i="7"/>
  <c r="AJ136" i="7"/>
  <c r="AJ137" i="7"/>
  <c r="AJ138" i="7"/>
  <c r="AJ139" i="7"/>
  <c r="AJ140" i="7"/>
  <c r="AJ141" i="7"/>
  <c r="AJ142" i="7"/>
  <c r="AJ143" i="7"/>
  <c r="AJ144" i="7"/>
  <c r="AJ145" i="7"/>
  <c r="AJ146" i="7"/>
  <c r="AJ147" i="7"/>
  <c r="AJ148" i="7"/>
  <c r="AJ3" i="7"/>
  <c r="AG7" i="7"/>
  <c r="AH7" i="7"/>
  <c r="AI7" i="7"/>
  <c r="AG8" i="7"/>
  <c r="AH8" i="7"/>
  <c r="AI8" i="7"/>
  <c r="AG9" i="7"/>
  <c r="AH9" i="7"/>
  <c r="AG10" i="7"/>
  <c r="AI10" i="7"/>
  <c r="AG11" i="7"/>
  <c r="AH11" i="7"/>
  <c r="AI11" i="7"/>
  <c r="AG12" i="7"/>
  <c r="AH12" i="7"/>
  <c r="AI12" i="7"/>
  <c r="AG13" i="7"/>
  <c r="AH13" i="7"/>
  <c r="AI13" i="7"/>
  <c r="AG14" i="7"/>
  <c r="AH14" i="7"/>
  <c r="AI14" i="7"/>
  <c r="AG15" i="7"/>
  <c r="AH15" i="7"/>
  <c r="AI15" i="7"/>
  <c r="AG16" i="7"/>
  <c r="AH16" i="7"/>
  <c r="AI16" i="7"/>
  <c r="AG17" i="7"/>
  <c r="AH17" i="7"/>
  <c r="AI17" i="7"/>
  <c r="AG18" i="7"/>
  <c r="AH18" i="7"/>
  <c r="AI18" i="7"/>
  <c r="AG19" i="7"/>
  <c r="AH19" i="7"/>
  <c r="AI19" i="7"/>
  <c r="AG20" i="7"/>
  <c r="AH20" i="7"/>
  <c r="AI20" i="7"/>
  <c r="AG21" i="7"/>
  <c r="AH21" i="7"/>
  <c r="AI21" i="7"/>
  <c r="AG22" i="7"/>
  <c r="AH22" i="7"/>
  <c r="AI22" i="7"/>
  <c r="AG23" i="7"/>
  <c r="AH23" i="7"/>
  <c r="AI23" i="7"/>
  <c r="AG24" i="7"/>
  <c r="AH24" i="7"/>
  <c r="AI24" i="7"/>
  <c r="AG25" i="7"/>
  <c r="AH25" i="7"/>
  <c r="AI25" i="7"/>
  <c r="AG26" i="7"/>
  <c r="AH26" i="7"/>
  <c r="AI26" i="7"/>
  <c r="AG27" i="7"/>
  <c r="AH27" i="7"/>
  <c r="AI27" i="7"/>
  <c r="AG28" i="7"/>
  <c r="AH28" i="7"/>
  <c r="AI28" i="7"/>
  <c r="AG29" i="7"/>
  <c r="AH29" i="7"/>
  <c r="AI29" i="7"/>
  <c r="AG30" i="7"/>
  <c r="AH30" i="7"/>
  <c r="AI30" i="7"/>
  <c r="AG31" i="7"/>
  <c r="AH31" i="7"/>
  <c r="AI31" i="7"/>
  <c r="AG32" i="7"/>
  <c r="AH32" i="7"/>
  <c r="AI32" i="7"/>
  <c r="AG33" i="7"/>
  <c r="AH33" i="7"/>
  <c r="AI33" i="7"/>
  <c r="AG34" i="7"/>
  <c r="AH34" i="7"/>
  <c r="AI34" i="7"/>
  <c r="AG35" i="7"/>
  <c r="AH35" i="7"/>
  <c r="AI35" i="7"/>
  <c r="AG36" i="7"/>
  <c r="AH36" i="7"/>
  <c r="AI36" i="7"/>
  <c r="AG37" i="7"/>
  <c r="AH37" i="7"/>
  <c r="AI37" i="7"/>
  <c r="AG38" i="7"/>
  <c r="AH38" i="7"/>
  <c r="AI38" i="7"/>
  <c r="AG39" i="7"/>
  <c r="AH39" i="7"/>
  <c r="AI39" i="7"/>
  <c r="AG40" i="7"/>
  <c r="AH40" i="7"/>
  <c r="AI40" i="7"/>
  <c r="AG41" i="7"/>
  <c r="AH41" i="7"/>
  <c r="AI41" i="7"/>
  <c r="AG42" i="7"/>
  <c r="AH42" i="7"/>
  <c r="AI42" i="7"/>
  <c r="AG43" i="7"/>
  <c r="AH43" i="7"/>
  <c r="AI43" i="7"/>
  <c r="AG44" i="7"/>
  <c r="AH44" i="7"/>
  <c r="AI44" i="7"/>
  <c r="AG45" i="7"/>
  <c r="AH45" i="7"/>
  <c r="AI45" i="7"/>
  <c r="AG46" i="7"/>
  <c r="AH46" i="7"/>
  <c r="AI46" i="7"/>
  <c r="AG47" i="7"/>
  <c r="AH47" i="7"/>
  <c r="AI47" i="7"/>
  <c r="AG48" i="7"/>
  <c r="AH48" i="7"/>
  <c r="AI48" i="7"/>
  <c r="AG49" i="7"/>
  <c r="AH49" i="7"/>
  <c r="AG50" i="7"/>
  <c r="AH50" i="7"/>
  <c r="AI50" i="7"/>
  <c r="AG51" i="7"/>
  <c r="AH51" i="7"/>
  <c r="AI51" i="7"/>
  <c r="AG52" i="7"/>
  <c r="AH52" i="7"/>
  <c r="AI52" i="7"/>
  <c r="AG53" i="7"/>
  <c r="AH53" i="7"/>
  <c r="AI53" i="7"/>
  <c r="AG54" i="7"/>
  <c r="AH54" i="7"/>
  <c r="AI54" i="7"/>
  <c r="AG55" i="7"/>
  <c r="AH55" i="7"/>
  <c r="AI55" i="7"/>
  <c r="AG56" i="7"/>
  <c r="AH56" i="7"/>
  <c r="AI56" i="7"/>
  <c r="AG57" i="7"/>
  <c r="AH57" i="7"/>
  <c r="AI57" i="7"/>
  <c r="AG58" i="7"/>
  <c r="AH58" i="7"/>
  <c r="AI58" i="7"/>
  <c r="AG59" i="7"/>
  <c r="AH59" i="7"/>
  <c r="AI59" i="7"/>
  <c r="AG60" i="7"/>
  <c r="AH60" i="7"/>
  <c r="AI60" i="7"/>
  <c r="AG61" i="7"/>
  <c r="AH61" i="7"/>
  <c r="AI61" i="7"/>
  <c r="AG62" i="7"/>
  <c r="AH62" i="7"/>
  <c r="AI62" i="7"/>
  <c r="AG63" i="7"/>
  <c r="AH63" i="7"/>
  <c r="AI63" i="7"/>
  <c r="AG64" i="7"/>
  <c r="AH64" i="7"/>
  <c r="AI64" i="7"/>
  <c r="AG65" i="7"/>
  <c r="AH65" i="7"/>
  <c r="AI65" i="7"/>
  <c r="AG66" i="7"/>
  <c r="AH66" i="7"/>
  <c r="AI66" i="7"/>
  <c r="AG67" i="7"/>
  <c r="AH67" i="7"/>
  <c r="AI67" i="7"/>
  <c r="AG68" i="7"/>
  <c r="AH68" i="7"/>
  <c r="AI68" i="7"/>
  <c r="AG69" i="7"/>
  <c r="AH69" i="7"/>
  <c r="AI69" i="7"/>
  <c r="AG70" i="7"/>
  <c r="AH70" i="7"/>
  <c r="AI70" i="7"/>
  <c r="AG71" i="7"/>
  <c r="AH71" i="7"/>
  <c r="AI71" i="7"/>
  <c r="AG72" i="7"/>
  <c r="AH72" i="7"/>
  <c r="AI72" i="7"/>
  <c r="AG73" i="7"/>
  <c r="AH73" i="7"/>
  <c r="AI73" i="7"/>
  <c r="AG74" i="7"/>
  <c r="AH74" i="7"/>
  <c r="AI74" i="7"/>
  <c r="AG75" i="7"/>
  <c r="AH75" i="7"/>
  <c r="AI75" i="7"/>
  <c r="AG76" i="7"/>
  <c r="AH76" i="7"/>
  <c r="AI76" i="7"/>
  <c r="AG77" i="7"/>
  <c r="AH77" i="7"/>
  <c r="AI77" i="7"/>
  <c r="AG78" i="7"/>
  <c r="AH78" i="7"/>
  <c r="AI78" i="7"/>
  <c r="AG79" i="7"/>
  <c r="AH79" i="7"/>
  <c r="AI79" i="7"/>
  <c r="AG80" i="7"/>
  <c r="AH80" i="7"/>
  <c r="AI80" i="7"/>
  <c r="AG81" i="7"/>
  <c r="AH81" i="7"/>
  <c r="AI81" i="7"/>
  <c r="AG82" i="7"/>
  <c r="AH82" i="7"/>
  <c r="AI82" i="7"/>
  <c r="AG83" i="7"/>
  <c r="AH83" i="7"/>
  <c r="AI83" i="7"/>
  <c r="AG84" i="7"/>
  <c r="AH84" i="7"/>
  <c r="AI84" i="7"/>
  <c r="AG85" i="7"/>
  <c r="AH85" i="7"/>
  <c r="AI85" i="7"/>
  <c r="AG86" i="7"/>
  <c r="AH86" i="7"/>
  <c r="AI86" i="7"/>
  <c r="AG87" i="7"/>
  <c r="AH87" i="7"/>
  <c r="AI87" i="7"/>
  <c r="AG88" i="7"/>
  <c r="AH88" i="7"/>
  <c r="AI88" i="7"/>
  <c r="AG89" i="7"/>
  <c r="AH89" i="7"/>
  <c r="AI89" i="7"/>
  <c r="AG90" i="7"/>
  <c r="AH90" i="7"/>
  <c r="AI90" i="7"/>
  <c r="AG91" i="7"/>
  <c r="AH91" i="7"/>
  <c r="AI91" i="7"/>
  <c r="AG92" i="7"/>
  <c r="AH92" i="7"/>
  <c r="AI92" i="7"/>
  <c r="AG93" i="7"/>
  <c r="AH93" i="7"/>
  <c r="AI93" i="7"/>
  <c r="AG94" i="7"/>
  <c r="AH94" i="7"/>
  <c r="AI94" i="7"/>
  <c r="AG95" i="7"/>
  <c r="AH95" i="7"/>
  <c r="AI95" i="7"/>
  <c r="AG96" i="7"/>
  <c r="AH96" i="7"/>
  <c r="AI96" i="7"/>
  <c r="AG97" i="7"/>
  <c r="AH97" i="7"/>
  <c r="AI97" i="7"/>
  <c r="AG98" i="7"/>
  <c r="AH98" i="7"/>
  <c r="AI98" i="7"/>
  <c r="AG99" i="7"/>
  <c r="AH99" i="7"/>
  <c r="AI99" i="7"/>
  <c r="AG100" i="7"/>
  <c r="AH100" i="7"/>
  <c r="AI100" i="7"/>
  <c r="AG101" i="7"/>
  <c r="AH101" i="7"/>
  <c r="AI101" i="7"/>
  <c r="AG102" i="7"/>
  <c r="AH102" i="7"/>
  <c r="AI102" i="7"/>
  <c r="AG103" i="7"/>
  <c r="AH103" i="7"/>
  <c r="AI103" i="7"/>
  <c r="AG104" i="7"/>
  <c r="AH104" i="7"/>
  <c r="AI104" i="7"/>
  <c r="AG105" i="7"/>
  <c r="AH105" i="7"/>
  <c r="AI105" i="7"/>
  <c r="AG106" i="7"/>
  <c r="AH106" i="7"/>
  <c r="AI106" i="7"/>
  <c r="AG107" i="7"/>
  <c r="AH107" i="7"/>
  <c r="AI107" i="7"/>
  <c r="AG108" i="7"/>
  <c r="AH108" i="7"/>
  <c r="AI108" i="7"/>
  <c r="AG109" i="7"/>
  <c r="AH109" i="7"/>
  <c r="AI109" i="7"/>
  <c r="AG110" i="7"/>
  <c r="AH110" i="7"/>
  <c r="AI110" i="7"/>
  <c r="AG111" i="7"/>
  <c r="AH111" i="7"/>
  <c r="AI111" i="7"/>
  <c r="AG112" i="7"/>
  <c r="AH112" i="7"/>
  <c r="AI112" i="7"/>
  <c r="AG113" i="7"/>
  <c r="AH113" i="7"/>
  <c r="AI113" i="7"/>
  <c r="AG114" i="7"/>
  <c r="AH114" i="7"/>
  <c r="AI114" i="7"/>
  <c r="AG115" i="7"/>
  <c r="AH115" i="7"/>
  <c r="AI115" i="7"/>
  <c r="AG116" i="7"/>
  <c r="AH116" i="7"/>
  <c r="AI116" i="7"/>
  <c r="AG117" i="7"/>
  <c r="AH117" i="7"/>
  <c r="AI117" i="7"/>
  <c r="AG118" i="7"/>
  <c r="AH118" i="7"/>
  <c r="AI118" i="7"/>
  <c r="AG119" i="7"/>
  <c r="AH119" i="7"/>
  <c r="AI119" i="7"/>
  <c r="AG120" i="7"/>
  <c r="AH120" i="7"/>
  <c r="AI120" i="7"/>
  <c r="AG121" i="7"/>
  <c r="AH121" i="7"/>
  <c r="AI121" i="7"/>
  <c r="AG122" i="7"/>
  <c r="AH122" i="7"/>
  <c r="AI122" i="7"/>
  <c r="AG123" i="7"/>
  <c r="AH123" i="7"/>
  <c r="AI123" i="7"/>
  <c r="AG124" i="7"/>
  <c r="AH124" i="7"/>
  <c r="AI124" i="7"/>
  <c r="AG125" i="7"/>
  <c r="AH125" i="7"/>
  <c r="AI125" i="7"/>
  <c r="AG126" i="7"/>
  <c r="AH126" i="7"/>
  <c r="AI126" i="7"/>
  <c r="AG127" i="7"/>
  <c r="AH127" i="7"/>
  <c r="AI127" i="7"/>
  <c r="AG128" i="7"/>
  <c r="AH128" i="7"/>
  <c r="AI128" i="7"/>
  <c r="AG129" i="7"/>
  <c r="AH129" i="7"/>
  <c r="AI129" i="7"/>
  <c r="AG130" i="7"/>
  <c r="AH130" i="7"/>
  <c r="AI130" i="7"/>
  <c r="AG131" i="7"/>
  <c r="AH131" i="7"/>
  <c r="AI131" i="7"/>
  <c r="AG132" i="7"/>
  <c r="AH132" i="7"/>
  <c r="AI132" i="7"/>
  <c r="AG133" i="7"/>
  <c r="AH133" i="7"/>
  <c r="AI133" i="7"/>
  <c r="AG134" i="7"/>
  <c r="AH134" i="7"/>
  <c r="AI134" i="7"/>
  <c r="AG135" i="7"/>
  <c r="AH135" i="7"/>
  <c r="AI135" i="7"/>
  <c r="AG136" i="7"/>
  <c r="AH136" i="7"/>
  <c r="AI136" i="7"/>
  <c r="AG137" i="7"/>
  <c r="AH137" i="7"/>
  <c r="AI137" i="7"/>
  <c r="AG138" i="7"/>
  <c r="AH138" i="7"/>
  <c r="AI138" i="7"/>
  <c r="AG139" i="7"/>
  <c r="AH139" i="7"/>
  <c r="AI139" i="7"/>
  <c r="AG140" i="7"/>
  <c r="AH140" i="7"/>
  <c r="AI140" i="7"/>
  <c r="AG141" i="7"/>
  <c r="AH141" i="7"/>
  <c r="AI141" i="7"/>
  <c r="AG142" i="7"/>
  <c r="AH142" i="7"/>
  <c r="AI142" i="7"/>
  <c r="AG143" i="7"/>
  <c r="AH143" i="7"/>
  <c r="AI143" i="7"/>
  <c r="AG144" i="7"/>
  <c r="AH144" i="7"/>
  <c r="AI144" i="7"/>
  <c r="AG145" i="7"/>
  <c r="AH145" i="7"/>
  <c r="AI145" i="7"/>
  <c r="AG146" i="7"/>
  <c r="AH146" i="7"/>
  <c r="AI146" i="7"/>
  <c r="AG147" i="7"/>
  <c r="AH147" i="7"/>
  <c r="AI147" i="7"/>
  <c r="AG148" i="7"/>
  <c r="AH148" i="7"/>
  <c r="AI148" i="7"/>
  <c r="AG4" i="7"/>
  <c r="AH4" i="7"/>
  <c r="AI4" i="7"/>
  <c r="AG5" i="7"/>
  <c r="AH5" i="7"/>
  <c r="AI5" i="7"/>
  <c r="AG6" i="7"/>
  <c r="AH6" i="7"/>
  <c r="AI6" i="7"/>
  <c r="AI3" i="7"/>
  <c r="AG3" i="7"/>
  <c r="AD4" i="7"/>
  <c r="AD5" i="7"/>
  <c r="AD6" i="7"/>
  <c r="AD7" i="7"/>
  <c r="AD8" i="7"/>
  <c r="AD9" i="7"/>
  <c r="AD10" i="7"/>
  <c r="AD11" i="7"/>
  <c r="AD12" i="7"/>
  <c r="AD13" i="7"/>
  <c r="AD14" i="7"/>
  <c r="AD15" i="7"/>
  <c r="AD16" i="7"/>
  <c r="AD17" i="7"/>
  <c r="AD18" i="7"/>
  <c r="AD19" i="7"/>
  <c r="AD20" i="7"/>
  <c r="AD21" i="7"/>
  <c r="AD22" i="7"/>
  <c r="AD23" i="7"/>
  <c r="AD24" i="7"/>
  <c r="AD25" i="7"/>
  <c r="AD26" i="7"/>
  <c r="AD27" i="7"/>
  <c r="AD28" i="7"/>
  <c r="AD29" i="7"/>
  <c r="AD30" i="7"/>
  <c r="AD31" i="7"/>
  <c r="AD32" i="7"/>
  <c r="AD33" i="7"/>
  <c r="AD34" i="7"/>
  <c r="AD35" i="7"/>
  <c r="AD36" i="7"/>
  <c r="AD37" i="7"/>
  <c r="AD38" i="7"/>
  <c r="AD39" i="7"/>
  <c r="AD40" i="7"/>
  <c r="AD41" i="7"/>
  <c r="AD42" i="7"/>
  <c r="AD43" i="7"/>
  <c r="AD44" i="7"/>
  <c r="AD45" i="7"/>
  <c r="AD46" i="7"/>
  <c r="AD47" i="7"/>
  <c r="AD48" i="7"/>
  <c r="AD49" i="7"/>
  <c r="AD50" i="7"/>
  <c r="AD51" i="7"/>
  <c r="AD52" i="7"/>
  <c r="AD53" i="7"/>
  <c r="AD54" i="7"/>
  <c r="AD55" i="7"/>
  <c r="AD56" i="7"/>
  <c r="AD57" i="7"/>
  <c r="AD58" i="7"/>
  <c r="AD59" i="7"/>
  <c r="AD60" i="7"/>
  <c r="AD61" i="7"/>
  <c r="AD62" i="7"/>
  <c r="AD63" i="7"/>
  <c r="AD64" i="7"/>
  <c r="AD65" i="7"/>
  <c r="AD66" i="7"/>
  <c r="AD67" i="7"/>
  <c r="AD68" i="7"/>
  <c r="AD69" i="7"/>
  <c r="AD70" i="7"/>
  <c r="AD71" i="7"/>
  <c r="AD72" i="7"/>
  <c r="AD73" i="7"/>
  <c r="AD74" i="7"/>
  <c r="AD75" i="7"/>
  <c r="AD76" i="7"/>
  <c r="AD77" i="7"/>
  <c r="AD78" i="7"/>
  <c r="AD79" i="7"/>
  <c r="AD80" i="7"/>
  <c r="AD81" i="7"/>
  <c r="AD82" i="7"/>
  <c r="AD83" i="7"/>
  <c r="AD84" i="7"/>
  <c r="AD85" i="7"/>
  <c r="AD86" i="7"/>
  <c r="AD87" i="7"/>
  <c r="AD88" i="7"/>
  <c r="AD89" i="7"/>
  <c r="AD90" i="7"/>
  <c r="AD91" i="7"/>
  <c r="AD92" i="7"/>
  <c r="AD93" i="7"/>
  <c r="AD94" i="7"/>
  <c r="AD95" i="7"/>
  <c r="AD96" i="7"/>
  <c r="AD97" i="7"/>
  <c r="AD98" i="7"/>
  <c r="AD99" i="7"/>
  <c r="AD100" i="7"/>
  <c r="AD101" i="7"/>
  <c r="AD102" i="7"/>
  <c r="AD103" i="7"/>
  <c r="AD104" i="7"/>
  <c r="AD105" i="7"/>
  <c r="AD106" i="7"/>
  <c r="AD107" i="7"/>
  <c r="AD108" i="7"/>
  <c r="AD109" i="7"/>
  <c r="AD110" i="7"/>
  <c r="AD111" i="7"/>
  <c r="AD112" i="7"/>
  <c r="AD113" i="7"/>
  <c r="AD114" i="7"/>
  <c r="AD115" i="7"/>
  <c r="AD116" i="7"/>
  <c r="AD117" i="7"/>
  <c r="AD118" i="7"/>
  <c r="AD119" i="7"/>
  <c r="AD120" i="7"/>
  <c r="AD121" i="7"/>
  <c r="AD122" i="7"/>
  <c r="AD123" i="7"/>
  <c r="AD124" i="7"/>
  <c r="AD125" i="7"/>
  <c r="AD126" i="7"/>
  <c r="AD127" i="7"/>
  <c r="AD128" i="7"/>
  <c r="AD129" i="7"/>
  <c r="AD130" i="7"/>
  <c r="AD131" i="7"/>
  <c r="AD132" i="7"/>
  <c r="AD133" i="7"/>
  <c r="AD134" i="7"/>
  <c r="AD135" i="7"/>
  <c r="AD136" i="7"/>
  <c r="AD137" i="7"/>
  <c r="AD138" i="7"/>
  <c r="AD139" i="7"/>
  <c r="AD140" i="7"/>
  <c r="AD141" i="7"/>
  <c r="AD142" i="7"/>
  <c r="AD143" i="7"/>
  <c r="AD144" i="7"/>
  <c r="AD145" i="7"/>
  <c r="AD146" i="7"/>
  <c r="AD147" i="7"/>
  <c r="AD148" i="7"/>
  <c r="AC4" i="7"/>
  <c r="AC5" i="7"/>
  <c r="AC6" i="7"/>
  <c r="AC7" i="7"/>
  <c r="AC8" i="7"/>
  <c r="AC9" i="7"/>
  <c r="AC10" i="7"/>
  <c r="AC11" i="7"/>
  <c r="AC12" i="7"/>
  <c r="AC13" i="7"/>
  <c r="AC14" i="7"/>
  <c r="AC15" i="7"/>
  <c r="AC16" i="7"/>
  <c r="AC17" i="7"/>
  <c r="AC18" i="7"/>
  <c r="AC19" i="7"/>
  <c r="AC20" i="7"/>
  <c r="AC21" i="7"/>
  <c r="AC22" i="7"/>
  <c r="AC23" i="7"/>
  <c r="AC24" i="7"/>
  <c r="AC25" i="7"/>
  <c r="AC26" i="7"/>
  <c r="AC27" i="7"/>
  <c r="AC28" i="7"/>
  <c r="AC29" i="7"/>
  <c r="AC30" i="7"/>
  <c r="AC31" i="7"/>
  <c r="AC32" i="7"/>
  <c r="AC33" i="7"/>
  <c r="AC34" i="7"/>
  <c r="AC35" i="7"/>
  <c r="AC36" i="7"/>
  <c r="AC37" i="7"/>
  <c r="AC38" i="7"/>
  <c r="AC39" i="7"/>
  <c r="AC40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3" i="7"/>
  <c r="AC54" i="7"/>
  <c r="AC55" i="7"/>
  <c r="AC56" i="7"/>
  <c r="AC57" i="7"/>
  <c r="AC58" i="7"/>
  <c r="AC59" i="7"/>
  <c r="AC60" i="7"/>
  <c r="AC61" i="7"/>
  <c r="AC62" i="7"/>
  <c r="AC63" i="7"/>
  <c r="AC64" i="7"/>
  <c r="AC65" i="7"/>
  <c r="AC66" i="7"/>
  <c r="AC67" i="7"/>
  <c r="AC68" i="7"/>
  <c r="AC69" i="7"/>
  <c r="AC70" i="7"/>
  <c r="AC71" i="7"/>
  <c r="AC72" i="7"/>
  <c r="AC73" i="7"/>
  <c r="AC74" i="7"/>
  <c r="AC75" i="7"/>
  <c r="AC76" i="7"/>
  <c r="AC77" i="7"/>
  <c r="AC78" i="7"/>
  <c r="AC79" i="7"/>
  <c r="AC80" i="7"/>
  <c r="AC81" i="7"/>
  <c r="AC82" i="7"/>
  <c r="AC83" i="7"/>
  <c r="AC84" i="7"/>
  <c r="AC85" i="7"/>
  <c r="AC86" i="7"/>
  <c r="AC87" i="7"/>
  <c r="AC88" i="7"/>
  <c r="AC89" i="7"/>
  <c r="AC90" i="7"/>
  <c r="AC91" i="7"/>
  <c r="AC92" i="7"/>
  <c r="AC93" i="7"/>
  <c r="AC94" i="7"/>
  <c r="AC95" i="7"/>
  <c r="AC96" i="7"/>
  <c r="AC97" i="7"/>
  <c r="AC98" i="7"/>
  <c r="AC99" i="7"/>
  <c r="AC100" i="7"/>
  <c r="AC101" i="7"/>
  <c r="AC102" i="7"/>
  <c r="AC103" i="7"/>
  <c r="AC104" i="7"/>
  <c r="AC105" i="7"/>
  <c r="AC106" i="7"/>
  <c r="AC107" i="7"/>
  <c r="AC108" i="7"/>
  <c r="AC109" i="7"/>
  <c r="AC110" i="7"/>
  <c r="AC111" i="7"/>
  <c r="AC112" i="7"/>
  <c r="AC113" i="7"/>
  <c r="AC114" i="7"/>
  <c r="AC115" i="7"/>
  <c r="AC116" i="7"/>
  <c r="AC117" i="7"/>
  <c r="AC118" i="7"/>
  <c r="AC119" i="7"/>
  <c r="AC120" i="7"/>
  <c r="AC121" i="7"/>
  <c r="AC122" i="7"/>
  <c r="AC123" i="7"/>
  <c r="AC124" i="7"/>
  <c r="AC125" i="7"/>
  <c r="AC126" i="7"/>
  <c r="AC127" i="7"/>
  <c r="AC128" i="7"/>
  <c r="AC129" i="7"/>
  <c r="AC130" i="7"/>
  <c r="AC131" i="7"/>
  <c r="AC132" i="7"/>
  <c r="AC133" i="7"/>
  <c r="AC134" i="7"/>
  <c r="AC135" i="7"/>
  <c r="AC136" i="7"/>
  <c r="AC137" i="7"/>
  <c r="AC138" i="7"/>
  <c r="AC139" i="7"/>
  <c r="AC140" i="7"/>
  <c r="AC141" i="7"/>
  <c r="AC142" i="7"/>
  <c r="AC143" i="7"/>
  <c r="AC144" i="7"/>
  <c r="AC145" i="7"/>
  <c r="AC146" i="7"/>
  <c r="AC147" i="7"/>
  <c r="AC148" i="7"/>
  <c r="AB4" i="7"/>
  <c r="AB5" i="7"/>
  <c r="AB6" i="7"/>
  <c r="AB7" i="7"/>
  <c r="AB8" i="7"/>
  <c r="AB9" i="7"/>
  <c r="AB10" i="7"/>
  <c r="AB11" i="7"/>
  <c r="AB12" i="7"/>
  <c r="AB13" i="7"/>
  <c r="AB14" i="7"/>
  <c r="AB15" i="7"/>
  <c r="AB16" i="7"/>
  <c r="AB17" i="7"/>
  <c r="AB18" i="7"/>
  <c r="AB19" i="7"/>
  <c r="AB20" i="7"/>
  <c r="AB21" i="7"/>
  <c r="AB22" i="7"/>
  <c r="AB23" i="7"/>
  <c r="AB24" i="7"/>
  <c r="AB25" i="7"/>
  <c r="AB26" i="7"/>
  <c r="AB27" i="7"/>
  <c r="AB28" i="7"/>
  <c r="AB29" i="7"/>
  <c r="AB30" i="7"/>
  <c r="AB31" i="7"/>
  <c r="AB32" i="7"/>
  <c r="AB33" i="7"/>
  <c r="AB34" i="7"/>
  <c r="AB35" i="7"/>
  <c r="AB36" i="7"/>
  <c r="AB37" i="7"/>
  <c r="AB38" i="7"/>
  <c r="AB39" i="7"/>
  <c r="AB40" i="7"/>
  <c r="AB41" i="7"/>
  <c r="AB42" i="7"/>
  <c r="AB43" i="7"/>
  <c r="AB44" i="7"/>
  <c r="AB45" i="7"/>
  <c r="AB46" i="7"/>
  <c r="AB47" i="7"/>
  <c r="AB48" i="7"/>
  <c r="AB49" i="7"/>
  <c r="AB50" i="7"/>
  <c r="AB51" i="7"/>
  <c r="AB52" i="7"/>
  <c r="AB53" i="7"/>
  <c r="AB54" i="7"/>
  <c r="AB55" i="7"/>
  <c r="AB56" i="7"/>
  <c r="AB57" i="7"/>
  <c r="AB58" i="7"/>
  <c r="AB59" i="7"/>
  <c r="AB60" i="7"/>
  <c r="AB61" i="7"/>
  <c r="AB62" i="7"/>
  <c r="AB63" i="7"/>
  <c r="AB64" i="7"/>
  <c r="AB65" i="7"/>
  <c r="AB66" i="7"/>
  <c r="AB67" i="7"/>
  <c r="AB68" i="7"/>
  <c r="AB69" i="7"/>
  <c r="AB70" i="7"/>
  <c r="AB71" i="7"/>
  <c r="AB72" i="7"/>
  <c r="AB73" i="7"/>
  <c r="AB74" i="7"/>
  <c r="AB75" i="7"/>
  <c r="AB76" i="7"/>
  <c r="AB77" i="7"/>
  <c r="AB78" i="7"/>
  <c r="AB79" i="7"/>
  <c r="AB80" i="7"/>
  <c r="AB81" i="7"/>
  <c r="AB82" i="7"/>
  <c r="AB83" i="7"/>
  <c r="AB84" i="7"/>
  <c r="AB85" i="7"/>
  <c r="AB86" i="7"/>
  <c r="AB87" i="7"/>
  <c r="AB88" i="7"/>
  <c r="AB89" i="7"/>
  <c r="AB90" i="7"/>
  <c r="AB91" i="7"/>
  <c r="AB92" i="7"/>
  <c r="AB93" i="7"/>
  <c r="AB94" i="7"/>
  <c r="AB95" i="7"/>
  <c r="AB96" i="7"/>
  <c r="AB97" i="7"/>
  <c r="AB98" i="7"/>
  <c r="AB99" i="7"/>
  <c r="AB100" i="7"/>
  <c r="AB101" i="7"/>
  <c r="AB102" i="7"/>
  <c r="AB103" i="7"/>
  <c r="AB104" i="7"/>
  <c r="AB105" i="7"/>
  <c r="AB106" i="7"/>
  <c r="AB107" i="7"/>
  <c r="AB108" i="7"/>
  <c r="AB109" i="7"/>
  <c r="AB110" i="7"/>
  <c r="AB111" i="7"/>
  <c r="AB112" i="7"/>
  <c r="AB113" i="7"/>
  <c r="AB114" i="7"/>
  <c r="AB115" i="7"/>
  <c r="AB116" i="7"/>
  <c r="AB117" i="7"/>
  <c r="AB118" i="7"/>
  <c r="AB119" i="7"/>
  <c r="AB120" i="7"/>
  <c r="AB121" i="7"/>
  <c r="AB122" i="7"/>
  <c r="AB123" i="7"/>
  <c r="AB124" i="7"/>
  <c r="AB125" i="7"/>
  <c r="AB126" i="7"/>
  <c r="AB127" i="7"/>
  <c r="AB128" i="7"/>
  <c r="AB129" i="7"/>
  <c r="AB130" i="7"/>
  <c r="AB131" i="7"/>
  <c r="AB132" i="7"/>
  <c r="AB133" i="7"/>
  <c r="AB134" i="7"/>
  <c r="AB135" i="7"/>
  <c r="AB136" i="7"/>
  <c r="AB137" i="7"/>
  <c r="AB138" i="7"/>
  <c r="AB139" i="7"/>
  <c r="AB140" i="7"/>
  <c r="AB141" i="7"/>
  <c r="AB142" i="7"/>
  <c r="AB143" i="7"/>
  <c r="AB144" i="7"/>
  <c r="AB145" i="7"/>
  <c r="AB146" i="7"/>
  <c r="AB147" i="7"/>
  <c r="AB148" i="7"/>
  <c r="AA4" i="7"/>
  <c r="AA5" i="7"/>
  <c r="AA6" i="7"/>
  <c r="AA7" i="7"/>
  <c r="AA8" i="7"/>
  <c r="AA9" i="7"/>
  <c r="AA10" i="7"/>
  <c r="AA11" i="7"/>
  <c r="AA12" i="7"/>
  <c r="AA13" i="7"/>
  <c r="AA14" i="7"/>
  <c r="AA15" i="7"/>
  <c r="AA16" i="7"/>
  <c r="AA17" i="7"/>
  <c r="AA18" i="7"/>
  <c r="AA19" i="7"/>
  <c r="AA20" i="7"/>
  <c r="AA21" i="7"/>
  <c r="AA22" i="7"/>
  <c r="AA23" i="7"/>
  <c r="AA24" i="7"/>
  <c r="AA25" i="7"/>
  <c r="AA26" i="7"/>
  <c r="AA27" i="7"/>
  <c r="AA28" i="7"/>
  <c r="AA29" i="7"/>
  <c r="AA30" i="7"/>
  <c r="AA31" i="7"/>
  <c r="AA32" i="7"/>
  <c r="AA33" i="7"/>
  <c r="AA34" i="7"/>
  <c r="AA35" i="7"/>
  <c r="AA36" i="7"/>
  <c r="AA37" i="7"/>
  <c r="AA38" i="7"/>
  <c r="AA39" i="7"/>
  <c r="AA40" i="7"/>
  <c r="AA41" i="7"/>
  <c r="AA42" i="7"/>
  <c r="AA43" i="7"/>
  <c r="AA44" i="7"/>
  <c r="AA45" i="7"/>
  <c r="AA46" i="7"/>
  <c r="AA47" i="7"/>
  <c r="AA48" i="7"/>
  <c r="AA49" i="7"/>
  <c r="AA50" i="7"/>
  <c r="AA51" i="7"/>
  <c r="AA52" i="7"/>
  <c r="AA53" i="7"/>
  <c r="AA54" i="7"/>
  <c r="AA55" i="7"/>
  <c r="AA56" i="7"/>
  <c r="AA57" i="7"/>
  <c r="AA58" i="7"/>
  <c r="AA59" i="7"/>
  <c r="AA60" i="7"/>
  <c r="AA61" i="7"/>
  <c r="AA62" i="7"/>
  <c r="AA63" i="7"/>
  <c r="AA64" i="7"/>
  <c r="AA65" i="7"/>
  <c r="AA66" i="7"/>
  <c r="AA67" i="7"/>
  <c r="AA68" i="7"/>
  <c r="AA69" i="7"/>
  <c r="AA70" i="7"/>
  <c r="AA71" i="7"/>
  <c r="AA72" i="7"/>
  <c r="AA73" i="7"/>
  <c r="AA74" i="7"/>
  <c r="AA75" i="7"/>
  <c r="AA76" i="7"/>
  <c r="AA77" i="7"/>
  <c r="AA78" i="7"/>
  <c r="AA79" i="7"/>
  <c r="AA80" i="7"/>
  <c r="AA81" i="7"/>
  <c r="AA82" i="7"/>
  <c r="AA83" i="7"/>
  <c r="AA84" i="7"/>
  <c r="AA85" i="7"/>
  <c r="AA86" i="7"/>
  <c r="AA87" i="7"/>
  <c r="AA88" i="7"/>
  <c r="AA89" i="7"/>
  <c r="AA90" i="7"/>
  <c r="AA91" i="7"/>
  <c r="AA92" i="7"/>
  <c r="AA93" i="7"/>
  <c r="AA94" i="7"/>
  <c r="AA95" i="7"/>
  <c r="AA96" i="7"/>
  <c r="AA97" i="7"/>
  <c r="AA98" i="7"/>
  <c r="AA99" i="7"/>
  <c r="AA100" i="7"/>
  <c r="AA101" i="7"/>
  <c r="AA102" i="7"/>
  <c r="AA103" i="7"/>
  <c r="AA104" i="7"/>
  <c r="AA105" i="7"/>
  <c r="AA106" i="7"/>
  <c r="AA107" i="7"/>
  <c r="AA108" i="7"/>
  <c r="AA109" i="7"/>
  <c r="AA110" i="7"/>
  <c r="AA111" i="7"/>
  <c r="AA112" i="7"/>
  <c r="AA113" i="7"/>
  <c r="AA114" i="7"/>
  <c r="AA115" i="7"/>
  <c r="AA116" i="7"/>
  <c r="AA117" i="7"/>
  <c r="AA118" i="7"/>
  <c r="AA119" i="7"/>
  <c r="AA120" i="7"/>
  <c r="AA121" i="7"/>
  <c r="AA122" i="7"/>
  <c r="AA123" i="7"/>
  <c r="AA124" i="7"/>
  <c r="AA125" i="7"/>
  <c r="AA126" i="7"/>
  <c r="AA127" i="7"/>
  <c r="AA128" i="7"/>
  <c r="AA129" i="7"/>
  <c r="AA130" i="7"/>
  <c r="AA131" i="7"/>
  <c r="AA132" i="7"/>
  <c r="AA133" i="7"/>
  <c r="AA134" i="7"/>
  <c r="AA135" i="7"/>
  <c r="AA136" i="7"/>
  <c r="AA137" i="7"/>
  <c r="AA138" i="7"/>
  <c r="AA139" i="7"/>
  <c r="AA140" i="7"/>
  <c r="AA141" i="7"/>
  <c r="AA142" i="7"/>
  <c r="AA143" i="7"/>
  <c r="AA144" i="7"/>
  <c r="AA145" i="7"/>
  <c r="AA146" i="7"/>
  <c r="AA147" i="7"/>
  <c r="AA148" i="7"/>
  <c r="AD3" i="7"/>
  <c r="AC3" i="7"/>
  <c r="AB3" i="7"/>
  <c r="AA3" i="7"/>
  <c r="Y4" i="7"/>
  <c r="Y5" i="7"/>
  <c r="Y6" i="7"/>
  <c r="Y7" i="7"/>
  <c r="Y8" i="7"/>
  <c r="Y9" i="7"/>
  <c r="Y10" i="7"/>
  <c r="Y11" i="7"/>
  <c r="Y12" i="7"/>
  <c r="Y13" i="7"/>
  <c r="Y14" i="7"/>
  <c r="Y15" i="7"/>
  <c r="Y16" i="7"/>
  <c r="Y17" i="7"/>
  <c r="Y18" i="7"/>
  <c r="Y19" i="7"/>
  <c r="Y20" i="7"/>
  <c r="Y21" i="7"/>
  <c r="Y22" i="7"/>
  <c r="Y23" i="7"/>
  <c r="Y24" i="7"/>
  <c r="Y25" i="7"/>
  <c r="Y26" i="7"/>
  <c r="Y27" i="7"/>
  <c r="Y28" i="7"/>
  <c r="Y29" i="7"/>
  <c r="Y30" i="7"/>
  <c r="Y31" i="7"/>
  <c r="Y32" i="7"/>
  <c r="Y33" i="7"/>
  <c r="Y34" i="7"/>
  <c r="Y35" i="7"/>
  <c r="Y36" i="7"/>
  <c r="Y37" i="7"/>
  <c r="Y38" i="7"/>
  <c r="Y39" i="7"/>
  <c r="Y40" i="7"/>
  <c r="Y41" i="7"/>
  <c r="Y42" i="7"/>
  <c r="Y43" i="7"/>
  <c r="Y44" i="7"/>
  <c r="Y45" i="7"/>
  <c r="Y46" i="7"/>
  <c r="Y47" i="7"/>
  <c r="Y48" i="7"/>
  <c r="Y49" i="7"/>
  <c r="Y50" i="7"/>
  <c r="Y51" i="7"/>
  <c r="Y52" i="7"/>
  <c r="Y53" i="7"/>
  <c r="Y54" i="7"/>
  <c r="Y55" i="7"/>
  <c r="Y56" i="7"/>
  <c r="Y57" i="7"/>
  <c r="Y58" i="7"/>
  <c r="Y59" i="7"/>
  <c r="Y60" i="7"/>
  <c r="Y61" i="7"/>
  <c r="Y62" i="7"/>
  <c r="Y63" i="7"/>
  <c r="Y64" i="7"/>
  <c r="Y65" i="7"/>
  <c r="Y66" i="7"/>
  <c r="Y67" i="7"/>
  <c r="Y68" i="7"/>
  <c r="Y69" i="7"/>
  <c r="Y70" i="7"/>
  <c r="Y71" i="7"/>
  <c r="Y72" i="7"/>
  <c r="Y73" i="7"/>
  <c r="Y74" i="7"/>
  <c r="Y75" i="7"/>
  <c r="Y76" i="7"/>
  <c r="Y77" i="7"/>
  <c r="Y78" i="7"/>
  <c r="Y79" i="7"/>
  <c r="Y80" i="7"/>
  <c r="Y81" i="7"/>
  <c r="Y82" i="7"/>
  <c r="Y83" i="7"/>
  <c r="Y84" i="7"/>
  <c r="Y85" i="7"/>
  <c r="Y86" i="7"/>
  <c r="Y87" i="7"/>
  <c r="Y88" i="7"/>
  <c r="Y89" i="7"/>
  <c r="Y90" i="7"/>
  <c r="Y91" i="7"/>
  <c r="Y92" i="7"/>
  <c r="Y93" i="7"/>
  <c r="Y94" i="7"/>
  <c r="Y95" i="7"/>
  <c r="Y96" i="7"/>
  <c r="Y97" i="7"/>
  <c r="Y98" i="7"/>
  <c r="Y99" i="7"/>
  <c r="Y100" i="7"/>
  <c r="Y101" i="7"/>
  <c r="Y102" i="7"/>
  <c r="Y103" i="7"/>
  <c r="Y104" i="7"/>
  <c r="Y105" i="7"/>
  <c r="Y106" i="7"/>
  <c r="Y107" i="7"/>
  <c r="Y108" i="7"/>
  <c r="Y109" i="7"/>
  <c r="Y110" i="7"/>
  <c r="Y111" i="7"/>
  <c r="Y112" i="7"/>
  <c r="Y113" i="7"/>
  <c r="Y114" i="7"/>
  <c r="Y115" i="7"/>
  <c r="Y116" i="7"/>
  <c r="Y117" i="7"/>
  <c r="Y118" i="7"/>
  <c r="Y119" i="7"/>
  <c r="Y120" i="7"/>
  <c r="Y121" i="7"/>
  <c r="Y122" i="7"/>
  <c r="Y123" i="7"/>
  <c r="Y124" i="7"/>
  <c r="Y125" i="7"/>
  <c r="Y126" i="7"/>
  <c r="Y127" i="7"/>
  <c r="Y128" i="7"/>
  <c r="Y129" i="7"/>
  <c r="Y130" i="7"/>
  <c r="Y131" i="7"/>
  <c r="Y132" i="7"/>
  <c r="Y133" i="7"/>
  <c r="Y134" i="7"/>
  <c r="Y135" i="7"/>
  <c r="Y136" i="7"/>
  <c r="Y137" i="7"/>
  <c r="Y138" i="7"/>
  <c r="Y139" i="7"/>
  <c r="Y140" i="7"/>
  <c r="Y141" i="7"/>
  <c r="Y142" i="7"/>
  <c r="Y143" i="7"/>
  <c r="Y144" i="7"/>
  <c r="Y145" i="7"/>
  <c r="Y146" i="7"/>
  <c r="Y147" i="7"/>
  <c r="Y148" i="7"/>
  <c r="Y3" i="7"/>
  <c r="T4" i="7"/>
  <c r="T5" i="7"/>
  <c r="T6" i="7"/>
  <c r="T7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24" i="7"/>
  <c r="T25" i="7"/>
  <c r="T26" i="7"/>
  <c r="T27" i="7"/>
  <c r="T28" i="7"/>
  <c r="T29" i="7"/>
  <c r="T30" i="7"/>
  <c r="T31" i="7"/>
  <c r="T32" i="7"/>
  <c r="T33" i="7"/>
  <c r="T34" i="7"/>
  <c r="T35" i="7"/>
  <c r="T36" i="7"/>
  <c r="T37" i="7"/>
  <c r="T38" i="7"/>
  <c r="T39" i="7"/>
  <c r="T40" i="7"/>
  <c r="T41" i="7"/>
  <c r="T42" i="7"/>
  <c r="T43" i="7"/>
  <c r="T44" i="7"/>
  <c r="T45" i="7"/>
  <c r="T46" i="7"/>
  <c r="T47" i="7"/>
  <c r="T48" i="7"/>
  <c r="T49" i="7"/>
  <c r="T50" i="7"/>
  <c r="T51" i="7"/>
  <c r="T52" i="7"/>
  <c r="T53" i="7"/>
  <c r="T54" i="7"/>
  <c r="T55" i="7"/>
  <c r="T56" i="7"/>
  <c r="T57" i="7"/>
  <c r="T58" i="7"/>
  <c r="T59" i="7"/>
  <c r="T60" i="7"/>
  <c r="T61" i="7"/>
  <c r="T62" i="7"/>
  <c r="T63" i="7"/>
  <c r="T64" i="7"/>
  <c r="T65" i="7"/>
  <c r="T66" i="7"/>
  <c r="T67" i="7"/>
  <c r="T68" i="7"/>
  <c r="T69" i="7"/>
  <c r="T70" i="7"/>
  <c r="T71" i="7"/>
  <c r="T72" i="7"/>
  <c r="T73" i="7"/>
  <c r="T74" i="7"/>
  <c r="T75" i="7"/>
  <c r="T76" i="7"/>
  <c r="T77" i="7"/>
  <c r="T78" i="7"/>
  <c r="T79" i="7"/>
  <c r="T80" i="7"/>
  <c r="T81" i="7"/>
  <c r="T82" i="7"/>
  <c r="T83" i="7"/>
  <c r="T84" i="7"/>
  <c r="T85" i="7"/>
  <c r="T86" i="7"/>
  <c r="T87" i="7"/>
  <c r="T88" i="7"/>
  <c r="T89" i="7"/>
  <c r="T90" i="7"/>
  <c r="T91" i="7"/>
  <c r="T92" i="7"/>
  <c r="T93" i="7"/>
  <c r="T94" i="7"/>
  <c r="T95" i="7"/>
  <c r="T96" i="7"/>
  <c r="T97" i="7"/>
  <c r="T98" i="7"/>
  <c r="T99" i="7"/>
  <c r="T100" i="7"/>
  <c r="T101" i="7"/>
  <c r="T102" i="7"/>
  <c r="T103" i="7"/>
  <c r="T104" i="7"/>
  <c r="T105" i="7"/>
  <c r="T106" i="7"/>
  <c r="T107" i="7"/>
  <c r="T108" i="7"/>
  <c r="T109" i="7"/>
  <c r="T110" i="7"/>
  <c r="T111" i="7"/>
  <c r="T112" i="7"/>
  <c r="T113" i="7"/>
  <c r="T114" i="7"/>
  <c r="T115" i="7"/>
  <c r="T116" i="7"/>
  <c r="T117" i="7"/>
  <c r="T118" i="7"/>
  <c r="T119" i="7"/>
  <c r="T120" i="7"/>
  <c r="T121" i="7"/>
  <c r="T122" i="7"/>
  <c r="T123" i="7"/>
  <c r="T124" i="7"/>
  <c r="T125" i="7"/>
  <c r="T126" i="7"/>
  <c r="T127" i="7"/>
  <c r="T128" i="7"/>
  <c r="T129" i="7"/>
  <c r="T130" i="7"/>
  <c r="T131" i="7"/>
  <c r="T132" i="7"/>
  <c r="T133" i="7"/>
  <c r="T134" i="7"/>
  <c r="T135" i="7"/>
  <c r="T136" i="7"/>
  <c r="T137" i="7"/>
  <c r="T138" i="7"/>
  <c r="T139" i="7"/>
  <c r="T140" i="7"/>
  <c r="T141" i="7"/>
  <c r="T142" i="7"/>
  <c r="T143" i="7"/>
  <c r="T144" i="7"/>
  <c r="T145" i="7"/>
  <c r="T146" i="7"/>
  <c r="T147" i="7"/>
  <c r="T148" i="7"/>
  <c r="S4" i="7"/>
  <c r="S5" i="7"/>
  <c r="S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24" i="7"/>
  <c r="S25" i="7"/>
  <c r="S26" i="7"/>
  <c r="S27" i="7"/>
  <c r="S28" i="7"/>
  <c r="S29" i="7"/>
  <c r="S30" i="7"/>
  <c r="S31" i="7"/>
  <c r="S32" i="7"/>
  <c r="S33" i="7"/>
  <c r="S34" i="7"/>
  <c r="S35" i="7"/>
  <c r="S36" i="7"/>
  <c r="S37" i="7"/>
  <c r="S38" i="7"/>
  <c r="S39" i="7"/>
  <c r="S40" i="7"/>
  <c r="S41" i="7"/>
  <c r="S42" i="7"/>
  <c r="S43" i="7"/>
  <c r="S44" i="7"/>
  <c r="S45" i="7"/>
  <c r="S46" i="7"/>
  <c r="S47" i="7"/>
  <c r="S48" i="7"/>
  <c r="S49" i="7"/>
  <c r="S50" i="7"/>
  <c r="S51" i="7"/>
  <c r="S52" i="7"/>
  <c r="S53" i="7"/>
  <c r="S54" i="7"/>
  <c r="S55" i="7"/>
  <c r="S56" i="7"/>
  <c r="S57" i="7"/>
  <c r="S58" i="7"/>
  <c r="S59" i="7"/>
  <c r="S60" i="7"/>
  <c r="S61" i="7"/>
  <c r="S62" i="7"/>
  <c r="S63" i="7"/>
  <c r="S64" i="7"/>
  <c r="S65" i="7"/>
  <c r="S66" i="7"/>
  <c r="S67" i="7"/>
  <c r="S68" i="7"/>
  <c r="S69" i="7"/>
  <c r="S70" i="7"/>
  <c r="S71" i="7"/>
  <c r="S72" i="7"/>
  <c r="S73" i="7"/>
  <c r="S74" i="7"/>
  <c r="S75" i="7"/>
  <c r="S76" i="7"/>
  <c r="S77" i="7"/>
  <c r="S78" i="7"/>
  <c r="S79" i="7"/>
  <c r="S80" i="7"/>
  <c r="S81" i="7"/>
  <c r="S82" i="7"/>
  <c r="S83" i="7"/>
  <c r="S84" i="7"/>
  <c r="S85" i="7"/>
  <c r="S86" i="7"/>
  <c r="S87" i="7"/>
  <c r="S88" i="7"/>
  <c r="S89" i="7"/>
  <c r="S90" i="7"/>
  <c r="S91" i="7"/>
  <c r="S92" i="7"/>
  <c r="S93" i="7"/>
  <c r="S94" i="7"/>
  <c r="S95" i="7"/>
  <c r="S96" i="7"/>
  <c r="S97" i="7"/>
  <c r="S98" i="7"/>
  <c r="S99" i="7"/>
  <c r="S100" i="7"/>
  <c r="S101" i="7"/>
  <c r="S102" i="7"/>
  <c r="S103" i="7"/>
  <c r="S104" i="7"/>
  <c r="S105" i="7"/>
  <c r="S106" i="7"/>
  <c r="S107" i="7"/>
  <c r="S108" i="7"/>
  <c r="S109" i="7"/>
  <c r="S110" i="7"/>
  <c r="S111" i="7"/>
  <c r="S112" i="7"/>
  <c r="S113" i="7"/>
  <c r="S114" i="7"/>
  <c r="S115" i="7"/>
  <c r="S116" i="7"/>
  <c r="S117" i="7"/>
  <c r="S118" i="7"/>
  <c r="S119" i="7"/>
  <c r="S120" i="7"/>
  <c r="S121" i="7"/>
  <c r="S122" i="7"/>
  <c r="S123" i="7"/>
  <c r="S124" i="7"/>
  <c r="S125" i="7"/>
  <c r="S126" i="7"/>
  <c r="S127" i="7"/>
  <c r="S128" i="7"/>
  <c r="S129" i="7"/>
  <c r="S130" i="7"/>
  <c r="S131" i="7"/>
  <c r="S132" i="7"/>
  <c r="S133" i="7"/>
  <c r="S134" i="7"/>
  <c r="S135" i="7"/>
  <c r="S136" i="7"/>
  <c r="S137" i="7"/>
  <c r="S138" i="7"/>
  <c r="S139" i="7"/>
  <c r="S140" i="7"/>
  <c r="S141" i="7"/>
  <c r="S142" i="7"/>
  <c r="S143" i="7"/>
  <c r="S144" i="7"/>
  <c r="S145" i="7"/>
  <c r="S146" i="7"/>
  <c r="S147" i="7"/>
  <c r="S148" i="7"/>
  <c r="R4" i="7"/>
  <c r="R5" i="7"/>
  <c r="R6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24" i="7"/>
  <c r="R25" i="7"/>
  <c r="R26" i="7"/>
  <c r="R27" i="7"/>
  <c r="R28" i="7"/>
  <c r="R29" i="7"/>
  <c r="R30" i="7"/>
  <c r="R31" i="7"/>
  <c r="R32" i="7"/>
  <c r="R33" i="7"/>
  <c r="R34" i="7"/>
  <c r="R35" i="7"/>
  <c r="R36" i="7"/>
  <c r="R37" i="7"/>
  <c r="R38" i="7"/>
  <c r="R39" i="7"/>
  <c r="R40" i="7"/>
  <c r="R41" i="7"/>
  <c r="R42" i="7"/>
  <c r="R43" i="7"/>
  <c r="R44" i="7"/>
  <c r="R45" i="7"/>
  <c r="R46" i="7"/>
  <c r="R47" i="7"/>
  <c r="R48" i="7"/>
  <c r="R49" i="7"/>
  <c r="R50" i="7"/>
  <c r="R51" i="7"/>
  <c r="R52" i="7"/>
  <c r="R53" i="7"/>
  <c r="R54" i="7"/>
  <c r="R55" i="7"/>
  <c r="R56" i="7"/>
  <c r="R57" i="7"/>
  <c r="R58" i="7"/>
  <c r="R59" i="7"/>
  <c r="R60" i="7"/>
  <c r="R61" i="7"/>
  <c r="R62" i="7"/>
  <c r="R63" i="7"/>
  <c r="R64" i="7"/>
  <c r="R65" i="7"/>
  <c r="R66" i="7"/>
  <c r="R67" i="7"/>
  <c r="R68" i="7"/>
  <c r="R69" i="7"/>
  <c r="R70" i="7"/>
  <c r="R71" i="7"/>
  <c r="R72" i="7"/>
  <c r="R73" i="7"/>
  <c r="R74" i="7"/>
  <c r="R75" i="7"/>
  <c r="R76" i="7"/>
  <c r="R77" i="7"/>
  <c r="R78" i="7"/>
  <c r="R79" i="7"/>
  <c r="R80" i="7"/>
  <c r="R81" i="7"/>
  <c r="R82" i="7"/>
  <c r="R83" i="7"/>
  <c r="R84" i="7"/>
  <c r="R85" i="7"/>
  <c r="R86" i="7"/>
  <c r="R87" i="7"/>
  <c r="R88" i="7"/>
  <c r="R89" i="7"/>
  <c r="R90" i="7"/>
  <c r="R91" i="7"/>
  <c r="R92" i="7"/>
  <c r="R93" i="7"/>
  <c r="R94" i="7"/>
  <c r="R95" i="7"/>
  <c r="R96" i="7"/>
  <c r="R97" i="7"/>
  <c r="R98" i="7"/>
  <c r="R99" i="7"/>
  <c r="R100" i="7"/>
  <c r="R101" i="7"/>
  <c r="R102" i="7"/>
  <c r="R103" i="7"/>
  <c r="R104" i="7"/>
  <c r="R105" i="7"/>
  <c r="R106" i="7"/>
  <c r="R107" i="7"/>
  <c r="R108" i="7"/>
  <c r="R109" i="7"/>
  <c r="R110" i="7"/>
  <c r="R111" i="7"/>
  <c r="R112" i="7"/>
  <c r="R113" i="7"/>
  <c r="R114" i="7"/>
  <c r="R115" i="7"/>
  <c r="R116" i="7"/>
  <c r="R117" i="7"/>
  <c r="R118" i="7"/>
  <c r="R119" i="7"/>
  <c r="R120" i="7"/>
  <c r="R121" i="7"/>
  <c r="R122" i="7"/>
  <c r="R123" i="7"/>
  <c r="R124" i="7"/>
  <c r="R125" i="7"/>
  <c r="R126" i="7"/>
  <c r="R127" i="7"/>
  <c r="R128" i="7"/>
  <c r="R129" i="7"/>
  <c r="R130" i="7"/>
  <c r="R131" i="7"/>
  <c r="R132" i="7"/>
  <c r="R133" i="7"/>
  <c r="R134" i="7"/>
  <c r="R135" i="7"/>
  <c r="R136" i="7"/>
  <c r="R137" i="7"/>
  <c r="R138" i="7"/>
  <c r="R139" i="7"/>
  <c r="R140" i="7"/>
  <c r="R141" i="7"/>
  <c r="R142" i="7"/>
  <c r="R143" i="7"/>
  <c r="R144" i="7"/>
  <c r="R145" i="7"/>
  <c r="R146" i="7"/>
  <c r="R147" i="7"/>
  <c r="R148" i="7"/>
  <c r="Q4" i="7"/>
  <c r="Q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Q35" i="7"/>
  <c r="Q36" i="7"/>
  <c r="Q37" i="7"/>
  <c r="Q38" i="7"/>
  <c r="Q39" i="7"/>
  <c r="Q40" i="7"/>
  <c r="Q41" i="7"/>
  <c r="Q42" i="7"/>
  <c r="Q43" i="7"/>
  <c r="Q44" i="7"/>
  <c r="Q45" i="7"/>
  <c r="Q46" i="7"/>
  <c r="Q47" i="7"/>
  <c r="Q48" i="7"/>
  <c r="Q49" i="7"/>
  <c r="Q50" i="7"/>
  <c r="Q51" i="7"/>
  <c r="Q52" i="7"/>
  <c r="Q53" i="7"/>
  <c r="Q54" i="7"/>
  <c r="Q55" i="7"/>
  <c r="Q56" i="7"/>
  <c r="Q57" i="7"/>
  <c r="Q58" i="7"/>
  <c r="Q59" i="7"/>
  <c r="Q60" i="7"/>
  <c r="Q61" i="7"/>
  <c r="Q62" i="7"/>
  <c r="Q63" i="7"/>
  <c r="Q64" i="7"/>
  <c r="Q65" i="7"/>
  <c r="Q66" i="7"/>
  <c r="Q67" i="7"/>
  <c r="Q68" i="7"/>
  <c r="Q69" i="7"/>
  <c r="Q70" i="7"/>
  <c r="Q71" i="7"/>
  <c r="Q72" i="7"/>
  <c r="Q73" i="7"/>
  <c r="Q74" i="7"/>
  <c r="Q75" i="7"/>
  <c r="Q76" i="7"/>
  <c r="Q77" i="7"/>
  <c r="Q78" i="7"/>
  <c r="Q79" i="7"/>
  <c r="Q80" i="7"/>
  <c r="Q81" i="7"/>
  <c r="Q82" i="7"/>
  <c r="Q83" i="7"/>
  <c r="Q84" i="7"/>
  <c r="Q85" i="7"/>
  <c r="Q86" i="7"/>
  <c r="Q87" i="7"/>
  <c r="Q88" i="7"/>
  <c r="Q89" i="7"/>
  <c r="Q90" i="7"/>
  <c r="Q91" i="7"/>
  <c r="Q92" i="7"/>
  <c r="Q93" i="7"/>
  <c r="Q94" i="7"/>
  <c r="Q95" i="7"/>
  <c r="Q96" i="7"/>
  <c r="Q97" i="7"/>
  <c r="Q98" i="7"/>
  <c r="Q99" i="7"/>
  <c r="Q100" i="7"/>
  <c r="Q101" i="7"/>
  <c r="Q102" i="7"/>
  <c r="Q103" i="7"/>
  <c r="Q104" i="7"/>
  <c r="Q105" i="7"/>
  <c r="Q106" i="7"/>
  <c r="Q107" i="7"/>
  <c r="Q108" i="7"/>
  <c r="Q109" i="7"/>
  <c r="Q110" i="7"/>
  <c r="Q111" i="7"/>
  <c r="Q112" i="7"/>
  <c r="Q113" i="7"/>
  <c r="Q114" i="7"/>
  <c r="Q115" i="7"/>
  <c r="Q116" i="7"/>
  <c r="Q117" i="7"/>
  <c r="Q118" i="7"/>
  <c r="Q119" i="7"/>
  <c r="Q120" i="7"/>
  <c r="Q121" i="7"/>
  <c r="Q122" i="7"/>
  <c r="Q123" i="7"/>
  <c r="Q124" i="7"/>
  <c r="Q125" i="7"/>
  <c r="Q126" i="7"/>
  <c r="Q127" i="7"/>
  <c r="Q128" i="7"/>
  <c r="Q129" i="7"/>
  <c r="Q130" i="7"/>
  <c r="Q131" i="7"/>
  <c r="Q132" i="7"/>
  <c r="Q133" i="7"/>
  <c r="Q134" i="7"/>
  <c r="Q135" i="7"/>
  <c r="Q136" i="7"/>
  <c r="Q137" i="7"/>
  <c r="Q138" i="7"/>
  <c r="Q139" i="7"/>
  <c r="Q140" i="7"/>
  <c r="Q141" i="7"/>
  <c r="Q142" i="7"/>
  <c r="Q143" i="7"/>
  <c r="Q144" i="7"/>
  <c r="Q145" i="7"/>
  <c r="Q146" i="7"/>
  <c r="Q147" i="7"/>
  <c r="Q148" i="7"/>
  <c r="P4" i="7"/>
  <c r="P5" i="7"/>
  <c r="P6" i="7"/>
  <c r="P7" i="7"/>
  <c r="P8" i="7"/>
  <c r="P9" i="7"/>
  <c r="P10" i="7"/>
  <c r="P11" i="7"/>
  <c r="P12" i="7"/>
  <c r="P13" i="7"/>
  <c r="P14" i="7"/>
  <c r="P15" i="7"/>
  <c r="P16" i="7"/>
  <c r="P17" i="7"/>
  <c r="P18" i="7"/>
  <c r="P19" i="7"/>
  <c r="P20" i="7"/>
  <c r="P21" i="7"/>
  <c r="P22" i="7"/>
  <c r="P23" i="7"/>
  <c r="P24" i="7"/>
  <c r="P25" i="7"/>
  <c r="P26" i="7"/>
  <c r="P27" i="7"/>
  <c r="P28" i="7"/>
  <c r="P29" i="7"/>
  <c r="P30" i="7"/>
  <c r="P31" i="7"/>
  <c r="P32" i="7"/>
  <c r="P33" i="7"/>
  <c r="P34" i="7"/>
  <c r="P35" i="7"/>
  <c r="P36" i="7"/>
  <c r="P37" i="7"/>
  <c r="P38" i="7"/>
  <c r="P39" i="7"/>
  <c r="P40" i="7"/>
  <c r="P41" i="7"/>
  <c r="P42" i="7"/>
  <c r="P43" i="7"/>
  <c r="P44" i="7"/>
  <c r="P45" i="7"/>
  <c r="P46" i="7"/>
  <c r="P47" i="7"/>
  <c r="P48" i="7"/>
  <c r="P49" i="7"/>
  <c r="P50" i="7"/>
  <c r="P51" i="7"/>
  <c r="P52" i="7"/>
  <c r="P53" i="7"/>
  <c r="P54" i="7"/>
  <c r="P55" i="7"/>
  <c r="P56" i="7"/>
  <c r="P57" i="7"/>
  <c r="P58" i="7"/>
  <c r="P59" i="7"/>
  <c r="P60" i="7"/>
  <c r="P61" i="7"/>
  <c r="P62" i="7"/>
  <c r="P63" i="7"/>
  <c r="P64" i="7"/>
  <c r="P65" i="7"/>
  <c r="P66" i="7"/>
  <c r="P67" i="7"/>
  <c r="P68" i="7"/>
  <c r="P69" i="7"/>
  <c r="P70" i="7"/>
  <c r="P71" i="7"/>
  <c r="P72" i="7"/>
  <c r="P73" i="7"/>
  <c r="P74" i="7"/>
  <c r="P75" i="7"/>
  <c r="P76" i="7"/>
  <c r="P77" i="7"/>
  <c r="P78" i="7"/>
  <c r="P79" i="7"/>
  <c r="P80" i="7"/>
  <c r="P81" i="7"/>
  <c r="P82" i="7"/>
  <c r="P83" i="7"/>
  <c r="P84" i="7"/>
  <c r="P85" i="7"/>
  <c r="P86" i="7"/>
  <c r="P87" i="7"/>
  <c r="P88" i="7"/>
  <c r="P89" i="7"/>
  <c r="P90" i="7"/>
  <c r="P91" i="7"/>
  <c r="P92" i="7"/>
  <c r="P93" i="7"/>
  <c r="P94" i="7"/>
  <c r="P95" i="7"/>
  <c r="P96" i="7"/>
  <c r="P97" i="7"/>
  <c r="P98" i="7"/>
  <c r="P99" i="7"/>
  <c r="P100" i="7"/>
  <c r="P101" i="7"/>
  <c r="P102" i="7"/>
  <c r="P103" i="7"/>
  <c r="P104" i="7"/>
  <c r="P105" i="7"/>
  <c r="P106" i="7"/>
  <c r="P107" i="7"/>
  <c r="P108" i="7"/>
  <c r="P109" i="7"/>
  <c r="P110" i="7"/>
  <c r="P111" i="7"/>
  <c r="P112" i="7"/>
  <c r="P113" i="7"/>
  <c r="P114" i="7"/>
  <c r="P115" i="7"/>
  <c r="P116" i="7"/>
  <c r="P117" i="7"/>
  <c r="P118" i="7"/>
  <c r="P119" i="7"/>
  <c r="P120" i="7"/>
  <c r="P121" i="7"/>
  <c r="P122" i="7"/>
  <c r="P123" i="7"/>
  <c r="P124" i="7"/>
  <c r="P125" i="7"/>
  <c r="P126" i="7"/>
  <c r="P127" i="7"/>
  <c r="P128" i="7"/>
  <c r="P129" i="7"/>
  <c r="P130" i="7"/>
  <c r="P131" i="7"/>
  <c r="P132" i="7"/>
  <c r="P133" i="7"/>
  <c r="P134" i="7"/>
  <c r="P135" i="7"/>
  <c r="P136" i="7"/>
  <c r="P137" i="7"/>
  <c r="P138" i="7"/>
  <c r="P139" i="7"/>
  <c r="P140" i="7"/>
  <c r="P141" i="7"/>
  <c r="P142" i="7"/>
  <c r="P143" i="7"/>
  <c r="P144" i="7"/>
  <c r="P145" i="7"/>
  <c r="P146" i="7"/>
  <c r="P147" i="7"/>
  <c r="P148" i="7"/>
  <c r="T3" i="7"/>
  <c r="S3" i="7"/>
  <c r="R3" i="7"/>
  <c r="Q3" i="7"/>
  <c r="P3" i="7"/>
  <c r="H6" i="6"/>
  <c r="H7" i="6"/>
  <c r="H8" i="6"/>
  <c r="H9" i="6"/>
  <c r="H10" i="6"/>
  <c r="H12" i="6"/>
  <c r="H13" i="6"/>
  <c r="H14" i="6"/>
  <c r="H15" i="6"/>
  <c r="H16" i="6"/>
  <c r="H18" i="6"/>
  <c r="H20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5" i="6"/>
  <c r="AI145" i="8" l="1"/>
  <c r="AC145" i="8"/>
  <c r="S145" i="8"/>
  <c r="AI86" i="8"/>
  <c r="AC86" i="8"/>
  <c r="S86" i="8"/>
  <c r="AJ86" i="8"/>
  <c r="AD86" i="8"/>
  <c r="T86" i="8"/>
  <c r="AD125" i="8"/>
  <c r="AJ125" i="8"/>
  <c r="T125" i="8"/>
  <c r="AJ81" i="8"/>
  <c r="AD81" i="8"/>
  <c r="T81" i="8"/>
  <c r="AC125" i="8"/>
  <c r="AI125" i="8"/>
  <c r="S125" i="8"/>
  <c r="AI81" i="8"/>
  <c r="AC81" i="8"/>
  <c r="S81" i="8"/>
  <c r="AC3" i="8"/>
  <c r="AI3" i="8"/>
  <c r="S3" i="8"/>
  <c r="AD98" i="8"/>
  <c r="AJ98" i="8"/>
  <c r="T98" i="8"/>
  <c r="AD50" i="8"/>
  <c r="AJ50" i="8"/>
  <c r="T50" i="8"/>
  <c r="AD3" i="8"/>
  <c r="AJ3" i="8"/>
  <c r="T3" i="8"/>
  <c r="AC98" i="8"/>
  <c r="AI98" i="8"/>
  <c r="S98" i="8"/>
  <c r="AC50" i="8"/>
  <c r="AI50" i="8"/>
  <c r="S50" i="8"/>
  <c r="AJ145" i="8"/>
  <c r="AD145" i="8"/>
  <c r="T145" i="8"/>
  <c r="AD10" i="8"/>
  <c r="AJ10" i="8"/>
  <c r="T10" i="8"/>
  <c r="AJ92" i="8"/>
  <c r="AD92" i="8"/>
  <c r="T92" i="8"/>
  <c r="AC10" i="8"/>
  <c r="AI10" i="8"/>
  <c r="S10" i="8"/>
  <c r="AI92" i="8"/>
  <c r="AC92" i="8"/>
  <c r="S92" i="8"/>
  <c r="J11" i="8"/>
  <c r="J93" i="8"/>
  <c r="J51" i="8"/>
  <c r="J146" i="8"/>
  <c r="J87" i="8"/>
  <c r="J99" i="8"/>
  <c r="J126" i="8"/>
  <c r="J82" i="8"/>
  <c r="J4" i="8"/>
  <c r="K93" i="8"/>
  <c r="K4" i="8"/>
  <c r="K11" i="8"/>
  <c r="K146" i="8"/>
  <c r="K126" i="8"/>
  <c r="K82" i="8"/>
  <c r="K99" i="8"/>
  <c r="K87" i="8"/>
  <c r="K51" i="8"/>
  <c r="B23" i="5"/>
  <c r="B23" i="4"/>
  <c r="B23" i="3"/>
  <c r="B23" i="1"/>
  <c r="C28" i="1"/>
  <c r="AD93" i="8" l="1"/>
  <c r="AJ93" i="8"/>
  <c r="T93" i="8"/>
  <c r="AC93" i="8"/>
  <c r="AI93" i="8"/>
  <c r="S93" i="8"/>
  <c r="AD87" i="8"/>
  <c r="AJ87" i="8"/>
  <c r="T87" i="8"/>
  <c r="AI4" i="8"/>
  <c r="S4" i="8"/>
  <c r="AC4" i="8"/>
  <c r="S11" i="8"/>
  <c r="AC11" i="8"/>
  <c r="AI11" i="8"/>
  <c r="AC146" i="8"/>
  <c r="AI146" i="8"/>
  <c r="S146" i="8"/>
  <c r="AJ99" i="8"/>
  <c r="AD99" i="8"/>
  <c r="T99" i="8"/>
  <c r="AI126" i="8"/>
  <c r="AC126" i="8"/>
  <c r="S126" i="8"/>
  <c r="AJ51" i="8"/>
  <c r="AD51" i="8"/>
  <c r="T51" i="8"/>
  <c r="AC82" i="8"/>
  <c r="AI82" i="8"/>
  <c r="S82" i="8"/>
  <c r="AD82" i="8"/>
  <c r="AJ82" i="8"/>
  <c r="T82" i="8"/>
  <c r="AJ126" i="8"/>
  <c r="AD126" i="8"/>
  <c r="T126" i="8"/>
  <c r="AC99" i="8"/>
  <c r="AI99" i="8"/>
  <c r="S99" i="8"/>
  <c r="AD146" i="8"/>
  <c r="AJ146" i="8"/>
  <c r="T146" i="8"/>
  <c r="AI87" i="8"/>
  <c r="S87" i="8"/>
  <c r="AC87" i="8"/>
  <c r="AJ11" i="8"/>
  <c r="T11" i="8"/>
  <c r="AD11" i="8"/>
  <c r="AJ4" i="8"/>
  <c r="AD4" i="8"/>
  <c r="T4" i="8"/>
  <c r="S51" i="8"/>
  <c r="AC51" i="8"/>
  <c r="AI51" i="8"/>
  <c r="J12" i="8"/>
  <c r="J94" i="8"/>
  <c r="K94" i="8"/>
  <c r="K12" i="8"/>
  <c r="J5" i="8"/>
  <c r="K5" i="8"/>
  <c r="J83" i="8"/>
  <c r="K83" i="8"/>
  <c r="J52" i="8"/>
  <c r="K52" i="8"/>
  <c r="J100" i="8"/>
  <c r="K100" i="8"/>
  <c r="J88" i="8"/>
  <c r="K88" i="8"/>
  <c r="J127" i="8"/>
  <c r="K127" i="8"/>
  <c r="J147" i="8"/>
  <c r="K147" i="8"/>
  <c r="I59" i="2"/>
  <c r="R27" i="5"/>
  <c r="Q18" i="2" s="1"/>
  <c r="I44" i="5"/>
  <c r="H63" i="2" s="1"/>
  <c r="N48" i="4"/>
  <c r="M72" i="2" s="1"/>
  <c r="M40" i="4"/>
  <c r="L50" i="2" s="1"/>
  <c r="X35" i="4"/>
  <c r="W38" i="2" s="1"/>
  <c r="T31" i="4"/>
  <c r="S27" i="2" s="1"/>
  <c r="O27" i="4"/>
  <c r="N16" i="2" s="1"/>
  <c r="P52" i="4"/>
  <c r="O83" i="2" s="1"/>
  <c r="J44" i="3"/>
  <c r="AJ94" i="8" l="1"/>
  <c r="AD94" i="8"/>
  <c r="T94" i="8"/>
  <c r="AJ147" i="8"/>
  <c r="AD147" i="8"/>
  <c r="T147" i="8"/>
  <c r="AJ52" i="8"/>
  <c r="AD52" i="8"/>
  <c r="T52" i="8"/>
  <c r="AI94" i="8"/>
  <c r="AC94" i="8"/>
  <c r="S94" i="8"/>
  <c r="AC147" i="8"/>
  <c r="S147" i="8"/>
  <c r="AI147" i="8"/>
  <c r="AI52" i="8"/>
  <c r="S52" i="8"/>
  <c r="AC52" i="8"/>
  <c r="AI12" i="8"/>
  <c r="AC12" i="8"/>
  <c r="S12" i="8"/>
  <c r="AJ83" i="8"/>
  <c r="AD83" i="8"/>
  <c r="T83" i="8"/>
  <c r="AI100" i="8"/>
  <c r="S100" i="8"/>
  <c r="AC100" i="8"/>
  <c r="AD127" i="8"/>
  <c r="AJ127" i="8"/>
  <c r="T127" i="8"/>
  <c r="AI127" i="8"/>
  <c r="AC127" i="8"/>
  <c r="S127" i="8"/>
  <c r="AD88" i="8"/>
  <c r="AJ88" i="8"/>
  <c r="T88" i="8"/>
  <c r="AD5" i="8"/>
  <c r="AJ5" i="8"/>
  <c r="T5" i="8"/>
  <c r="AC83" i="8"/>
  <c r="S83" i="8"/>
  <c r="AI83" i="8"/>
  <c r="AC88" i="8"/>
  <c r="AI88" i="8"/>
  <c r="S88" i="8"/>
  <c r="AC5" i="8"/>
  <c r="AI5" i="8"/>
  <c r="S5" i="8"/>
  <c r="AJ100" i="8"/>
  <c r="AD100" i="8"/>
  <c r="T100" i="8"/>
  <c r="AJ12" i="8"/>
  <c r="AD12" i="8"/>
  <c r="T12" i="8"/>
  <c r="J13" i="8"/>
  <c r="J95" i="8"/>
  <c r="K95" i="8"/>
  <c r="K13" i="8"/>
  <c r="J6" i="8"/>
  <c r="K6" i="8"/>
  <c r="J148" i="8"/>
  <c r="K148" i="8"/>
  <c r="J101" i="8"/>
  <c r="K101" i="8"/>
  <c r="J128" i="8"/>
  <c r="K128" i="8"/>
  <c r="J89" i="8"/>
  <c r="K89" i="8"/>
  <c r="J84" i="8"/>
  <c r="K84" i="8"/>
  <c r="K53" i="8"/>
  <c r="J53" i="8"/>
  <c r="S32" i="5"/>
  <c r="R30" i="2" s="1"/>
  <c r="H35" i="5"/>
  <c r="G40" i="2" s="1"/>
  <c r="R35" i="5"/>
  <c r="Q40" i="2" s="1"/>
  <c r="W40" i="5"/>
  <c r="V52" i="2" s="1"/>
  <c r="W43" i="5"/>
  <c r="V62" i="2" s="1"/>
  <c r="N43" i="5"/>
  <c r="M62" i="2" s="1"/>
  <c r="G27" i="5"/>
  <c r="F18" i="2" s="1"/>
  <c r="K36" i="5"/>
  <c r="J41" i="2" s="1"/>
  <c r="R28" i="5"/>
  <c r="Q19" i="2" s="1"/>
  <c r="I47" i="5"/>
  <c r="H73" i="2" s="1"/>
  <c r="F31" i="5"/>
  <c r="E29" i="2" s="1"/>
  <c r="K39" i="5"/>
  <c r="J51" i="2" s="1"/>
  <c r="E48" i="5"/>
  <c r="D74" i="2" s="1"/>
  <c r="G28" i="5"/>
  <c r="F19" i="2" s="1"/>
  <c r="O44" i="5"/>
  <c r="N63" i="2" s="1"/>
  <c r="X36" i="5"/>
  <c r="W41" i="2" s="1"/>
  <c r="S31" i="5"/>
  <c r="R29" i="2" s="1"/>
  <c r="V39" i="5"/>
  <c r="U51" i="2" s="1"/>
  <c r="U48" i="5"/>
  <c r="T74" i="2" s="1"/>
  <c r="H32" i="5"/>
  <c r="G30" i="2" s="1"/>
  <c r="L40" i="5"/>
  <c r="K52" i="2" s="1"/>
  <c r="O51" i="5"/>
  <c r="N84" i="2" s="1"/>
  <c r="H27" i="5"/>
  <c r="G18" i="2" s="1"/>
  <c r="J28" i="5"/>
  <c r="I19" i="2" s="1"/>
  <c r="J31" i="5"/>
  <c r="I29" i="2" s="1"/>
  <c r="M32" i="5"/>
  <c r="L30" i="2" s="1"/>
  <c r="M35" i="5"/>
  <c r="L40" i="2" s="1"/>
  <c r="L36" i="5"/>
  <c r="K41" i="2" s="1"/>
  <c r="N39" i="5"/>
  <c r="M51" i="2" s="1"/>
  <c r="N40" i="5"/>
  <c r="M52" i="2" s="1"/>
  <c r="O43" i="5"/>
  <c r="N62" i="2" s="1"/>
  <c r="X44" i="5"/>
  <c r="W63" i="2" s="1"/>
  <c r="L48" i="5"/>
  <c r="K74" i="2" s="1"/>
  <c r="J52" i="5"/>
  <c r="I85" i="2" s="1"/>
  <c r="J27" i="5"/>
  <c r="I18" i="2" s="1"/>
  <c r="O28" i="5"/>
  <c r="N19" i="2" s="1"/>
  <c r="M31" i="5"/>
  <c r="L29" i="2" s="1"/>
  <c r="N32" i="5"/>
  <c r="M30" i="2" s="1"/>
  <c r="P35" i="5"/>
  <c r="O40" i="2" s="1"/>
  <c r="P36" i="5"/>
  <c r="O41" i="2" s="1"/>
  <c r="Q39" i="5"/>
  <c r="P51" i="2" s="1"/>
  <c r="O40" i="5"/>
  <c r="N52" i="2" s="1"/>
  <c r="P43" i="5"/>
  <c r="O62" i="2" s="1"/>
  <c r="C47" i="5"/>
  <c r="B73" i="2" s="1"/>
  <c r="O48" i="5"/>
  <c r="N74" i="2" s="1"/>
  <c r="K52" i="5"/>
  <c r="J85" i="2" s="1"/>
  <c r="O27" i="5"/>
  <c r="N18" i="2" s="1"/>
  <c r="P28" i="5"/>
  <c r="O19" i="2" s="1"/>
  <c r="R31" i="5"/>
  <c r="Q29" i="2" s="1"/>
  <c r="P32" i="5"/>
  <c r="O30" i="2" s="1"/>
  <c r="Q35" i="5"/>
  <c r="P40" i="2" s="1"/>
  <c r="Q36" i="5"/>
  <c r="P41" i="2" s="1"/>
  <c r="R39" i="5"/>
  <c r="Q51" i="2" s="1"/>
  <c r="V40" i="5"/>
  <c r="U52" i="2" s="1"/>
  <c r="V43" i="5"/>
  <c r="U62" i="2" s="1"/>
  <c r="D47" i="5"/>
  <c r="C73" i="2" s="1"/>
  <c r="S48" i="5"/>
  <c r="R74" i="2" s="1"/>
  <c r="O52" i="5"/>
  <c r="N85" i="2" s="1"/>
  <c r="U27" i="5"/>
  <c r="T18" i="2" s="1"/>
  <c r="X35" i="5"/>
  <c r="W40" i="2" s="1"/>
  <c r="X40" i="5"/>
  <c r="W52" i="2" s="1"/>
  <c r="R47" i="5"/>
  <c r="Q73" i="2" s="1"/>
  <c r="D31" i="5"/>
  <c r="C29" i="2" s="1"/>
  <c r="I52" i="5"/>
  <c r="H85" i="2" s="1"/>
  <c r="G51" i="5"/>
  <c r="F84" i="2" s="1"/>
  <c r="K48" i="5"/>
  <c r="J74" i="2" s="1"/>
  <c r="Q47" i="5"/>
  <c r="P73" i="2" s="1"/>
  <c r="W44" i="5"/>
  <c r="V63" i="2" s="1"/>
  <c r="C44" i="5"/>
  <c r="B63" i="2" s="1"/>
  <c r="M43" i="5"/>
  <c r="L62" i="2" s="1"/>
  <c r="U40" i="5"/>
  <c r="T52" i="2" s="1"/>
  <c r="E40" i="5"/>
  <c r="D52" i="2" s="1"/>
  <c r="M39" i="5"/>
  <c r="L51" i="2" s="1"/>
  <c r="W36" i="5"/>
  <c r="V41" i="2" s="1"/>
  <c r="G36" i="5"/>
  <c r="F41" i="2" s="1"/>
  <c r="O35" i="5"/>
  <c r="N40" i="2" s="1"/>
  <c r="W32" i="5"/>
  <c r="V30" i="2" s="1"/>
  <c r="G32" i="5"/>
  <c r="F30" i="2" s="1"/>
  <c r="Q31" i="5"/>
  <c r="P29" i="2" s="1"/>
  <c r="C31" i="5"/>
  <c r="B29" i="2" s="1"/>
  <c r="I28" i="5"/>
  <c r="H19" i="2" s="1"/>
  <c r="Q27" i="5"/>
  <c r="P18" i="2" s="1"/>
  <c r="E27" i="5"/>
  <c r="D18" i="2" s="1"/>
  <c r="V48" i="5"/>
  <c r="U74" i="2" s="1"/>
  <c r="L47" i="5"/>
  <c r="K73" i="2" s="1"/>
  <c r="H52" i="5"/>
  <c r="G85" i="2" s="1"/>
  <c r="W48" i="5"/>
  <c r="V74" i="2" s="1"/>
  <c r="G48" i="5"/>
  <c r="F74" i="2" s="1"/>
  <c r="M47" i="5"/>
  <c r="L73" i="2" s="1"/>
  <c r="Q44" i="5"/>
  <c r="P63" i="2" s="1"/>
  <c r="X43" i="5"/>
  <c r="W62" i="2" s="1"/>
  <c r="J43" i="5"/>
  <c r="I62" i="2" s="1"/>
  <c r="P40" i="5"/>
  <c r="O52" i="2" s="1"/>
  <c r="D40" i="5"/>
  <c r="C52" i="2" s="1"/>
  <c r="L39" i="5"/>
  <c r="K51" i="2" s="1"/>
  <c r="R36" i="5"/>
  <c r="Q41" i="2" s="1"/>
  <c r="D36" i="5"/>
  <c r="C41" i="2" s="1"/>
  <c r="N35" i="5"/>
  <c r="M40" i="2" s="1"/>
  <c r="T32" i="5"/>
  <c r="S30" i="2" s="1"/>
  <c r="F32" i="5"/>
  <c r="E30" i="2" s="1"/>
  <c r="N31" i="5"/>
  <c r="M29" i="2" s="1"/>
  <c r="T28" i="5"/>
  <c r="S19" i="2" s="1"/>
  <c r="H28" i="5"/>
  <c r="G19" i="2" s="1"/>
  <c r="P27" i="5"/>
  <c r="O18" i="2" s="1"/>
  <c r="G52" i="5"/>
  <c r="F85" i="2" s="1"/>
  <c r="F48" i="5"/>
  <c r="E74" i="2" s="1"/>
  <c r="P44" i="5"/>
  <c r="O63" i="2" s="1"/>
  <c r="N51" i="5"/>
  <c r="M84" i="2" s="1"/>
  <c r="T48" i="5"/>
  <c r="S74" i="2" s="1"/>
  <c r="D48" i="5"/>
  <c r="C74" i="2" s="1"/>
  <c r="E47" i="5"/>
  <c r="D73" i="2" s="1"/>
  <c r="K44" i="5"/>
  <c r="J63" i="2" s="1"/>
  <c r="U43" i="5"/>
  <c r="T62" i="2" s="1"/>
  <c r="E43" i="5"/>
  <c r="D62" i="2" s="1"/>
  <c r="M40" i="5"/>
  <c r="L52" i="2" s="1"/>
  <c r="U39" i="5"/>
  <c r="T51" i="2" s="1"/>
  <c r="E39" i="5"/>
  <c r="D51" i="2" s="1"/>
  <c r="O36" i="5"/>
  <c r="N41" i="2" s="1"/>
  <c r="W35" i="5"/>
  <c r="V40" i="2" s="1"/>
  <c r="G35" i="5"/>
  <c r="F40" i="2" s="1"/>
  <c r="O32" i="5"/>
  <c r="N30" i="2" s="1"/>
  <c r="C32" i="5"/>
  <c r="B30" i="2" s="1"/>
  <c r="I31" i="5"/>
  <c r="H29" i="2" s="1"/>
  <c r="Q28" i="5"/>
  <c r="P19" i="2" s="1"/>
  <c r="C28" i="5"/>
  <c r="B19" i="2" s="1"/>
  <c r="I27" i="5"/>
  <c r="H18" i="2" s="1"/>
  <c r="S28" i="5"/>
  <c r="R19" i="2" s="1"/>
  <c r="T31" i="5"/>
  <c r="S29" i="2" s="1"/>
  <c r="X32" i="5"/>
  <c r="W30" i="2" s="1"/>
  <c r="C39" i="5"/>
  <c r="B51" i="2" s="1"/>
  <c r="C40" i="5"/>
  <c r="B52" i="2" s="1"/>
  <c r="D44" i="5"/>
  <c r="C63" i="2" s="1"/>
  <c r="H51" i="5"/>
  <c r="G84" i="2" s="1"/>
  <c r="V27" i="5"/>
  <c r="U18" i="2" s="1"/>
  <c r="D32" i="5"/>
  <c r="C30" i="2" s="1"/>
  <c r="E35" i="5"/>
  <c r="D40" i="2" s="1"/>
  <c r="C36" i="5"/>
  <c r="B41" i="2" s="1"/>
  <c r="D39" i="5"/>
  <c r="C51" i="2" s="1"/>
  <c r="F40" i="5"/>
  <c r="E52" i="2" s="1"/>
  <c r="F43" i="5"/>
  <c r="E62" i="2" s="1"/>
  <c r="S47" i="5"/>
  <c r="R73" i="2" s="1"/>
  <c r="I51" i="5"/>
  <c r="H84" i="2" s="1"/>
  <c r="F27" i="5"/>
  <c r="E18" i="2" s="1"/>
  <c r="D28" i="5"/>
  <c r="C19" i="2" s="1"/>
  <c r="E31" i="5"/>
  <c r="D29" i="2" s="1"/>
  <c r="E32" i="5"/>
  <c r="D30" i="2" s="1"/>
  <c r="F35" i="5"/>
  <c r="E40" i="2" s="1"/>
  <c r="H36" i="5"/>
  <c r="G41" i="2" s="1"/>
  <c r="F39" i="5"/>
  <c r="E51" i="2" s="1"/>
  <c r="K40" i="5"/>
  <c r="J52" i="2" s="1"/>
  <c r="I43" i="5"/>
  <c r="H62" i="2" s="1"/>
  <c r="J44" i="5"/>
  <c r="I63" i="2" s="1"/>
  <c r="T47" i="5"/>
  <c r="S73" i="2" s="1"/>
  <c r="M51" i="5"/>
  <c r="L84" i="2" s="1"/>
  <c r="N40" i="4"/>
  <c r="M50" i="2" s="1"/>
  <c r="G27" i="4"/>
  <c r="F16" i="2" s="1"/>
  <c r="P35" i="4"/>
  <c r="O38" i="2" s="1"/>
  <c r="I44" i="4"/>
  <c r="H61" i="2" s="1"/>
  <c r="H27" i="4"/>
  <c r="G16" i="2" s="1"/>
  <c r="W35" i="4"/>
  <c r="V38" i="2" s="1"/>
  <c r="J44" i="4"/>
  <c r="I61" i="2" s="1"/>
  <c r="C31" i="4"/>
  <c r="B27" i="2" s="1"/>
  <c r="L39" i="4"/>
  <c r="K49" i="2" s="1"/>
  <c r="U48" i="4"/>
  <c r="T72" i="2" s="1"/>
  <c r="D31" i="4"/>
  <c r="C27" i="2" s="1"/>
  <c r="F40" i="4"/>
  <c r="E50" i="2" s="1"/>
  <c r="V48" i="4"/>
  <c r="U72" i="2" s="1"/>
  <c r="E32" i="4"/>
  <c r="D28" i="2" s="1"/>
  <c r="O35" i="4"/>
  <c r="N38" i="2" s="1"/>
  <c r="X43" i="4"/>
  <c r="W60" i="2" s="1"/>
  <c r="G51" i="4"/>
  <c r="F82" i="2" s="1"/>
  <c r="P27" i="4"/>
  <c r="O16" i="2" s="1"/>
  <c r="F32" i="4"/>
  <c r="E28" i="2" s="1"/>
  <c r="R36" i="4"/>
  <c r="Q39" i="2" s="1"/>
  <c r="U40" i="4"/>
  <c r="T50" i="2" s="1"/>
  <c r="K47" i="4"/>
  <c r="J71" i="2" s="1"/>
  <c r="H51" i="4"/>
  <c r="G82" i="2" s="1"/>
  <c r="D47" i="4"/>
  <c r="C71" i="2" s="1"/>
  <c r="J28" i="4"/>
  <c r="I17" i="2" s="1"/>
  <c r="M32" i="4"/>
  <c r="L28" i="2" s="1"/>
  <c r="C39" i="4"/>
  <c r="B49" i="2" s="1"/>
  <c r="V40" i="4"/>
  <c r="U50" i="2" s="1"/>
  <c r="L47" i="4"/>
  <c r="K71" i="2" s="1"/>
  <c r="J52" i="4"/>
  <c r="I83" i="2" s="1"/>
  <c r="Q28" i="4"/>
  <c r="P17" i="2" s="1"/>
  <c r="N32" i="4"/>
  <c r="M28" i="2" s="1"/>
  <c r="D39" i="4"/>
  <c r="C49" i="2" s="1"/>
  <c r="P43" i="4"/>
  <c r="O60" i="2" s="1"/>
  <c r="S47" i="4"/>
  <c r="R71" i="2" s="1"/>
  <c r="R28" i="4"/>
  <c r="Q17" i="2" s="1"/>
  <c r="H35" i="4"/>
  <c r="G38" i="2" s="1"/>
  <c r="K39" i="4"/>
  <c r="J49" i="2" s="1"/>
  <c r="W43" i="4"/>
  <c r="V60" i="2" s="1"/>
  <c r="T47" i="4"/>
  <c r="S71" i="2" s="1"/>
  <c r="W27" i="4"/>
  <c r="V16" i="2" s="1"/>
  <c r="K31" i="4"/>
  <c r="J27" i="2" s="1"/>
  <c r="U32" i="4"/>
  <c r="T28" i="2" s="1"/>
  <c r="I36" i="4"/>
  <c r="H39" i="2" s="1"/>
  <c r="S39" i="4"/>
  <c r="R49" i="2" s="1"/>
  <c r="G43" i="4"/>
  <c r="F60" i="2" s="1"/>
  <c r="Q44" i="4"/>
  <c r="P61" i="2" s="1"/>
  <c r="E48" i="4"/>
  <c r="D72" i="2" s="1"/>
  <c r="O51" i="4"/>
  <c r="N82" i="2" s="1"/>
  <c r="X27" i="4"/>
  <c r="W16" i="2" s="1"/>
  <c r="L31" i="4"/>
  <c r="K27" i="2" s="1"/>
  <c r="V32" i="4"/>
  <c r="U28" i="2" s="1"/>
  <c r="J36" i="4"/>
  <c r="I39" i="2" s="1"/>
  <c r="T39" i="4"/>
  <c r="S49" i="2" s="1"/>
  <c r="H43" i="4"/>
  <c r="G60" i="2" s="1"/>
  <c r="R44" i="4"/>
  <c r="Q61" i="2" s="1"/>
  <c r="F48" i="4"/>
  <c r="E72" i="2" s="1"/>
  <c r="P51" i="4"/>
  <c r="O82" i="2" s="1"/>
  <c r="I28" i="4"/>
  <c r="H17" i="2" s="1"/>
  <c r="S31" i="4"/>
  <c r="R27" i="2" s="1"/>
  <c r="G35" i="4"/>
  <c r="F38" i="2" s="1"/>
  <c r="Q36" i="4"/>
  <c r="P39" i="2" s="1"/>
  <c r="E40" i="4"/>
  <c r="D50" i="2" s="1"/>
  <c r="O43" i="4"/>
  <c r="N60" i="2" s="1"/>
  <c r="C47" i="4"/>
  <c r="B71" i="2" s="1"/>
  <c r="M48" i="4"/>
  <c r="L72" i="2" s="1"/>
  <c r="I52" i="4"/>
  <c r="H83" i="2" s="1"/>
  <c r="C27" i="1"/>
  <c r="B12" i="2" s="1"/>
  <c r="C51" i="1"/>
  <c r="B78" i="2" s="1"/>
  <c r="C52" i="1"/>
  <c r="B79" i="2" s="1"/>
  <c r="S44" i="1"/>
  <c r="R57" i="2" s="1"/>
  <c r="P32" i="1"/>
  <c r="O24" i="2" s="1"/>
  <c r="G40" i="1"/>
  <c r="F46" i="2" s="1"/>
  <c r="C31" i="1"/>
  <c r="B23" i="2" s="1"/>
  <c r="J36" i="1"/>
  <c r="I35" i="2" s="1"/>
  <c r="F40" i="1"/>
  <c r="E46" i="2" s="1"/>
  <c r="K48" i="1"/>
  <c r="J68" i="2" s="1"/>
  <c r="C32" i="1"/>
  <c r="B24" i="2" s="1"/>
  <c r="E36" i="1"/>
  <c r="D35" i="2" s="1"/>
  <c r="V40" i="1"/>
  <c r="U46" i="2" s="1"/>
  <c r="J48" i="1"/>
  <c r="I68" i="2" s="1"/>
  <c r="J32" i="1"/>
  <c r="I24" i="2" s="1"/>
  <c r="D36" i="1"/>
  <c r="C35" i="2" s="1"/>
  <c r="Q40" i="1"/>
  <c r="P46" i="2" s="1"/>
  <c r="R48" i="1"/>
  <c r="Q68" i="2" s="1"/>
  <c r="E32" i="1"/>
  <c r="D24" i="2" s="1"/>
  <c r="V36" i="1"/>
  <c r="U35" i="2" s="1"/>
  <c r="P40" i="1"/>
  <c r="O46" i="2" s="1"/>
  <c r="J52" i="1"/>
  <c r="I79" i="2" s="1"/>
  <c r="D32" i="1"/>
  <c r="C24" i="2" s="1"/>
  <c r="Q36" i="1"/>
  <c r="P35" i="2" s="1"/>
  <c r="L44" i="1"/>
  <c r="K57" i="2" s="1"/>
  <c r="I52" i="1"/>
  <c r="H79" i="2" s="1"/>
  <c r="T32" i="1"/>
  <c r="S24" i="2" s="1"/>
  <c r="P36" i="1"/>
  <c r="O35" i="2" s="1"/>
  <c r="G44" i="1"/>
  <c r="F57" i="2" s="1"/>
  <c r="Q32" i="1"/>
  <c r="P24" i="2" s="1"/>
  <c r="J40" i="1"/>
  <c r="I46" i="2" s="1"/>
  <c r="F44" i="1"/>
  <c r="E57" i="2" s="1"/>
  <c r="M32" i="1"/>
  <c r="L24" i="2" s="1"/>
  <c r="N32" i="1"/>
  <c r="M24" i="2" s="1"/>
  <c r="M36" i="1"/>
  <c r="L35" i="2" s="1"/>
  <c r="N36" i="1"/>
  <c r="M35" i="2" s="1"/>
  <c r="O36" i="1"/>
  <c r="N35" i="2" s="1"/>
  <c r="N40" i="1"/>
  <c r="M46" i="2" s="1"/>
  <c r="O40" i="1"/>
  <c r="N46" i="2" s="1"/>
  <c r="E44" i="1"/>
  <c r="D57" i="2" s="1"/>
  <c r="D48" i="1"/>
  <c r="C68" i="2" s="1"/>
  <c r="H52" i="1"/>
  <c r="G79" i="2" s="1"/>
  <c r="L32" i="1"/>
  <c r="K24" i="2" s="1"/>
  <c r="X32" i="1"/>
  <c r="W24" i="2" s="1"/>
  <c r="L36" i="1"/>
  <c r="K35" i="2" s="1"/>
  <c r="X36" i="1"/>
  <c r="W35" i="2" s="1"/>
  <c r="C40" i="1"/>
  <c r="B46" i="2" s="1"/>
  <c r="X40" i="1"/>
  <c r="W46" i="2" s="1"/>
  <c r="C44" i="1"/>
  <c r="B57" i="2" s="1"/>
  <c r="D44" i="1"/>
  <c r="C57" i="2" s="1"/>
  <c r="N48" i="1"/>
  <c r="M68" i="2" s="1"/>
  <c r="P52" i="1"/>
  <c r="O79" i="2" s="1"/>
  <c r="K32" i="1"/>
  <c r="J24" i="2" s="1"/>
  <c r="U32" i="1"/>
  <c r="T24" i="2" s="1"/>
  <c r="K36" i="1"/>
  <c r="J35" i="2" s="1"/>
  <c r="W36" i="1"/>
  <c r="V35" i="2" s="1"/>
  <c r="K40" i="1"/>
  <c r="J46" i="2" s="1"/>
  <c r="W40" i="1"/>
  <c r="V46" i="2" s="1"/>
  <c r="M44" i="1"/>
  <c r="L57" i="2" s="1"/>
  <c r="T44" i="1"/>
  <c r="S57" i="2" s="1"/>
  <c r="X48" i="1"/>
  <c r="W68" i="2" s="1"/>
  <c r="O52" i="1"/>
  <c r="N79" i="2" s="1"/>
  <c r="G32" i="1"/>
  <c r="F24" i="2" s="1"/>
  <c r="S32" i="1"/>
  <c r="R24" i="2" s="1"/>
  <c r="I36" i="1"/>
  <c r="H35" i="2" s="1"/>
  <c r="S36" i="1"/>
  <c r="R35" i="2" s="1"/>
  <c r="I40" i="1"/>
  <c r="H46" i="2" s="1"/>
  <c r="U40" i="1"/>
  <c r="T46" i="2" s="1"/>
  <c r="I44" i="1"/>
  <c r="H57" i="2" s="1"/>
  <c r="R44" i="1"/>
  <c r="Q57" i="2" s="1"/>
  <c r="Q48" i="1"/>
  <c r="P68" i="2" s="1"/>
  <c r="F32" i="1"/>
  <c r="E24" i="2" s="1"/>
  <c r="R32" i="1"/>
  <c r="Q24" i="2" s="1"/>
  <c r="H36" i="1"/>
  <c r="G35" i="2" s="1"/>
  <c r="R36" i="1"/>
  <c r="Q35" i="2" s="1"/>
  <c r="H40" i="1"/>
  <c r="G46" i="2" s="1"/>
  <c r="T40" i="1"/>
  <c r="S46" i="2" s="1"/>
  <c r="H44" i="1"/>
  <c r="G57" i="2" s="1"/>
  <c r="L48" i="1"/>
  <c r="K68" i="2" s="1"/>
  <c r="P48" i="1"/>
  <c r="O68" i="2" s="1"/>
  <c r="I32" i="1"/>
  <c r="H24" i="2" s="1"/>
  <c r="W32" i="1"/>
  <c r="V24" i="2" s="1"/>
  <c r="O32" i="1"/>
  <c r="N24" i="2" s="1"/>
  <c r="G36" i="1"/>
  <c r="F35" i="2" s="1"/>
  <c r="U36" i="1"/>
  <c r="T35" i="2" s="1"/>
  <c r="M40" i="1"/>
  <c r="L46" i="2" s="1"/>
  <c r="E40" i="1"/>
  <c r="D46" i="2" s="1"/>
  <c r="S40" i="1"/>
  <c r="R46" i="2" s="1"/>
  <c r="K44" i="1"/>
  <c r="J57" i="2" s="1"/>
  <c r="N44" i="1"/>
  <c r="M57" i="2" s="1"/>
  <c r="Q44" i="1"/>
  <c r="P57" i="2" s="1"/>
  <c r="I48" i="1"/>
  <c r="H68" i="2" s="1"/>
  <c r="W48" i="1"/>
  <c r="V68" i="2" s="1"/>
  <c r="O48" i="1"/>
  <c r="N68" i="2" s="1"/>
  <c r="G52" i="1"/>
  <c r="F79" i="2" s="1"/>
  <c r="H32" i="1"/>
  <c r="G24" i="2" s="1"/>
  <c r="V32" i="1"/>
  <c r="U24" i="2" s="1"/>
  <c r="C36" i="1"/>
  <c r="B35" i="2" s="1"/>
  <c r="F36" i="1"/>
  <c r="E35" i="2" s="1"/>
  <c r="T36" i="1"/>
  <c r="S35" i="2" s="1"/>
  <c r="L40" i="1"/>
  <c r="K46" i="2" s="1"/>
  <c r="D40" i="1"/>
  <c r="C46" i="2" s="1"/>
  <c r="R40" i="1"/>
  <c r="Q46" i="2" s="1"/>
  <c r="J44" i="1"/>
  <c r="I57" i="2" s="1"/>
  <c r="X44" i="1"/>
  <c r="W57" i="2" s="1"/>
  <c r="P44" i="1"/>
  <c r="O57" i="2" s="1"/>
  <c r="H48" i="1"/>
  <c r="G68" i="2" s="1"/>
  <c r="V48" i="1"/>
  <c r="U68" i="2" s="1"/>
  <c r="F52" i="1"/>
  <c r="E79" i="2" s="1"/>
  <c r="W44" i="1"/>
  <c r="V57" i="2" s="1"/>
  <c r="O44" i="1"/>
  <c r="N57" i="2" s="1"/>
  <c r="G48" i="1"/>
  <c r="F68" i="2" s="1"/>
  <c r="U48" i="1"/>
  <c r="T68" i="2" s="1"/>
  <c r="M52" i="1"/>
  <c r="L79" i="2" s="1"/>
  <c r="E52" i="1"/>
  <c r="D79" i="2" s="1"/>
  <c r="V44" i="1"/>
  <c r="U57" i="2" s="1"/>
  <c r="C48" i="1"/>
  <c r="B68" i="2" s="1"/>
  <c r="F48" i="1"/>
  <c r="E68" i="2" s="1"/>
  <c r="T48" i="1"/>
  <c r="S68" i="2" s="1"/>
  <c r="L52" i="1"/>
  <c r="K79" i="2" s="1"/>
  <c r="D52" i="1"/>
  <c r="C79" i="2" s="1"/>
  <c r="U44" i="1"/>
  <c r="T57" i="2" s="1"/>
  <c r="M48" i="1"/>
  <c r="L68" i="2" s="1"/>
  <c r="E48" i="1"/>
  <c r="D68" i="2" s="1"/>
  <c r="S48" i="1"/>
  <c r="R68" i="2" s="1"/>
  <c r="K52" i="1"/>
  <c r="J79" i="2" s="1"/>
  <c r="N52" i="1"/>
  <c r="M79" i="2" s="1"/>
  <c r="S31" i="3"/>
  <c r="R25" i="2" s="1"/>
  <c r="O52" i="3"/>
  <c r="N81" i="2" s="1"/>
  <c r="P52" i="3"/>
  <c r="O81" i="2" s="1"/>
  <c r="G51" i="3"/>
  <c r="F80" i="2" s="1"/>
  <c r="F48" i="3"/>
  <c r="E70" i="2" s="1"/>
  <c r="J47" i="3"/>
  <c r="I69" i="2" s="1"/>
  <c r="I44" i="3"/>
  <c r="H59" i="2" s="1"/>
  <c r="H43" i="3"/>
  <c r="G58" i="2" s="1"/>
  <c r="L40" i="3"/>
  <c r="K48" i="2" s="1"/>
  <c r="K39" i="3"/>
  <c r="J47" i="2" s="1"/>
  <c r="J36" i="3"/>
  <c r="I37" i="2" s="1"/>
  <c r="N35" i="3"/>
  <c r="M36" i="2" s="1"/>
  <c r="M32" i="3"/>
  <c r="L26" i="2" s="1"/>
  <c r="L31" i="3"/>
  <c r="K25" i="2" s="1"/>
  <c r="P28" i="3"/>
  <c r="O15" i="2" s="1"/>
  <c r="O27" i="3"/>
  <c r="N14" i="2" s="1"/>
  <c r="J28" i="3"/>
  <c r="I15" i="2" s="1"/>
  <c r="I52" i="3"/>
  <c r="H81" i="2" s="1"/>
  <c r="C47" i="3"/>
  <c r="B69" i="2" s="1"/>
  <c r="F43" i="3"/>
  <c r="E58" i="2" s="1"/>
  <c r="D39" i="3"/>
  <c r="C47" i="2" s="1"/>
  <c r="G35" i="3"/>
  <c r="F36" i="2" s="1"/>
  <c r="J31" i="3"/>
  <c r="I25" i="2" s="1"/>
  <c r="H27" i="3"/>
  <c r="G14" i="2" s="1"/>
  <c r="R47" i="3"/>
  <c r="Q69" i="2" s="1"/>
  <c r="T40" i="3"/>
  <c r="S48" i="2" s="1"/>
  <c r="V35" i="3"/>
  <c r="U36" i="2" s="1"/>
  <c r="X28" i="3"/>
  <c r="W15" i="2" s="1"/>
  <c r="N51" i="3"/>
  <c r="M80" i="2" s="1"/>
  <c r="P44" i="3"/>
  <c r="O59" i="2" s="1"/>
  <c r="J52" i="3"/>
  <c r="I81" i="2" s="1"/>
  <c r="F51" i="3"/>
  <c r="E80" i="2" s="1"/>
  <c r="E48" i="3"/>
  <c r="D70" i="2" s="1"/>
  <c r="D47" i="3"/>
  <c r="C69" i="2" s="1"/>
  <c r="H44" i="3"/>
  <c r="G59" i="2" s="1"/>
  <c r="G43" i="3"/>
  <c r="F58" i="2" s="1"/>
  <c r="F40" i="3"/>
  <c r="E48" i="2" s="1"/>
  <c r="J39" i="3"/>
  <c r="I47" i="2" s="1"/>
  <c r="I36" i="3"/>
  <c r="H37" i="2" s="1"/>
  <c r="H35" i="3"/>
  <c r="G36" i="2" s="1"/>
  <c r="L32" i="3"/>
  <c r="K26" i="2" s="1"/>
  <c r="K31" i="3"/>
  <c r="J25" i="2" s="1"/>
  <c r="N27" i="3"/>
  <c r="M14" i="2" s="1"/>
  <c r="V48" i="3"/>
  <c r="U70" i="2" s="1"/>
  <c r="D48" i="3"/>
  <c r="C70" i="2" s="1"/>
  <c r="X43" i="3"/>
  <c r="W58" i="2" s="1"/>
  <c r="E40" i="3"/>
  <c r="D48" i="2" s="1"/>
  <c r="H36" i="3"/>
  <c r="G37" i="2" s="1"/>
  <c r="F32" i="3"/>
  <c r="E26" i="2" s="1"/>
  <c r="I28" i="3"/>
  <c r="H15" i="2" s="1"/>
  <c r="N48" i="3"/>
  <c r="M70" i="2" s="1"/>
  <c r="P43" i="3"/>
  <c r="O58" i="2" s="1"/>
  <c r="R36" i="3"/>
  <c r="Q37" i="2" s="1"/>
  <c r="T31" i="3"/>
  <c r="S25" i="2" s="1"/>
  <c r="M48" i="3"/>
  <c r="L70" i="2" s="1"/>
  <c r="O43" i="3"/>
  <c r="N58" i="2" s="1"/>
  <c r="R39" i="3"/>
  <c r="Q47" i="2" s="1"/>
  <c r="P35" i="3"/>
  <c r="O36" i="2" s="1"/>
  <c r="H52" i="3"/>
  <c r="G81" i="2" s="1"/>
  <c r="U48" i="3"/>
  <c r="T70" i="2" s="1"/>
  <c r="T47" i="3"/>
  <c r="S69" i="2" s="1"/>
  <c r="X44" i="3"/>
  <c r="W59" i="2" s="1"/>
  <c r="W43" i="3"/>
  <c r="V58" i="2" s="1"/>
  <c r="V40" i="3"/>
  <c r="U48" i="2" s="1"/>
  <c r="D40" i="3"/>
  <c r="C48" i="2" s="1"/>
  <c r="C39" i="3"/>
  <c r="B47" i="2" s="1"/>
  <c r="X35" i="3"/>
  <c r="W36" i="2" s="1"/>
  <c r="F35" i="3"/>
  <c r="E36" i="2" s="1"/>
  <c r="E32" i="3"/>
  <c r="D26" i="2" s="1"/>
  <c r="D31" i="3"/>
  <c r="C25" i="2" s="1"/>
  <c r="H28" i="3"/>
  <c r="G15" i="2" s="1"/>
  <c r="G27" i="3"/>
  <c r="F14" i="2" s="1"/>
  <c r="P51" i="3"/>
  <c r="O80" i="2" s="1"/>
  <c r="T48" i="3"/>
  <c r="S70" i="2" s="1"/>
  <c r="S47" i="3"/>
  <c r="R69" i="2" s="1"/>
  <c r="R44" i="3"/>
  <c r="Q59" i="2" s="1"/>
  <c r="V43" i="3"/>
  <c r="U58" i="2" s="1"/>
  <c r="U40" i="3"/>
  <c r="T48" i="2" s="1"/>
  <c r="T39" i="3"/>
  <c r="S47" i="2" s="1"/>
  <c r="X36" i="3"/>
  <c r="W37" i="2" s="1"/>
  <c r="W35" i="3"/>
  <c r="V36" i="2" s="1"/>
  <c r="V32" i="3"/>
  <c r="U26" i="2" s="1"/>
  <c r="D32" i="3"/>
  <c r="C26" i="2" s="1"/>
  <c r="C31" i="3"/>
  <c r="B25" i="2" s="1"/>
  <c r="X27" i="3"/>
  <c r="W14" i="2" s="1"/>
  <c r="F27" i="3"/>
  <c r="E14" i="2" s="1"/>
  <c r="O51" i="3"/>
  <c r="N80" i="2" s="1"/>
  <c r="Q44" i="3"/>
  <c r="P59" i="2" s="1"/>
  <c r="S39" i="3"/>
  <c r="R47" i="2" s="1"/>
  <c r="U32" i="3"/>
  <c r="T26" i="2" s="1"/>
  <c r="W27" i="3"/>
  <c r="V14" i="2" s="1"/>
  <c r="L47" i="3"/>
  <c r="K69" i="2" s="1"/>
  <c r="N40" i="3"/>
  <c r="M48" i="2" s="1"/>
  <c r="Q36" i="3"/>
  <c r="P37" i="2" s="1"/>
  <c r="T32" i="3"/>
  <c r="S26" i="2" s="1"/>
  <c r="H51" i="3"/>
  <c r="G80" i="2" s="1"/>
  <c r="V27" i="3"/>
  <c r="U14" i="2" s="1"/>
  <c r="P36" i="3"/>
  <c r="O37" i="2" s="1"/>
  <c r="Q28" i="3"/>
  <c r="P15" i="2" s="1"/>
  <c r="L39" i="3"/>
  <c r="K47" i="2" s="1"/>
  <c r="N32" i="3"/>
  <c r="M26" i="2" s="1"/>
  <c r="O35" i="3"/>
  <c r="N36" i="2" s="1"/>
  <c r="K47" i="3"/>
  <c r="J69" i="2" s="1"/>
  <c r="L48" i="3"/>
  <c r="K70" i="2" s="1"/>
  <c r="P27" i="3"/>
  <c r="O14" i="2" s="1"/>
  <c r="R28" i="3"/>
  <c r="Q15" i="2" s="1"/>
  <c r="M40" i="3"/>
  <c r="L48" i="2" s="1"/>
  <c r="R31" i="3"/>
  <c r="Q25" i="2" s="1"/>
  <c r="N43" i="3"/>
  <c r="M58" i="2" s="1"/>
  <c r="N52" i="5"/>
  <c r="M85" i="2" s="1"/>
  <c r="F52" i="5"/>
  <c r="E85" i="2" s="1"/>
  <c r="L51" i="5"/>
  <c r="K84" i="2" s="1"/>
  <c r="D51" i="5"/>
  <c r="C84" i="2" s="1"/>
  <c r="R48" i="5"/>
  <c r="Q74" i="2" s="1"/>
  <c r="J48" i="5"/>
  <c r="I74" i="2" s="1"/>
  <c r="X47" i="5"/>
  <c r="W73" i="2" s="1"/>
  <c r="P47" i="5"/>
  <c r="O73" i="2" s="1"/>
  <c r="H47" i="5"/>
  <c r="G73" i="2" s="1"/>
  <c r="V44" i="5"/>
  <c r="U63" i="2" s="1"/>
  <c r="N44" i="5"/>
  <c r="M63" i="2" s="1"/>
  <c r="F44" i="5"/>
  <c r="E63" i="2" s="1"/>
  <c r="T43" i="5"/>
  <c r="S62" i="2" s="1"/>
  <c r="L43" i="5"/>
  <c r="K62" i="2" s="1"/>
  <c r="D43" i="5"/>
  <c r="C62" i="2" s="1"/>
  <c r="R40" i="5"/>
  <c r="Q52" i="2" s="1"/>
  <c r="J40" i="5"/>
  <c r="I52" i="2" s="1"/>
  <c r="X39" i="5"/>
  <c r="W51" i="2" s="1"/>
  <c r="P39" i="5"/>
  <c r="O51" i="2" s="1"/>
  <c r="H39" i="5"/>
  <c r="G51" i="2" s="1"/>
  <c r="V36" i="5"/>
  <c r="U41" i="2" s="1"/>
  <c r="N36" i="5"/>
  <c r="M41" i="2" s="1"/>
  <c r="F36" i="5"/>
  <c r="E41" i="2" s="1"/>
  <c r="T35" i="5"/>
  <c r="S40" i="2" s="1"/>
  <c r="L35" i="5"/>
  <c r="K40" i="2" s="1"/>
  <c r="D35" i="5"/>
  <c r="C40" i="2" s="1"/>
  <c r="R32" i="5"/>
  <c r="Q30" i="2" s="1"/>
  <c r="J32" i="5"/>
  <c r="I30" i="2" s="1"/>
  <c r="X31" i="5"/>
  <c r="W29" i="2" s="1"/>
  <c r="P31" i="5"/>
  <c r="O29" i="2" s="1"/>
  <c r="H31" i="5"/>
  <c r="G29" i="2" s="1"/>
  <c r="V28" i="5"/>
  <c r="U19" i="2" s="1"/>
  <c r="N28" i="5"/>
  <c r="M19" i="2" s="1"/>
  <c r="F28" i="5"/>
  <c r="E19" i="2" s="1"/>
  <c r="T27" i="5"/>
  <c r="S18" i="2" s="1"/>
  <c r="L27" i="5"/>
  <c r="K18" i="2" s="1"/>
  <c r="D27" i="5"/>
  <c r="C18" i="2" s="1"/>
  <c r="M52" i="5"/>
  <c r="L85" i="2" s="1"/>
  <c r="E52" i="5"/>
  <c r="D85" i="2" s="1"/>
  <c r="K51" i="5"/>
  <c r="J84" i="2" s="1"/>
  <c r="C51" i="5"/>
  <c r="B84" i="2" s="1"/>
  <c r="Q48" i="5"/>
  <c r="P74" i="2" s="1"/>
  <c r="I48" i="5"/>
  <c r="H74" i="2" s="1"/>
  <c r="W47" i="5"/>
  <c r="V73" i="2" s="1"/>
  <c r="O47" i="5"/>
  <c r="N73" i="2" s="1"/>
  <c r="G47" i="5"/>
  <c r="F73" i="2" s="1"/>
  <c r="U44" i="5"/>
  <c r="T63" i="2" s="1"/>
  <c r="M44" i="5"/>
  <c r="L63" i="2" s="1"/>
  <c r="E44" i="5"/>
  <c r="D63" i="2" s="1"/>
  <c r="S43" i="5"/>
  <c r="R62" i="2" s="1"/>
  <c r="K43" i="5"/>
  <c r="J62" i="2" s="1"/>
  <c r="C43" i="5"/>
  <c r="B62" i="2" s="1"/>
  <c r="Q40" i="5"/>
  <c r="P52" i="2" s="1"/>
  <c r="I40" i="5"/>
  <c r="H52" i="2" s="1"/>
  <c r="W39" i="5"/>
  <c r="V51" i="2" s="1"/>
  <c r="O39" i="5"/>
  <c r="N51" i="2" s="1"/>
  <c r="G39" i="5"/>
  <c r="F51" i="2" s="1"/>
  <c r="U36" i="5"/>
  <c r="T41" i="2" s="1"/>
  <c r="M36" i="5"/>
  <c r="L41" i="2" s="1"/>
  <c r="E36" i="5"/>
  <c r="D41" i="2" s="1"/>
  <c r="S35" i="5"/>
  <c r="R40" i="2" s="1"/>
  <c r="K35" i="5"/>
  <c r="J40" i="2" s="1"/>
  <c r="C35" i="5"/>
  <c r="B40" i="2" s="1"/>
  <c r="Q32" i="5"/>
  <c r="P30" i="2" s="1"/>
  <c r="I32" i="5"/>
  <c r="H30" i="2" s="1"/>
  <c r="W31" i="5"/>
  <c r="V29" i="2" s="1"/>
  <c r="O31" i="5"/>
  <c r="N29" i="2" s="1"/>
  <c r="G31" i="5"/>
  <c r="F29" i="2" s="1"/>
  <c r="U28" i="5"/>
  <c r="T19" i="2" s="1"/>
  <c r="M28" i="5"/>
  <c r="L19" i="2" s="1"/>
  <c r="E28" i="5"/>
  <c r="D19" i="2" s="1"/>
  <c r="S27" i="5"/>
  <c r="R18" i="2" s="1"/>
  <c r="K27" i="5"/>
  <c r="J18" i="2" s="1"/>
  <c r="C27" i="5"/>
  <c r="B18" i="2" s="1"/>
  <c r="L52" i="5"/>
  <c r="K85" i="2" s="1"/>
  <c r="D52" i="5"/>
  <c r="C85" i="2" s="1"/>
  <c r="J51" i="5"/>
  <c r="I84" i="2" s="1"/>
  <c r="X48" i="5"/>
  <c r="W74" i="2" s="1"/>
  <c r="P48" i="5"/>
  <c r="O74" i="2" s="1"/>
  <c r="H48" i="5"/>
  <c r="G74" i="2" s="1"/>
  <c r="V47" i="5"/>
  <c r="U73" i="2" s="1"/>
  <c r="N47" i="5"/>
  <c r="M73" i="2" s="1"/>
  <c r="F47" i="5"/>
  <c r="E73" i="2" s="1"/>
  <c r="T44" i="5"/>
  <c r="S63" i="2" s="1"/>
  <c r="L44" i="5"/>
  <c r="K63" i="2" s="1"/>
  <c r="W27" i="5"/>
  <c r="V18" i="2" s="1"/>
  <c r="K28" i="5"/>
  <c r="J19" i="2" s="1"/>
  <c r="W28" i="5"/>
  <c r="V19" i="2" s="1"/>
  <c r="U31" i="5"/>
  <c r="T29" i="2" s="1"/>
  <c r="K32" i="5"/>
  <c r="J30" i="2" s="1"/>
  <c r="I35" i="5"/>
  <c r="H40" i="2" s="1"/>
  <c r="U35" i="5"/>
  <c r="T40" i="2" s="1"/>
  <c r="G40" i="5"/>
  <c r="F52" i="2" s="1"/>
  <c r="N27" i="5"/>
  <c r="M18" i="2" s="1"/>
  <c r="X27" i="5"/>
  <c r="W18" i="2" s="1"/>
  <c r="L28" i="5"/>
  <c r="K19" i="2" s="1"/>
  <c r="X28" i="5"/>
  <c r="W19" i="2" s="1"/>
  <c r="L31" i="5"/>
  <c r="K29" i="2" s="1"/>
  <c r="V31" i="5"/>
  <c r="U29" i="2" s="1"/>
  <c r="L32" i="5"/>
  <c r="K30" i="2" s="1"/>
  <c r="V32" i="5"/>
  <c r="U30" i="2" s="1"/>
  <c r="J35" i="5"/>
  <c r="I40" i="2" s="1"/>
  <c r="V35" i="5"/>
  <c r="U40" i="2" s="1"/>
  <c r="J36" i="5"/>
  <c r="I41" i="2" s="1"/>
  <c r="T36" i="5"/>
  <c r="S41" i="2" s="1"/>
  <c r="J39" i="5"/>
  <c r="I51" i="2" s="1"/>
  <c r="T39" i="5"/>
  <c r="S51" i="2" s="1"/>
  <c r="H40" i="5"/>
  <c r="G52" i="2" s="1"/>
  <c r="T40" i="5"/>
  <c r="S52" i="2" s="1"/>
  <c r="H43" i="5"/>
  <c r="G62" i="2" s="1"/>
  <c r="R43" i="5"/>
  <c r="Q62" i="2" s="1"/>
  <c r="H44" i="5"/>
  <c r="G63" i="2" s="1"/>
  <c r="S44" i="5"/>
  <c r="R63" i="2" s="1"/>
  <c r="K47" i="5"/>
  <c r="J73" i="2" s="1"/>
  <c r="C48" i="5"/>
  <c r="B74" i="2" s="1"/>
  <c r="N48" i="5"/>
  <c r="M74" i="2" s="1"/>
  <c r="F51" i="5"/>
  <c r="E84" i="2" s="1"/>
  <c r="C52" i="5"/>
  <c r="B85" i="2" s="1"/>
  <c r="M27" i="5"/>
  <c r="L18" i="2" s="1"/>
  <c r="K31" i="5"/>
  <c r="J29" i="2" s="1"/>
  <c r="U32" i="5"/>
  <c r="T30" i="2" s="1"/>
  <c r="I36" i="5"/>
  <c r="H41" i="2" s="1"/>
  <c r="S36" i="5"/>
  <c r="R41" i="2" s="1"/>
  <c r="I39" i="5"/>
  <c r="H51" i="2" s="1"/>
  <c r="S39" i="5"/>
  <c r="R51" i="2" s="1"/>
  <c r="S40" i="5"/>
  <c r="R52" i="2" s="1"/>
  <c r="G43" i="5"/>
  <c r="F62" i="2" s="1"/>
  <c r="Q43" i="5"/>
  <c r="P62" i="2" s="1"/>
  <c r="G44" i="5"/>
  <c r="F63" i="2" s="1"/>
  <c r="R44" i="5"/>
  <c r="Q63" i="2" s="1"/>
  <c r="J47" i="5"/>
  <c r="I73" i="2" s="1"/>
  <c r="U47" i="5"/>
  <c r="T73" i="2" s="1"/>
  <c r="M48" i="5"/>
  <c r="L74" i="2" s="1"/>
  <c r="E51" i="5"/>
  <c r="D84" i="2" s="1"/>
  <c r="P51" i="5"/>
  <c r="O84" i="2" s="1"/>
  <c r="P52" i="5"/>
  <c r="O85" i="2" s="1"/>
  <c r="Q27" i="4"/>
  <c r="P16" i="2" s="1"/>
  <c r="G32" i="4"/>
  <c r="F28" i="2" s="1"/>
  <c r="J27" i="4"/>
  <c r="I16" i="2" s="1"/>
  <c r="D28" i="4"/>
  <c r="C17" i="2" s="1"/>
  <c r="T28" i="4"/>
  <c r="S17" i="2" s="1"/>
  <c r="F31" i="4"/>
  <c r="E27" i="2" s="1"/>
  <c r="N31" i="4"/>
  <c r="M27" i="2" s="1"/>
  <c r="V31" i="4"/>
  <c r="U27" i="2" s="1"/>
  <c r="H32" i="4"/>
  <c r="G28" i="2" s="1"/>
  <c r="P32" i="4"/>
  <c r="O28" i="2" s="1"/>
  <c r="X32" i="4"/>
  <c r="W28" i="2" s="1"/>
  <c r="J35" i="4"/>
  <c r="I38" i="2" s="1"/>
  <c r="R35" i="4"/>
  <c r="Q38" i="2" s="1"/>
  <c r="D36" i="4"/>
  <c r="C39" i="2" s="1"/>
  <c r="L36" i="4"/>
  <c r="K39" i="2" s="1"/>
  <c r="T36" i="4"/>
  <c r="S39" i="2" s="1"/>
  <c r="F39" i="4"/>
  <c r="E49" i="2" s="1"/>
  <c r="N39" i="4"/>
  <c r="M49" i="2" s="1"/>
  <c r="V39" i="4"/>
  <c r="U49" i="2" s="1"/>
  <c r="H40" i="4"/>
  <c r="G50" i="2" s="1"/>
  <c r="P40" i="4"/>
  <c r="O50" i="2" s="1"/>
  <c r="X40" i="4"/>
  <c r="W50" i="2" s="1"/>
  <c r="J43" i="4"/>
  <c r="I60" i="2" s="1"/>
  <c r="R43" i="4"/>
  <c r="Q60" i="2" s="1"/>
  <c r="D44" i="4"/>
  <c r="C61" i="2" s="1"/>
  <c r="L44" i="4"/>
  <c r="K61" i="2" s="1"/>
  <c r="T44" i="4"/>
  <c r="S61" i="2" s="1"/>
  <c r="F47" i="4"/>
  <c r="E71" i="2" s="1"/>
  <c r="N47" i="4"/>
  <c r="M71" i="2" s="1"/>
  <c r="V47" i="4"/>
  <c r="U71" i="2" s="1"/>
  <c r="H48" i="4"/>
  <c r="G72" i="2" s="1"/>
  <c r="P48" i="4"/>
  <c r="O72" i="2" s="1"/>
  <c r="X48" i="4"/>
  <c r="W72" i="2" s="1"/>
  <c r="J51" i="4"/>
  <c r="I82" i="2" s="1"/>
  <c r="D52" i="4"/>
  <c r="C83" i="2" s="1"/>
  <c r="L52" i="4"/>
  <c r="K83" i="2" s="1"/>
  <c r="C27" i="4"/>
  <c r="B16" i="2" s="1"/>
  <c r="K27" i="4"/>
  <c r="J16" i="2" s="1"/>
  <c r="S27" i="4"/>
  <c r="R16" i="2" s="1"/>
  <c r="E28" i="4"/>
  <c r="D17" i="2" s="1"/>
  <c r="M28" i="4"/>
  <c r="L17" i="2" s="1"/>
  <c r="U28" i="4"/>
  <c r="T17" i="2" s="1"/>
  <c r="G31" i="4"/>
  <c r="F27" i="2" s="1"/>
  <c r="O31" i="4"/>
  <c r="N27" i="2" s="1"/>
  <c r="W31" i="4"/>
  <c r="V27" i="2" s="1"/>
  <c r="I32" i="4"/>
  <c r="H28" i="2" s="1"/>
  <c r="Q32" i="4"/>
  <c r="P28" i="2" s="1"/>
  <c r="C35" i="4"/>
  <c r="B38" i="2" s="1"/>
  <c r="K35" i="4"/>
  <c r="J38" i="2" s="1"/>
  <c r="S35" i="4"/>
  <c r="R38" i="2" s="1"/>
  <c r="E36" i="4"/>
  <c r="D39" i="2" s="1"/>
  <c r="M36" i="4"/>
  <c r="L39" i="2" s="1"/>
  <c r="U36" i="4"/>
  <c r="T39" i="2" s="1"/>
  <c r="G39" i="4"/>
  <c r="F49" i="2" s="1"/>
  <c r="O39" i="4"/>
  <c r="N49" i="2" s="1"/>
  <c r="W39" i="4"/>
  <c r="V49" i="2" s="1"/>
  <c r="I40" i="4"/>
  <c r="H50" i="2" s="1"/>
  <c r="Q40" i="4"/>
  <c r="P50" i="2" s="1"/>
  <c r="C43" i="4"/>
  <c r="B60" i="2" s="1"/>
  <c r="K43" i="4"/>
  <c r="J60" i="2" s="1"/>
  <c r="S43" i="4"/>
  <c r="R60" i="2" s="1"/>
  <c r="E44" i="4"/>
  <c r="D61" i="2" s="1"/>
  <c r="M44" i="4"/>
  <c r="L61" i="2" s="1"/>
  <c r="U44" i="4"/>
  <c r="T61" i="2" s="1"/>
  <c r="G47" i="4"/>
  <c r="F71" i="2" s="1"/>
  <c r="O47" i="4"/>
  <c r="N71" i="2" s="1"/>
  <c r="W47" i="4"/>
  <c r="V71" i="2" s="1"/>
  <c r="I48" i="4"/>
  <c r="H72" i="2" s="1"/>
  <c r="Q48" i="4"/>
  <c r="P72" i="2" s="1"/>
  <c r="C51" i="4"/>
  <c r="B82" i="2" s="1"/>
  <c r="K51" i="4"/>
  <c r="J82" i="2" s="1"/>
  <c r="E52" i="4"/>
  <c r="D83" i="2" s="1"/>
  <c r="M52" i="4"/>
  <c r="L83" i="2" s="1"/>
  <c r="I27" i="4"/>
  <c r="H16" i="2" s="1"/>
  <c r="K28" i="4"/>
  <c r="J17" i="2" s="1"/>
  <c r="S28" i="4"/>
  <c r="R17" i="2" s="1"/>
  <c r="M31" i="4"/>
  <c r="L27" i="2" s="1"/>
  <c r="O32" i="4"/>
  <c r="N28" i="2" s="1"/>
  <c r="I35" i="4"/>
  <c r="H38" i="2" s="1"/>
  <c r="C36" i="4"/>
  <c r="B39" i="2" s="1"/>
  <c r="K36" i="4"/>
  <c r="J39" i="2" s="1"/>
  <c r="S36" i="4"/>
  <c r="R39" i="2" s="1"/>
  <c r="M39" i="4"/>
  <c r="L49" i="2" s="1"/>
  <c r="G40" i="4"/>
  <c r="F50" i="2" s="1"/>
  <c r="W40" i="4"/>
  <c r="V50" i="2" s="1"/>
  <c r="Q43" i="4"/>
  <c r="P60" i="2" s="1"/>
  <c r="K44" i="4"/>
  <c r="J61" i="2" s="1"/>
  <c r="E47" i="4"/>
  <c r="D71" i="2" s="1"/>
  <c r="U47" i="4"/>
  <c r="T71" i="2" s="1"/>
  <c r="O48" i="4"/>
  <c r="N72" i="2" s="1"/>
  <c r="I51" i="4"/>
  <c r="H82" i="2" s="1"/>
  <c r="C52" i="4"/>
  <c r="B83" i="2" s="1"/>
  <c r="R27" i="4"/>
  <c r="Q16" i="2" s="1"/>
  <c r="D27" i="4"/>
  <c r="C16" i="2" s="1"/>
  <c r="T27" i="4"/>
  <c r="S16" i="2" s="1"/>
  <c r="N28" i="4"/>
  <c r="M17" i="2" s="1"/>
  <c r="H31" i="4"/>
  <c r="G27" i="2" s="1"/>
  <c r="X31" i="4"/>
  <c r="W27" i="2" s="1"/>
  <c r="R32" i="4"/>
  <c r="Q28" i="2" s="1"/>
  <c r="L35" i="4"/>
  <c r="K38" i="2" s="1"/>
  <c r="F36" i="4"/>
  <c r="E39" i="2" s="1"/>
  <c r="V36" i="4"/>
  <c r="U39" i="2" s="1"/>
  <c r="P39" i="4"/>
  <c r="O49" i="2" s="1"/>
  <c r="J40" i="4"/>
  <c r="I50" i="2" s="1"/>
  <c r="D43" i="4"/>
  <c r="C60" i="2" s="1"/>
  <c r="T43" i="4"/>
  <c r="S60" i="2" s="1"/>
  <c r="N44" i="4"/>
  <c r="M61" i="2" s="1"/>
  <c r="V44" i="4"/>
  <c r="U61" i="2" s="1"/>
  <c r="P47" i="4"/>
  <c r="O71" i="2" s="1"/>
  <c r="J48" i="4"/>
  <c r="I72" i="2" s="1"/>
  <c r="R48" i="4"/>
  <c r="Q72" i="2" s="1"/>
  <c r="L51" i="4"/>
  <c r="K82" i="2" s="1"/>
  <c r="N52" i="4"/>
  <c r="M83" i="2" s="1"/>
  <c r="E27" i="4"/>
  <c r="D16" i="2" s="1"/>
  <c r="M27" i="4"/>
  <c r="L16" i="2" s="1"/>
  <c r="U27" i="4"/>
  <c r="T16" i="2" s="1"/>
  <c r="G28" i="4"/>
  <c r="F17" i="2" s="1"/>
  <c r="O28" i="4"/>
  <c r="N17" i="2" s="1"/>
  <c r="W28" i="4"/>
  <c r="V17" i="2" s="1"/>
  <c r="I31" i="4"/>
  <c r="H27" i="2" s="1"/>
  <c r="Q31" i="4"/>
  <c r="P27" i="2" s="1"/>
  <c r="C32" i="4"/>
  <c r="B28" i="2" s="1"/>
  <c r="K32" i="4"/>
  <c r="J28" i="2" s="1"/>
  <c r="S32" i="4"/>
  <c r="R28" i="2" s="1"/>
  <c r="E35" i="4"/>
  <c r="D38" i="2" s="1"/>
  <c r="M35" i="4"/>
  <c r="L38" i="2" s="1"/>
  <c r="U35" i="4"/>
  <c r="T38" i="2" s="1"/>
  <c r="G36" i="4"/>
  <c r="F39" i="2" s="1"/>
  <c r="O36" i="4"/>
  <c r="N39" i="2" s="1"/>
  <c r="W36" i="4"/>
  <c r="V39" i="2" s="1"/>
  <c r="I39" i="4"/>
  <c r="H49" i="2" s="1"/>
  <c r="Q39" i="4"/>
  <c r="P49" i="2" s="1"/>
  <c r="C40" i="4"/>
  <c r="B50" i="2" s="1"/>
  <c r="K40" i="4"/>
  <c r="J50" i="2" s="1"/>
  <c r="S40" i="4"/>
  <c r="R50" i="2" s="1"/>
  <c r="E43" i="4"/>
  <c r="D60" i="2" s="1"/>
  <c r="M43" i="4"/>
  <c r="L60" i="2" s="1"/>
  <c r="U43" i="4"/>
  <c r="T60" i="2" s="1"/>
  <c r="G44" i="4"/>
  <c r="F61" i="2" s="1"/>
  <c r="O44" i="4"/>
  <c r="N61" i="2" s="1"/>
  <c r="W44" i="4"/>
  <c r="V61" i="2" s="1"/>
  <c r="I47" i="4"/>
  <c r="H71" i="2" s="1"/>
  <c r="Q47" i="4"/>
  <c r="P71" i="2" s="1"/>
  <c r="C48" i="4"/>
  <c r="B72" i="2" s="1"/>
  <c r="K48" i="4"/>
  <c r="J72" i="2" s="1"/>
  <c r="S48" i="4"/>
  <c r="R72" i="2" s="1"/>
  <c r="E51" i="4"/>
  <c r="D82" i="2" s="1"/>
  <c r="M51" i="4"/>
  <c r="L82" i="2" s="1"/>
  <c r="G52" i="4"/>
  <c r="F83" i="2" s="1"/>
  <c r="O52" i="4"/>
  <c r="N83" i="2" s="1"/>
  <c r="C28" i="4"/>
  <c r="B17" i="2" s="1"/>
  <c r="E31" i="4"/>
  <c r="D27" i="2" s="1"/>
  <c r="U31" i="4"/>
  <c r="T27" i="2" s="1"/>
  <c r="W32" i="4"/>
  <c r="V28" i="2" s="1"/>
  <c r="Q35" i="4"/>
  <c r="P38" i="2" s="1"/>
  <c r="E39" i="4"/>
  <c r="D49" i="2" s="1"/>
  <c r="U39" i="4"/>
  <c r="T49" i="2" s="1"/>
  <c r="O40" i="4"/>
  <c r="N50" i="2" s="1"/>
  <c r="I43" i="4"/>
  <c r="H60" i="2" s="1"/>
  <c r="C44" i="4"/>
  <c r="B61" i="2" s="1"/>
  <c r="S44" i="4"/>
  <c r="R61" i="2" s="1"/>
  <c r="M47" i="4"/>
  <c r="L71" i="2" s="1"/>
  <c r="G48" i="4"/>
  <c r="F72" i="2" s="1"/>
  <c r="W48" i="4"/>
  <c r="V72" i="2" s="1"/>
  <c r="K52" i="4"/>
  <c r="J83" i="2" s="1"/>
  <c r="L28" i="4"/>
  <c r="K17" i="2" s="1"/>
  <c r="L27" i="4"/>
  <c r="K16" i="2" s="1"/>
  <c r="F28" i="4"/>
  <c r="E17" i="2" s="1"/>
  <c r="V28" i="4"/>
  <c r="U17" i="2" s="1"/>
  <c r="P31" i="4"/>
  <c r="O27" i="2" s="1"/>
  <c r="J32" i="4"/>
  <c r="I28" i="2" s="1"/>
  <c r="D35" i="4"/>
  <c r="C38" i="2" s="1"/>
  <c r="T35" i="4"/>
  <c r="S38" i="2" s="1"/>
  <c r="N36" i="4"/>
  <c r="M39" i="2" s="1"/>
  <c r="H39" i="4"/>
  <c r="G49" i="2" s="1"/>
  <c r="X39" i="4"/>
  <c r="W49" i="2" s="1"/>
  <c r="R40" i="4"/>
  <c r="Q50" i="2" s="1"/>
  <c r="L43" i="4"/>
  <c r="K60" i="2" s="1"/>
  <c r="F44" i="4"/>
  <c r="E61" i="2" s="1"/>
  <c r="H47" i="4"/>
  <c r="G71" i="2" s="1"/>
  <c r="X47" i="4"/>
  <c r="W71" i="2" s="1"/>
  <c r="D51" i="4"/>
  <c r="C82" i="2" s="1"/>
  <c r="F52" i="4"/>
  <c r="E83" i="2" s="1"/>
  <c r="F27" i="4"/>
  <c r="E16" i="2" s="1"/>
  <c r="N27" i="4"/>
  <c r="M16" i="2" s="1"/>
  <c r="V27" i="4"/>
  <c r="U16" i="2" s="1"/>
  <c r="H28" i="4"/>
  <c r="G17" i="2" s="1"/>
  <c r="P28" i="4"/>
  <c r="O17" i="2" s="1"/>
  <c r="X28" i="4"/>
  <c r="W17" i="2" s="1"/>
  <c r="J31" i="4"/>
  <c r="I27" i="2" s="1"/>
  <c r="R31" i="4"/>
  <c r="Q27" i="2" s="1"/>
  <c r="D32" i="4"/>
  <c r="C28" i="2" s="1"/>
  <c r="L32" i="4"/>
  <c r="K28" i="2" s="1"/>
  <c r="T32" i="4"/>
  <c r="S28" i="2" s="1"/>
  <c r="F35" i="4"/>
  <c r="E38" i="2" s="1"/>
  <c r="N35" i="4"/>
  <c r="M38" i="2" s="1"/>
  <c r="V35" i="4"/>
  <c r="U38" i="2" s="1"/>
  <c r="H36" i="4"/>
  <c r="G39" i="2" s="1"/>
  <c r="P36" i="4"/>
  <c r="O39" i="2" s="1"/>
  <c r="X36" i="4"/>
  <c r="W39" i="2" s="1"/>
  <c r="J39" i="4"/>
  <c r="I49" i="2" s="1"/>
  <c r="R39" i="4"/>
  <c r="Q49" i="2" s="1"/>
  <c r="D40" i="4"/>
  <c r="C50" i="2" s="1"/>
  <c r="L40" i="4"/>
  <c r="K50" i="2" s="1"/>
  <c r="T40" i="4"/>
  <c r="S50" i="2" s="1"/>
  <c r="F43" i="4"/>
  <c r="E60" i="2" s="1"/>
  <c r="N43" i="4"/>
  <c r="M60" i="2" s="1"/>
  <c r="V43" i="4"/>
  <c r="U60" i="2" s="1"/>
  <c r="H44" i="4"/>
  <c r="G61" i="2" s="1"/>
  <c r="P44" i="4"/>
  <c r="O61" i="2" s="1"/>
  <c r="X44" i="4"/>
  <c r="W61" i="2" s="1"/>
  <c r="J47" i="4"/>
  <c r="I71" i="2" s="1"/>
  <c r="R47" i="4"/>
  <c r="Q71" i="2" s="1"/>
  <c r="D48" i="4"/>
  <c r="C72" i="2" s="1"/>
  <c r="L48" i="4"/>
  <c r="K72" i="2" s="1"/>
  <c r="T48" i="4"/>
  <c r="S72" i="2" s="1"/>
  <c r="F51" i="4"/>
  <c r="E82" i="2" s="1"/>
  <c r="N51" i="4"/>
  <c r="M82" i="2" s="1"/>
  <c r="H52" i="4"/>
  <c r="G83" i="2" s="1"/>
  <c r="I27" i="3"/>
  <c r="H14" i="2" s="1"/>
  <c r="K28" i="3"/>
  <c r="J15" i="2" s="1"/>
  <c r="M31" i="3"/>
  <c r="L25" i="2" s="1"/>
  <c r="E39" i="3"/>
  <c r="D47" i="2" s="1"/>
  <c r="J27" i="3"/>
  <c r="I14" i="2" s="1"/>
  <c r="R27" i="3"/>
  <c r="Q14" i="2" s="1"/>
  <c r="D28" i="3"/>
  <c r="C15" i="2" s="1"/>
  <c r="L28" i="3"/>
  <c r="K15" i="2" s="1"/>
  <c r="T28" i="3"/>
  <c r="S15" i="2" s="1"/>
  <c r="F31" i="3"/>
  <c r="E25" i="2" s="1"/>
  <c r="N31" i="3"/>
  <c r="M25" i="2" s="1"/>
  <c r="V31" i="3"/>
  <c r="U25" i="2" s="1"/>
  <c r="H32" i="3"/>
  <c r="G26" i="2" s="1"/>
  <c r="P32" i="3"/>
  <c r="O26" i="2" s="1"/>
  <c r="X32" i="3"/>
  <c r="W26" i="2" s="1"/>
  <c r="J35" i="3"/>
  <c r="I36" i="2" s="1"/>
  <c r="R35" i="3"/>
  <c r="Q36" i="2" s="1"/>
  <c r="D36" i="3"/>
  <c r="C37" i="2" s="1"/>
  <c r="L36" i="3"/>
  <c r="K37" i="2" s="1"/>
  <c r="T36" i="3"/>
  <c r="S37" i="2" s="1"/>
  <c r="F39" i="3"/>
  <c r="E47" i="2" s="1"/>
  <c r="N39" i="3"/>
  <c r="M47" i="2" s="1"/>
  <c r="V39" i="3"/>
  <c r="U47" i="2" s="1"/>
  <c r="H40" i="3"/>
  <c r="G48" i="2" s="1"/>
  <c r="P40" i="3"/>
  <c r="O48" i="2" s="1"/>
  <c r="X40" i="3"/>
  <c r="W48" i="2" s="1"/>
  <c r="J43" i="3"/>
  <c r="I58" i="2" s="1"/>
  <c r="R43" i="3"/>
  <c r="Q58" i="2" s="1"/>
  <c r="D44" i="3"/>
  <c r="C59" i="2" s="1"/>
  <c r="L44" i="3"/>
  <c r="K59" i="2" s="1"/>
  <c r="T44" i="3"/>
  <c r="S59" i="2" s="1"/>
  <c r="F47" i="3"/>
  <c r="E69" i="2" s="1"/>
  <c r="N47" i="3"/>
  <c r="M69" i="2" s="1"/>
  <c r="V47" i="3"/>
  <c r="U69" i="2" s="1"/>
  <c r="H48" i="3"/>
  <c r="G70" i="2" s="1"/>
  <c r="P48" i="3"/>
  <c r="O70" i="2" s="1"/>
  <c r="X48" i="3"/>
  <c r="W70" i="2" s="1"/>
  <c r="J51" i="3"/>
  <c r="I80" i="2" s="1"/>
  <c r="D52" i="3"/>
  <c r="C81" i="2" s="1"/>
  <c r="L52" i="3"/>
  <c r="K81" i="2" s="1"/>
  <c r="Q27" i="3"/>
  <c r="P14" i="2" s="1"/>
  <c r="S28" i="3"/>
  <c r="R15" i="2" s="1"/>
  <c r="E31" i="3"/>
  <c r="D25" i="2" s="1"/>
  <c r="G32" i="3"/>
  <c r="F26" i="2" s="1"/>
  <c r="W32" i="3"/>
  <c r="V26" i="2" s="1"/>
  <c r="Q35" i="3"/>
  <c r="P36" i="2" s="1"/>
  <c r="K36" i="3"/>
  <c r="J37" i="2" s="1"/>
  <c r="M39" i="3"/>
  <c r="L47" i="2" s="1"/>
  <c r="G40" i="3"/>
  <c r="F48" i="2" s="1"/>
  <c r="O40" i="3"/>
  <c r="N48" i="2" s="1"/>
  <c r="W40" i="3"/>
  <c r="V48" i="2" s="1"/>
  <c r="I43" i="3"/>
  <c r="H58" i="2" s="1"/>
  <c r="Q43" i="3"/>
  <c r="P58" i="2" s="1"/>
  <c r="K44" i="3"/>
  <c r="J59" i="2" s="1"/>
  <c r="S44" i="3"/>
  <c r="R59" i="2" s="1"/>
  <c r="E47" i="3"/>
  <c r="D69" i="2" s="1"/>
  <c r="M47" i="3"/>
  <c r="L69" i="2" s="1"/>
  <c r="U47" i="3"/>
  <c r="T69" i="2" s="1"/>
  <c r="G48" i="3"/>
  <c r="F70" i="2" s="1"/>
  <c r="O48" i="3"/>
  <c r="N70" i="2" s="1"/>
  <c r="W48" i="3"/>
  <c r="V70" i="2" s="1"/>
  <c r="I51" i="3"/>
  <c r="H80" i="2" s="1"/>
  <c r="C52" i="3"/>
  <c r="B81" i="2" s="1"/>
  <c r="K52" i="3"/>
  <c r="J81" i="2" s="1"/>
  <c r="C27" i="3"/>
  <c r="B14" i="2" s="1"/>
  <c r="K27" i="3"/>
  <c r="J14" i="2" s="1"/>
  <c r="S27" i="3"/>
  <c r="R14" i="2" s="1"/>
  <c r="E28" i="3"/>
  <c r="D15" i="2" s="1"/>
  <c r="M28" i="3"/>
  <c r="L15" i="2" s="1"/>
  <c r="U28" i="3"/>
  <c r="T15" i="2" s="1"/>
  <c r="G31" i="3"/>
  <c r="F25" i="2" s="1"/>
  <c r="O31" i="3"/>
  <c r="N25" i="2" s="1"/>
  <c r="W31" i="3"/>
  <c r="V25" i="2" s="1"/>
  <c r="I32" i="3"/>
  <c r="H26" i="2" s="1"/>
  <c r="Q32" i="3"/>
  <c r="P26" i="2" s="1"/>
  <c r="C35" i="3"/>
  <c r="B36" i="2" s="1"/>
  <c r="K35" i="3"/>
  <c r="J36" i="2" s="1"/>
  <c r="S35" i="3"/>
  <c r="R36" i="2" s="1"/>
  <c r="E36" i="3"/>
  <c r="D37" i="2" s="1"/>
  <c r="M36" i="3"/>
  <c r="L37" i="2" s="1"/>
  <c r="U36" i="3"/>
  <c r="T37" i="2" s="1"/>
  <c r="G39" i="3"/>
  <c r="F47" i="2" s="1"/>
  <c r="O39" i="3"/>
  <c r="N47" i="2" s="1"/>
  <c r="W39" i="3"/>
  <c r="V47" i="2" s="1"/>
  <c r="I40" i="3"/>
  <c r="H48" i="2" s="1"/>
  <c r="Q40" i="3"/>
  <c r="P48" i="2" s="1"/>
  <c r="C43" i="3"/>
  <c r="B58" i="2" s="1"/>
  <c r="K43" i="3"/>
  <c r="J58" i="2" s="1"/>
  <c r="S43" i="3"/>
  <c r="R58" i="2" s="1"/>
  <c r="E44" i="3"/>
  <c r="D59" i="2" s="1"/>
  <c r="M44" i="3"/>
  <c r="L59" i="2" s="1"/>
  <c r="U44" i="3"/>
  <c r="T59" i="2" s="1"/>
  <c r="G47" i="3"/>
  <c r="F69" i="2" s="1"/>
  <c r="O47" i="3"/>
  <c r="N69" i="2" s="1"/>
  <c r="W47" i="3"/>
  <c r="V69" i="2" s="1"/>
  <c r="I48" i="3"/>
  <c r="H70" i="2" s="1"/>
  <c r="Q48" i="3"/>
  <c r="P70" i="2" s="1"/>
  <c r="C51" i="3"/>
  <c r="B80" i="2" s="1"/>
  <c r="K51" i="3"/>
  <c r="J80" i="2" s="1"/>
  <c r="E52" i="3"/>
  <c r="D81" i="2" s="1"/>
  <c r="M52" i="3"/>
  <c r="L81" i="2" s="1"/>
  <c r="C28" i="3"/>
  <c r="B15" i="2" s="1"/>
  <c r="U31" i="3"/>
  <c r="T25" i="2" s="1"/>
  <c r="O32" i="3"/>
  <c r="N26" i="2" s="1"/>
  <c r="I35" i="3"/>
  <c r="H36" i="2" s="1"/>
  <c r="C36" i="3"/>
  <c r="B37" i="2" s="1"/>
  <c r="S36" i="3"/>
  <c r="R37" i="2" s="1"/>
  <c r="U39" i="3"/>
  <c r="T47" i="2" s="1"/>
  <c r="C44" i="3"/>
  <c r="B59" i="2" s="1"/>
  <c r="D27" i="3"/>
  <c r="C14" i="2" s="1"/>
  <c r="L27" i="3"/>
  <c r="K14" i="2" s="1"/>
  <c r="T27" i="3"/>
  <c r="S14" i="2" s="1"/>
  <c r="F28" i="3"/>
  <c r="E15" i="2" s="1"/>
  <c r="N28" i="3"/>
  <c r="M15" i="2" s="1"/>
  <c r="V28" i="3"/>
  <c r="U15" i="2" s="1"/>
  <c r="H31" i="3"/>
  <c r="G25" i="2" s="1"/>
  <c r="P31" i="3"/>
  <c r="O25" i="2" s="1"/>
  <c r="X31" i="3"/>
  <c r="W25" i="2" s="1"/>
  <c r="J32" i="3"/>
  <c r="I26" i="2" s="1"/>
  <c r="R32" i="3"/>
  <c r="Q26" i="2" s="1"/>
  <c r="D35" i="3"/>
  <c r="C36" i="2" s="1"/>
  <c r="L35" i="3"/>
  <c r="K36" i="2" s="1"/>
  <c r="T35" i="3"/>
  <c r="S36" i="2" s="1"/>
  <c r="F36" i="3"/>
  <c r="E37" i="2" s="1"/>
  <c r="N36" i="3"/>
  <c r="M37" i="2" s="1"/>
  <c r="V36" i="3"/>
  <c r="U37" i="2" s="1"/>
  <c r="H39" i="3"/>
  <c r="G47" i="2" s="1"/>
  <c r="P39" i="3"/>
  <c r="O47" i="2" s="1"/>
  <c r="X39" i="3"/>
  <c r="W47" i="2" s="1"/>
  <c r="J40" i="3"/>
  <c r="I48" i="2" s="1"/>
  <c r="R40" i="3"/>
  <c r="Q48" i="2" s="1"/>
  <c r="D43" i="3"/>
  <c r="C58" i="2" s="1"/>
  <c r="L43" i="3"/>
  <c r="K58" i="2" s="1"/>
  <c r="T43" i="3"/>
  <c r="S58" i="2" s="1"/>
  <c r="F44" i="3"/>
  <c r="E59" i="2" s="1"/>
  <c r="N44" i="3"/>
  <c r="M59" i="2" s="1"/>
  <c r="V44" i="3"/>
  <c r="U59" i="2" s="1"/>
  <c r="H47" i="3"/>
  <c r="G69" i="2" s="1"/>
  <c r="P47" i="3"/>
  <c r="O69" i="2" s="1"/>
  <c r="X47" i="3"/>
  <c r="W69" i="2" s="1"/>
  <c r="J48" i="3"/>
  <c r="I70" i="2" s="1"/>
  <c r="R48" i="3"/>
  <c r="Q70" i="2" s="1"/>
  <c r="D51" i="3"/>
  <c r="C80" i="2" s="1"/>
  <c r="L51" i="3"/>
  <c r="K80" i="2" s="1"/>
  <c r="F52" i="3"/>
  <c r="E81" i="2" s="1"/>
  <c r="N52" i="3"/>
  <c r="M81" i="2" s="1"/>
  <c r="E27" i="3"/>
  <c r="D14" i="2" s="1"/>
  <c r="M27" i="3"/>
  <c r="L14" i="2" s="1"/>
  <c r="U27" i="3"/>
  <c r="T14" i="2" s="1"/>
  <c r="G28" i="3"/>
  <c r="F15" i="2" s="1"/>
  <c r="O28" i="3"/>
  <c r="N15" i="2" s="1"/>
  <c r="W28" i="3"/>
  <c r="V15" i="2" s="1"/>
  <c r="I31" i="3"/>
  <c r="H25" i="2" s="1"/>
  <c r="Q31" i="3"/>
  <c r="P25" i="2" s="1"/>
  <c r="C32" i="3"/>
  <c r="B26" i="2" s="1"/>
  <c r="K32" i="3"/>
  <c r="J26" i="2" s="1"/>
  <c r="S32" i="3"/>
  <c r="R26" i="2" s="1"/>
  <c r="E35" i="3"/>
  <c r="D36" i="2" s="1"/>
  <c r="M35" i="3"/>
  <c r="L36" i="2" s="1"/>
  <c r="U35" i="3"/>
  <c r="T36" i="2" s="1"/>
  <c r="G36" i="3"/>
  <c r="F37" i="2" s="1"/>
  <c r="O36" i="3"/>
  <c r="N37" i="2" s="1"/>
  <c r="W36" i="3"/>
  <c r="V37" i="2" s="1"/>
  <c r="I39" i="3"/>
  <c r="H47" i="2" s="1"/>
  <c r="Q39" i="3"/>
  <c r="P47" i="2" s="1"/>
  <c r="C40" i="3"/>
  <c r="B48" i="2" s="1"/>
  <c r="K40" i="3"/>
  <c r="J48" i="2" s="1"/>
  <c r="S40" i="3"/>
  <c r="R48" i="2" s="1"/>
  <c r="E43" i="3"/>
  <c r="D58" i="2" s="1"/>
  <c r="M43" i="3"/>
  <c r="L58" i="2" s="1"/>
  <c r="U43" i="3"/>
  <c r="T58" i="2" s="1"/>
  <c r="G44" i="3"/>
  <c r="F59" i="2" s="1"/>
  <c r="O44" i="3"/>
  <c r="N59" i="2" s="1"/>
  <c r="W44" i="3"/>
  <c r="V59" i="2" s="1"/>
  <c r="I47" i="3"/>
  <c r="H69" i="2" s="1"/>
  <c r="Q47" i="3"/>
  <c r="P69" i="2" s="1"/>
  <c r="C48" i="3"/>
  <c r="B70" i="2" s="1"/>
  <c r="K48" i="3"/>
  <c r="J70" i="2" s="1"/>
  <c r="S48" i="3"/>
  <c r="R70" i="2" s="1"/>
  <c r="E51" i="3"/>
  <c r="D80" i="2" s="1"/>
  <c r="M51" i="3"/>
  <c r="L80" i="2" s="1"/>
  <c r="G52" i="3"/>
  <c r="F81" i="2" s="1"/>
  <c r="V35" i="1"/>
  <c r="U34" i="2" s="1"/>
  <c r="U39" i="1"/>
  <c r="T45" i="2" s="1"/>
  <c r="T43" i="1"/>
  <c r="S56" i="2" s="1"/>
  <c r="N47" i="1"/>
  <c r="M67" i="2" s="1"/>
  <c r="O51" i="1"/>
  <c r="N78" i="2" s="1"/>
  <c r="R35" i="1"/>
  <c r="Q34" i="2" s="1"/>
  <c r="T39" i="1"/>
  <c r="S45" i="2" s="1"/>
  <c r="P43" i="1"/>
  <c r="O56" i="2" s="1"/>
  <c r="U47" i="1"/>
  <c r="T67" i="2" s="1"/>
  <c r="P51" i="1"/>
  <c r="O78" i="2" s="1"/>
  <c r="O35" i="1"/>
  <c r="N34" i="2" s="1"/>
  <c r="O39" i="1"/>
  <c r="N45" i="2" s="1"/>
  <c r="O43" i="1"/>
  <c r="N56" i="2" s="1"/>
  <c r="R47" i="1"/>
  <c r="Q67" i="2" s="1"/>
  <c r="K28" i="1"/>
  <c r="J13" i="2" s="1"/>
  <c r="M35" i="1"/>
  <c r="L34" i="2" s="1"/>
  <c r="X35" i="1"/>
  <c r="W34" i="2" s="1"/>
  <c r="L43" i="1"/>
  <c r="K56" i="2" s="1"/>
  <c r="R43" i="1"/>
  <c r="Q56" i="2" s="1"/>
  <c r="Q47" i="1"/>
  <c r="P67" i="2" s="1"/>
  <c r="H28" i="1"/>
  <c r="G13" i="2" s="1"/>
  <c r="J35" i="1"/>
  <c r="I34" i="2" s="1"/>
  <c r="J39" i="1"/>
  <c r="I45" i="2" s="1"/>
  <c r="K43" i="1"/>
  <c r="J56" i="2" s="1"/>
  <c r="L47" i="1"/>
  <c r="K67" i="2" s="1"/>
  <c r="M51" i="1"/>
  <c r="L78" i="2" s="1"/>
  <c r="G28" i="1"/>
  <c r="F13" i="2" s="1"/>
  <c r="I35" i="1"/>
  <c r="H34" i="2" s="1"/>
  <c r="G39" i="1"/>
  <c r="F45" i="2" s="1"/>
  <c r="F43" i="1"/>
  <c r="E56" i="2" s="1"/>
  <c r="K47" i="1"/>
  <c r="J67" i="2" s="1"/>
  <c r="J51" i="1"/>
  <c r="I78" i="2" s="1"/>
  <c r="N28" i="1"/>
  <c r="M13" i="2" s="1"/>
  <c r="E35" i="1"/>
  <c r="D34" i="2" s="1"/>
  <c r="F39" i="1"/>
  <c r="E45" i="2" s="1"/>
  <c r="N43" i="1"/>
  <c r="M56" i="2" s="1"/>
  <c r="G47" i="1"/>
  <c r="F67" i="2" s="1"/>
  <c r="I51" i="1"/>
  <c r="H78" i="2" s="1"/>
  <c r="V28" i="1"/>
  <c r="U13" i="2" s="1"/>
  <c r="W35" i="1"/>
  <c r="V34" i="2" s="1"/>
  <c r="X39" i="1"/>
  <c r="W45" i="2" s="1"/>
  <c r="X43" i="1"/>
  <c r="W56" i="2" s="1"/>
  <c r="D47" i="1"/>
  <c r="C67" i="2" s="1"/>
  <c r="E51" i="1"/>
  <c r="D78" i="2" s="1"/>
  <c r="U28" i="1"/>
  <c r="T13" i="2" s="1"/>
  <c r="H35" i="1"/>
  <c r="G34" i="2" s="1"/>
  <c r="U35" i="1"/>
  <c r="T34" i="2" s="1"/>
  <c r="C39" i="1"/>
  <c r="B45" i="2" s="1"/>
  <c r="E39" i="1"/>
  <c r="D45" i="2" s="1"/>
  <c r="S39" i="1"/>
  <c r="R45" i="2" s="1"/>
  <c r="J43" i="1"/>
  <c r="I56" i="2" s="1"/>
  <c r="W43" i="1"/>
  <c r="V56" i="2" s="1"/>
  <c r="M39" i="1"/>
  <c r="L45" i="2" s="1"/>
  <c r="J47" i="1"/>
  <c r="I67" i="2" s="1"/>
  <c r="X47" i="1"/>
  <c r="W67" i="2" s="1"/>
  <c r="P47" i="1"/>
  <c r="O67" i="2" s="1"/>
  <c r="H51" i="1"/>
  <c r="G78" i="2" s="1"/>
  <c r="B13" i="2"/>
  <c r="F28" i="1"/>
  <c r="E13" i="2" s="1"/>
  <c r="T28" i="1"/>
  <c r="S13" i="2" s="1"/>
  <c r="G35" i="1"/>
  <c r="F34" i="2" s="1"/>
  <c r="T35" i="1"/>
  <c r="S34" i="2" s="1"/>
  <c r="L39" i="1"/>
  <c r="K45" i="2" s="1"/>
  <c r="D39" i="1"/>
  <c r="C45" i="2" s="1"/>
  <c r="R39" i="1"/>
  <c r="Q45" i="2" s="1"/>
  <c r="I43" i="1"/>
  <c r="H56" i="2" s="1"/>
  <c r="V43" i="1"/>
  <c r="U56" i="2" s="1"/>
  <c r="P39" i="1"/>
  <c r="O45" i="2" s="1"/>
  <c r="I47" i="1"/>
  <c r="H67" i="2" s="1"/>
  <c r="W47" i="1"/>
  <c r="V67" i="2" s="1"/>
  <c r="O47" i="1"/>
  <c r="N67" i="2" s="1"/>
  <c r="G51" i="1"/>
  <c r="F78" i="2" s="1"/>
  <c r="M28" i="1"/>
  <c r="L13" i="2" s="1"/>
  <c r="E28" i="1"/>
  <c r="D13" i="2" s="1"/>
  <c r="S28" i="1"/>
  <c r="R13" i="2" s="1"/>
  <c r="C35" i="1"/>
  <c r="B34" i="2" s="1"/>
  <c r="F35" i="1"/>
  <c r="E34" i="2" s="1"/>
  <c r="S35" i="1"/>
  <c r="R34" i="2" s="1"/>
  <c r="K39" i="1"/>
  <c r="J45" i="2" s="1"/>
  <c r="N39" i="1"/>
  <c r="M45" i="2" s="1"/>
  <c r="Q39" i="1"/>
  <c r="P45" i="2" s="1"/>
  <c r="G43" i="1"/>
  <c r="F56" i="2" s="1"/>
  <c r="U43" i="1"/>
  <c r="T56" i="2" s="1"/>
  <c r="H43" i="1"/>
  <c r="G56" i="2" s="1"/>
  <c r="H47" i="1"/>
  <c r="G67" i="2" s="1"/>
  <c r="V47" i="1"/>
  <c r="U67" i="2" s="1"/>
  <c r="F51" i="1"/>
  <c r="E78" i="2" s="1"/>
  <c r="L28" i="1"/>
  <c r="K13" i="2" s="1"/>
  <c r="D28" i="1"/>
  <c r="C13" i="2" s="1"/>
  <c r="R28" i="1"/>
  <c r="Q13" i="2" s="1"/>
  <c r="Q28" i="1"/>
  <c r="P13" i="2" s="1"/>
  <c r="L35" i="1"/>
  <c r="K34" i="2" s="1"/>
  <c r="D35" i="1"/>
  <c r="C34" i="2" s="1"/>
  <c r="Q35" i="1"/>
  <c r="P34" i="2" s="1"/>
  <c r="I39" i="1"/>
  <c r="H45" i="2" s="1"/>
  <c r="W39" i="1"/>
  <c r="V45" i="2" s="1"/>
  <c r="C43" i="1"/>
  <c r="B56" i="2" s="1"/>
  <c r="E43" i="1"/>
  <c r="D56" i="2" s="1"/>
  <c r="S43" i="1"/>
  <c r="R56" i="2" s="1"/>
  <c r="C47" i="1"/>
  <c r="B67" i="2" s="1"/>
  <c r="F47" i="1"/>
  <c r="E67" i="2" s="1"/>
  <c r="T47" i="1"/>
  <c r="S67" i="2" s="1"/>
  <c r="L51" i="1"/>
  <c r="K78" i="2" s="1"/>
  <c r="D51" i="1"/>
  <c r="C78" i="2" s="1"/>
  <c r="J28" i="1"/>
  <c r="I13" i="2" s="1"/>
  <c r="X28" i="1"/>
  <c r="W13" i="2" s="1"/>
  <c r="P28" i="1"/>
  <c r="O13" i="2" s="1"/>
  <c r="K35" i="1"/>
  <c r="J34" i="2" s="1"/>
  <c r="N35" i="1"/>
  <c r="M34" i="2" s="1"/>
  <c r="P35" i="1"/>
  <c r="O34" i="2" s="1"/>
  <c r="H39" i="1"/>
  <c r="G45" i="2" s="1"/>
  <c r="V39" i="1"/>
  <c r="U45" i="2" s="1"/>
  <c r="M43" i="1"/>
  <c r="L56" i="2" s="1"/>
  <c r="D43" i="1"/>
  <c r="C56" i="2" s="1"/>
  <c r="Q43" i="1"/>
  <c r="P56" i="2" s="1"/>
  <c r="M47" i="1"/>
  <c r="L67" i="2" s="1"/>
  <c r="E47" i="1"/>
  <c r="D67" i="2" s="1"/>
  <c r="S47" i="1"/>
  <c r="R67" i="2" s="1"/>
  <c r="K51" i="1"/>
  <c r="J78" i="2" s="1"/>
  <c r="N51" i="1"/>
  <c r="M78" i="2" s="1"/>
  <c r="I28" i="1"/>
  <c r="H13" i="2" s="1"/>
  <c r="W28" i="1"/>
  <c r="V13" i="2" s="1"/>
  <c r="O28" i="1"/>
  <c r="N13" i="2" s="1"/>
  <c r="AD53" i="8" l="1"/>
  <c r="AJ53" i="8"/>
  <c r="T53" i="8"/>
  <c r="AC101" i="8"/>
  <c r="AI101" i="8"/>
  <c r="S101" i="8"/>
  <c r="AC13" i="8"/>
  <c r="AI13" i="8"/>
  <c r="S13" i="8"/>
  <c r="AC53" i="8"/>
  <c r="AI53" i="8"/>
  <c r="S53" i="8"/>
  <c r="AJ84" i="8"/>
  <c r="AD84" i="8"/>
  <c r="T84" i="8"/>
  <c r="AJ148" i="8"/>
  <c r="AD148" i="8"/>
  <c r="T148" i="8"/>
  <c r="AI84" i="8"/>
  <c r="S84" i="8"/>
  <c r="AC84" i="8"/>
  <c r="AI148" i="8"/>
  <c r="AC148" i="8"/>
  <c r="S148" i="8"/>
  <c r="AJ89" i="8"/>
  <c r="T89" i="8"/>
  <c r="AD89" i="8"/>
  <c r="AJ6" i="8"/>
  <c r="T6" i="8"/>
  <c r="AD6" i="8"/>
  <c r="AI89" i="8"/>
  <c r="AC89" i="8"/>
  <c r="S89" i="8"/>
  <c r="AI6" i="8"/>
  <c r="S6" i="8"/>
  <c r="AC6" i="8"/>
  <c r="AI95" i="8"/>
  <c r="AC95" i="8"/>
  <c r="S95" i="8"/>
  <c r="AD128" i="8"/>
  <c r="T128" i="8"/>
  <c r="AJ128" i="8"/>
  <c r="AD13" i="8"/>
  <c r="AJ13" i="8"/>
  <c r="T13" i="8"/>
  <c r="AD101" i="8"/>
  <c r="AJ101" i="8"/>
  <c r="T101" i="8"/>
  <c r="AC128" i="8"/>
  <c r="AI128" i="8"/>
  <c r="S128" i="8"/>
  <c r="AD95" i="8"/>
  <c r="AJ95" i="8"/>
  <c r="T95" i="8"/>
  <c r="J96" i="8"/>
  <c r="J14" i="8"/>
  <c r="K96" i="8"/>
  <c r="K14" i="8"/>
  <c r="K7" i="8"/>
  <c r="J7" i="8"/>
  <c r="J90" i="8"/>
  <c r="K90" i="8"/>
  <c r="J129" i="8"/>
  <c r="K129" i="8"/>
  <c r="J102" i="8"/>
  <c r="K102" i="8"/>
  <c r="J54" i="8"/>
  <c r="K54" i="8"/>
  <c r="K85" i="8"/>
  <c r="J85" i="8"/>
  <c r="J27" i="1"/>
  <c r="I12" i="2" s="1"/>
  <c r="P31" i="1"/>
  <c r="O23" i="2" s="1"/>
  <c r="X31" i="1"/>
  <c r="W23" i="2" s="1"/>
  <c r="J31" i="1"/>
  <c r="I23" i="2" s="1"/>
  <c r="R27" i="1"/>
  <c r="Q12" i="2" s="1"/>
  <c r="Q31" i="1"/>
  <c r="P23" i="2" s="1"/>
  <c r="N31" i="1"/>
  <c r="M23" i="2" s="1"/>
  <c r="K31" i="1"/>
  <c r="J23" i="2" s="1"/>
  <c r="S27" i="1"/>
  <c r="R12" i="2" s="1"/>
  <c r="L31" i="1"/>
  <c r="K23" i="2" s="1"/>
  <c r="T27" i="1"/>
  <c r="S12" i="2" s="1"/>
  <c r="E31" i="1"/>
  <c r="D23" i="2" s="1"/>
  <c r="U27" i="1"/>
  <c r="T12" i="2" s="1"/>
  <c r="T31" i="1"/>
  <c r="S23" i="2" s="1"/>
  <c r="U31" i="1"/>
  <c r="T23" i="2" s="1"/>
  <c r="O27" i="1"/>
  <c r="N12" i="2" s="1"/>
  <c r="H31" i="1"/>
  <c r="G23" i="2" s="1"/>
  <c r="X27" i="1"/>
  <c r="W12" i="2" s="1"/>
  <c r="W31" i="1"/>
  <c r="V23" i="2" s="1"/>
  <c r="Q27" i="1"/>
  <c r="P12" i="2" s="1"/>
  <c r="S31" i="1"/>
  <c r="R23" i="2" s="1"/>
  <c r="R31" i="1"/>
  <c r="Q23" i="2" s="1"/>
  <c r="D31" i="1"/>
  <c r="C23" i="2" s="1"/>
  <c r="M31" i="1"/>
  <c r="L23" i="2" s="1"/>
  <c r="F31" i="1"/>
  <c r="E23" i="2" s="1"/>
  <c r="V27" i="1"/>
  <c r="U12" i="2" s="1"/>
  <c r="G31" i="1"/>
  <c r="F23" i="2" s="1"/>
  <c r="W27" i="1"/>
  <c r="V12" i="2" s="1"/>
  <c r="V31" i="1"/>
  <c r="U23" i="2" s="1"/>
  <c r="P27" i="1"/>
  <c r="O12" i="2" s="1"/>
  <c r="O31" i="1"/>
  <c r="N23" i="2" s="1"/>
  <c r="I31" i="1"/>
  <c r="H23" i="2" s="1"/>
  <c r="N27" i="1"/>
  <c r="M12" i="2" s="1"/>
  <c r="E27" i="1"/>
  <c r="D12" i="2" s="1"/>
  <c r="M27" i="1"/>
  <c r="L12" i="2" s="1"/>
  <c r="L27" i="1"/>
  <c r="K12" i="2" s="1"/>
  <c r="D27" i="1"/>
  <c r="C12" i="2" s="1"/>
  <c r="I27" i="1"/>
  <c r="H12" i="2" s="1"/>
  <c r="H27" i="1"/>
  <c r="G12" i="2" s="1"/>
  <c r="G27" i="1"/>
  <c r="F12" i="2" s="1"/>
  <c r="F27" i="1"/>
  <c r="E12" i="2" s="1"/>
  <c r="K27" i="1"/>
  <c r="J12" i="2" s="1"/>
  <c r="AI129" i="8" l="1"/>
  <c r="AC129" i="8"/>
  <c r="S129" i="8"/>
  <c r="AC96" i="8"/>
  <c r="AI96" i="8"/>
  <c r="S96" i="8"/>
  <c r="AC85" i="8"/>
  <c r="AI85" i="8"/>
  <c r="S85" i="8"/>
  <c r="AD85" i="8"/>
  <c r="AJ85" i="8"/>
  <c r="T85" i="8"/>
  <c r="AJ129" i="8"/>
  <c r="AD129" i="8"/>
  <c r="T129" i="8"/>
  <c r="AC90" i="8"/>
  <c r="AI90" i="8"/>
  <c r="S90" i="8"/>
  <c r="AJ54" i="8"/>
  <c r="AD54" i="8"/>
  <c r="T54" i="8"/>
  <c r="AI7" i="8"/>
  <c r="AC7" i="8"/>
  <c r="S7" i="8"/>
  <c r="AI102" i="8"/>
  <c r="AC102" i="8"/>
  <c r="S102" i="8"/>
  <c r="AI14" i="8"/>
  <c r="S14" i="8"/>
  <c r="AC14" i="8"/>
  <c r="AD90" i="8"/>
  <c r="AJ90" i="8"/>
  <c r="T90" i="8"/>
  <c r="AI54" i="8"/>
  <c r="AC54" i="8"/>
  <c r="S54" i="8"/>
  <c r="AD7" i="8"/>
  <c r="AJ7" i="8"/>
  <c r="T7" i="8"/>
  <c r="K97" i="8"/>
  <c r="AD96" i="8"/>
  <c r="T96" i="8"/>
  <c r="AJ96" i="8"/>
  <c r="AJ102" i="8"/>
  <c r="AD102" i="8"/>
  <c r="T102" i="8"/>
  <c r="AJ14" i="8"/>
  <c r="T14" i="8"/>
  <c r="AD14" i="8"/>
  <c r="K15" i="8"/>
  <c r="J97" i="8"/>
  <c r="J15" i="8"/>
  <c r="J8" i="8"/>
  <c r="K8" i="8"/>
  <c r="J130" i="8"/>
  <c r="K130" i="8"/>
  <c r="J91" i="8"/>
  <c r="K91" i="8"/>
  <c r="J103" i="8"/>
  <c r="K103" i="8"/>
  <c r="J55" i="8"/>
  <c r="K55" i="8"/>
  <c r="AJ91" i="8" l="1"/>
  <c r="AD91" i="8"/>
  <c r="T91" i="8"/>
  <c r="AD55" i="8"/>
  <c r="AJ55" i="8"/>
  <c r="T55" i="8"/>
  <c r="AD130" i="8"/>
  <c r="AJ130" i="8"/>
  <c r="T130" i="8"/>
  <c r="AJ97" i="8"/>
  <c r="AD97" i="8"/>
  <c r="T97" i="8"/>
  <c r="AI55" i="8"/>
  <c r="AC55" i="8"/>
  <c r="S55" i="8"/>
  <c r="AC130" i="8"/>
  <c r="AI130" i="8"/>
  <c r="S130" i="8"/>
  <c r="T8" i="8"/>
  <c r="AD8" i="8"/>
  <c r="AJ8" i="8"/>
  <c r="AD15" i="8"/>
  <c r="AJ15" i="8"/>
  <c r="T15" i="8"/>
  <c r="J16" i="8"/>
  <c r="AI15" i="8"/>
  <c r="AC15" i="8"/>
  <c r="S15" i="8"/>
  <c r="K16" i="8"/>
  <c r="J17" i="8" s="1"/>
  <c r="AC8" i="8"/>
  <c r="AI8" i="8"/>
  <c r="S8" i="8"/>
  <c r="AD103" i="8"/>
  <c r="AJ103" i="8"/>
  <c r="T103" i="8"/>
  <c r="AI103" i="8"/>
  <c r="S103" i="8"/>
  <c r="AC103" i="8"/>
  <c r="AI97" i="8"/>
  <c r="AC97" i="8"/>
  <c r="S97" i="8"/>
  <c r="AC91" i="8"/>
  <c r="S91" i="8"/>
  <c r="AI91" i="8"/>
  <c r="J9" i="8"/>
  <c r="K9" i="8"/>
  <c r="J56" i="8"/>
  <c r="K56" i="8"/>
  <c r="J131" i="8"/>
  <c r="K131" i="8"/>
  <c r="J104" i="8"/>
  <c r="K104" i="8"/>
  <c r="AI17" i="8" l="1"/>
  <c r="S17" i="8"/>
  <c r="AC17" i="8"/>
  <c r="AC131" i="8"/>
  <c r="AI131" i="8"/>
  <c r="S131" i="8"/>
  <c r="AC16" i="8"/>
  <c r="AI16" i="8"/>
  <c r="S16" i="8"/>
  <c r="AD56" i="8"/>
  <c r="AJ56" i="8"/>
  <c r="T56" i="8"/>
  <c r="AC56" i="8"/>
  <c r="AI56" i="8"/>
  <c r="S56" i="8"/>
  <c r="AJ9" i="8"/>
  <c r="T9" i="8"/>
  <c r="AD9" i="8"/>
  <c r="AC104" i="8"/>
  <c r="AI104" i="8"/>
  <c r="S104" i="8"/>
  <c r="AJ131" i="8"/>
  <c r="AD131" i="8"/>
  <c r="T131" i="8"/>
  <c r="AD104" i="8"/>
  <c r="T104" i="8"/>
  <c r="AJ104" i="8"/>
  <c r="AI9" i="8"/>
  <c r="S9" i="8"/>
  <c r="AC9" i="8"/>
  <c r="T16" i="8"/>
  <c r="AD16" i="8"/>
  <c r="AJ16" i="8"/>
  <c r="K17" i="8"/>
  <c r="J18" i="8" s="1"/>
  <c r="J105" i="8"/>
  <c r="K105" i="8"/>
  <c r="J132" i="8"/>
  <c r="K132" i="8"/>
  <c r="J57" i="8"/>
  <c r="K57" i="8"/>
  <c r="AC18" i="8" l="1"/>
  <c r="AI18" i="8"/>
  <c r="S18" i="8"/>
  <c r="AI57" i="8"/>
  <c r="AC57" i="8"/>
  <c r="S57" i="8"/>
  <c r="AI132" i="8"/>
  <c r="S132" i="8"/>
  <c r="AC132" i="8"/>
  <c r="AJ132" i="8"/>
  <c r="AD132" i="8"/>
  <c r="T132" i="8"/>
  <c r="AI105" i="8"/>
  <c r="AC105" i="8"/>
  <c r="S105" i="8"/>
  <c r="K18" i="8"/>
  <c r="K19" i="8" s="1"/>
  <c r="AJ105" i="8"/>
  <c r="AD105" i="8"/>
  <c r="T105" i="8"/>
  <c r="AJ57" i="8"/>
  <c r="T57" i="8"/>
  <c r="AD57" i="8"/>
  <c r="AJ17" i="8"/>
  <c r="T17" i="8"/>
  <c r="AD17" i="8"/>
  <c r="J58" i="8"/>
  <c r="K58" i="8"/>
  <c r="J133" i="8"/>
  <c r="K133" i="8"/>
  <c r="J106" i="8"/>
  <c r="K106" i="8"/>
  <c r="AJ19" i="8" l="1"/>
  <c r="T19" i="8"/>
  <c r="AD19" i="8"/>
  <c r="AD106" i="8"/>
  <c r="AJ106" i="8"/>
  <c r="T106" i="8"/>
  <c r="AC106" i="8"/>
  <c r="AI106" i="8"/>
  <c r="S106" i="8"/>
  <c r="AC133" i="8"/>
  <c r="AI133" i="8"/>
  <c r="S133" i="8"/>
  <c r="AD18" i="8"/>
  <c r="AJ18" i="8"/>
  <c r="T18" i="8"/>
  <c r="J19" i="8"/>
  <c r="AD133" i="8"/>
  <c r="AJ133" i="8"/>
  <c r="T133" i="8"/>
  <c r="AD58" i="8"/>
  <c r="AJ58" i="8"/>
  <c r="T58" i="8"/>
  <c r="AC58" i="8"/>
  <c r="AI58" i="8"/>
  <c r="S58" i="8"/>
  <c r="J20" i="8"/>
  <c r="K20" i="8"/>
  <c r="J107" i="8"/>
  <c r="K107" i="8"/>
  <c r="J134" i="8"/>
  <c r="K134" i="8"/>
  <c r="J59" i="8"/>
  <c r="K59" i="8"/>
  <c r="AJ59" i="8" l="1"/>
  <c r="AD59" i="8"/>
  <c r="T59" i="8"/>
  <c r="AJ134" i="8"/>
  <c r="AD134" i="8"/>
  <c r="T134" i="8"/>
  <c r="AI20" i="8"/>
  <c r="S20" i="8"/>
  <c r="AC20" i="8"/>
  <c r="AC59" i="8"/>
  <c r="S59" i="8"/>
  <c r="AI59" i="8"/>
  <c r="AI134" i="8"/>
  <c r="AC134" i="8"/>
  <c r="S134" i="8"/>
  <c r="AJ107" i="8"/>
  <c r="AD107" i="8"/>
  <c r="T107" i="8"/>
  <c r="S19" i="8"/>
  <c r="AC19" i="8"/>
  <c r="AI19" i="8"/>
  <c r="AC107" i="8"/>
  <c r="AI107" i="8"/>
  <c r="S107" i="8"/>
  <c r="AJ20" i="8"/>
  <c r="AD20" i="8"/>
  <c r="T20" i="8"/>
  <c r="J60" i="8"/>
  <c r="K60" i="8"/>
  <c r="J135" i="8"/>
  <c r="K135" i="8"/>
  <c r="J108" i="8"/>
  <c r="K108" i="8"/>
  <c r="J21" i="8"/>
  <c r="K21" i="8"/>
  <c r="AI60" i="8" l="1"/>
  <c r="AC60" i="8"/>
  <c r="S60" i="8"/>
  <c r="AJ108" i="8"/>
  <c r="AD108" i="8"/>
  <c r="T108" i="8"/>
  <c r="AD21" i="8"/>
  <c r="AJ21" i="8"/>
  <c r="T21" i="8"/>
  <c r="AI108" i="8"/>
  <c r="AC108" i="8"/>
  <c r="S108" i="8"/>
  <c r="AD135" i="8"/>
  <c r="AJ135" i="8"/>
  <c r="T135" i="8"/>
  <c r="AI135" i="8"/>
  <c r="AC135" i="8"/>
  <c r="S135" i="8"/>
  <c r="AJ60" i="8"/>
  <c r="T60" i="8"/>
  <c r="AD60" i="8"/>
  <c r="AC21" i="8"/>
  <c r="AI21" i="8"/>
  <c r="S21" i="8"/>
  <c r="J109" i="8"/>
  <c r="K109" i="8"/>
  <c r="J22" i="8"/>
  <c r="K22" i="8"/>
  <c r="J136" i="8"/>
  <c r="K136" i="8"/>
  <c r="J61" i="8"/>
  <c r="K61" i="8"/>
  <c r="AD61" i="8" l="1"/>
  <c r="AJ61" i="8"/>
  <c r="T61" i="8"/>
  <c r="AD136" i="8"/>
  <c r="T136" i="8"/>
  <c r="AJ136" i="8"/>
  <c r="AJ22" i="8"/>
  <c r="T22" i="8"/>
  <c r="AD22" i="8"/>
  <c r="AC61" i="8"/>
  <c r="AI61" i="8"/>
  <c r="S61" i="8"/>
  <c r="AC136" i="8"/>
  <c r="AI136" i="8"/>
  <c r="S136" i="8"/>
  <c r="AI22" i="8"/>
  <c r="S22" i="8"/>
  <c r="AC22" i="8"/>
  <c r="AD109" i="8"/>
  <c r="AJ109" i="8"/>
  <c r="T109" i="8"/>
  <c r="AC109" i="8"/>
  <c r="AI109" i="8"/>
  <c r="S109" i="8"/>
  <c r="J62" i="8"/>
  <c r="K62" i="8"/>
  <c r="J23" i="8"/>
  <c r="K23" i="8"/>
  <c r="K137" i="8"/>
  <c r="J137" i="8"/>
  <c r="J110" i="8"/>
  <c r="K110" i="8"/>
  <c r="AI62" i="8" l="1"/>
  <c r="AC62" i="8"/>
  <c r="S62" i="8"/>
  <c r="AJ110" i="8"/>
  <c r="AD110" i="8"/>
  <c r="T110" i="8"/>
  <c r="AI110" i="8"/>
  <c r="AC110" i="8"/>
  <c r="S110" i="8"/>
  <c r="AI137" i="8"/>
  <c r="AC137" i="8"/>
  <c r="S137" i="8"/>
  <c r="AJ137" i="8"/>
  <c r="T137" i="8"/>
  <c r="AD137" i="8"/>
  <c r="AJ62" i="8"/>
  <c r="AD62" i="8"/>
  <c r="T62" i="8"/>
  <c r="AD23" i="8"/>
  <c r="AJ23" i="8"/>
  <c r="T23" i="8"/>
  <c r="AI23" i="8"/>
  <c r="AC23" i="8"/>
  <c r="S23" i="8"/>
  <c r="J138" i="8"/>
  <c r="K138" i="8"/>
  <c r="J111" i="8"/>
  <c r="K111" i="8"/>
  <c r="J24" i="8"/>
  <c r="K24" i="8"/>
  <c r="J63" i="8"/>
  <c r="K63" i="8"/>
  <c r="AD138" i="8" l="1"/>
  <c r="AJ138" i="8"/>
  <c r="T138" i="8"/>
  <c r="AD63" i="8"/>
  <c r="AJ63" i="8"/>
  <c r="T63" i="8"/>
  <c r="AI63" i="8"/>
  <c r="AC63" i="8"/>
  <c r="S63" i="8"/>
  <c r="AC138" i="8"/>
  <c r="AI138" i="8"/>
  <c r="S138" i="8"/>
  <c r="T24" i="8"/>
  <c r="AD24" i="8"/>
  <c r="AJ24" i="8"/>
  <c r="AC24" i="8"/>
  <c r="AI24" i="8"/>
  <c r="S24" i="8"/>
  <c r="AD111" i="8"/>
  <c r="AJ111" i="8"/>
  <c r="T111" i="8"/>
  <c r="AI111" i="8"/>
  <c r="AC111" i="8"/>
  <c r="S111" i="8"/>
  <c r="J64" i="8"/>
  <c r="K64" i="8"/>
  <c r="J25" i="8"/>
  <c r="K25" i="8"/>
  <c r="J112" i="8"/>
  <c r="K112" i="8"/>
  <c r="J139" i="8"/>
  <c r="K139" i="8"/>
  <c r="AD64" i="8" l="1"/>
  <c r="T64" i="8"/>
  <c r="AJ64" i="8"/>
  <c r="AI139" i="8"/>
  <c r="AC139" i="8"/>
  <c r="S139" i="8"/>
  <c r="AJ139" i="8"/>
  <c r="AD139" i="8"/>
  <c r="T139" i="8"/>
  <c r="AC64" i="8"/>
  <c r="AI64" i="8"/>
  <c r="S64" i="8"/>
  <c r="AD112" i="8"/>
  <c r="AJ112" i="8"/>
  <c r="T112" i="8"/>
  <c r="AC112" i="8"/>
  <c r="AI112" i="8"/>
  <c r="S112" i="8"/>
  <c r="AJ25" i="8"/>
  <c r="T25" i="8"/>
  <c r="AD25" i="8"/>
  <c r="AI25" i="8"/>
  <c r="S25" i="8"/>
  <c r="AC25" i="8"/>
  <c r="J140" i="8"/>
  <c r="K140" i="8"/>
  <c r="K113" i="8"/>
  <c r="J113" i="8"/>
  <c r="J26" i="8"/>
  <c r="K26" i="8"/>
  <c r="K65" i="8"/>
  <c r="J65" i="8"/>
  <c r="AJ140" i="8" l="1"/>
  <c r="AD140" i="8"/>
  <c r="T140" i="8"/>
  <c r="AJ65" i="8"/>
  <c r="AD65" i="8"/>
  <c r="T65" i="8"/>
  <c r="AI65" i="8"/>
  <c r="AC65" i="8"/>
  <c r="S65" i="8"/>
  <c r="AI113" i="8"/>
  <c r="AC113" i="8"/>
  <c r="S113" i="8"/>
  <c r="AI140" i="8"/>
  <c r="AC140" i="8"/>
  <c r="S140" i="8"/>
  <c r="AD26" i="8"/>
  <c r="AJ26" i="8"/>
  <c r="T26" i="8"/>
  <c r="AC26" i="8"/>
  <c r="AI26" i="8"/>
  <c r="S26" i="8"/>
  <c r="AJ113" i="8"/>
  <c r="AD113" i="8"/>
  <c r="T113" i="8"/>
  <c r="J66" i="8"/>
  <c r="K66" i="8"/>
  <c r="J27" i="8"/>
  <c r="K27" i="8"/>
  <c r="J114" i="8"/>
  <c r="K114" i="8"/>
  <c r="K141" i="8"/>
  <c r="J141" i="8"/>
  <c r="AD66" i="8" l="1"/>
  <c r="AJ66" i="8"/>
  <c r="T66" i="8"/>
  <c r="AC66" i="8"/>
  <c r="AI66" i="8"/>
  <c r="S66" i="8"/>
  <c r="AC141" i="8"/>
  <c r="AI141" i="8"/>
  <c r="S141" i="8"/>
  <c r="AD141" i="8"/>
  <c r="AJ141" i="8"/>
  <c r="T141" i="8"/>
  <c r="AC114" i="8"/>
  <c r="AI114" i="8"/>
  <c r="S114" i="8"/>
  <c r="AD114" i="8"/>
  <c r="AJ114" i="8"/>
  <c r="T114" i="8"/>
  <c r="AJ27" i="8"/>
  <c r="T27" i="8"/>
  <c r="AD27" i="8"/>
  <c r="S27" i="8"/>
  <c r="AC27" i="8"/>
  <c r="AI27" i="8"/>
  <c r="J115" i="8"/>
  <c r="K115" i="8"/>
  <c r="J142" i="8"/>
  <c r="K142" i="8"/>
  <c r="J28" i="8"/>
  <c r="K28" i="8"/>
  <c r="J67" i="8"/>
  <c r="K67" i="8"/>
  <c r="AJ115" i="8" l="1"/>
  <c r="AD115" i="8"/>
  <c r="T115" i="8"/>
  <c r="AC115" i="8"/>
  <c r="S115" i="8"/>
  <c r="AI115" i="8"/>
  <c r="AC67" i="8"/>
  <c r="AI67" i="8"/>
  <c r="S67" i="8"/>
  <c r="AJ67" i="8"/>
  <c r="AD67" i="8"/>
  <c r="T67" i="8"/>
  <c r="AJ142" i="8"/>
  <c r="AD142" i="8"/>
  <c r="T142" i="8"/>
  <c r="AJ28" i="8"/>
  <c r="AD28" i="8"/>
  <c r="T28" i="8"/>
  <c r="AI28" i="8"/>
  <c r="AC28" i="8"/>
  <c r="S28" i="8"/>
  <c r="AI142" i="8"/>
  <c r="AC142" i="8"/>
  <c r="S142" i="8"/>
  <c r="K29" i="8"/>
  <c r="J29" i="8"/>
  <c r="J68" i="8"/>
  <c r="K68" i="8"/>
  <c r="J143" i="8"/>
  <c r="K143" i="8"/>
  <c r="J116" i="8"/>
  <c r="K116" i="8"/>
  <c r="AC29" i="8" l="1"/>
  <c r="AI29" i="8"/>
  <c r="S29" i="8"/>
  <c r="AI116" i="8"/>
  <c r="S116" i="8"/>
  <c r="AC116" i="8"/>
  <c r="AJ116" i="8"/>
  <c r="AD116" i="8"/>
  <c r="T116" i="8"/>
  <c r="AI143" i="8"/>
  <c r="AC143" i="8"/>
  <c r="S143" i="8"/>
  <c r="AD29" i="8"/>
  <c r="AJ29" i="8"/>
  <c r="T29" i="8"/>
  <c r="AD143" i="8"/>
  <c r="AJ143" i="8"/>
  <c r="T143" i="8"/>
  <c r="AJ68" i="8"/>
  <c r="AD68" i="8"/>
  <c r="T68" i="8"/>
  <c r="AI68" i="8"/>
  <c r="S68" i="8"/>
  <c r="AC68" i="8"/>
  <c r="J69" i="8"/>
  <c r="K69" i="8"/>
  <c r="K117" i="8"/>
  <c r="J117" i="8"/>
  <c r="J144" i="8"/>
  <c r="K144" i="8"/>
  <c r="J30" i="8"/>
  <c r="K30" i="8"/>
  <c r="AC69" i="8" l="1"/>
  <c r="AI69" i="8"/>
  <c r="S69" i="8"/>
  <c r="AI30" i="8"/>
  <c r="S30" i="8"/>
  <c r="AC30" i="8"/>
  <c r="AD69" i="8"/>
  <c r="AJ69" i="8"/>
  <c r="T69" i="8"/>
  <c r="AJ30" i="8"/>
  <c r="T30" i="8"/>
  <c r="AD30" i="8"/>
  <c r="AC117" i="8"/>
  <c r="AI117" i="8"/>
  <c r="S117" i="8"/>
  <c r="AJ144" i="8"/>
  <c r="AD144" i="8"/>
  <c r="T144" i="8"/>
  <c r="AC144" i="8"/>
  <c r="AI144" i="8"/>
  <c r="S144" i="8"/>
  <c r="AD117" i="8"/>
  <c r="AJ117" i="8"/>
  <c r="T117" i="8"/>
  <c r="J31" i="8"/>
  <c r="K31" i="8"/>
  <c r="J118" i="8"/>
  <c r="K118" i="8"/>
  <c r="J70" i="8"/>
  <c r="K70" i="8"/>
  <c r="AI31" i="8" l="1"/>
  <c r="AC31" i="8"/>
  <c r="S31" i="8"/>
  <c r="AD31" i="8"/>
  <c r="AJ31" i="8"/>
  <c r="T31" i="8"/>
  <c r="AJ70" i="8"/>
  <c r="AD70" i="8"/>
  <c r="T70" i="8"/>
  <c r="AJ118" i="8"/>
  <c r="AD118" i="8"/>
  <c r="T118" i="8"/>
  <c r="AI70" i="8"/>
  <c r="AC70" i="8"/>
  <c r="S70" i="8"/>
  <c r="AI118" i="8"/>
  <c r="AC118" i="8"/>
  <c r="S118" i="8"/>
  <c r="J119" i="8"/>
  <c r="K119" i="8"/>
  <c r="J32" i="8"/>
  <c r="K32" i="8"/>
  <c r="J71" i="8"/>
  <c r="K71" i="8"/>
  <c r="AI71" i="8" l="1"/>
  <c r="S71" i="8"/>
  <c r="AC71" i="8"/>
  <c r="AD71" i="8"/>
  <c r="AJ71" i="8"/>
  <c r="T71" i="8"/>
  <c r="AC32" i="8"/>
  <c r="AI32" i="8"/>
  <c r="S32" i="8"/>
  <c r="T32" i="8"/>
  <c r="AD32" i="8"/>
  <c r="AJ32" i="8"/>
  <c r="AD119" i="8"/>
  <c r="AJ119" i="8"/>
  <c r="T119" i="8"/>
  <c r="AI119" i="8"/>
  <c r="S119" i="8"/>
  <c r="AC119" i="8"/>
  <c r="J120" i="8"/>
  <c r="K120" i="8"/>
  <c r="K33" i="8"/>
  <c r="J33" i="8"/>
  <c r="J72" i="8"/>
  <c r="K72" i="8"/>
  <c r="AD72" i="8" l="1"/>
  <c r="T72" i="8"/>
  <c r="AJ72" i="8"/>
  <c r="AC72" i="8"/>
  <c r="AI72" i="8"/>
  <c r="S72" i="8"/>
  <c r="AI33" i="8"/>
  <c r="S33" i="8"/>
  <c r="AC33" i="8"/>
  <c r="AJ33" i="8"/>
  <c r="T33" i="8"/>
  <c r="AD33" i="8"/>
  <c r="AD120" i="8"/>
  <c r="AJ120" i="8"/>
  <c r="T120" i="8"/>
  <c r="AC120" i="8"/>
  <c r="AI120" i="8"/>
  <c r="S120" i="8"/>
  <c r="K73" i="8"/>
  <c r="J73" i="8"/>
  <c r="J34" i="8"/>
  <c r="K34" i="8"/>
  <c r="K121" i="8"/>
  <c r="J121" i="8"/>
  <c r="AI121" i="8" l="1"/>
  <c r="AC121" i="8"/>
  <c r="S121" i="8"/>
  <c r="AJ121" i="8"/>
  <c r="AD121" i="8"/>
  <c r="T121" i="8"/>
  <c r="AC34" i="8"/>
  <c r="AI34" i="8"/>
  <c r="S34" i="8"/>
  <c r="AD34" i="8"/>
  <c r="AJ34" i="8"/>
  <c r="T34" i="8"/>
  <c r="AI73" i="8"/>
  <c r="AC73" i="8"/>
  <c r="S73" i="8"/>
  <c r="AJ73" i="8"/>
  <c r="T73" i="8"/>
  <c r="AD73" i="8"/>
  <c r="J122" i="8"/>
  <c r="K122" i="8"/>
  <c r="J35" i="8"/>
  <c r="K35" i="8"/>
  <c r="J74" i="8"/>
  <c r="K74" i="8"/>
  <c r="AC74" i="8" l="1"/>
  <c r="AI74" i="8"/>
  <c r="S74" i="8"/>
  <c r="AD74" i="8"/>
  <c r="AJ74" i="8"/>
  <c r="T74" i="8"/>
  <c r="AJ35" i="8"/>
  <c r="T35" i="8"/>
  <c r="AD35" i="8"/>
  <c r="S35" i="8"/>
  <c r="AC35" i="8"/>
  <c r="AI35" i="8"/>
  <c r="AD122" i="8"/>
  <c r="AJ122" i="8"/>
  <c r="T122" i="8"/>
  <c r="AC122" i="8"/>
  <c r="AI122" i="8"/>
  <c r="S122" i="8"/>
  <c r="J75" i="8"/>
  <c r="K75" i="8"/>
  <c r="J36" i="8"/>
  <c r="K36" i="8"/>
  <c r="J123" i="8"/>
  <c r="K123" i="8"/>
  <c r="AJ123" i="8" l="1"/>
  <c r="AD123" i="8"/>
  <c r="T123" i="8"/>
  <c r="AC123" i="8"/>
  <c r="S123" i="8"/>
  <c r="AI123" i="8"/>
  <c r="AJ36" i="8"/>
  <c r="AD36" i="8"/>
  <c r="T36" i="8"/>
  <c r="AI36" i="8"/>
  <c r="S36" i="8"/>
  <c r="AC36" i="8"/>
  <c r="AJ75" i="8"/>
  <c r="AD75" i="8"/>
  <c r="T75" i="8"/>
  <c r="AC75" i="8"/>
  <c r="AI75" i="8"/>
  <c r="S75" i="8"/>
  <c r="J124" i="8"/>
  <c r="K124" i="8"/>
  <c r="J37" i="8"/>
  <c r="K37" i="8"/>
  <c r="J76" i="8"/>
  <c r="K76" i="8"/>
  <c r="AI76" i="8" l="1"/>
  <c r="AC76" i="8"/>
  <c r="S76" i="8"/>
  <c r="AJ124" i="8"/>
  <c r="AD124" i="8"/>
  <c r="T124" i="8"/>
  <c r="AJ76" i="8"/>
  <c r="AD76" i="8"/>
  <c r="T76" i="8"/>
  <c r="AD37" i="8"/>
  <c r="AJ37" i="8"/>
  <c r="T37" i="8"/>
  <c r="AC37" i="8"/>
  <c r="AI37" i="8"/>
  <c r="S37" i="8"/>
  <c r="AI124" i="8"/>
  <c r="AC124" i="8"/>
  <c r="S124" i="8"/>
  <c r="J77" i="8"/>
  <c r="K77" i="8"/>
  <c r="J38" i="8"/>
  <c r="K38" i="8"/>
  <c r="AJ38" i="8" l="1"/>
  <c r="T38" i="8"/>
  <c r="AD38" i="8"/>
  <c r="AI38" i="8"/>
  <c r="S38" i="8"/>
  <c r="AC38" i="8"/>
  <c r="AD77" i="8"/>
  <c r="AJ77" i="8"/>
  <c r="T77" i="8"/>
  <c r="AC77" i="8"/>
  <c r="AI77" i="8"/>
  <c r="S77" i="8"/>
  <c r="J39" i="8"/>
  <c r="K39" i="8"/>
  <c r="J78" i="8"/>
  <c r="K78" i="8"/>
  <c r="AJ78" i="8" l="1"/>
  <c r="AD78" i="8"/>
  <c r="T78" i="8"/>
  <c r="AD39" i="8"/>
  <c r="AJ39" i="8"/>
  <c r="T39" i="8"/>
  <c r="AI78" i="8"/>
  <c r="AC78" i="8"/>
  <c r="S78" i="8"/>
  <c r="AI39" i="8"/>
  <c r="AC39" i="8"/>
  <c r="S39" i="8"/>
  <c r="J79" i="8"/>
  <c r="K79" i="8"/>
  <c r="J40" i="8"/>
  <c r="K40" i="8"/>
  <c r="AC40" i="8" l="1"/>
  <c r="AI40" i="8"/>
  <c r="S40" i="8"/>
  <c r="T40" i="8"/>
  <c r="AD40" i="8"/>
  <c r="AJ40" i="8"/>
  <c r="AD79" i="8"/>
  <c r="AJ79" i="8"/>
  <c r="T79" i="8"/>
  <c r="AI79" i="8"/>
  <c r="AC79" i="8"/>
  <c r="S79" i="8"/>
  <c r="J41" i="8"/>
  <c r="K41" i="8"/>
  <c r="J80" i="8"/>
  <c r="K80" i="8"/>
  <c r="AC80" i="8" l="1"/>
  <c r="AI80" i="8"/>
  <c r="S80" i="8"/>
  <c r="AJ41" i="8"/>
  <c r="T41" i="8"/>
  <c r="AD41" i="8"/>
  <c r="AD80" i="8"/>
  <c r="AJ80" i="8"/>
  <c r="T80" i="8"/>
  <c r="AI41" i="8"/>
  <c r="S41" i="8"/>
  <c r="AC41" i="8"/>
  <c r="J42" i="8"/>
  <c r="K42" i="8"/>
  <c r="AD42" i="8" l="1"/>
  <c r="AJ42" i="8"/>
  <c r="T42" i="8"/>
  <c r="AC42" i="8"/>
  <c r="AI42" i="8"/>
  <c r="S42" i="8"/>
  <c r="J43" i="8"/>
  <c r="K43" i="8"/>
  <c r="AJ43" i="8" l="1"/>
  <c r="T43" i="8"/>
  <c r="AD43" i="8"/>
  <c r="S43" i="8"/>
  <c r="AC43" i="8"/>
  <c r="AI43" i="8"/>
  <c r="J44" i="8"/>
  <c r="K44" i="8"/>
  <c r="AJ44" i="8" l="1"/>
  <c r="AD44" i="8"/>
  <c r="T44" i="8"/>
  <c r="AI44" i="8"/>
  <c r="AC44" i="8"/>
  <c r="S44" i="8"/>
  <c r="K45" i="8"/>
  <c r="J45" i="8"/>
  <c r="AC45" i="8" l="1"/>
  <c r="AI45" i="8"/>
  <c r="S45" i="8"/>
  <c r="AD45" i="8"/>
  <c r="AJ45" i="8"/>
  <c r="T45" i="8"/>
  <c r="J46" i="8"/>
  <c r="K46" i="8"/>
  <c r="AJ46" i="8" l="1"/>
  <c r="T46" i="8"/>
  <c r="AD46" i="8"/>
  <c r="AI46" i="8"/>
  <c r="S46" i="8"/>
  <c r="AC46" i="8"/>
  <c r="J47" i="8"/>
  <c r="K47" i="8"/>
  <c r="AD47" i="8" l="1"/>
  <c r="AJ47" i="8"/>
  <c r="T47" i="8"/>
  <c r="AI47" i="8"/>
  <c r="AC47" i="8"/>
  <c r="S47" i="8"/>
  <c r="J48" i="8"/>
  <c r="K48" i="8"/>
  <c r="T48" i="8" l="1"/>
  <c r="AD48" i="8"/>
  <c r="AJ48" i="8"/>
  <c r="AC48" i="8"/>
  <c r="AI48" i="8"/>
  <c r="S48" i="8"/>
  <c r="J49" i="8"/>
  <c r="K49" i="8"/>
  <c r="AJ49" i="8" l="1"/>
  <c r="T49" i="8"/>
  <c r="AD49" i="8"/>
  <c r="AI49" i="8"/>
  <c r="S49" i="8"/>
  <c r="AC49" i="8"/>
</calcChain>
</file>

<file path=xl/sharedStrings.xml><?xml version="1.0" encoding="utf-8"?>
<sst xmlns="http://schemas.openxmlformats.org/spreadsheetml/2006/main" count="3783" uniqueCount="606">
  <si>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</si>
  <si>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</si>
  <si>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</si>
  <si>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</si>
  <si>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</si>
  <si>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</si>
  <si>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</si>
  <si>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</si>
  <si>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</si>
  <si>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</si>
  <si>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</si>
  <si>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</si>
  <si>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</si>
  <si>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</si>
  <si>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</si>
  <si>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</si>
  <si>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Abitrexate (Methotrexate)</t>
  </si>
  <si>
    <t>Adrucil (Fluorouracil)</t>
  </si>
  <si>
    <t>Altretamine (Hexalen)</t>
  </si>
  <si>
    <t>Arsenic Trioxide (Sodium Meta-Arsenite)</t>
  </si>
  <si>
    <t>Azacitidine (Vidaza)</t>
  </si>
  <si>
    <t>Bendamustine Hcl</t>
  </si>
  <si>
    <t>Bleomycin Sulfate</t>
  </si>
  <si>
    <t>Busulfan</t>
  </si>
  <si>
    <t>Capecitabine (Xeloda)</t>
  </si>
  <si>
    <t>Carboplatin</t>
  </si>
  <si>
    <t>Carmofur</t>
  </si>
  <si>
    <t>Carmustine</t>
  </si>
  <si>
    <t>Chlorambucil</t>
  </si>
  <si>
    <t>Cisplatin</t>
  </si>
  <si>
    <t>Cladribine</t>
  </si>
  <si>
    <t>Clofarabine</t>
  </si>
  <si>
    <t>Cyclophosphamide Monohydrate</t>
  </si>
  <si>
    <t>Cytarabine</t>
  </si>
  <si>
    <t>Dacarbazine (Dtic-Dome)</t>
  </si>
  <si>
    <t>Docetaxel (Taxotere)</t>
  </si>
  <si>
    <t>Doxorubicin (Adriamycin)</t>
  </si>
  <si>
    <t>Epirubicin Hydrochloride</t>
  </si>
  <si>
    <t>Estramustine</t>
  </si>
  <si>
    <t>Etoposide (Vp-16)</t>
  </si>
  <si>
    <t>Floxuridine</t>
  </si>
  <si>
    <t>Fludarabine (Fludara)</t>
  </si>
  <si>
    <t>Ftorafur (Tegafur)</t>
  </si>
  <si>
    <t>Gemcitabine Hydrochloride</t>
  </si>
  <si>
    <t>Ifosfamide</t>
  </si>
  <si>
    <t>Irinotecan</t>
  </si>
  <si>
    <t>Lomustine (Ceenu)</t>
  </si>
  <si>
    <t>Mechlorethamine Hcl</t>
  </si>
  <si>
    <t>Mercaptopurine</t>
  </si>
  <si>
    <t>Methazolastone (Temozolomide)</t>
  </si>
  <si>
    <t>Mitotane (Lysodren)</t>
  </si>
  <si>
    <t>Mitoxantrone</t>
  </si>
  <si>
    <t>Nelarabine (Arranon)</t>
  </si>
  <si>
    <t>Oxaliplatin (Eloxatin)</t>
  </si>
  <si>
    <t>Paclitaxel (Taxol)</t>
  </si>
  <si>
    <t>Pemetrexed Disodium</t>
  </si>
  <si>
    <t>Phenylbutyric Acid (Chlorambucil)</t>
  </si>
  <si>
    <t>Procarbazine Hcl</t>
  </si>
  <si>
    <t>Streptozotocin (Zanosar)</t>
  </si>
  <si>
    <t>Teniposide (Vumon)</t>
  </si>
  <si>
    <t>Topotecan Hcl</t>
  </si>
  <si>
    <t>Vincristine</t>
  </si>
  <si>
    <t>Vinorelbine (Navelbine)</t>
  </si>
  <si>
    <t>Abiraterone Acetate</t>
  </si>
  <si>
    <t>Anastrozole (Arimidex)</t>
  </si>
  <si>
    <t>Bicalutamide</t>
  </si>
  <si>
    <t>Diethylstilbestrol (Stilbestrol)</t>
  </si>
  <si>
    <t>Flutamide (Eulexin)</t>
  </si>
  <si>
    <t>Fulvestrant (Faslodex)</t>
  </si>
  <si>
    <t>Letrozole</t>
  </si>
  <si>
    <t>Mdv3100 (Enzalutamide)</t>
  </si>
  <si>
    <t>Tamoxifen</t>
  </si>
  <si>
    <t>Toremifene Citrate</t>
  </si>
  <si>
    <t>Histamine Dihydrochloride</t>
  </si>
  <si>
    <t>Lenalidomide</t>
  </si>
  <si>
    <t>Pomalidomide</t>
  </si>
  <si>
    <t>Afatinib (Bibw2992)</t>
  </si>
  <si>
    <t>Axitinib</t>
  </si>
  <si>
    <t>Bortezomib (Velcade)</t>
  </si>
  <si>
    <t>Bosutinib (Ski-606)</t>
  </si>
  <si>
    <t>Crizotinib (Pf-02341066)</t>
  </si>
  <si>
    <t>Dasatinib (Bms-354825)</t>
  </si>
  <si>
    <t>Decitabine</t>
  </si>
  <si>
    <t>Erlotinib Hcl</t>
  </si>
  <si>
    <t>Everolimus (Rad001)</t>
  </si>
  <si>
    <t>Gefitinib (Iressa)</t>
  </si>
  <si>
    <t>Imatinib Mesylate</t>
  </si>
  <si>
    <t>Lapatinib Ditosylate (Tykerb)</t>
  </si>
  <si>
    <t>Nilotinib (Amn-107)</t>
  </si>
  <si>
    <t>Olaparib (Azd2281)</t>
  </si>
  <si>
    <t>Pazopanib Hcl</t>
  </si>
  <si>
    <t>Ponatinib (Ap24534)</t>
  </si>
  <si>
    <t>Regorafenib (Bay 73-4506)</t>
  </si>
  <si>
    <t>Ruxolitinib (Incb018424)</t>
  </si>
  <si>
    <t>Sorafenib (Nexavar)</t>
  </si>
  <si>
    <t>Sunitinib Malate (Sutent)</t>
  </si>
  <si>
    <t>Temsirolimus (Torisel)</t>
  </si>
  <si>
    <t>Tofacitinib Citrate (Cp-690550 Citrate)</t>
  </si>
  <si>
    <t>Tretinoin (Aberela)</t>
  </si>
  <si>
    <t>Vandetanib (Zactima)</t>
  </si>
  <si>
    <t>Vemurafenib (Plx4032)</t>
  </si>
  <si>
    <t>Vismodegib (Gdc-0449)</t>
  </si>
  <si>
    <t>Vorinostat (Saha)</t>
  </si>
  <si>
    <t>Xl-184 (Cabozantinib)</t>
  </si>
  <si>
    <t>10-Dab (10-Deacetylbaccatin)</t>
  </si>
  <si>
    <t>Ammonium Tetramolybdate</t>
  </si>
  <si>
    <t>Ancitabine Hydrochloride</t>
  </si>
  <si>
    <t>Azaguanine-8</t>
  </si>
  <si>
    <t>Doxifluridine</t>
  </si>
  <si>
    <t>Genistein</t>
  </si>
  <si>
    <t>Formestane</t>
  </si>
  <si>
    <t>Melengestrol Acetate</t>
  </si>
  <si>
    <t>2-Methoxyestradiol</t>
  </si>
  <si>
    <t>Amuvatinib (Mp-470)</t>
  </si>
  <si>
    <t>AZD2461</t>
  </si>
  <si>
    <t>Dacomitinib (Pf299804,Pf-00299804)</t>
  </si>
  <si>
    <t>Danusertib (Pha-739358)</t>
  </si>
  <si>
    <t>Dovitinib (Tki-258)</t>
  </si>
  <si>
    <t>Lonidamine</t>
  </si>
  <si>
    <t>Masitinib</t>
  </si>
  <si>
    <t>Neratinib</t>
  </si>
  <si>
    <t>Proadifen Hydrochloride</t>
  </si>
  <si>
    <t>Saracatinib</t>
  </si>
  <si>
    <t>Tetrabromo Azabenzimidazole (Tbb)</t>
  </si>
  <si>
    <t>Vatalanib</t>
  </si>
  <si>
    <t>Aspirin (Acetylsalicylic Acid)</t>
  </si>
  <si>
    <t>Atazanavir Sulfate</t>
  </si>
  <si>
    <t>Azithromycin (Zithromax)</t>
  </si>
  <si>
    <t>Bepotastine Besilate</t>
  </si>
  <si>
    <t>Carbazochrome Sodium Sulfonate</t>
  </si>
  <si>
    <t>Chloroquine Phosphate</t>
  </si>
  <si>
    <t>Cinacalcet Hydrochloride（Amg-073 Hcl）</t>
  </si>
  <si>
    <t>Clomifene Citrate (Serophene)</t>
  </si>
  <si>
    <t>Eltrombopag (SB-497115-GR)</t>
  </si>
  <si>
    <t>Esomeprazole Sodium (Nexium)</t>
  </si>
  <si>
    <t>Famciclovir (Famvir)</t>
  </si>
  <si>
    <t>Flunarizine 2hcl</t>
  </si>
  <si>
    <t>Itraconazole (Sporanox)</t>
  </si>
  <si>
    <t>Lamotrigine</t>
  </si>
  <si>
    <t>Linagliptin (Bi-1356)</t>
  </si>
  <si>
    <t>Lincomycin Hydrochloride (Lincocin)</t>
  </si>
  <si>
    <t>Methacycline Hydrochloride (Physiomycine)</t>
  </si>
  <si>
    <t>Miltefosine (Hexadecyl Phosphocholine)</t>
  </si>
  <si>
    <t>Naloxone Hcl</t>
  </si>
  <si>
    <t>Nelfinavir mesylate</t>
  </si>
  <si>
    <t>Nilvadipine (Arc029)</t>
  </si>
  <si>
    <t>Phenylbutazone (Butazolidin, Butatron)</t>
  </si>
  <si>
    <t>Pioglitazone (Actos)</t>
  </si>
  <si>
    <t>Rosiglitazone (Avandia)</t>
  </si>
  <si>
    <t>Sulindac (Clinoril)</t>
  </si>
  <si>
    <t>Tolbutamide</t>
  </si>
  <si>
    <t>Tolnaftate</t>
  </si>
  <si>
    <t>Zoledronic Acid</t>
  </si>
  <si>
    <t>Artemether (Sm-224)</t>
  </si>
  <si>
    <t>Bindarit</t>
  </si>
  <si>
    <t>Cantharidin</t>
  </si>
  <si>
    <t>Cepharanthine</t>
  </si>
  <si>
    <t>Clorsulon</t>
  </si>
  <si>
    <t>DAPT (GSI-IX)</t>
  </si>
  <si>
    <t>Moroxydine</t>
  </si>
  <si>
    <t>Paeoniflorin</t>
  </si>
  <si>
    <t>Temocapril Hcl</t>
  </si>
  <si>
    <t>Raw data (Plate 1)</t>
  </si>
  <si>
    <t>Raw data (Plate 2)</t>
  </si>
  <si>
    <t>Raw data (Plate 3)</t>
  </si>
  <si>
    <t>Raw data (Plate 4)</t>
  </si>
  <si>
    <t>Data analysis</t>
  </si>
  <si>
    <t>BRC20160202 human breast cancer patient cells used.</t>
  </si>
  <si>
    <t>3000 cells/well seeded and treated on 20160229.</t>
  </si>
  <si>
    <t>3h Alamarblue assay performed on 20160303 (72 hr treatment)</t>
  </si>
  <si>
    <t>Experimental procedure</t>
  </si>
  <si>
    <t>20 µM</t>
  </si>
  <si>
    <t>6.7 µM</t>
  </si>
  <si>
    <t>2.2 µM</t>
  </si>
  <si>
    <t>0.74 µM</t>
  </si>
  <si>
    <t>0.25 µM</t>
  </si>
  <si>
    <t>0.08 µM</t>
  </si>
  <si>
    <t>0.027 µM</t>
  </si>
  <si>
    <t>0.009 µM</t>
  </si>
  <si>
    <t>DMSO mean p1</t>
  </si>
  <si>
    <t>DMSO mean p2</t>
  </si>
  <si>
    <t>DMSO mean p3</t>
  </si>
  <si>
    <t>DMSO mean p4</t>
  </si>
  <si>
    <t>Cancer chemotherapy</t>
  </si>
  <si>
    <t>Thioredoxin reductase</t>
  </si>
  <si>
    <t>FDA</t>
  </si>
  <si>
    <t>Drug</t>
  </si>
  <si>
    <t>Type</t>
  </si>
  <si>
    <t>Target</t>
  </si>
  <si>
    <t>Approval</t>
  </si>
  <si>
    <t>Cancer targeted therapy</t>
  </si>
  <si>
    <t>Proteasome</t>
  </si>
  <si>
    <t>PP2A</t>
  </si>
  <si>
    <t>Not Approved (Clinical trials)</t>
  </si>
  <si>
    <t>N/A</t>
  </si>
  <si>
    <t>JAN</t>
  </si>
  <si>
    <t xml:space="preserve">Calcimimetic </t>
  </si>
  <si>
    <t>c-Met</t>
  </si>
  <si>
    <t>EGFR</t>
  </si>
  <si>
    <t>Aurora kinase</t>
  </si>
  <si>
    <t>Src, Bcr-Abl, c-Kit</t>
  </si>
  <si>
    <t>Topoisomerase</t>
  </si>
  <si>
    <t>Mechlorethamine HCl</t>
  </si>
  <si>
    <t>DNA/RNA Synthesis</t>
  </si>
  <si>
    <t>HIV protease</t>
  </si>
  <si>
    <t>Bcr-Abl</t>
  </si>
  <si>
    <t>Abl</t>
  </si>
  <si>
    <t>VEGFR, PDGFR, c-Kit, Flt</t>
  </si>
  <si>
    <t>Cancer hormone therapy</t>
  </si>
  <si>
    <t>Estrogen receptor</t>
  </si>
  <si>
    <t>mTOR</t>
  </si>
  <si>
    <t>VEGFR</t>
  </si>
  <si>
    <t>HDAC</t>
  </si>
  <si>
    <t>FGFR</t>
  </si>
  <si>
    <t>BRC20160202</t>
  </si>
  <si>
    <t>Description</t>
  </si>
  <si>
    <t>Non cancer drug</t>
  </si>
  <si>
    <t>Arsenic Trioxide</t>
  </si>
  <si>
    <t>Bortezomib</t>
  </si>
  <si>
    <t>Bosutinib</t>
  </si>
  <si>
    <t>Crizotinib</t>
  </si>
  <si>
    <t>Dacomitinib</t>
  </si>
  <si>
    <t>Danusertib</t>
  </si>
  <si>
    <t>Dasatinib</t>
  </si>
  <si>
    <t>Dovitinib</t>
  </si>
  <si>
    <t>Doxorubicin</t>
  </si>
  <si>
    <t>Nilotinib</t>
  </si>
  <si>
    <t>Ponatinib</t>
  </si>
  <si>
    <t>Sunitinib Malate</t>
  </si>
  <si>
    <t>Temsirolimus</t>
  </si>
  <si>
    <t>Vandetanib</t>
  </si>
  <si>
    <t>Vorinostat</t>
  </si>
  <si>
    <t>IC50 (µM)</t>
  </si>
  <si>
    <t>Cinacalcet HCl</t>
  </si>
  <si>
    <t>Epirubicin HCl</t>
  </si>
  <si>
    <t>Topotecan HCl</t>
  </si>
  <si>
    <t>INN (Phase 2)</t>
  </si>
  <si>
    <t>INN, USAN (Phase 2)</t>
  </si>
  <si>
    <t>Src,Abl</t>
  </si>
  <si>
    <t>Microtubule</t>
  </si>
  <si>
    <t>Not approved (precursor of the approved taxane)</t>
  </si>
  <si>
    <t>HIF</t>
  </si>
  <si>
    <t>Not Approved (Phase 2 Clinical trials)</t>
  </si>
  <si>
    <t>Androgen synthesis</t>
  </si>
  <si>
    <t>DHFR</t>
  </si>
  <si>
    <t>EGFR, HER2</t>
  </si>
  <si>
    <t>Chelating copper</t>
  </si>
  <si>
    <t>Not Approved (Phase 2 clinical trials)</t>
  </si>
  <si>
    <t>c-Kit, PDGFR, FLT3</t>
  </si>
  <si>
    <t>INN, USAN (Phase 2 clinical trials)</t>
  </si>
  <si>
    <t>Aromatase</t>
  </si>
  <si>
    <t>INN, MI</t>
  </si>
  <si>
    <t>Anti-malarial</t>
  </si>
  <si>
    <t>COX-3, ROS</t>
  </si>
  <si>
    <t>INN (Phase 4 clinical trials)</t>
  </si>
  <si>
    <t>Anti-inflammatory</t>
  </si>
  <si>
    <t>COX-1, -2</t>
  </si>
  <si>
    <t>Anti-viral</t>
  </si>
  <si>
    <t>VEGFR, PDGFR, c-Kit</t>
  </si>
  <si>
    <t>PARP</t>
  </si>
  <si>
    <t>Not Approved (Phase 1 clinical trials)</t>
  </si>
  <si>
    <t>Anti-bacterial</t>
  </si>
  <si>
    <t>50S ribosome</t>
  </si>
  <si>
    <t>Anti-histamine</t>
  </si>
  <si>
    <t>Histamine Receptor</t>
  </si>
  <si>
    <t xml:space="preserve">Androgen Receptor </t>
  </si>
  <si>
    <t>NF-kB</t>
  </si>
  <si>
    <t>INN (Phase 2 clinical trials)</t>
  </si>
  <si>
    <t>Anti-hemorrhagic</t>
  </si>
  <si>
    <t>α-adrenoreceptors</t>
  </si>
  <si>
    <t>Lysosomes</t>
  </si>
  <si>
    <t>Ovulatory stimulant</t>
  </si>
  <si>
    <t>Estrogen/progestogen Receptor</t>
  </si>
  <si>
    <t>Anthelmintic</t>
  </si>
  <si>
    <t>8-phosphoglycerate kinase and phospho-glyceromutase</t>
  </si>
  <si>
    <t>USAN, USP, INN, BAN</t>
  </si>
  <si>
    <t>Anti-neurodegenerative</t>
  </si>
  <si>
    <t xml:space="preserve"> γ-secretase</t>
  </si>
  <si>
    <t>Not approved</t>
  </si>
  <si>
    <t>DNA methyltransferase</t>
  </si>
  <si>
    <t>INN, JAN</t>
  </si>
  <si>
    <t>Anti-thrombocytopenic</t>
  </si>
  <si>
    <t xml:space="preserve"> c-mpl (TpoR) receptor agonist</t>
  </si>
  <si>
    <t>Antacid</t>
  </si>
  <si>
    <t>ATPase</t>
  </si>
  <si>
    <t xml:space="preserve">mTOR </t>
  </si>
  <si>
    <t>Vasodilator</t>
  </si>
  <si>
    <t>Calcium Channel</t>
  </si>
  <si>
    <t xml:space="preserve">Androgen receptor </t>
  </si>
  <si>
    <t>INN, BAN</t>
  </si>
  <si>
    <t>Cancer immunotherapy</t>
  </si>
  <si>
    <t>Enhancing IL-2</t>
  </si>
  <si>
    <t>PDGFR, c-Kit, Bcr-Abl</t>
  </si>
  <si>
    <t>Anti-fungal</t>
  </si>
  <si>
    <t>14-a-demethylase</t>
  </si>
  <si>
    <t>Anti-convulsant</t>
  </si>
  <si>
    <t>Sodium Channel</t>
  </si>
  <si>
    <t>Immunomodulator</t>
  </si>
  <si>
    <t>Anti-diabetic</t>
  </si>
  <si>
    <t>Dipeptidyl peptidase-4 (DPP-4)</t>
  </si>
  <si>
    <t>Hexokinase</t>
  </si>
  <si>
    <t>INN, BAN, (Phase 3 clinical trials)</t>
  </si>
  <si>
    <t>c-Kit, PDGFR, FGFR</t>
  </si>
  <si>
    <t>INN (Phase 2/3 clinical trials)</t>
  </si>
  <si>
    <t>Megestrol Acetate</t>
  </si>
  <si>
    <t xml:space="preserve">Progestogen Receptor </t>
  </si>
  <si>
    <t>30S ribosome</t>
  </si>
  <si>
    <t>Anti-protozoal</t>
  </si>
  <si>
    <t>AKT</t>
  </si>
  <si>
    <t>Adrenal cortex</t>
  </si>
  <si>
    <t>INN, BAN, DCF</t>
  </si>
  <si>
    <t>Narcotic antagonist</t>
  </si>
  <si>
    <t>Opioid Receptor</t>
  </si>
  <si>
    <t>HER2, EGFR</t>
  </si>
  <si>
    <t>Anti-hypertensive</t>
  </si>
  <si>
    <t>Not Approved (Phase 4 Clinical trials)</t>
  </si>
  <si>
    <t>Prostaglandin H synthase</t>
  </si>
  <si>
    <t>PPAR-g agonist</t>
  </si>
  <si>
    <t>Cytochrome P450</t>
  </si>
  <si>
    <t>INN, USAN</t>
  </si>
  <si>
    <t>Procarbazine HCl</t>
  </si>
  <si>
    <t>JAK</t>
  </si>
  <si>
    <t>Src, Bcr-Abl</t>
  </si>
  <si>
    <t>VEGFR, PDGFR, Raf</t>
  </si>
  <si>
    <t>Angiotensin-I converting enzyme (ACE)</t>
  </si>
  <si>
    <t>USAN, INN, BAN, JAN</t>
  </si>
  <si>
    <t>Casein kinase-2 (CK2)</t>
  </si>
  <si>
    <t>Not Approved</t>
  </si>
  <si>
    <t>Potassium Channel</t>
  </si>
  <si>
    <t>Squalene epoxidase</t>
  </si>
  <si>
    <t>PML-RAR fusion protein</t>
  </si>
  <si>
    <t>B-Raf</t>
  </si>
  <si>
    <t>Hedgehog</t>
  </si>
  <si>
    <t>Anti-osteoporotic </t>
  </si>
  <si>
    <t>Farnesyl pyrophosphate (FPP) synthase</t>
  </si>
  <si>
    <t>&gt;20</t>
  </si>
  <si>
    <t>10-Dab</t>
  </si>
  <si>
    <t>Abitrexate</t>
  </si>
  <si>
    <t>Adrucil</t>
  </si>
  <si>
    <t xml:space="preserve">Afatinib </t>
  </si>
  <si>
    <t>Xl-184</t>
  </si>
  <si>
    <t>Vismodegib</t>
  </si>
  <si>
    <t xml:space="preserve">Vinorelbine </t>
  </si>
  <si>
    <t xml:space="preserve">Vemurafenib </t>
  </si>
  <si>
    <t xml:space="preserve">Tretinoin </t>
  </si>
  <si>
    <t xml:space="preserve">Tofacitinib Citrate </t>
  </si>
  <si>
    <t>Teniposide</t>
  </si>
  <si>
    <t xml:space="preserve">Sulindac </t>
  </si>
  <si>
    <t>Streptozotocin</t>
  </si>
  <si>
    <t xml:space="preserve">Sorafenib </t>
  </si>
  <si>
    <t>Ruxolitinib</t>
  </si>
  <si>
    <t>Rosiglitazone</t>
  </si>
  <si>
    <t xml:space="preserve">Regorafenib </t>
  </si>
  <si>
    <t xml:space="preserve">Pioglitazone </t>
  </si>
  <si>
    <t>Phenylbutyric Acid</t>
  </si>
  <si>
    <t>Phenylbutazone</t>
  </si>
  <si>
    <t>Paclitaxel</t>
  </si>
  <si>
    <t xml:space="preserve">Oxaliplatin </t>
  </si>
  <si>
    <t xml:space="preserve">Olaparib </t>
  </si>
  <si>
    <t>Nilvadipine</t>
  </si>
  <si>
    <t xml:space="preserve">Nelarabine </t>
  </si>
  <si>
    <t xml:space="preserve">Mitotane </t>
  </si>
  <si>
    <t xml:space="preserve">Miltefosine  </t>
  </si>
  <si>
    <t xml:space="preserve">Methazolastone </t>
  </si>
  <si>
    <t xml:space="preserve">Methacycline Hydrochloride </t>
  </si>
  <si>
    <t xml:space="preserve">Mdv3100 </t>
  </si>
  <si>
    <t xml:space="preserve">Lomustine </t>
  </si>
  <si>
    <t xml:space="preserve">Lincomycin Hydrochloride </t>
  </si>
  <si>
    <t xml:space="preserve">Linagliptin </t>
  </si>
  <si>
    <t xml:space="preserve">Lapatinib Ditosylate </t>
  </si>
  <si>
    <t xml:space="preserve">Itraconazole </t>
  </si>
  <si>
    <t xml:space="preserve">Gefitinib </t>
  </si>
  <si>
    <t xml:space="preserve">Fulvestrant </t>
  </si>
  <si>
    <t xml:space="preserve">Ftorafur </t>
  </si>
  <si>
    <t xml:space="preserve">Flutamide </t>
  </si>
  <si>
    <t xml:space="preserve">Fludarabine </t>
  </si>
  <si>
    <t xml:space="preserve">Famciclovir </t>
  </si>
  <si>
    <t xml:space="preserve">Everolimus </t>
  </si>
  <si>
    <t xml:space="preserve">Etoposide </t>
  </si>
  <si>
    <t xml:space="preserve">Esomeprazole Sodium </t>
  </si>
  <si>
    <t xml:space="preserve">Eltrombopag </t>
  </si>
  <si>
    <t xml:space="preserve">Docetaxel </t>
  </si>
  <si>
    <t xml:space="preserve">Diethylstilbestrol </t>
  </si>
  <si>
    <t xml:space="preserve">DAPT </t>
  </si>
  <si>
    <t xml:space="preserve">Dacarbazine </t>
  </si>
  <si>
    <t>Clomifene Citrate</t>
  </si>
  <si>
    <t xml:space="preserve">Capecitabine </t>
  </si>
  <si>
    <t xml:space="preserve">Azithromycin </t>
  </si>
  <si>
    <t xml:space="preserve">Azacitidine </t>
  </si>
  <si>
    <t xml:space="preserve">Aspirin  </t>
  </si>
  <si>
    <t xml:space="preserve">Artemether </t>
  </si>
  <si>
    <t>Anastrozole</t>
  </si>
  <si>
    <t xml:space="preserve">Amuvatinib </t>
  </si>
  <si>
    <t xml:space="preserve">Altretamine </t>
  </si>
  <si>
    <t>Tetrabromo Azabenzimidazole</t>
  </si>
  <si>
    <t>Epirubicin_HCl</t>
  </si>
  <si>
    <t>Topotecan_HCl</t>
  </si>
  <si>
    <t>Cinacalcet_HCl</t>
  </si>
  <si>
    <t>Nelfinavir_mesylate</t>
  </si>
  <si>
    <t>Sunitinib_Malate</t>
  </si>
  <si>
    <t>Mechlorethamine_HCl</t>
  </si>
  <si>
    <t>Arsenic_Trioxide</t>
  </si>
  <si>
    <t>Abiraterone_Acetate</t>
  </si>
  <si>
    <t>Afatinib</t>
  </si>
  <si>
    <t>Altretamine</t>
  </si>
  <si>
    <t>Ammonium_Tetramolybdate</t>
  </si>
  <si>
    <t>Amuvatinib</t>
  </si>
  <si>
    <t>Ancitabine_Hydrochloride</t>
  </si>
  <si>
    <t>Artemether</t>
  </si>
  <si>
    <t>Aspirin</t>
  </si>
  <si>
    <t>Atazanavir_Sulfate</t>
  </si>
  <si>
    <t>Azacitidine</t>
  </si>
  <si>
    <t>Azithromycin</t>
  </si>
  <si>
    <t>Bendamustine_Hcl</t>
  </si>
  <si>
    <t>Bepotastine_Besilate</t>
  </si>
  <si>
    <t>Bleomycin_Sulfate</t>
  </si>
  <si>
    <t>Capecitabine</t>
  </si>
  <si>
    <t>Carbazochrome_Sodium_Sulfonate</t>
  </si>
  <si>
    <t>Chloroquine_Phosphate</t>
  </si>
  <si>
    <t>Clomifene_Citrate</t>
  </si>
  <si>
    <t>Cyclophosphamide_Monohydrate</t>
  </si>
  <si>
    <t>Dacarbazine</t>
  </si>
  <si>
    <t>DAPT</t>
  </si>
  <si>
    <t>Diethylstilbestrol</t>
  </si>
  <si>
    <t>Docetaxel</t>
  </si>
  <si>
    <t>Eltrombopag</t>
  </si>
  <si>
    <t>Erlotinib_Hcl</t>
  </si>
  <si>
    <t>Esomeprazole_Sodium</t>
  </si>
  <si>
    <t>Etoposide</t>
  </si>
  <si>
    <t>Everolimus</t>
  </si>
  <si>
    <t>Famciclovir</t>
  </si>
  <si>
    <t>Fludarabine</t>
  </si>
  <si>
    <t>Flunarizine_2hcl</t>
  </si>
  <si>
    <t>Flutamide</t>
  </si>
  <si>
    <t>Ftorafur</t>
  </si>
  <si>
    <t>Fulvestrant</t>
  </si>
  <si>
    <t>Gefitinib</t>
  </si>
  <si>
    <t>Gemcitabine_Hydrochloride</t>
  </si>
  <si>
    <t>Histamine_Dihydrochloride</t>
  </si>
  <si>
    <t>Imatinib_Mesylate</t>
  </si>
  <si>
    <t>Itraconazole</t>
  </si>
  <si>
    <t>Lapatinib_Ditosylate</t>
  </si>
  <si>
    <t>Linagliptin</t>
  </si>
  <si>
    <t>Lincomycin_Hydrochloride</t>
  </si>
  <si>
    <t>Lomustine</t>
  </si>
  <si>
    <t>Mdv3100</t>
  </si>
  <si>
    <t>Megestrol_Acetate</t>
  </si>
  <si>
    <t>Methacycline_Hydrochloride</t>
  </si>
  <si>
    <t>Methazolastone</t>
  </si>
  <si>
    <t>Miltefosine</t>
  </si>
  <si>
    <t>Mitotane</t>
  </si>
  <si>
    <t>Naloxone_Hcl</t>
  </si>
  <si>
    <t>Nelarabine</t>
  </si>
  <si>
    <t>Olaparib</t>
  </si>
  <si>
    <t>Oxaliplatin</t>
  </si>
  <si>
    <t>Pazopanib_Hcl</t>
  </si>
  <si>
    <t>Pemetrexed_Disodium</t>
  </si>
  <si>
    <t>Phenylbutyric_Acid</t>
  </si>
  <si>
    <t>Pioglitazone</t>
  </si>
  <si>
    <t>Proadifen_Hydrochloride</t>
  </si>
  <si>
    <t>Procarbazine_HCl</t>
  </si>
  <si>
    <t>Regorafenib</t>
  </si>
  <si>
    <t>Sorafenib</t>
  </si>
  <si>
    <t>Sulindac</t>
  </si>
  <si>
    <t>Temocapril_Hcl</t>
  </si>
  <si>
    <t>Tetrabromo_Azabenzimidazole</t>
  </si>
  <si>
    <t>Tofacitinib_Citrate</t>
  </si>
  <si>
    <t>Toremifene_Citrate</t>
  </si>
  <si>
    <t>Tretinoin</t>
  </si>
  <si>
    <t>Vemurafenib</t>
  </si>
  <si>
    <t>Vinorelbine</t>
  </si>
  <si>
    <t>Zoledronic_Acid</t>
  </si>
  <si>
    <t>chr -</t>
  </si>
  <si>
    <t>chrx</t>
  </si>
  <si>
    <t>chry</t>
  </si>
  <si>
    <t>Karyotype</t>
  </si>
  <si>
    <t>FDA status</t>
  </si>
  <si>
    <t>cancer=1</t>
  </si>
  <si>
    <t>cancer=0</t>
  </si>
  <si>
    <t>Drug cancer related or not</t>
  </si>
  <si>
    <t>fda=1</t>
  </si>
  <si>
    <t>fda=0</t>
  </si>
  <si>
    <t>Text</t>
  </si>
  <si>
    <t>Others</t>
  </si>
  <si>
    <t>Kinase-Phosphatase</t>
  </si>
  <si>
    <t>Channel</t>
  </si>
  <si>
    <t>Receptor</t>
  </si>
  <si>
    <t>Transcription Factor</t>
  </si>
  <si>
    <t>metabolism</t>
  </si>
  <si>
    <t>Groups</t>
  </si>
  <si>
    <t>Chr</t>
  </si>
  <si>
    <t>Start</t>
  </si>
  <si>
    <t>End</t>
  </si>
  <si>
    <t>IDs</t>
  </si>
  <si>
    <t>IC50</t>
  </si>
  <si>
    <t>Histogram</t>
  </si>
  <si>
    <t>Heatmap</t>
  </si>
  <si>
    <t>Value</t>
  </si>
  <si>
    <t>Highlights</t>
  </si>
  <si>
    <t>Color</t>
  </si>
  <si>
    <t>chr1</t>
  </si>
  <si>
    <t>chr4</t>
  </si>
  <si>
    <t>chr8</t>
  </si>
  <si>
    <t>chr12</t>
  </si>
  <si>
    <t>chr15</t>
  </si>
  <si>
    <t>chr18</t>
  </si>
  <si>
    <t>chr21</t>
  </si>
  <si>
    <t>Group Name</t>
  </si>
  <si>
    <t>DNA/RNA_Synthesis</t>
  </si>
  <si>
    <t>Transcription_Factor</t>
  </si>
  <si>
    <t>ln=s</t>
  </si>
  <si>
    <t>ln=l</t>
  </si>
  <si>
    <t>ln=m</t>
  </si>
  <si>
    <t>ID</t>
  </si>
  <si>
    <t>Name</t>
  </si>
  <si>
    <t>Raw Data</t>
  </si>
  <si>
    <t>FDA/Not</t>
  </si>
  <si>
    <t>Cancer/Not</t>
  </si>
  <si>
    <t>Drug Highlights</t>
  </si>
  <si>
    <t>Drug Text</t>
  </si>
  <si>
    <t>fill_color=vlgrey</t>
  </si>
  <si>
    <t>fill_color=dgrey</t>
  </si>
  <si>
    <t>TF</t>
  </si>
  <si>
    <t>Breast</t>
  </si>
  <si>
    <t>10-Deacetylbaccatin</t>
  </si>
  <si>
    <t>Alectinib</t>
  </si>
  <si>
    <t>Belinostat</t>
  </si>
  <si>
    <t>Bergapten</t>
  </si>
  <si>
    <t>Bleomycin</t>
  </si>
  <si>
    <t>Cabozantinib</t>
  </si>
  <si>
    <t>Cephalomannine</t>
  </si>
  <si>
    <t>Ceritinib</t>
  </si>
  <si>
    <t>Cyclophosphamide</t>
  </si>
  <si>
    <t>Dexamethasone</t>
  </si>
  <si>
    <t>Enzalutamide</t>
  </si>
  <si>
    <t>Exemestane</t>
  </si>
  <si>
    <t>Fluorouracil</t>
  </si>
  <si>
    <t>Ibrutinib</t>
  </si>
  <si>
    <t>Idelalisib</t>
  </si>
  <si>
    <t>Ixabepilone</t>
  </si>
  <si>
    <t>Methotrexate</t>
  </si>
  <si>
    <t>Osimertinib</t>
  </si>
  <si>
    <t>Palbociclib</t>
  </si>
  <si>
    <t>Plerixafor</t>
  </si>
  <si>
    <t>Pralatrexate</t>
  </si>
  <si>
    <t>Prednisone</t>
  </si>
  <si>
    <t>Romidepsin</t>
  </si>
  <si>
    <t>Thioguanine</t>
  </si>
  <si>
    <t>Thiotepa</t>
  </si>
  <si>
    <t>Toremifene</t>
  </si>
  <si>
    <t>Venetoclax</t>
  </si>
  <si>
    <t>Ziv-Aflibercept</t>
  </si>
  <si>
    <t>Abiraterone_acetate</t>
  </si>
  <si>
    <t>Ammonium_tetramolybdate</t>
  </si>
  <si>
    <t>Ancitabine_hydrochloride</t>
  </si>
  <si>
    <t>Atazanavir_sulfate</t>
  </si>
  <si>
    <t>Bendamustine_hydrochloride</t>
  </si>
  <si>
    <t>Bepotastine_besilate</t>
  </si>
  <si>
    <t>Carbazochrome_sodium_sulfonate</t>
  </si>
  <si>
    <t>Chloroquine_phosphate</t>
  </si>
  <si>
    <t>Cinacalcet_hydrochloride</t>
  </si>
  <si>
    <t>Clomifene_citrate</t>
  </si>
  <si>
    <t>Daunorubicin_Hydrochloride</t>
  </si>
  <si>
    <t>Doxorubicin_Hydrochloride</t>
  </si>
  <si>
    <t>Epirubicin_hydrochloride</t>
  </si>
  <si>
    <t>Eribulin_Mesylate</t>
  </si>
  <si>
    <t>Erlotinib_hydrochloride</t>
  </si>
  <si>
    <t>Esomeprazole_sodium</t>
  </si>
  <si>
    <t>Etoposide_Phosphate</t>
  </si>
  <si>
    <t>Fludarabine_Phosphate</t>
  </si>
  <si>
    <t>Flunarizine_dihydrochloride</t>
  </si>
  <si>
    <t>Gemcitabine_hydrochloride</t>
  </si>
  <si>
    <t>Geniposidic_acid</t>
  </si>
  <si>
    <t>Goserelin_Acetate</t>
  </si>
  <si>
    <t>Histamine_dihydrochloride</t>
  </si>
  <si>
    <t>Idarubicin_Hydrochloride</t>
  </si>
  <si>
    <t>Irinotecan_Hydrochloride</t>
  </si>
  <si>
    <t>Leucovorin_Calcium</t>
  </si>
  <si>
    <t>Lincomycin_hydrochloride</t>
  </si>
  <si>
    <t>Mechlorethamine_hydrochloride</t>
  </si>
  <si>
    <t>Megestrol_acetate</t>
  </si>
  <si>
    <t>Mesna_and_Ifosfamide</t>
  </si>
  <si>
    <t>Methacycline_hydrochloride</t>
  </si>
  <si>
    <t>Mitomycin_C</t>
  </si>
  <si>
    <t>Mitoxantrone_Hydrochloride</t>
  </si>
  <si>
    <t>Naloxone_hydrochloride</t>
  </si>
  <si>
    <t>Omacetaxine_Mepesuccinate</t>
  </si>
  <si>
    <t>Pamidronate_Disodium</t>
  </si>
  <si>
    <t>Pazopanib_hydrochloride</t>
  </si>
  <si>
    <t>Pemetrexed_disodium</t>
  </si>
  <si>
    <t>Ponatinib_Hydrochloride</t>
  </si>
  <si>
    <t>Proadifen_hydrochloride</t>
  </si>
  <si>
    <t>Procarbazine_hydrochloride</t>
  </si>
  <si>
    <t>Sorafenib_Tosylate</t>
  </si>
  <si>
    <t>Sunitinib_malate</t>
  </si>
  <si>
    <t>Tamoxifen_Citrate</t>
  </si>
  <si>
    <t>Temocapril_hydrochloride</t>
  </si>
  <si>
    <t>Tetrabromo_azabenzimidazole</t>
  </si>
  <si>
    <t>Tofacitinib_citrate</t>
  </si>
  <si>
    <t>Topotecan_hydrochloride</t>
  </si>
  <si>
    <t>Trifluridine_and_Tipiracil_hydrochloride</t>
  </si>
  <si>
    <t>Vemurafenib_(PLX4032)</t>
  </si>
  <si>
    <t>Vinblastine_Sulfate</t>
  </si>
  <si>
    <t>Zoledronic_acid</t>
  </si>
  <si>
    <t>Breast/Not</t>
  </si>
  <si>
    <t>Breas Cancer Related Highlights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</si>
</sst>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Arial"/>
      <family val="2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2" fontId="0" fillId="0" borderId="0" xfId="0" applyNumberFormat="1" applyFill="1"/>
    <xf numFmtId="0" fontId="1" fillId="0" borderId="0" xfId="0" applyFont="1" applyFill="1"/>
    <xf numFmtId="2" fontId="1" fillId="0" borderId="0" xfId="0" applyNumberFormat="1" applyFont="1" applyFill="1"/>
    <xf numFmtId="0" fontId="0" fillId="0" borderId="1" xfId="0" applyFill="1" applyBorder="1"/>
    <xf numFmtId="0" fontId="0" fillId="2" borderId="1" xfId="0" applyFill="1" applyBorder="1"/>
    <xf numFmtId="0" fontId="0" fillId="3" borderId="1" xfId="0" applyFill="1" applyBorder="1"/>
    <xf numFmtId="2" fontId="1" fillId="0" borderId="0" xfId="0" applyNumberFormat="1" applyFont="1" applyFill="1" applyBorder="1"/>
    <xf numFmtId="0" fontId="1" fillId="4" borderId="0" xfId="0" applyFont="1" applyFill="1" applyAlignment="1">
      <alignment vertical="center"/>
    </xf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1" fillId="4" borderId="2" xfId="0" applyFont="1" applyFill="1" applyBorder="1" applyAlignment="1">
      <alignment vertical="center"/>
    </xf>
    <xf numFmtId="0" fontId="0" fillId="0" borderId="3" xfId="0" applyBorder="1"/>
    <xf numFmtId="0" fontId="0" fillId="0" borderId="4" xfId="0" applyBorder="1"/>
    <xf numFmtId="0" fontId="7" fillId="0" borderId="1" xfId="0" applyFont="1" applyBorder="1" applyAlignment="1">
      <alignment horizontal="center" vertical="center"/>
    </xf>
    <xf numFmtId="0" fontId="7" fillId="0" borderId="1" xfId="0" applyFont="1" applyBorder="1"/>
    <xf numFmtId="0" fontId="7" fillId="0" borderId="5" xfId="0" applyFont="1" applyBorder="1" applyAlignment="1">
      <alignment horizontal="center" vertical="center"/>
    </xf>
    <xf numFmtId="0" fontId="7" fillId="0" borderId="5" xfId="0" applyFont="1" applyBorder="1"/>
    <xf numFmtId="0" fontId="6" fillId="0" borderId="12" xfId="0" applyFont="1" applyBorder="1"/>
    <xf numFmtId="0" fontId="7" fillId="0" borderId="13" xfId="0" applyFont="1" applyBorder="1"/>
    <xf numFmtId="0" fontId="6" fillId="0" borderId="14" xfId="0" applyFont="1" applyBorder="1"/>
    <xf numFmtId="0" fontId="7" fillId="0" borderId="15" xfId="0" applyFont="1" applyBorder="1"/>
    <xf numFmtId="0" fontId="6" fillId="0" borderId="9" xfId="0" applyFont="1" applyBorder="1"/>
    <xf numFmtId="0" fontId="7" fillId="0" borderId="10" xfId="0" applyFont="1" applyBorder="1"/>
    <xf numFmtId="0" fontId="7" fillId="0" borderId="11" xfId="0" applyFont="1" applyBorder="1"/>
    <xf numFmtId="0" fontId="5" fillId="5" borderId="10" xfId="0" applyFont="1" applyFill="1" applyBorder="1" applyAlignment="1">
      <alignment horizontal="center" vertical="center"/>
    </xf>
    <xf numFmtId="0" fontId="5" fillId="5" borderId="7" xfId="0" applyFont="1" applyFill="1" applyBorder="1" applyAlignment="1">
      <alignment horizontal="center" vertic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6" fillId="0" borderId="16" xfId="0" applyFont="1" applyBorder="1"/>
    <xf numFmtId="0" fontId="7" fillId="0" borderId="17" xfId="0" applyFont="1" applyBorder="1" applyAlignment="1">
      <alignment horizontal="center" vertical="center"/>
    </xf>
    <xf numFmtId="0" fontId="7" fillId="0" borderId="17" xfId="0" applyFont="1" applyBorder="1"/>
    <xf numFmtId="0" fontId="7" fillId="0" borderId="18" xfId="0" applyFont="1" applyBorder="1"/>
    <xf numFmtId="0" fontId="7" fillId="6" borderId="1" xfId="0" applyFont="1" applyFill="1" applyBorder="1" applyAlignment="1">
      <alignment horizontal="center"/>
    </xf>
    <xf numFmtId="0" fontId="7" fillId="6" borderId="1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7" borderId="0" xfId="0" applyFill="1"/>
    <xf numFmtId="0" fontId="0" fillId="0" borderId="0" xfId="0"/>
    <xf numFmtId="0" fontId="0" fillId="0" borderId="0" xfId="0" applyBorder="1"/>
    <xf numFmtId="0" fontId="9" fillId="0" borderId="0" xfId="0" applyFont="1" applyBorder="1"/>
    <xf numFmtId="0" fontId="7" fillId="0" borderId="0" xfId="0" applyFont="1" applyBorder="1"/>
    <xf numFmtId="0" fontId="10" fillId="0" borderId="0" xfId="0" applyFont="1" applyBorder="1"/>
    <xf numFmtId="0" fontId="7" fillId="0" borderId="0" xfId="0" applyFont="1" applyBorder="1"/>
    <xf numFmtId="0" fontId="9" fillId="0" borderId="0" xfId="0" applyFont="1" applyBorder="1"/>
    <xf numFmtId="0" fontId="9" fillId="0" borderId="0" xfId="0" applyFont="1" applyBorder="1"/>
    <xf numFmtId="0" fontId="7" fillId="0" borderId="0" xfId="0" applyFont="1" applyBorder="1"/>
    <xf numFmtId="0" fontId="9" fillId="0" borderId="0" xfId="0" applyFont="1" applyBorder="1"/>
    <xf numFmtId="0" fontId="0" fillId="0" borderId="0" xfId="0" applyBorder="1"/>
    <xf numFmtId="0" fontId="7" fillId="0" borderId="0" xfId="0" applyFont="1" applyBorder="1"/>
    <xf numFmtId="0" fontId="0" fillId="0" borderId="0" xfId="0" applyBorder="1"/>
    <xf numFmtId="0" fontId="0" fillId="0" borderId="0" xfId="0"/>
    <xf numFmtId="0" fontId="0" fillId="0" borderId="0" xfId="0" applyBorder="1"/>
    <xf numFmtId="0" fontId="9" fillId="0" borderId="0" xfId="0" applyFont="1" applyBorder="1"/>
    <xf numFmtId="0" fontId="7" fillId="0" borderId="0" xfId="0" applyFont="1" applyBorder="1"/>
    <xf numFmtId="0" fontId="8" fillId="0" borderId="0" xfId="0" applyFont="1"/>
    <xf numFmtId="0" fontId="11" fillId="0" borderId="0" xfId="0" applyFont="1"/>
    <xf numFmtId="0" fontId="5" fillId="5" borderId="7" xfId="0" applyFont="1" applyFill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/>
    </xf>
    <xf numFmtId="0" fontId="5" fillId="5" borderId="9" xfId="0" applyFont="1" applyFill="1" applyBorder="1" applyAlignment="1">
      <alignment horizontal="center" vertical="center"/>
    </xf>
    <xf numFmtId="0" fontId="5" fillId="5" borderId="8" xfId="0" applyFont="1" applyFill="1" applyBorder="1" applyAlignment="1">
      <alignment horizontal="center" vertical="center"/>
    </xf>
    <xf numFmtId="0" fontId="5" fillId="5" borderId="11" xfId="0" applyFont="1" applyFill="1" applyBorder="1" applyAlignment="1">
      <alignment horizontal="center" vertical="center"/>
    </xf>
    <xf numFmtId="0" fontId="0" fillId="7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2"/>
  <sheetViews>
    <sheetView zoomScale="60" zoomScaleNormal="60" workbookViewId="0">
      <selection activeCell="H57" sqref="H57"/>
    </sheetView>
  </sheetViews>
  <sheetFormatPr defaultRowHeight="15" x14ac:dyDescent="0.25"/>
  <cols>
    <col min="1" max="1" width="4.42578125" customWidth="1"/>
    <col min="3" max="24" width="10" customWidth="1"/>
  </cols>
  <sheetData>
    <row r="1" spans="1:25" x14ac:dyDescent="0.25">
      <c r="A1" s="9" t="s">
        <v>162</v>
      </c>
    </row>
    <row r="3" spans="1:25" x14ac:dyDescent="0.25">
      <c r="A3" s="1"/>
      <c r="B3" s="2">
        <v>1</v>
      </c>
      <c r="C3" s="2">
        <v>2</v>
      </c>
      <c r="D3" s="2">
        <v>3</v>
      </c>
      <c r="E3" s="2">
        <v>4</v>
      </c>
      <c r="F3" s="2">
        <v>5</v>
      </c>
      <c r="G3" s="2">
        <v>6</v>
      </c>
      <c r="H3" s="2">
        <v>7</v>
      </c>
      <c r="I3" s="2">
        <v>8</v>
      </c>
      <c r="J3" s="2">
        <v>9</v>
      </c>
      <c r="K3" s="2">
        <v>10</v>
      </c>
      <c r="L3" s="2">
        <v>11</v>
      </c>
      <c r="M3" s="2">
        <v>12</v>
      </c>
      <c r="N3" s="2">
        <v>13</v>
      </c>
      <c r="O3" s="2">
        <v>14</v>
      </c>
      <c r="P3" s="2">
        <v>15</v>
      </c>
      <c r="Q3" s="2">
        <v>16</v>
      </c>
      <c r="R3" s="2">
        <v>17</v>
      </c>
      <c r="S3" s="2">
        <v>18</v>
      </c>
      <c r="T3" s="2">
        <v>19</v>
      </c>
      <c r="U3" s="2">
        <v>20</v>
      </c>
      <c r="V3" s="2">
        <v>21</v>
      </c>
      <c r="W3" s="2">
        <v>22</v>
      </c>
      <c r="X3" s="2">
        <v>23</v>
      </c>
      <c r="Y3" s="2">
        <v>24</v>
      </c>
    </row>
    <row r="4" spans="1:25" x14ac:dyDescent="0.25">
      <c r="A4" s="3" t="s">
        <v>0</v>
      </c>
      <c r="B4" s="4">
        <v>9.2205000000000208</v>
      </c>
      <c r="C4" s="4">
        <v>23.4255</v>
      </c>
      <c r="D4" s="4">
        <v>58.944499999999998</v>
      </c>
      <c r="E4" s="4">
        <v>73.557500000000005</v>
      </c>
      <c r="F4" s="4">
        <v>-47.926499999999997</v>
      </c>
      <c r="G4" s="4">
        <v>86.185500000000005</v>
      </c>
      <c r="H4" s="4">
        <v>-6.0464999999999796</v>
      </c>
      <c r="I4" s="4">
        <v>-35.8035</v>
      </c>
      <c r="J4" s="4">
        <v>-63.294499999999999</v>
      </c>
      <c r="K4" s="4">
        <v>-43.811500000000002</v>
      </c>
      <c r="L4" s="4">
        <v>-387.09249999999997</v>
      </c>
      <c r="M4" s="4">
        <v>-17.331499999999998</v>
      </c>
      <c r="N4" s="4">
        <v>64.637500000000003</v>
      </c>
      <c r="O4" s="4">
        <v>-390.57249999999999</v>
      </c>
      <c r="P4" s="4">
        <v>-367.63049999999998</v>
      </c>
      <c r="Q4" s="4">
        <v>56.552500000000002</v>
      </c>
      <c r="R4" s="4">
        <v>77.166499999999999</v>
      </c>
      <c r="S4" s="4">
        <v>70.281499999999994</v>
      </c>
      <c r="T4" s="4">
        <v>54.113500000000002</v>
      </c>
      <c r="U4" s="4">
        <v>51.346499999999999</v>
      </c>
      <c r="V4" s="4">
        <v>60.0715</v>
      </c>
      <c r="W4" s="4">
        <v>43.522500000000001</v>
      </c>
      <c r="X4" s="4">
        <v>31.157499999999999</v>
      </c>
      <c r="Y4" s="4">
        <v>-387.18349999999998</v>
      </c>
    </row>
    <row r="5" spans="1:25" x14ac:dyDescent="0.25">
      <c r="A5" s="3" t="s">
        <v>1</v>
      </c>
      <c r="B5" s="4">
        <v>2953.6315</v>
      </c>
      <c r="C5" s="5">
        <v>2380.0405000000001</v>
      </c>
      <c r="D5" s="5">
        <v>2517.1305000000002</v>
      </c>
      <c r="E5" s="5">
        <v>3697.7725</v>
      </c>
      <c r="F5" s="5">
        <v>2684.5095000000001</v>
      </c>
      <c r="G5" s="5">
        <v>2096.7935000000002</v>
      </c>
      <c r="H5" s="5">
        <v>1847.5105000000001</v>
      </c>
      <c r="I5" s="5">
        <v>2694.1235000000001</v>
      </c>
      <c r="J5" s="5">
        <v>2162.2305000000001</v>
      </c>
      <c r="K5" s="5">
        <v>2572.6444999999999</v>
      </c>
      <c r="L5" s="5">
        <v>2844.3825000000002</v>
      </c>
      <c r="M5" s="5">
        <v>2073.1815000000001</v>
      </c>
      <c r="N5" s="6">
        <v>2797.0605</v>
      </c>
      <c r="O5" s="6">
        <v>2422.2545</v>
      </c>
      <c r="P5" s="6">
        <v>3710.0014999999999</v>
      </c>
      <c r="Q5" s="6">
        <v>2697.8674999999998</v>
      </c>
      <c r="R5" s="6">
        <v>2062.9625000000001</v>
      </c>
      <c r="S5" s="6">
        <v>2030.3615</v>
      </c>
      <c r="T5" s="6">
        <v>2804.2995000000001</v>
      </c>
      <c r="U5" s="6">
        <v>2759.2395000000001</v>
      </c>
      <c r="V5" s="6">
        <v>3101.2134999999998</v>
      </c>
      <c r="W5" s="6">
        <v>2760.5675000000001</v>
      </c>
      <c r="X5" s="6">
        <v>2278.7365</v>
      </c>
      <c r="Y5" s="4">
        <v>2742.2345</v>
      </c>
    </row>
    <row r="6" spans="1:25" x14ac:dyDescent="0.25">
      <c r="A6" s="3" t="s">
        <v>2</v>
      </c>
      <c r="B6" s="4">
        <v>3151.5345000000002</v>
      </c>
      <c r="C6" s="5">
        <v>1349.9905000000001</v>
      </c>
      <c r="D6" s="5">
        <v>4642.4494999999997</v>
      </c>
      <c r="E6" s="5">
        <v>3068.9265</v>
      </c>
      <c r="F6" s="5">
        <v>2693.5115000000001</v>
      </c>
      <c r="G6" s="5">
        <v>2895.3775000000001</v>
      </c>
      <c r="H6" s="5">
        <v>1857.5875000000001</v>
      </c>
      <c r="I6" s="5">
        <v>2648.6385</v>
      </c>
      <c r="J6" s="5">
        <v>2875.4324999999999</v>
      </c>
      <c r="K6" s="5">
        <v>2338.9875000000002</v>
      </c>
      <c r="L6" s="5">
        <v>2912.5655000000002</v>
      </c>
      <c r="M6" s="5">
        <v>3069.8125</v>
      </c>
      <c r="N6" s="6">
        <v>3281.4164999999998</v>
      </c>
      <c r="O6" s="6">
        <v>3807.7505000000001</v>
      </c>
      <c r="P6" s="6">
        <v>2790.9434999999999</v>
      </c>
      <c r="Q6" s="6">
        <v>2753.0245</v>
      </c>
      <c r="R6" s="6">
        <v>3114.8145</v>
      </c>
      <c r="S6" s="6">
        <v>1873.8985</v>
      </c>
      <c r="T6" s="6">
        <v>3005.9684999999999</v>
      </c>
      <c r="U6" s="6">
        <v>2588.6275000000001</v>
      </c>
      <c r="V6" s="6">
        <v>2767.7645000000002</v>
      </c>
      <c r="W6" s="6">
        <v>2636.0495000000001</v>
      </c>
      <c r="X6" s="6">
        <v>2739.0295000000001</v>
      </c>
      <c r="Y6" s="4">
        <v>2735.1435000000001</v>
      </c>
    </row>
    <row r="7" spans="1:25" x14ac:dyDescent="0.25">
      <c r="A7" s="3" t="s">
        <v>3</v>
      </c>
      <c r="B7" s="4">
        <v>2896.3114999999998</v>
      </c>
      <c r="C7" s="5">
        <v>3429.5275000000001</v>
      </c>
      <c r="D7" s="5">
        <v>3113.3764999999999</v>
      </c>
      <c r="E7" s="5">
        <v>2381.9074999999998</v>
      </c>
      <c r="F7" s="5">
        <v>78.716499999999996</v>
      </c>
      <c r="G7" s="5">
        <v>24.384499999999999</v>
      </c>
      <c r="H7" s="5">
        <v>3043.1444999999999</v>
      </c>
      <c r="I7" s="5">
        <v>170.62649999999999</v>
      </c>
      <c r="J7" s="5">
        <v>3084.6075000000001</v>
      </c>
      <c r="K7" s="5">
        <v>2871.3865000000001</v>
      </c>
      <c r="L7" s="5">
        <v>2928.6435000000001</v>
      </c>
      <c r="M7" s="5">
        <v>2382.6605</v>
      </c>
      <c r="N7" s="6">
        <v>3122.1495</v>
      </c>
      <c r="O7" s="6">
        <v>3151.9814999999999</v>
      </c>
      <c r="P7" s="6">
        <v>2355.5535</v>
      </c>
      <c r="Q7" s="6">
        <v>73.209500000000006</v>
      </c>
      <c r="R7" s="6">
        <v>1715.0764999999999</v>
      </c>
      <c r="S7" s="6">
        <v>3040.5124999999998</v>
      </c>
      <c r="T7" s="6">
        <v>972.24450000000002</v>
      </c>
      <c r="U7" s="6">
        <v>3087.8204999999998</v>
      </c>
      <c r="V7" s="6">
        <v>3011.1444999999999</v>
      </c>
      <c r="W7" s="6">
        <v>2779.6354999999999</v>
      </c>
      <c r="X7" s="6">
        <v>2383.3755000000001</v>
      </c>
      <c r="Y7" s="4">
        <v>2897.2885000000001</v>
      </c>
    </row>
    <row r="8" spans="1:25" x14ac:dyDescent="0.25">
      <c r="A8" s="3" t="s">
        <v>4</v>
      </c>
      <c r="B8" s="4">
        <v>2892.5725000000002</v>
      </c>
      <c r="C8" s="5">
        <v>2770.3575000000001</v>
      </c>
      <c r="D8" s="5">
        <v>108.0705</v>
      </c>
      <c r="E8" s="5">
        <v>2937.9845</v>
      </c>
      <c r="F8" s="5">
        <v>2769.7764999999999</v>
      </c>
      <c r="G8" s="5">
        <v>74.137500000000003</v>
      </c>
      <c r="H8" s="5">
        <v>2845.1655000000001</v>
      </c>
      <c r="I8" s="5">
        <v>2459.9005000000002</v>
      </c>
      <c r="J8" s="5">
        <v>2399.3535000000002</v>
      </c>
      <c r="K8" s="5">
        <v>2173.4915000000001</v>
      </c>
      <c r="L8" s="5">
        <v>2895.3595</v>
      </c>
      <c r="M8" s="5">
        <v>7.7975000000000101</v>
      </c>
      <c r="N8" s="6">
        <v>2865.5785000000001</v>
      </c>
      <c r="O8" s="6">
        <v>1452.8895</v>
      </c>
      <c r="P8" s="6">
        <v>2938.2565</v>
      </c>
      <c r="Q8" s="6">
        <v>2895.0145000000002</v>
      </c>
      <c r="R8" s="6">
        <v>2908.6914999999999</v>
      </c>
      <c r="S8" s="6">
        <v>2853.2505000000001</v>
      </c>
      <c r="T8" s="6">
        <v>2337.9585000000002</v>
      </c>
      <c r="U8" s="6">
        <v>2291.2294999999999</v>
      </c>
      <c r="V8" s="6">
        <v>3001.0234999999998</v>
      </c>
      <c r="W8" s="6">
        <v>3028.7874999999999</v>
      </c>
      <c r="X8" s="6">
        <v>1279.2265</v>
      </c>
      <c r="Y8" s="4">
        <v>2681.1325000000002</v>
      </c>
    </row>
    <row r="9" spans="1:25" x14ac:dyDescent="0.25">
      <c r="A9" s="3" t="s">
        <v>5</v>
      </c>
      <c r="B9" s="4">
        <v>3495.2134999999998</v>
      </c>
      <c r="C9" s="5">
        <v>3502.4245000000001</v>
      </c>
      <c r="D9" s="5">
        <v>2945.3634999999999</v>
      </c>
      <c r="E9" s="5">
        <v>2877.5565000000001</v>
      </c>
      <c r="F9" s="5">
        <v>882.34050000000002</v>
      </c>
      <c r="G9" s="5">
        <v>915.77650000000006</v>
      </c>
      <c r="H9" s="5">
        <v>2632.0725000000002</v>
      </c>
      <c r="I9" s="5">
        <v>1250.0215000000001</v>
      </c>
      <c r="J9" s="5">
        <v>2941.8845000000001</v>
      </c>
      <c r="K9" s="5">
        <v>2954.0475000000001</v>
      </c>
      <c r="L9" s="5">
        <v>2427.7235000000001</v>
      </c>
      <c r="M9" s="5">
        <v>28.0045</v>
      </c>
      <c r="N9" s="6">
        <v>3154.1725000000001</v>
      </c>
      <c r="O9" s="6">
        <v>2351.3325</v>
      </c>
      <c r="P9" s="6">
        <v>3124.2584999999999</v>
      </c>
      <c r="Q9" s="6">
        <v>1754.4145000000001</v>
      </c>
      <c r="R9" s="6">
        <v>1077.2845</v>
      </c>
      <c r="S9" s="6">
        <v>2879.0745000000002</v>
      </c>
      <c r="T9" s="6">
        <v>1550.2184999999999</v>
      </c>
      <c r="U9" s="6">
        <v>2860.3935000000001</v>
      </c>
      <c r="V9" s="6">
        <v>2492.5385000000001</v>
      </c>
      <c r="W9" s="6">
        <v>2050.3944999999999</v>
      </c>
      <c r="X9" s="6">
        <v>2184.8204999999998</v>
      </c>
      <c r="Y9" s="4">
        <v>2532.0794999999998</v>
      </c>
    </row>
    <row r="10" spans="1:25" x14ac:dyDescent="0.25">
      <c r="A10" s="3" t="s">
        <v>6</v>
      </c>
      <c r="B10" s="4">
        <v>3032.4164999999998</v>
      </c>
      <c r="C10" s="5">
        <v>2547.2545</v>
      </c>
      <c r="D10" s="5">
        <v>1040.8544999999999</v>
      </c>
      <c r="E10" s="5">
        <v>2031.5155</v>
      </c>
      <c r="F10" s="5">
        <v>339.34249999999997</v>
      </c>
      <c r="G10" s="5">
        <v>1948.7725</v>
      </c>
      <c r="H10" s="5">
        <v>3056.2815000000001</v>
      </c>
      <c r="I10" s="5">
        <v>2386.1965</v>
      </c>
      <c r="J10" s="5">
        <v>1995.7345</v>
      </c>
      <c r="K10" s="5">
        <v>1857.2565</v>
      </c>
      <c r="L10" s="5">
        <v>2786.9195</v>
      </c>
      <c r="M10" s="5">
        <v>1779.7345</v>
      </c>
      <c r="N10" s="6">
        <v>2868.6714999999999</v>
      </c>
      <c r="O10" s="6">
        <v>723.20950000000005</v>
      </c>
      <c r="P10" s="6">
        <v>2320.1785</v>
      </c>
      <c r="Q10" s="6">
        <v>802.95150000000001</v>
      </c>
      <c r="R10" s="6">
        <v>3123.0394999999999</v>
      </c>
      <c r="S10" s="6">
        <v>2764.5614999999998</v>
      </c>
      <c r="T10" s="6">
        <v>3028.2645000000002</v>
      </c>
      <c r="U10" s="6">
        <v>2646.3995</v>
      </c>
      <c r="V10" s="6">
        <v>2140.6315</v>
      </c>
      <c r="W10" s="6">
        <v>2385.2694999999999</v>
      </c>
      <c r="X10" s="6">
        <v>2284.3274999999999</v>
      </c>
      <c r="Y10" s="4">
        <v>2646.6925000000001</v>
      </c>
    </row>
    <row r="11" spans="1:25" x14ac:dyDescent="0.25">
      <c r="A11" s="3" t="s">
        <v>7</v>
      </c>
      <c r="B11" s="4">
        <v>2859.8045000000002</v>
      </c>
      <c r="C11" s="5">
        <v>2421.3575000000001</v>
      </c>
      <c r="D11" s="5">
        <v>3388.0234999999998</v>
      </c>
      <c r="E11" s="5">
        <v>2572.8114999999998</v>
      </c>
      <c r="F11" s="5">
        <v>2928.0194999999999</v>
      </c>
      <c r="G11" s="5">
        <v>2924.2055</v>
      </c>
      <c r="H11" s="5">
        <v>3041.9355</v>
      </c>
      <c r="I11" s="5">
        <v>1627.0954999999999</v>
      </c>
      <c r="J11" s="5">
        <v>1949.0464999999999</v>
      </c>
      <c r="K11" s="5">
        <v>2039.6155000000001</v>
      </c>
      <c r="L11" s="5">
        <v>2865.3604999999998</v>
      </c>
      <c r="M11" s="5">
        <v>2699.0145000000002</v>
      </c>
      <c r="N11" s="6">
        <v>2884.6264999999999</v>
      </c>
      <c r="O11" s="6">
        <v>2939.8434999999999</v>
      </c>
      <c r="P11" s="6">
        <v>2767.7645000000002</v>
      </c>
      <c r="Q11" s="6">
        <v>3198.5014999999999</v>
      </c>
      <c r="R11" s="6">
        <v>3089.1855</v>
      </c>
      <c r="S11" s="6">
        <v>2987.0255000000002</v>
      </c>
      <c r="T11" s="6">
        <v>2394.5875000000001</v>
      </c>
      <c r="U11" s="6">
        <v>1552.7345</v>
      </c>
      <c r="V11" s="6">
        <v>2009.6434999999999</v>
      </c>
      <c r="W11" s="6">
        <v>1734.9765</v>
      </c>
      <c r="X11" s="6">
        <v>2734.0255000000002</v>
      </c>
      <c r="Y11" s="4">
        <v>2587.5895</v>
      </c>
    </row>
    <row r="12" spans="1:25" x14ac:dyDescent="0.25">
      <c r="A12" s="3" t="s">
        <v>8</v>
      </c>
      <c r="B12" s="4">
        <v>3093.7024999999999</v>
      </c>
      <c r="C12" s="5">
        <v>1855.7525000000001</v>
      </c>
      <c r="D12" s="5">
        <v>2358.7395000000001</v>
      </c>
      <c r="E12" s="5">
        <v>1857.2125000000001</v>
      </c>
      <c r="F12" s="5">
        <v>3017.2604999999999</v>
      </c>
      <c r="G12" s="5">
        <v>3190.5104999999999</v>
      </c>
      <c r="H12" s="5">
        <v>3308.8175000000001</v>
      </c>
      <c r="I12" s="5">
        <v>2971.7444999999998</v>
      </c>
      <c r="J12" s="5">
        <v>2605.1015000000002</v>
      </c>
      <c r="K12" s="5">
        <v>2527.8895000000002</v>
      </c>
      <c r="L12" s="5">
        <v>2909.1745000000001</v>
      </c>
      <c r="M12" s="5">
        <v>3033.9675000000002</v>
      </c>
      <c r="N12" s="6">
        <v>2904.9135000000001</v>
      </c>
      <c r="O12" s="6">
        <v>2565.0765000000001</v>
      </c>
      <c r="P12" s="6">
        <v>2590.2874999999999</v>
      </c>
      <c r="Q12" s="6">
        <v>3132.7494999999999</v>
      </c>
      <c r="R12" s="6">
        <v>3188.4005000000002</v>
      </c>
      <c r="S12" s="6">
        <v>3138.5475000000001</v>
      </c>
      <c r="T12" s="6">
        <v>3009.1415000000002</v>
      </c>
      <c r="U12" s="6">
        <v>2754.5745000000002</v>
      </c>
      <c r="V12" s="6">
        <v>3682.3805000000002</v>
      </c>
      <c r="W12" s="6">
        <v>2199.0994999999998</v>
      </c>
      <c r="X12" s="6">
        <v>2799.7604999999999</v>
      </c>
      <c r="Y12" s="4">
        <v>2664.4865</v>
      </c>
    </row>
    <row r="13" spans="1:25" x14ac:dyDescent="0.25">
      <c r="A13" s="3" t="s">
        <v>9</v>
      </c>
      <c r="B13" s="4">
        <v>2997.9614999999999</v>
      </c>
      <c r="C13" s="5">
        <v>2065.5185000000001</v>
      </c>
      <c r="D13" s="5">
        <v>3010.9875000000002</v>
      </c>
      <c r="E13" s="5">
        <v>851.93550000000005</v>
      </c>
      <c r="F13" s="5">
        <v>2790.8784999999998</v>
      </c>
      <c r="G13" s="5">
        <v>2873.4974999999999</v>
      </c>
      <c r="H13" s="5">
        <v>3013.5904999999998</v>
      </c>
      <c r="I13" s="5">
        <v>3221.5255000000002</v>
      </c>
      <c r="J13" s="5">
        <v>3305.6574999999998</v>
      </c>
      <c r="K13" s="5">
        <v>2730.0925000000002</v>
      </c>
      <c r="L13" s="5">
        <v>-27.752500000000001</v>
      </c>
      <c r="M13" s="5">
        <v>2804.1455000000001</v>
      </c>
      <c r="N13" s="6">
        <v>2887.9115000000002</v>
      </c>
      <c r="O13" s="6">
        <v>3007.7604999999999</v>
      </c>
      <c r="P13" s="6">
        <v>2812.6574999999998</v>
      </c>
      <c r="Q13" s="6">
        <v>3271.6925000000001</v>
      </c>
      <c r="R13" s="6">
        <v>3461.6754999999998</v>
      </c>
      <c r="S13" s="6">
        <v>3143.9755</v>
      </c>
      <c r="T13" s="6">
        <v>3082.1104999999998</v>
      </c>
      <c r="U13" s="6">
        <v>2973.8535000000002</v>
      </c>
      <c r="V13" s="6">
        <v>2469.1405</v>
      </c>
      <c r="W13" s="6">
        <v>6.4454999999999796</v>
      </c>
      <c r="X13" s="6">
        <v>2885.4485</v>
      </c>
      <c r="Y13" s="4">
        <v>2827.6975000000002</v>
      </c>
    </row>
    <row r="14" spans="1:25" x14ac:dyDescent="0.25">
      <c r="A14" s="3" t="s">
        <v>10</v>
      </c>
      <c r="B14" s="4">
        <v>3091.1125000000002</v>
      </c>
      <c r="C14" s="5">
        <v>3116.1714999999999</v>
      </c>
      <c r="D14" s="5">
        <v>3087.1675</v>
      </c>
      <c r="E14" s="5">
        <v>266.51949999999999</v>
      </c>
      <c r="F14" s="5">
        <v>1998.5825</v>
      </c>
      <c r="G14" s="5">
        <v>339.67450000000002</v>
      </c>
      <c r="H14" s="5">
        <v>3297.5214999999998</v>
      </c>
      <c r="I14" s="5">
        <v>2645.8024999999998</v>
      </c>
      <c r="J14" s="5">
        <v>2735.5425</v>
      </c>
      <c r="K14" s="5">
        <v>2024.8444999999999</v>
      </c>
      <c r="L14" s="5">
        <v>3157.7265000000002</v>
      </c>
      <c r="M14" s="5">
        <v>2249.6475</v>
      </c>
      <c r="N14" s="6">
        <v>3282.8515000000002</v>
      </c>
      <c r="O14" s="6">
        <v>3066.1774999999998</v>
      </c>
      <c r="P14" s="6">
        <v>2370.9074999999998</v>
      </c>
      <c r="Q14" s="6">
        <v>2026.5785000000001</v>
      </c>
      <c r="R14" s="6">
        <v>759.02650000000006</v>
      </c>
      <c r="S14" s="6">
        <v>3143.5315000000001</v>
      </c>
      <c r="T14" s="6">
        <v>2768.7645000000002</v>
      </c>
      <c r="U14" s="6">
        <v>2421.0145000000002</v>
      </c>
      <c r="V14" s="6">
        <v>2192.4355</v>
      </c>
      <c r="W14" s="6">
        <v>2685.8045000000002</v>
      </c>
      <c r="X14" s="6">
        <v>2532.9315000000001</v>
      </c>
      <c r="Y14" s="4">
        <v>2648.2674999999999</v>
      </c>
    </row>
    <row r="15" spans="1:25" x14ac:dyDescent="0.25">
      <c r="A15" s="3" t="s">
        <v>11</v>
      </c>
      <c r="B15" s="4">
        <v>3122.7165</v>
      </c>
      <c r="C15" s="5">
        <v>2541.2035000000001</v>
      </c>
      <c r="D15" s="5">
        <v>2918.2435</v>
      </c>
      <c r="E15" s="5">
        <v>2891.8024999999998</v>
      </c>
      <c r="F15" s="5">
        <v>2640.5675000000001</v>
      </c>
      <c r="G15" s="5">
        <v>2667.8235</v>
      </c>
      <c r="H15" s="5">
        <v>36.420499999999997</v>
      </c>
      <c r="I15" s="5">
        <v>2529.8305</v>
      </c>
      <c r="J15" s="5">
        <v>3287.9245000000001</v>
      </c>
      <c r="K15" s="5">
        <v>2758.7984999999999</v>
      </c>
      <c r="L15" s="5">
        <v>3272.3885</v>
      </c>
      <c r="M15" s="5">
        <v>2386.1725000000001</v>
      </c>
      <c r="N15" s="6">
        <v>2869.3874999999998</v>
      </c>
      <c r="O15" s="6">
        <v>3167.6554999999998</v>
      </c>
      <c r="P15" s="6">
        <v>2748.5545000000002</v>
      </c>
      <c r="Q15" s="6">
        <v>3032.4285</v>
      </c>
      <c r="R15" s="6">
        <v>3532.8265000000001</v>
      </c>
      <c r="S15" s="6">
        <v>930.64949999999999</v>
      </c>
      <c r="T15" s="6">
        <v>3194.9465</v>
      </c>
      <c r="U15" s="6">
        <v>3344.6734999999999</v>
      </c>
      <c r="V15" s="6">
        <v>2508.3325</v>
      </c>
      <c r="W15" s="6">
        <v>3009.9955</v>
      </c>
      <c r="X15" s="6">
        <v>3138.6985</v>
      </c>
      <c r="Y15" s="4">
        <v>3037.1534999999999</v>
      </c>
    </row>
    <row r="16" spans="1:25" x14ac:dyDescent="0.25">
      <c r="A16" s="3" t="s">
        <v>12</v>
      </c>
      <c r="B16" s="4">
        <v>3290.8705</v>
      </c>
      <c r="C16" s="5">
        <v>2178.4234999999999</v>
      </c>
      <c r="D16" s="5">
        <v>2754.6055000000001</v>
      </c>
      <c r="E16" s="5">
        <v>3032.7175000000002</v>
      </c>
      <c r="F16" s="5">
        <v>2920.9054999999998</v>
      </c>
      <c r="G16" s="5">
        <v>13.9795</v>
      </c>
      <c r="H16" s="5">
        <v>70.629499999999993</v>
      </c>
      <c r="I16" s="5">
        <v>2897.7114999999999</v>
      </c>
      <c r="J16" s="5">
        <v>85.787499999999994</v>
      </c>
      <c r="K16" s="5">
        <v>2667.9724999999999</v>
      </c>
      <c r="L16" s="5">
        <v>3132.2964999999999</v>
      </c>
      <c r="M16" s="5">
        <v>2778.6835000000001</v>
      </c>
      <c r="N16" s="6">
        <v>2254.6534999999999</v>
      </c>
      <c r="O16" s="6">
        <v>2444.5304999999998</v>
      </c>
      <c r="P16" s="6">
        <v>2928.7514999999999</v>
      </c>
      <c r="Q16" s="6">
        <v>3303.5545000000002</v>
      </c>
      <c r="R16" s="6">
        <v>1855.6234999999999</v>
      </c>
      <c r="S16" s="6">
        <v>3019.2305000000001</v>
      </c>
      <c r="T16" s="6">
        <v>2379.1235000000001</v>
      </c>
      <c r="U16" s="6">
        <v>2126.1975000000002</v>
      </c>
      <c r="V16" s="6">
        <v>2676.5875000000001</v>
      </c>
      <c r="W16" s="6">
        <v>2679.9155000000001</v>
      </c>
      <c r="X16" s="6">
        <v>2800.3805000000002</v>
      </c>
      <c r="Y16" s="4">
        <v>2719.4234999999999</v>
      </c>
    </row>
    <row r="17" spans="1:25" x14ac:dyDescent="0.25">
      <c r="A17" s="3" t="s">
        <v>13</v>
      </c>
      <c r="B17" s="4">
        <v>3432.6044999999999</v>
      </c>
      <c r="C17" s="5">
        <v>3698.9445000000001</v>
      </c>
      <c r="D17" s="5">
        <v>3118.8335000000002</v>
      </c>
      <c r="E17" s="5">
        <v>775.2595</v>
      </c>
      <c r="F17" s="5">
        <v>2922.2725</v>
      </c>
      <c r="G17" s="5">
        <v>2843.7055</v>
      </c>
      <c r="H17" s="5">
        <v>47.555500000000002</v>
      </c>
      <c r="I17" s="5">
        <v>2107.2334999999998</v>
      </c>
      <c r="J17" s="5">
        <v>1575.3085000000001</v>
      </c>
      <c r="K17" s="5">
        <v>1620.1334999999999</v>
      </c>
      <c r="L17" s="5">
        <v>2335.4005000000002</v>
      </c>
      <c r="M17" s="5">
        <v>2608.6145000000001</v>
      </c>
      <c r="N17" s="6">
        <v>3032.2455</v>
      </c>
      <c r="O17" s="6">
        <v>3250.5844999999999</v>
      </c>
      <c r="P17" s="6">
        <v>1189.4185</v>
      </c>
      <c r="Q17" s="6">
        <v>3205.7094999999999</v>
      </c>
      <c r="R17" s="6">
        <v>3094.4735000000001</v>
      </c>
      <c r="S17" s="6">
        <v>1740.5885000000001</v>
      </c>
      <c r="T17" s="6">
        <v>2488.6464999999998</v>
      </c>
      <c r="U17" s="6">
        <v>2233.0965000000001</v>
      </c>
      <c r="V17" s="6">
        <v>2015.7645</v>
      </c>
      <c r="W17" s="6">
        <v>1894.4265</v>
      </c>
      <c r="X17" s="6">
        <v>2659.9124999999999</v>
      </c>
      <c r="Y17" s="4">
        <v>2367.8045000000002</v>
      </c>
    </row>
    <row r="18" spans="1:25" x14ac:dyDescent="0.25">
      <c r="A18" s="3" t="s">
        <v>14</v>
      </c>
      <c r="B18" s="4">
        <v>3578.8805000000002</v>
      </c>
      <c r="C18" s="5">
        <v>1175.2695000000001</v>
      </c>
      <c r="D18" s="5">
        <v>1727.3585</v>
      </c>
      <c r="E18" s="5">
        <v>2497.4475000000002</v>
      </c>
      <c r="F18" s="5">
        <v>2585.7555000000002</v>
      </c>
      <c r="G18" s="5">
        <v>2645.6385</v>
      </c>
      <c r="H18" s="5">
        <v>2896.3164999999999</v>
      </c>
      <c r="I18" s="5">
        <v>2661.7955000000002</v>
      </c>
      <c r="J18" s="5">
        <v>2593.9625000000001</v>
      </c>
      <c r="K18" s="5">
        <v>2587.3815</v>
      </c>
      <c r="L18" s="5">
        <v>2636.5264999999999</v>
      </c>
      <c r="M18" s="5">
        <v>2663.7505000000001</v>
      </c>
      <c r="N18" s="6">
        <v>1256.5785000000001</v>
      </c>
      <c r="O18" s="6">
        <v>1382.5464999999999</v>
      </c>
      <c r="P18" s="6">
        <v>2365.4594999999999</v>
      </c>
      <c r="Q18" s="6">
        <v>3277.2075</v>
      </c>
      <c r="R18" s="6">
        <v>2836.5695000000001</v>
      </c>
      <c r="S18" s="6">
        <v>2732.4005000000002</v>
      </c>
      <c r="T18" s="6">
        <v>2785.6154999999999</v>
      </c>
      <c r="U18" s="6">
        <v>2730.7635</v>
      </c>
      <c r="V18" s="6">
        <v>2875.6765</v>
      </c>
      <c r="W18" s="6">
        <v>2772.4675000000002</v>
      </c>
      <c r="X18" s="6">
        <v>2716.9974999999999</v>
      </c>
      <c r="Y18" s="4">
        <v>2811.9175</v>
      </c>
    </row>
    <row r="19" spans="1:25" x14ac:dyDescent="0.25">
      <c r="A19" s="3" t="s">
        <v>15</v>
      </c>
      <c r="B19" s="4">
        <v>32.392499999999998</v>
      </c>
      <c r="C19" s="4">
        <v>-21.708500000000001</v>
      </c>
      <c r="D19" s="4">
        <v>44.794499999999999</v>
      </c>
      <c r="E19" s="4">
        <v>58.237499999999997</v>
      </c>
      <c r="F19" s="4">
        <v>63.659500000000001</v>
      </c>
      <c r="G19" s="4">
        <v>73.3245</v>
      </c>
      <c r="H19" s="4">
        <v>63.922499999999999</v>
      </c>
      <c r="I19" s="4">
        <v>-17.052499999999998</v>
      </c>
      <c r="J19" s="4">
        <v>29.2835</v>
      </c>
      <c r="K19" s="4">
        <v>48.798499999999997</v>
      </c>
      <c r="L19" s="4">
        <v>-33.3645</v>
      </c>
      <c r="M19" s="4">
        <v>8.3254999999999804</v>
      </c>
      <c r="N19" s="4">
        <v>39.204500000000003</v>
      </c>
      <c r="O19" s="4">
        <v>-408.32350000000002</v>
      </c>
      <c r="P19" s="4">
        <v>52.710500000000003</v>
      </c>
      <c r="Q19" s="4">
        <v>94.920500000000004</v>
      </c>
      <c r="R19" s="4">
        <v>91.448499999999996</v>
      </c>
      <c r="S19" s="4">
        <v>99.905500000000004</v>
      </c>
      <c r="T19" s="4">
        <v>90.578500000000005</v>
      </c>
      <c r="U19" s="4">
        <v>59.1875</v>
      </c>
      <c r="V19" s="4">
        <v>52.029499999999999</v>
      </c>
      <c r="W19" s="4">
        <v>74.4405</v>
      </c>
      <c r="X19" s="4">
        <v>9.5000000000027302E-3</v>
      </c>
      <c r="Y19" s="4">
        <v>-9.5000000000027302E-3</v>
      </c>
    </row>
    <row r="22" spans="1:25" x14ac:dyDescent="0.25">
      <c r="B22" s="7" t="s">
        <v>179</v>
      </c>
      <c r="N22" s="7"/>
    </row>
    <row r="23" spans="1:25" x14ac:dyDescent="0.25">
      <c r="B23">
        <f>AVERAGE(F18:M18,Q18:X18)</f>
        <v>2749.9265624999998</v>
      </c>
    </row>
    <row r="26" spans="1:25" x14ac:dyDescent="0.25">
      <c r="C26" s="8" t="s">
        <v>104</v>
      </c>
      <c r="D26" s="8" t="s">
        <v>112</v>
      </c>
      <c r="E26" s="8" t="s">
        <v>63</v>
      </c>
      <c r="F26" s="8" t="s">
        <v>16</v>
      </c>
      <c r="G26" s="8" t="s">
        <v>17</v>
      </c>
      <c r="H26" s="8" t="s">
        <v>76</v>
      </c>
      <c r="I26" s="8" t="s">
        <v>18</v>
      </c>
      <c r="J26" s="8" t="s">
        <v>105</v>
      </c>
      <c r="K26" s="8" t="s">
        <v>113</v>
      </c>
      <c r="L26" s="8" t="s">
        <v>64</v>
      </c>
      <c r="M26" s="8" t="s">
        <v>106</v>
      </c>
      <c r="N26" s="8" t="s">
        <v>19</v>
      </c>
      <c r="O26" s="8" t="s">
        <v>153</v>
      </c>
      <c r="P26" s="8" t="s">
        <v>125</v>
      </c>
      <c r="Q26" s="8" t="s">
        <v>126</v>
      </c>
      <c r="R26" s="8" t="s">
        <v>77</v>
      </c>
      <c r="S26" s="8" t="s">
        <v>20</v>
      </c>
      <c r="T26" s="8" t="s">
        <v>107</v>
      </c>
      <c r="U26" s="8" t="s">
        <v>114</v>
      </c>
      <c r="V26" s="8" t="s">
        <v>127</v>
      </c>
      <c r="W26" s="8" t="s">
        <v>21</v>
      </c>
      <c r="X26" s="8" t="s">
        <v>128</v>
      </c>
    </row>
    <row r="27" spans="1:25" x14ac:dyDescent="0.25">
      <c r="C27">
        <f t="shared" ref="C27:M27" si="0">C5/$B$23*100</f>
        <v>86.549238530801688</v>
      </c>
      <c r="D27">
        <f t="shared" si="0"/>
        <v>91.534462568034499</v>
      </c>
      <c r="E27">
        <f t="shared" si="0"/>
        <v>134.46804545348655</v>
      </c>
      <c r="F27">
        <f t="shared" si="0"/>
        <v>97.621134200742873</v>
      </c>
      <c r="G27">
        <f t="shared" si="0"/>
        <v>76.249072560460434</v>
      </c>
      <c r="H27">
        <f t="shared" si="0"/>
        <v>67.183994118024742</v>
      </c>
      <c r="I27">
        <f t="shared" si="0"/>
        <v>97.970743536901281</v>
      </c>
      <c r="J27">
        <f t="shared" si="0"/>
        <v>78.628663379078873</v>
      </c>
      <c r="K27">
        <f t="shared" si="0"/>
        <v>93.553207386788173</v>
      </c>
      <c r="L27">
        <f t="shared" si="0"/>
        <v>103.43485308982685</v>
      </c>
      <c r="M27">
        <f t="shared" si="0"/>
        <v>75.390431449021662</v>
      </c>
      <c r="N27">
        <f t="shared" ref="N27:X27" si="1">C6/$B$23*100</f>
        <v>49.09187461256068</v>
      </c>
      <c r="O27">
        <f t="shared" si="1"/>
        <v>168.8208537387078</v>
      </c>
      <c r="P27">
        <f t="shared" si="1"/>
        <v>111.60030750821188</v>
      </c>
      <c r="Q27">
        <f t="shared" si="1"/>
        <v>97.948488397133332</v>
      </c>
      <c r="R27">
        <f t="shared" si="1"/>
        <v>105.28926624745094</v>
      </c>
      <c r="S27">
        <f t="shared" si="1"/>
        <v>67.550440267438972</v>
      </c>
      <c r="T27">
        <f t="shared" si="1"/>
        <v>96.31669936640354</v>
      </c>
      <c r="U27">
        <f t="shared" si="1"/>
        <v>104.56397415158246</v>
      </c>
      <c r="V27">
        <f t="shared" si="1"/>
        <v>85.056362300584169</v>
      </c>
      <c r="W27">
        <f t="shared" si="1"/>
        <v>105.9143011205413</v>
      </c>
      <c r="X27">
        <f t="shared" si="1"/>
        <v>111.63252655042493</v>
      </c>
    </row>
    <row r="28" spans="1:25" x14ac:dyDescent="0.25">
      <c r="C28">
        <f>N5/$B$23*100</f>
        <v>101.71400713541783</v>
      </c>
      <c r="D28">
        <f t="shared" ref="D28:M28" si="2">O5/$B$23*100</f>
        <v>88.084334070284839</v>
      </c>
      <c r="E28">
        <f t="shared" si="2"/>
        <v>134.91274823816318</v>
      </c>
      <c r="F28">
        <f t="shared" si="2"/>
        <v>98.106892627246296</v>
      </c>
      <c r="G28">
        <f t="shared" si="2"/>
        <v>75.018821525347562</v>
      </c>
      <c r="H28">
        <f t="shared" si="2"/>
        <v>73.833298957415337</v>
      </c>
      <c r="I28">
        <f t="shared" si="2"/>
        <v>101.97725052884937</v>
      </c>
      <c r="J28">
        <f t="shared" si="2"/>
        <v>100.3386613165238</v>
      </c>
      <c r="K28">
        <f t="shared" si="2"/>
        <v>112.7744115894004</v>
      </c>
      <c r="L28">
        <f t="shared" si="2"/>
        <v>100.38695351523592</v>
      </c>
      <c r="M28">
        <f t="shared" si="2"/>
        <v>82.865358336273758</v>
      </c>
      <c r="N28">
        <f>N6/$B$23*100</f>
        <v>119.32742294822647</v>
      </c>
      <c r="O28">
        <f t="shared" ref="O28:X28" si="3">O6/$B$23*100</f>
        <v>138.46735225315678</v>
      </c>
      <c r="P28">
        <f t="shared" si="3"/>
        <v>101.49156483156085</v>
      </c>
      <c r="Q28">
        <f t="shared" si="3"/>
        <v>100.11265528113536</v>
      </c>
      <c r="R28">
        <f t="shared" si="3"/>
        <v>113.26900661551758</v>
      </c>
      <c r="S28">
        <f t="shared" si="3"/>
        <v>68.14358337978345</v>
      </c>
      <c r="T28">
        <f t="shared" si="3"/>
        <v>109.31086455149655</v>
      </c>
      <c r="U28">
        <f t="shared" si="3"/>
        <v>94.134422907884485</v>
      </c>
      <c r="V28">
        <f t="shared" si="3"/>
        <v>100.64866959515398</v>
      </c>
      <c r="W28">
        <f t="shared" si="3"/>
        <v>95.858905323039892</v>
      </c>
      <c r="X28">
        <f t="shared" si="3"/>
        <v>99.603732599677386</v>
      </c>
    </row>
    <row r="30" spans="1:25" x14ac:dyDescent="0.25">
      <c r="C30" s="8" t="s">
        <v>65</v>
      </c>
      <c r="D30" s="8" t="s">
        <v>154</v>
      </c>
      <c r="E30" s="8" t="s">
        <v>22</v>
      </c>
      <c r="F30" s="8" t="s">
        <v>78</v>
      </c>
      <c r="G30" s="8" t="s">
        <v>79</v>
      </c>
      <c r="H30" s="8" t="s">
        <v>23</v>
      </c>
      <c r="I30" s="8" t="s">
        <v>155</v>
      </c>
      <c r="J30" s="8" t="s">
        <v>24</v>
      </c>
      <c r="K30" s="8" t="s">
        <v>129</v>
      </c>
      <c r="L30" s="8" t="s">
        <v>25</v>
      </c>
      <c r="M30" s="8" t="s">
        <v>26</v>
      </c>
      <c r="N30" s="8" t="s">
        <v>27</v>
      </c>
      <c r="O30" s="8" t="s">
        <v>156</v>
      </c>
      <c r="P30" s="8" t="s">
        <v>28</v>
      </c>
      <c r="Q30" s="8" t="s">
        <v>130</v>
      </c>
      <c r="R30" s="8" t="s">
        <v>131</v>
      </c>
      <c r="S30" s="8" t="s">
        <v>29</v>
      </c>
      <c r="T30" s="8" t="s">
        <v>30</v>
      </c>
      <c r="U30" s="8" t="s">
        <v>31</v>
      </c>
      <c r="V30" s="8" t="s">
        <v>132</v>
      </c>
      <c r="W30" s="8" t="s">
        <v>157</v>
      </c>
      <c r="X30" s="8" t="s">
        <v>80</v>
      </c>
    </row>
    <row r="31" spans="1:25" x14ac:dyDescent="0.25">
      <c r="C31">
        <f t="shared" ref="C31:M31" si="4">C7/$B$23*100</f>
        <v>124.71342132431946</v>
      </c>
      <c r="D31">
        <f t="shared" si="4"/>
        <v>113.21671430998441</v>
      </c>
      <c r="E31">
        <f t="shared" si="4"/>
        <v>86.617131252936858</v>
      </c>
      <c r="F31">
        <f t="shared" si="4"/>
        <v>2.8624946234359667</v>
      </c>
      <c r="G31">
        <f t="shared" si="4"/>
        <v>0.88673277070467227</v>
      </c>
      <c r="H31">
        <f t="shared" si="4"/>
        <v>110.66275519857633</v>
      </c>
      <c r="I31">
        <f t="shared" si="4"/>
        <v>6.2047656954475494</v>
      </c>
      <c r="J31">
        <f t="shared" si="4"/>
        <v>112.17054091785405</v>
      </c>
      <c r="K31">
        <f t="shared" si="4"/>
        <v>104.41684294978333</v>
      </c>
      <c r="L31">
        <f t="shared" si="4"/>
        <v>106.49897127934666</v>
      </c>
      <c r="M31">
        <f t="shared" si="4"/>
        <v>86.644513802357224</v>
      </c>
      <c r="N31">
        <f t="shared" ref="N31:X31" si="5">C8/$B$23*100</f>
        <v>100.74296302230799</v>
      </c>
      <c r="O31">
        <f t="shared" si="5"/>
        <v>3.929941310932735</v>
      </c>
      <c r="P31">
        <f t="shared" si="5"/>
        <v>106.83865307766742</v>
      </c>
      <c r="Q31">
        <f t="shared" si="5"/>
        <v>100.72183518537143</v>
      </c>
      <c r="R31">
        <f t="shared" si="5"/>
        <v>2.6959810858585431</v>
      </c>
      <c r="S31">
        <f t="shared" si="5"/>
        <v>103.46332657747111</v>
      </c>
      <c r="T31">
        <f t="shared" si="5"/>
        <v>89.453316082872675</v>
      </c>
      <c r="U31">
        <f t="shared" si="5"/>
        <v>87.251548194752942</v>
      </c>
      <c r="V31">
        <f t="shared" si="5"/>
        <v>79.038165223730417</v>
      </c>
      <c r="W31">
        <f t="shared" si="5"/>
        <v>105.28861168451658</v>
      </c>
      <c r="X31">
        <f t="shared" si="5"/>
        <v>0.28355302670014526</v>
      </c>
    </row>
    <row r="32" spans="1:25" x14ac:dyDescent="0.25">
      <c r="C32">
        <f>N7/$B$23*100</f>
        <v>113.53574101126564</v>
      </c>
      <c r="D32">
        <f t="shared" ref="D32:M32" si="6">O7/$B$23*100</f>
        <v>114.62056998113017</v>
      </c>
      <c r="E32">
        <f t="shared" si="6"/>
        <v>85.658778387831958</v>
      </c>
      <c r="F32">
        <f t="shared" si="6"/>
        <v>2.6622347301319982</v>
      </c>
      <c r="G32">
        <f t="shared" si="6"/>
        <v>62.368083693144087</v>
      </c>
      <c r="H32">
        <f t="shared" si="6"/>
        <v>110.56704355173122</v>
      </c>
      <c r="I32">
        <f t="shared" si="6"/>
        <v>35.355289601483683</v>
      </c>
      <c r="J32">
        <f t="shared" si="6"/>
        <v>112.28738040163573</v>
      </c>
      <c r="K32">
        <f t="shared" si="6"/>
        <v>109.49908775972995</v>
      </c>
      <c r="L32">
        <f t="shared" si="6"/>
        <v>101.08035385035849</v>
      </c>
      <c r="M32">
        <f t="shared" si="6"/>
        <v>86.670514496693954</v>
      </c>
      <c r="N32">
        <f>N8/$B$23*100</f>
        <v>104.20563730963271</v>
      </c>
      <c r="O32">
        <f t="shared" ref="O32:X32" si="7">O8/$B$23*100</f>
        <v>52.8337563559936</v>
      </c>
      <c r="P32">
        <f t="shared" si="7"/>
        <v>106.84854425089763</v>
      </c>
      <c r="Q32">
        <f t="shared" si="7"/>
        <v>105.27606589494152</v>
      </c>
      <c r="R32">
        <f t="shared" si="7"/>
        <v>105.77342463122594</v>
      </c>
      <c r="S32">
        <f t="shared" si="7"/>
        <v>103.75733442881713</v>
      </c>
      <c r="T32">
        <f t="shared" si="7"/>
        <v>85.018943119503774</v>
      </c>
      <c r="U32">
        <f t="shared" si="7"/>
        <v>83.31966137732087</v>
      </c>
      <c r="V32">
        <f t="shared" si="7"/>
        <v>109.1310415675873</v>
      </c>
      <c r="W32">
        <f t="shared" si="7"/>
        <v>110.1406685292164</v>
      </c>
      <c r="X32">
        <f t="shared" si="7"/>
        <v>46.518569529981768</v>
      </c>
    </row>
    <row r="34" spans="3:24" x14ac:dyDescent="0.25">
      <c r="C34" s="8" t="s">
        <v>32</v>
      </c>
      <c r="D34" s="8" t="s">
        <v>33</v>
      </c>
      <c r="E34" s="8" t="s">
        <v>34</v>
      </c>
      <c r="F34" s="8" t="s">
        <v>115</v>
      </c>
      <c r="G34" s="8" t="s">
        <v>116</v>
      </c>
      <c r="H34" s="8" t="s">
        <v>158</v>
      </c>
      <c r="I34" s="8" t="s">
        <v>81</v>
      </c>
      <c r="J34" s="8" t="s">
        <v>82</v>
      </c>
      <c r="K34" s="8" t="s">
        <v>66</v>
      </c>
      <c r="L34" s="8" t="s">
        <v>35</v>
      </c>
      <c r="M34" s="8" t="s">
        <v>117</v>
      </c>
      <c r="N34" s="8" t="s">
        <v>108</v>
      </c>
      <c r="O34" s="8" t="s">
        <v>36</v>
      </c>
      <c r="P34" s="8" t="s">
        <v>133</v>
      </c>
      <c r="Q34" s="8" t="s">
        <v>37</v>
      </c>
      <c r="R34" s="8" t="s">
        <v>83</v>
      </c>
      <c r="S34" s="8" t="s">
        <v>134</v>
      </c>
      <c r="T34" s="8" t="s">
        <v>38</v>
      </c>
      <c r="U34" s="8" t="s">
        <v>39</v>
      </c>
      <c r="V34" s="8" t="s">
        <v>84</v>
      </c>
      <c r="W34" s="8" t="s">
        <v>135</v>
      </c>
      <c r="X34" s="8" t="s">
        <v>40</v>
      </c>
    </row>
    <row r="35" spans="3:24" x14ac:dyDescent="0.25">
      <c r="C35">
        <f t="shared" ref="C35:M35" si="8">C9/$B$23*100</f>
        <v>127.36429211461898</v>
      </c>
      <c r="D35">
        <f t="shared" si="8"/>
        <v>107.10698751614389</v>
      </c>
      <c r="E35">
        <f t="shared" si="8"/>
        <v>104.6412125778359</v>
      </c>
      <c r="F35">
        <f t="shared" si="8"/>
        <v>32.085965932044779</v>
      </c>
      <c r="G35">
        <f t="shared" si="8"/>
        <v>33.30185294720939</v>
      </c>
      <c r="H35">
        <f t="shared" si="8"/>
        <v>95.714283279155765</v>
      </c>
      <c r="I35">
        <f t="shared" si="8"/>
        <v>45.456541168997134</v>
      </c>
      <c r="J35">
        <f t="shared" si="8"/>
        <v>106.98047504677683</v>
      </c>
      <c r="K35">
        <f t="shared" si="8"/>
        <v>107.42277776736084</v>
      </c>
      <c r="L35">
        <f t="shared" si="8"/>
        <v>88.283212108505182</v>
      </c>
      <c r="M35">
        <f t="shared" si="8"/>
        <v>1.0183726497241687</v>
      </c>
      <c r="N35">
        <f t="shared" ref="N35:X35" si="9">C10/$B$23*100</f>
        <v>92.629910003278511</v>
      </c>
      <c r="O35">
        <f t="shared" si="9"/>
        <v>37.850265319585233</v>
      </c>
      <c r="P35">
        <f t="shared" si="9"/>
        <v>73.875263714428741</v>
      </c>
      <c r="Q35">
        <f t="shared" si="9"/>
        <v>12.340056808335223</v>
      </c>
      <c r="R35">
        <f t="shared" si="9"/>
        <v>70.86634699903918</v>
      </c>
      <c r="S35">
        <f t="shared" si="9"/>
        <v>111.14047704683023</v>
      </c>
      <c r="T35">
        <f t="shared" si="9"/>
        <v>86.773099054349757</v>
      </c>
      <c r="U35">
        <f t="shared" si="9"/>
        <v>72.574101694761168</v>
      </c>
      <c r="V35">
        <f t="shared" si="9"/>
        <v>67.538403582368403</v>
      </c>
      <c r="W35">
        <f t="shared" si="9"/>
        <v>101.34523365112591</v>
      </c>
      <c r="X35">
        <f t="shared" si="9"/>
        <v>64.719346482548119</v>
      </c>
    </row>
    <row r="36" spans="3:24" x14ac:dyDescent="0.25">
      <c r="C36">
        <f>N9/$B$23*100</f>
        <v>114.7002448360837</v>
      </c>
      <c r="D36">
        <f t="shared" ref="D36:M36" si="10">O9/$B$23*100</f>
        <v>85.50528337972662</v>
      </c>
      <c r="E36">
        <f t="shared" si="10"/>
        <v>113.61243396840712</v>
      </c>
      <c r="F36">
        <f t="shared" si="10"/>
        <v>63.798594621560923</v>
      </c>
      <c r="G36">
        <f t="shared" si="10"/>
        <v>39.175027969496917</v>
      </c>
      <c r="H36">
        <f t="shared" si="10"/>
        <v>104.69641405196617</v>
      </c>
      <c r="I36">
        <f t="shared" si="10"/>
        <v>56.373087235852324</v>
      </c>
      <c r="J36">
        <f t="shared" si="10"/>
        <v>104.01708681993213</v>
      </c>
      <c r="K36">
        <f t="shared" si="10"/>
        <v>90.640184141281054</v>
      </c>
      <c r="L36">
        <f t="shared" si="10"/>
        <v>74.561791138740645</v>
      </c>
      <c r="M36">
        <f t="shared" si="10"/>
        <v>79.450139861689479</v>
      </c>
      <c r="N36">
        <f>N10/$B$23*100</f>
        <v>104.3181130405187</v>
      </c>
      <c r="O36">
        <f t="shared" ref="O36:X36" si="11">O10/$B$23*100</f>
        <v>26.299229581699063</v>
      </c>
      <c r="P36">
        <f t="shared" si="11"/>
        <v>84.372380398794746</v>
      </c>
      <c r="Q36">
        <f t="shared" si="11"/>
        <v>29.199016110089303</v>
      </c>
      <c r="R36">
        <f t="shared" si="11"/>
        <v>113.56810551190857</v>
      </c>
      <c r="S36">
        <f t="shared" si="11"/>
        <v>100.53219375744693</v>
      </c>
      <c r="T36">
        <f t="shared" si="11"/>
        <v>110.12164983951278</v>
      </c>
      <c r="U36">
        <f t="shared" si="11"/>
        <v>96.235279010291762</v>
      </c>
      <c r="V36">
        <f t="shared" si="11"/>
        <v>77.843224222465039</v>
      </c>
      <c r="W36">
        <f t="shared" si="11"/>
        <v>86.739389063230661</v>
      </c>
      <c r="X36">
        <f t="shared" si="11"/>
        <v>83.068672856604692</v>
      </c>
    </row>
    <row r="38" spans="3:24" x14ac:dyDescent="0.25">
      <c r="C38" s="8" t="s">
        <v>41</v>
      </c>
      <c r="D38" s="8" t="s">
        <v>136</v>
      </c>
      <c r="E38" s="8" t="s">
        <v>67</v>
      </c>
      <c r="F38" s="8" t="s">
        <v>110</v>
      </c>
      <c r="G38" s="8" t="s">
        <v>42</v>
      </c>
      <c r="H38" s="8" t="s">
        <v>68</v>
      </c>
      <c r="I38" s="8" t="s">
        <v>85</v>
      </c>
      <c r="J38" s="8" t="s">
        <v>43</v>
      </c>
      <c r="K38" s="8" t="s">
        <v>109</v>
      </c>
      <c r="L38" s="8" t="s">
        <v>73</v>
      </c>
      <c r="M38" s="8" t="s">
        <v>44</v>
      </c>
      <c r="N38" s="8" t="s">
        <v>86</v>
      </c>
      <c r="O38" s="8" t="s">
        <v>45</v>
      </c>
      <c r="P38" s="8" t="s">
        <v>137</v>
      </c>
      <c r="Q38" s="8" t="s">
        <v>138</v>
      </c>
      <c r="R38" s="8" t="s">
        <v>87</v>
      </c>
      <c r="S38" s="8" t="s">
        <v>74</v>
      </c>
      <c r="T38" s="8" t="s">
        <v>69</v>
      </c>
      <c r="U38" s="8" t="s">
        <v>139</v>
      </c>
      <c r="V38" s="8" t="s">
        <v>140</v>
      </c>
      <c r="W38" s="8" t="s">
        <v>46</v>
      </c>
      <c r="X38" s="8" t="s">
        <v>118</v>
      </c>
    </row>
    <row r="39" spans="3:24" x14ac:dyDescent="0.25">
      <c r="C39">
        <f t="shared" ref="C39:M39" si="12">C11/$B$23*100</f>
        <v>88.051715017389682</v>
      </c>
      <c r="D39">
        <f t="shared" si="12"/>
        <v>123.2041446561357</v>
      </c>
      <c r="E39">
        <f t="shared" si="12"/>
        <v>93.559280276234645</v>
      </c>
      <c r="F39">
        <f t="shared" si="12"/>
        <v>106.47627976428917</v>
      </c>
      <c r="G39">
        <f t="shared" si="12"/>
        <v>106.33758515142166</v>
      </c>
      <c r="H39">
        <f t="shared" si="12"/>
        <v>110.61879038815241</v>
      </c>
      <c r="I39">
        <f t="shared" si="12"/>
        <v>59.16868916385836</v>
      </c>
      <c r="J39">
        <f t="shared" si="12"/>
        <v>70.876310901484302</v>
      </c>
      <c r="K39">
        <f t="shared" si="12"/>
        <v>74.169817034886734</v>
      </c>
      <c r="L39">
        <f t="shared" si="12"/>
        <v>104.19770982520555</v>
      </c>
      <c r="M39">
        <f t="shared" si="12"/>
        <v>98.148602832007455</v>
      </c>
      <c r="N39">
        <f t="shared" ref="N39:X39" si="13">C12/$B$23*100</f>
        <v>67.48371121274262</v>
      </c>
      <c r="O39">
        <f t="shared" si="13"/>
        <v>85.774636027212097</v>
      </c>
      <c r="P39">
        <f t="shared" si="13"/>
        <v>67.53680353963999</v>
      </c>
      <c r="Q39">
        <f t="shared" si="13"/>
        <v>109.72149369897946</v>
      </c>
      <c r="R39">
        <f t="shared" si="13"/>
        <v>116.02166194210868</v>
      </c>
      <c r="S39">
        <f t="shared" si="13"/>
        <v>120.32384955734614</v>
      </c>
      <c r="T39">
        <f t="shared" si="13"/>
        <v>108.06632222565034</v>
      </c>
      <c r="U39">
        <f t="shared" si="13"/>
        <v>94.733493451245593</v>
      </c>
      <c r="V39">
        <f t="shared" si="13"/>
        <v>91.925709379739132</v>
      </c>
      <c r="W39">
        <f t="shared" si="13"/>
        <v>105.79098873663104</v>
      </c>
      <c r="X39">
        <f t="shared" si="13"/>
        <v>110.32903719587968</v>
      </c>
    </row>
    <row r="40" spans="3:24" x14ac:dyDescent="0.25">
      <c r="C40">
        <f>N11/$B$23*100</f>
        <v>104.89831035260602</v>
      </c>
      <c r="D40">
        <f t="shared" ref="D40:M40" si="14">O11/$B$23*100</f>
        <v>106.9062548829429</v>
      </c>
      <c r="E40">
        <f t="shared" si="14"/>
        <v>100.64866959515398</v>
      </c>
      <c r="F40">
        <f t="shared" si="14"/>
        <v>116.3122515203531</v>
      </c>
      <c r="G40">
        <f t="shared" si="14"/>
        <v>112.33701809082402</v>
      </c>
      <c r="H40">
        <f t="shared" si="14"/>
        <v>108.62200979230695</v>
      </c>
      <c r="I40">
        <f t="shared" si="14"/>
        <v>87.078234475579748</v>
      </c>
      <c r="J40">
        <f t="shared" si="14"/>
        <v>56.464580588231627</v>
      </c>
      <c r="K40">
        <f t="shared" si="14"/>
        <v>73.079897019977238</v>
      </c>
      <c r="L40">
        <f t="shared" si="14"/>
        <v>63.091739381676668</v>
      </c>
      <c r="M40">
        <f t="shared" si="14"/>
        <v>99.421764103927785</v>
      </c>
      <c r="N40">
        <f>N12/$B$23*100</f>
        <v>105.63603914422717</v>
      </c>
      <c r="O40">
        <f t="shared" ref="O40:X40" si="15">O12/$B$23*100</f>
        <v>93.278000037501002</v>
      </c>
      <c r="P40">
        <f t="shared" si="15"/>
        <v>94.19478815627464</v>
      </c>
      <c r="Q40">
        <f t="shared" si="15"/>
        <v>113.9212058503835</v>
      </c>
      <c r="R40">
        <f t="shared" si="15"/>
        <v>115.94493262035976</v>
      </c>
      <c r="S40">
        <f t="shared" si="15"/>
        <v>114.13204784445949</v>
      </c>
      <c r="T40">
        <f t="shared" si="15"/>
        <v>109.42624945097967</v>
      </c>
      <c r="U40">
        <f t="shared" si="15"/>
        <v>100.16902042270448</v>
      </c>
      <c r="V40">
        <f t="shared" si="15"/>
        <v>133.90832141540145</v>
      </c>
      <c r="W40">
        <f t="shared" si="15"/>
        <v>79.969390091667208</v>
      </c>
      <c r="X40">
        <f t="shared" si="15"/>
        <v>101.81219157557049</v>
      </c>
    </row>
    <row r="42" spans="3:24" x14ac:dyDescent="0.25">
      <c r="C42" s="8" t="s">
        <v>119</v>
      </c>
      <c r="D42" s="8" t="s">
        <v>70</v>
      </c>
      <c r="E42" s="8" t="s">
        <v>47</v>
      </c>
      <c r="F42" s="8" t="s">
        <v>111</v>
      </c>
      <c r="G42" s="8" t="s">
        <v>48</v>
      </c>
      <c r="H42" s="8" t="s">
        <v>141</v>
      </c>
      <c r="I42" s="8" t="s">
        <v>49</v>
      </c>
      <c r="J42" s="8" t="s">
        <v>142</v>
      </c>
      <c r="K42" s="8" t="s">
        <v>50</v>
      </c>
      <c r="L42" s="8" t="s">
        <v>51</v>
      </c>
      <c r="M42" s="8" t="s">
        <v>159</v>
      </c>
      <c r="N42" s="8" t="s">
        <v>143</v>
      </c>
      <c r="O42" s="8" t="s">
        <v>52</v>
      </c>
      <c r="P42" s="8" t="s">
        <v>144</v>
      </c>
      <c r="Q42" s="8" t="s">
        <v>120</v>
      </c>
      <c r="R42" s="8" t="s">
        <v>88</v>
      </c>
      <c r="S42" s="8" t="s">
        <v>145</v>
      </c>
      <c r="T42" s="8" t="s">
        <v>89</v>
      </c>
      <c r="U42" s="8" t="s">
        <v>53</v>
      </c>
      <c r="V42" s="8" t="s">
        <v>54</v>
      </c>
      <c r="W42" s="8" t="s">
        <v>160</v>
      </c>
      <c r="X42" s="8" t="s">
        <v>90</v>
      </c>
    </row>
    <row r="43" spans="3:24" x14ac:dyDescent="0.25">
      <c r="C43">
        <f t="shared" ref="C43:M43" si="16">C13/$B$23*100</f>
        <v>75.111769462025407</v>
      </c>
      <c r="D43">
        <f t="shared" si="16"/>
        <v>109.49337851635812</v>
      </c>
      <c r="E43">
        <f t="shared" si="16"/>
        <v>30.980300042103405</v>
      </c>
      <c r="F43">
        <f t="shared" si="16"/>
        <v>101.48920113207569</v>
      </c>
      <c r="G43">
        <f t="shared" si="16"/>
        <v>104.49360863613973</v>
      </c>
      <c r="H43">
        <f t="shared" si="16"/>
        <v>109.58803558958677</v>
      </c>
      <c r="I43">
        <f t="shared" si="16"/>
        <v>117.1495102426031</v>
      </c>
      <c r="J43">
        <f t="shared" si="16"/>
        <v>120.20893739776007</v>
      </c>
      <c r="K43">
        <f t="shared" si="16"/>
        <v>99.278742102772071</v>
      </c>
      <c r="L43">
        <f t="shared" si="16"/>
        <v>-1.0092087686432538</v>
      </c>
      <c r="M43">
        <f t="shared" si="16"/>
        <v>101.97165037929992</v>
      </c>
      <c r="N43">
        <f t="shared" ref="N43:X43" si="17">C14/$B$23*100</f>
        <v>113.31835338784614</v>
      </c>
      <c r="O43">
        <f t="shared" si="17"/>
        <v>112.26363431296178</v>
      </c>
      <c r="P43">
        <f t="shared" si="17"/>
        <v>9.6918769989880413</v>
      </c>
      <c r="Q43">
        <f t="shared" si="17"/>
        <v>72.677668096818508</v>
      </c>
      <c r="R43">
        <f t="shared" si="17"/>
        <v>12.352129858013255</v>
      </c>
      <c r="S43">
        <f t="shared" si="17"/>
        <v>119.91307495143337</v>
      </c>
      <c r="T43">
        <f t="shared" si="17"/>
        <v>96.213569339635768</v>
      </c>
      <c r="U43">
        <f t="shared" si="17"/>
        <v>99.476929213450589</v>
      </c>
      <c r="V43">
        <f t="shared" si="17"/>
        <v>73.632675418036726</v>
      </c>
      <c r="W43">
        <f t="shared" si="17"/>
        <v>114.82948465101057</v>
      </c>
      <c r="X43">
        <f t="shared" si="17"/>
        <v>81.807548269754932</v>
      </c>
    </row>
    <row r="44" spans="3:24" x14ac:dyDescent="0.25">
      <c r="C44">
        <f>N13/$B$23*100</f>
        <v>105.01776808812508</v>
      </c>
      <c r="D44">
        <f t="shared" ref="D44:M44" si="18">O13/$B$23*100</f>
        <v>109.37602992807194</v>
      </c>
      <c r="E44">
        <f t="shared" si="18"/>
        <v>102.28118591803303</v>
      </c>
      <c r="F44">
        <f t="shared" si="18"/>
        <v>118.97381350524702</v>
      </c>
      <c r="G44">
        <f t="shared" si="18"/>
        <v>125.8824707250705</v>
      </c>
      <c r="H44">
        <f t="shared" si="18"/>
        <v>114.32943493377381</v>
      </c>
      <c r="I44">
        <f t="shared" si="18"/>
        <v>112.07973849301658</v>
      </c>
      <c r="J44">
        <f t="shared" si="18"/>
        <v>108.14301518279183</v>
      </c>
      <c r="K44">
        <f t="shared" si="18"/>
        <v>89.789325055839569</v>
      </c>
      <c r="L44">
        <f t="shared" si="18"/>
        <v>0.23438807740888465</v>
      </c>
      <c r="M44">
        <f t="shared" si="18"/>
        <v>104.92820205994138</v>
      </c>
      <c r="N44">
        <f>N14/$B$23*100</f>
        <v>119.37960615993724</v>
      </c>
      <c r="O44">
        <f t="shared" ref="O44:X44" si="19">O14/$B$23*100</f>
        <v>111.50034120229347</v>
      </c>
      <c r="P44">
        <f t="shared" si="19"/>
        <v>86.21712057083343</v>
      </c>
      <c r="Q44">
        <f t="shared" si="19"/>
        <v>73.695731647379219</v>
      </c>
      <c r="R44">
        <f t="shared" si="19"/>
        <v>27.601700727235333</v>
      </c>
      <c r="S44">
        <f t="shared" si="19"/>
        <v>114.31328904805981</v>
      </c>
      <c r="T44">
        <f t="shared" si="19"/>
        <v>100.68503420261791</v>
      </c>
      <c r="U44">
        <f t="shared" si="19"/>
        <v>88.039241957029546</v>
      </c>
      <c r="V44">
        <f t="shared" si="19"/>
        <v>79.727056347527466</v>
      </c>
      <c r="W44">
        <f t="shared" si="19"/>
        <v>97.668226367408678</v>
      </c>
      <c r="X44">
        <f t="shared" si="19"/>
        <v>92.109059730572369</v>
      </c>
    </row>
    <row r="46" spans="3:24" x14ac:dyDescent="0.25">
      <c r="C46" s="8" t="s">
        <v>55</v>
      </c>
      <c r="D46" s="8" t="s">
        <v>146</v>
      </c>
      <c r="E46" s="8" t="s">
        <v>56</v>
      </c>
      <c r="F46" s="8" t="s">
        <v>147</v>
      </c>
      <c r="G46" s="8" t="s">
        <v>75</v>
      </c>
      <c r="H46" s="8" t="s">
        <v>91</v>
      </c>
      <c r="I46" s="8" t="s">
        <v>121</v>
      </c>
      <c r="J46" s="8" t="s">
        <v>57</v>
      </c>
      <c r="K46" s="8" t="s">
        <v>92</v>
      </c>
      <c r="L46" s="8" t="s">
        <v>148</v>
      </c>
      <c r="M46" s="8" t="s">
        <v>93</v>
      </c>
      <c r="N46" s="8" t="s">
        <v>122</v>
      </c>
      <c r="O46" s="8" t="s">
        <v>94</v>
      </c>
      <c r="P46" s="8" t="s">
        <v>58</v>
      </c>
      <c r="Q46" s="8" t="s">
        <v>149</v>
      </c>
      <c r="R46" s="8" t="s">
        <v>95</v>
      </c>
      <c r="S46" s="8" t="s">
        <v>71</v>
      </c>
      <c r="T46" s="8" t="s">
        <v>161</v>
      </c>
      <c r="U46" s="8" t="s">
        <v>96</v>
      </c>
      <c r="V46" s="8" t="s">
        <v>59</v>
      </c>
      <c r="W46" s="8" t="s">
        <v>123</v>
      </c>
      <c r="X46" s="8" t="s">
        <v>97</v>
      </c>
    </row>
    <row r="47" spans="3:24" x14ac:dyDescent="0.25">
      <c r="C47">
        <f t="shared" ref="C47:M47" si="20">C15/$B$23*100</f>
        <v>92.409867763514157</v>
      </c>
      <c r="D47">
        <f t="shared" si="20"/>
        <v>106.12077936172159</v>
      </c>
      <c r="E47">
        <f t="shared" si="20"/>
        <v>105.1592627757673</v>
      </c>
      <c r="F47">
        <f t="shared" si="20"/>
        <v>96.023200619562004</v>
      </c>
      <c r="G47">
        <f t="shared" si="20"/>
        <v>97.014354360599413</v>
      </c>
      <c r="H47">
        <f t="shared" si="20"/>
        <v>1.3244171861407663</v>
      </c>
      <c r="I47">
        <f t="shared" si="20"/>
        <v>91.996293082826654</v>
      </c>
      <c r="J47">
        <f t="shared" si="20"/>
        <v>119.56408381360184</v>
      </c>
      <c r="K47">
        <f t="shared" si="20"/>
        <v>100.32262452463219</v>
      </c>
      <c r="L47">
        <f t="shared" si="20"/>
        <v>118.99912327204194</v>
      </c>
      <c r="M47">
        <f t="shared" si="20"/>
        <v>86.772226303770623</v>
      </c>
      <c r="N47">
        <f>C16/$B$23*100</f>
        <v>79.217515467742601</v>
      </c>
      <c r="O47">
        <f t="shared" ref="O47:X47" si="21">D16/$B$23*100</f>
        <v>100.17014772553587</v>
      </c>
      <c r="P47">
        <f t="shared" si="21"/>
        <v>110.28358143654975</v>
      </c>
      <c r="Q47">
        <f t="shared" si="21"/>
        <v>106.21758194679063</v>
      </c>
      <c r="R47">
        <f t="shared" si="21"/>
        <v>0.50835903004227956</v>
      </c>
      <c r="S47">
        <f t="shared" si="21"/>
        <v>2.5684140428750086</v>
      </c>
      <c r="T47">
        <f t="shared" si="21"/>
        <v>105.37414124127179</v>
      </c>
      <c r="U47">
        <f t="shared" si="21"/>
        <v>3.1196287628135524</v>
      </c>
      <c r="V47">
        <f t="shared" si="21"/>
        <v>97.019772687111526</v>
      </c>
      <c r="W47">
        <f t="shared" si="21"/>
        <v>113.90473268320234</v>
      </c>
      <c r="X47">
        <f t="shared" si="21"/>
        <v>101.04573474405282</v>
      </c>
    </row>
    <row r="48" spans="3:24" x14ac:dyDescent="0.25">
      <c r="C48">
        <f>N15/$B$23*100</f>
        <v>104.34415009946288</v>
      </c>
      <c r="D48">
        <f t="shared" ref="D48:M48" si="22">O15/$B$23*100</f>
        <v>115.19054883852012</v>
      </c>
      <c r="E48">
        <f t="shared" si="22"/>
        <v>99.950105485771516</v>
      </c>
      <c r="F48">
        <f t="shared" si="22"/>
        <v>110.27307206499266</v>
      </c>
      <c r="G48">
        <f t="shared" si="22"/>
        <v>128.46984891073797</v>
      </c>
      <c r="H48">
        <f t="shared" si="22"/>
        <v>33.842703754020704</v>
      </c>
      <c r="I48">
        <f t="shared" si="22"/>
        <v>116.18297534081876</v>
      </c>
      <c r="J48">
        <f t="shared" si="22"/>
        <v>121.6277389225735</v>
      </c>
      <c r="K48">
        <f t="shared" si="22"/>
        <v>91.214526751566666</v>
      </c>
      <c r="L48">
        <f t="shared" si="22"/>
        <v>109.45730482575388</v>
      </c>
      <c r="M48">
        <f t="shared" si="22"/>
        <v>114.13753890018654</v>
      </c>
      <c r="N48">
        <f>N16/$B$23*100</f>
        <v>81.989589494719468</v>
      </c>
      <c r="O48">
        <f t="shared" ref="O48:X48" si="23">O16/$B$23*100</f>
        <v>88.894392066151767</v>
      </c>
      <c r="P48">
        <f t="shared" si="23"/>
        <v>106.50289865695277</v>
      </c>
      <c r="Q48">
        <f t="shared" si="23"/>
        <v>120.13246262826338</v>
      </c>
      <c r="R48">
        <f t="shared" si="23"/>
        <v>67.47902017837977</v>
      </c>
      <c r="S48">
        <f t="shared" si="23"/>
        <v>109.79313197568345</v>
      </c>
      <c r="T48">
        <f t="shared" si="23"/>
        <v>86.515892185757252</v>
      </c>
      <c r="U48">
        <f t="shared" si="23"/>
        <v>77.318337478330406</v>
      </c>
      <c r="V48">
        <f t="shared" si="23"/>
        <v>97.333053780413465</v>
      </c>
      <c r="W48">
        <f t="shared" si="23"/>
        <v>97.454075194053488</v>
      </c>
      <c r="X48">
        <f t="shared" si="23"/>
        <v>101.83473763219814</v>
      </c>
    </row>
    <row r="50" spans="3:16" x14ac:dyDescent="0.25">
      <c r="C50" s="8" t="s">
        <v>150</v>
      </c>
      <c r="D50" s="8" t="s">
        <v>151</v>
      </c>
      <c r="E50" s="8" t="s">
        <v>60</v>
      </c>
      <c r="F50" s="8" t="s">
        <v>72</v>
      </c>
      <c r="G50" s="8" t="s">
        <v>98</v>
      </c>
      <c r="H50" s="8" t="s">
        <v>99</v>
      </c>
      <c r="I50" s="8" t="s">
        <v>124</v>
      </c>
      <c r="J50" s="8" t="s">
        <v>100</v>
      </c>
      <c r="K50" s="8" t="s">
        <v>61</v>
      </c>
      <c r="L50" s="8" t="s">
        <v>62</v>
      </c>
      <c r="M50" s="8" t="s">
        <v>101</v>
      </c>
      <c r="N50" s="8" t="s">
        <v>102</v>
      </c>
      <c r="O50" s="8" t="s">
        <v>103</v>
      </c>
      <c r="P50" s="8" t="s">
        <v>152</v>
      </c>
    </row>
    <row r="51" spans="3:16" x14ac:dyDescent="0.25">
      <c r="C51">
        <f t="shared" ref="C51:M51" si="24">C17/$B$23*100</f>
        <v>134.51066477343429</v>
      </c>
      <c r="D51">
        <f t="shared" si="24"/>
        <v>113.4151559729152</v>
      </c>
      <c r="E51">
        <f t="shared" si="24"/>
        <v>28.192007400197621</v>
      </c>
      <c r="F51">
        <f t="shared" si="24"/>
        <v>106.26729236519385</v>
      </c>
      <c r="G51">
        <f t="shared" si="24"/>
        <v>103.41023425057374</v>
      </c>
      <c r="H51">
        <f t="shared" si="24"/>
        <v>1.7293370902518419</v>
      </c>
      <c r="I51">
        <f t="shared" si="24"/>
        <v>76.62871906238405</v>
      </c>
      <c r="J51">
        <f t="shared" si="24"/>
        <v>57.285475237122817</v>
      </c>
      <c r="K51">
        <f t="shared" si="24"/>
        <v>58.915518766694341</v>
      </c>
      <c r="L51">
        <f t="shared" si="24"/>
        <v>84.925922453610994</v>
      </c>
      <c r="M51">
        <f t="shared" si="24"/>
        <v>94.861242317266431</v>
      </c>
      <c r="N51">
        <f>C18/$B$23*100</f>
        <v>42.738214031851996</v>
      </c>
      <c r="O51">
        <f>D18/$B$23*100</f>
        <v>62.814713802016307</v>
      </c>
      <c r="P51">
        <f>E18/$B$23*100</f>
        <v>90.818697999321586</v>
      </c>
    </row>
    <row r="52" spans="3:16" x14ac:dyDescent="0.25">
      <c r="C52">
        <f t="shared" ref="C52:M52" si="25">N17/$B$23*100</f>
        <v>110.26641734182674</v>
      </c>
      <c r="D52">
        <f t="shared" si="25"/>
        <v>118.20622937089797</v>
      </c>
      <c r="E52">
        <f t="shared" si="25"/>
        <v>43.252736862859408</v>
      </c>
      <c r="F52">
        <f t="shared" si="25"/>
        <v>116.57436761095326</v>
      </c>
      <c r="G52">
        <f t="shared" si="25"/>
        <v>112.5293141350934</v>
      </c>
      <c r="H52">
        <f t="shared" si="25"/>
        <v>63.295817558764355</v>
      </c>
      <c r="I52">
        <f t="shared" si="25"/>
        <v>90.49865308903135</v>
      </c>
      <c r="J52">
        <f t="shared" si="25"/>
        <v>81.205677651619112</v>
      </c>
      <c r="K52">
        <f t="shared" si="25"/>
        <v>73.302484782264074</v>
      </c>
      <c r="L52">
        <f t="shared" si="25"/>
        <v>68.890076041803397</v>
      </c>
      <c r="M52">
        <f t="shared" si="25"/>
        <v>96.726673950952105</v>
      </c>
      <c r="N52">
        <f>N18/$B$23*100</f>
        <v>45.694983900138247</v>
      </c>
      <c r="O52">
        <f>O18/$B$23*100</f>
        <v>50.27576077315701</v>
      </c>
      <c r="P52">
        <f>P18/$B$23*100</f>
        <v>86.019006189369833</v>
      </c>
    </row>
  </sheetData>
  <sortState ref="C51:P52">
    <sortCondition ref="C5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2"/>
  <sheetViews>
    <sheetView zoomScale="60" zoomScaleNormal="60" workbookViewId="0">
      <selection activeCell="B22" sqref="B22:B23"/>
    </sheetView>
  </sheetViews>
  <sheetFormatPr defaultRowHeight="15" x14ac:dyDescent="0.25"/>
  <cols>
    <col min="1" max="1" width="4.42578125" customWidth="1"/>
    <col min="3" max="24" width="10" customWidth="1"/>
  </cols>
  <sheetData>
    <row r="1" spans="1:25" x14ac:dyDescent="0.25">
      <c r="A1" s="9" t="s">
        <v>163</v>
      </c>
    </row>
    <row r="3" spans="1:25" x14ac:dyDescent="0.25">
      <c r="A3" s="1"/>
      <c r="B3" s="2">
        <v>1</v>
      </c>
      <c r="C3" s="2">
        <v>2</v>
      </c>
      <c r="D3" s="2">
        <v>3</v>
      </c>
      <c r="E3" s="2">
        <v>4</v>
      </c>
      <c r="F3" s="2">
        <v>5</v>
      </c>
      <c r="G3" s="2">
        <v>6</v>
      </c>
      <c r="H3" s="2">
        <v>7</v>
      </c>
      <c r="I3" s="2">
        <v>8</v>
      </c>
      <c r="J3" s="2">
        <v>9</v>
      </c>
      <c r="K3" s="2">
        <v>10</v>
      </c>
      <c r="L3" s="2">
        <v>11</v>
      </c>
      <c r="M3" s="2">
        <v>12</v>
      </c>
      <c r="N3" s="2">
        <v>13</v>
      </c>
      <c r="O3" s="2">
        <v>14</v>
      </c>
      <c r="P3" s="2">
        <v>15</v>
      </c>
      <c r="Q3" s="2">
        <v>16</v>
      </c>
      <c r="R3" s="2">
        <v>17</v>
      </c>
      <c r="S3" s="2">
        <v>18</v>
      </c>
      <c r="T3" s="2">
        <v>19</v>
      </c>
      <c r="U3" s="2">
        <v>20</v>
      </c>
      <c r="V3" s="2">
        <v>21</v>
      </c>
      <c r="W3" s="2">
        <v>22</v>
      </c>
      <c r="X3" s="2">
        <v>23</v>
      </c>
      <c r="Y3" s="2">
        <v>24</v>
      </c>
    </row>
    <row r="4" spans="1:25" x14ac:dyDescent="0.25">
      <c r="A4" s="3" t="s">
        <v>0</v>
      </c>
      <c r="B4" s="4">
        <v>3411.6640000000002</v>
      </c>
      <c r="C4" s="4">
        <v>2882.942</v>
      </c>
      <c r="D4" s="4">
        <v>3136.58</v>
      </c>
      <c r="E4" s="4">
        <v>2805.1790000000001</v>
      </c>
      <c r="F4" s="4">
        <v>2919.634</v>
      </c>
      <c r="G4" s="4">
        <v>2582.904</v>
      </c>
      <c r="H4" s="4">
        <v>3240.3249999999998</v>
      </c>
      <c r="I4" s="4">
        <v>2741.848</v>
      </c>
      <c r="J4" s="4">
        <v>2735.5819999999999</v>
      </c>
      <c r="K4" s="4">
        <v>2466.6790000000001</v>
      </c>
      <c r="L4" s="4">
        <v>2842.4850000000001</v>
      </c>
      <c r="M4" s="4">
        <v>2572.4009999999998</v>
      </c>
      <c r="N4" s="4">
        <v>3087.6559999999999</v>
      </c>
      <c r="O4" s="4">
        <v>2723.415</v>
      </c>
      <c r="P4" s="4">
        <v>3071.9810000000002</v>
      </c>
      <c r="Q4" s="4">
        <v>2774.732</v>
      </c>
      <c r="R4" s="4">
        <v>2981.3119999999999</v>
      </c>
      <c r="S4" s="4">
        <v>2809.163</v>
      </c>
      <c r="T4" s="4">
        <v>2977.212</v>
      </c>
      <c r="U4" s="4">
        <v>2458.598</v>
      </c>
      <c r="V4" s="4">
        <v>3029.75</v>
      </c>
      <c r="W4" s="4">
        <v>2805.6709999999998</v>
      </c>
      <c r="X4" s="4">
        <v>3153.8560000000002</v>
      </c>
      <c r="Y4" s="4">
        <v>2989.2910000000002</v>
      </c>
    </row>
    <row r="5" spans="1:25" x14ac:dyDescent="0.25">
      <c r="A5" s="3" t="s">
        <v>1</v>
      </c>
      <c r="B5" s="4">
        <v>2736.3249999999998</v>
      </c>
      <c r="C5" s="5">
        <v>2608.4839999999999</v>
      </c>
      <c r="D5" s="5">
        <v>2459.4780000000001</v>
      </c>
      <c r="E5" s="5">
        <v>2639.953</v>
      </c>
      <c r="F5" s="5">
        <v>2466.6840000000002</v>
      </c>
      <c r="G5" s="5">
        <v>2476.71</v>
      </c>
      <c r="H5" s="5">
        <v>2497.4169999999999</v>
      </c>
      <c r="I5" s="5">
        <v>2655.8209999999999</v>
      </c>
      <c r="J5" s="5">
        <v>2635.152</v>
      </c>
      <c r="K5" s="5">
        <v>2604.489</v>
      </c>
      <c r="L5" s="5">
        <v>2755.355</v>
      </c>
      <c r="M5" s="5">
        <v>2312.9969999999998</v>
      </c>
      <c r="N5" s="6">
        <v>2623.1329999999998</v>
      </c>
      <c r="O5" s="6">
        <v>2502.1410000000001</v>
      </c>
      <c r="P5" s="6">
        <v>2531.9769999999999</v>
      </c>
      <c r="Q5" s="6">
        <v>2405.77</v>
      </c>
      <c r="R5" s="6">
        <v>2638.0569999999998</v>
      </c>
      <c r="S5" s="6">
        <v>2338.6660000000002</v>
      </c>
      <c r="T5" s="6">
        <v>2471.451</v>
      </c>
      <c r="U5" s="6">
        <v>2500.8969999999999</v>
      </c>
      <c r="V5" s="6">
        <v>2838.4160000000002</v>
      </c>
      <c r="W5" s="6">
        <v>2539.1329999999998</v>
      </c>
      <c r="X5" s="6">
        <v>2561.011</v>
      </c>
      <c r="Y5" s="4">
        <v>2792.4879999999998</v>
      </c>
    </row>
    <row r="6" spans="1:25" x14ac:dyDescent="0.25">
      <c r="A6" s="3" t="s">
        <v>2</v>
      </c>
      <c r="B6" s="4">
        <v>2802.2620000000002</v>
      </c>
      <c r="C6" s="5">
        <v>2791.279</v>
      </c>
      <c r="D6" s="5">
        <v>2882.6219999999998</v>
      </c>
      <c r="E6" s="5">
        <v>3023.7040000000002</v>
      </c>
      <c r="F6" s="5">
        <v>3023.8609999999999</v>
      </c>
      <c r="G6" s="5">
        <v>2736.5929999999998</v>
      </c>
      <c r="H6" s="5">
        <v>2451.5830000000001</v>
      </c>
      <c r="I6" s="5">
        <v>2667.625</v>
      </c>
      <c r="J6" s="5">
        <v>2699.4929999999999</v>
      </c>
      <c r="K6" s="5">
        <v>2625.587</v>
      </c>
      <c r="L6" s="5">
        <v>2788.0070000000001</v>
      </c>
      <c r="M6" s="5">
        <v>2707.2919999999999</v>
      </c>
      <c r="N6" s="6">
        <v>2781.7530000000002</v>
      </c>
      <c r="O6" s="6">
        <v>2994.5949999999998</v>
      </c>
      <c r="P6" s="6">
        <v>2690.9290000000001</v>
      </c>
      <c r="Q6" s="6">
        <v>2820.9119999999998</v>
      </c>
      <c r="R6" s="6">
        <v>2751.7910000000002</v>
      </c>
      <c r="S6" s="6">
        <v>2629.922</v>
      </c>
      <c r="T6" s="6">
        <v>2393.7060000000001</v>
      </c>
      <c r="U6" s="6">
        <v>2559.5</v>
      </c>
      <c r="V6" s="6">
        <v>2983.569</v>
      </c>
      <c r="W6" s="6">
        <v>2752.7730000000001</v>
      </c>
      <c r="X6" s="6">
        <v>2447.933</v>
      </c>
      <c r="Y6" s="4">
        <v>2631.2339999999999</v>
      </c>
    </row>
    <row r="7" spans="1:25" x14ac:dyDescent="0.25">
      <c r="A7" s="3" t="s">
        <v>3</v>
      </c>
      <c r="B7" s="4">
        <v>2848.6309999999999</v>
      </c>
      <c r="C7" s="5">
        <v>3187.6039999999998</v>
      </c>
      <c r="D7" s="5">
        <v>3040.1320000000001</v>
      </c>
      <c r="E7" s="5">
        <v>2576.1759999999999</v>
      </c>
      <c r="F7" s="5">
        <v>123.63200000000001</v>
      </c>
      <c r="G7" s="5">
        <v>2703.8229999999999</v>
      </c>
      <c r="H7" s="5">
        <v>3006.4749999999999</v>
      </c>
      <c r="I7" s="5">
        <v>1486.039</v>
      </c>
      <c r="J7" s="5">
        <v>2884.4360000000001</v>
      </c>
      <c r="K7" s="5">
        <v>2846.6619999999998</v>
      </c>
      <c r="L7" s="5">
        <v>3224.3890000000001</v>
      </c>
      <c r="M7" s="5">
        <v>2632.7860000000001</v>
      </c>
      <c r="N7" s="6">
        <v>3204.3220000000001</v>
      </c>
      <c r="O7" s="6">
        <v>3147.192</v>
      </c>
      <c r="P7" s="6">
        <v>2697.0880000000002</v>
      </c>
      <c r="Q7" s="6">
        <v>104.72499999999999</v>
      </c>
      <c r="R7" s="6">
        <v>2978.2660000000001</v>
      </c>
      <c r="S7" s="6">
        <v>2997.2440000000001</v>
      </c>
      <c r="T7" s="6">
        <v>2405.7379999999998</v>
      </c>
      <c r="U7" s="6">
        <v>2414.5259999999998</v>
      </c>
      <c r="V7" s="6">
        <v>2790.7420000000002</v>
      </c>
      <c r="W7" s="6">
        <v>3016.3539999999998</v>
      </c>
      <c r="X7" s="6">
        <v>2513.6309999999999</v>
      </c>
      <c r="Y7" s="4">
        <v>2687.6</v>
      </c>
    </row>
    <row r="8" spans="1:25" x14ac:dyDescent="0.25">
      <c r="A8" s="3" t="s">
        <v>4</v>
      </c>
      <c r="B8" s="4">
        <v>2938.32</v>
      </c>
      <c r="C8" s="5">
        <v>3051.681</v>
      </c>
      <c r="D8" s="5">
        <v>2665.4850000000001</v>
      </c>
      <c r="E8" s="5">
        <v>3074.6219999999998</v>
      </c>
      <c r="F8" s="5">
        <v>2963.5279999999998</v>
      </c>
      <c r="G8" s="5">
        <v>3154.7649999999999</v>
      </c>
      <c r="H8" s="5">
        <v>2874.9279999999999</v>
      </c>
      <c r="I8" s="5">
        <v>2368.1660000000002</v>
      </c>
      <c r="J8" s="5">
        <v>2369.9</v>
      </c>
      <c r="K8" s="5">
        <v>3050.9490000000001</v>
      </c>
      <c r="L8" s="5">
        <v>2902.9340000000002</v>
      </c>
      <c r="M8" s="5">
        <v>2022.298</v>
      </c>
      <c r="N8" s="6">
        <v>2816.0059999999999</v>
      </c>
      <c r="O8" s="6">
        <v>2875.16</v>
      </c>
      <c r="P8" s="6">
        <v>2780.2719999999999</v>
      </c>
      <c r="Q8" s="6">
        <v>2930.0340000000001</v>
      </c>
      <c r="R8" s="6">
        <v>2788.721</v>
      </c>
      <c r="S8" s="6">
        <v>3139.5210000000002</v>
      </c>
      <c r="T8" s="6">
        <v>2222.9569999999999</v>
      </c>
      <c r="U8" s="6">
        <v>2477.8359999999998</v>
      </c>
      <c r="V8" s="6">
        <v>3089.3719999999998</v>
      </c>
      <c r="W8" s="6">
        <v>2739.8629999999998</v>
      </c>
      <c r="X8" s="6">
        <v>2078.7739999999999</v>
      </c>
      <c r="Y8" s="4">
        <v>2690.616</v>
      </c>
    </row>
    <row r="9" spans="1:25" x14ac:dyDescent="0.25">
      <c r="A9" s="3" t="s">
        <v>5</v>
      </c>
      <c r="B9" s="4">
        <v>2986.4110000000001</v>
      </c>
      <c r="C9" s="5">
        <v>2887.9560000000001</v>
      </c>
      <c r="D9" s="5">
        <v>2510.6759999999999</v>
      </c>
      <c r="E9" s="5">
        <v>2981.9490000000001</v>
      </c>
      <c r="F9" s="5">
        <v>2922.0349999999999</v>
      </c>
      <c r="G9" s="5">
        <v>2271.4969999999998</v>
      </c>
      <c r="H9" s="5">
        <v>2471.7750000000001</v>
      </c>
      <c r="I9" s="5">
        <v>1292.491</v>
      </c>
      <c r="J9" s="5">
        <v>2954.3679999999999</v>
      </c>
      <c r="K9" s="5">
        <v>2785.6869999999999</v>
      </c>
      <c r="L9" s="5">
        <v>2168.402</v>
      </c>
      <c r="M9" s="5">
        <v>2162.12</v>
      </c>
      <c r="N9" s="6">
        <v>3002.6750000000002</v>
      </c>
      <c r="O9" s="6">
        <v>2537.8649999999998</v>
      </c>
      <c r="P9" s="6">
        <v>2826.9380000000001</v>
      </c>
      <c r="Q9" s="6">
        <v>2746.297</v>
      </c>
      <c r="R9" s="6">
        <v>2564.2910000000002</v>
      </c>
      <c r="S9" s="6">
        <v>2883.277</v>
      </c>
      <c r="T9" s="6">
        <v>1220.1559999999999</v>
      </c>
      <c r="U9" s="6">
        <v>2750.6990000000001</v>
      </c>
      <c r="V9" s="6">
        <v>2473.3200000000002</v>
      </c>
      <c r="W9" s="6">
        <v>1827.5039999999999</v>
      </c>
      <c r="X9" s="6">
        <v>2051.31</v>
      </c>
      <c r="Y9" s="4">
        <v>2588.105</v>
      </c>
    </row>
    <row r="10" spans="1:25" x14ac:dyDescent="0.25">
      <c r="A10" s="3" t="s">
        <v>6</v>
      </c>
      <c r="B10" s="4">
        <v>2815.2170000000001</v>
      </c>
      <c r="C10" s="5">
        <v>2578.9690000000001</v>
      </c>
      <c r="D10" s="5">
        <v>768.39800000000002</v>
      </c>
      <c r="E10" s="5">
        <v>2122.424</v>
      </c>
      <c r="F10" s="5">
        <v>1118.1769999999999</v>
      </c>
      <c r="G10" s="5">
        <v>2122.1779999999999</v>
      </c>
      <c r="H10" s="5">
        <v>2810.6149999999998</v>
      </c>
      <c r="I10" s="5">
        <v>2300.0990000000002</v>
      </c>
      <c r="J10" s="5">
        <v>1758.748</v>
      </c>
      <c r="K10" s="5">
        <v>1960.443</v>
      </c>
      <c r="L10" s="5">
        <v>2780.8780000000002</v>
      </c>
      <c r="M10" s="5">
        <v>2421.5909999999999</v>
      </c>
      <c r="N10" s="6">
        <v>2958.3580000000002</v>
      </c>
      <c r="O10" s="6">
        <v>1145.0630000000001</v>
      </c>
      <c r="P10" s="6">
        <v>2586.35</v>
      </c>
      <c r="Q10" s="6">
        <v>1002.662</v>
      </c>
      <c r="R10" s="6">
        <v>3023.346</v>
      </c>
      <c r="S10" s="6">
        <v>2807.431</v>
      </c>
      <c r="T10" s="6">
        <v>3012.364</v>
      </c>
      <c r="U10" s="6">
        <v>2568.2559999999999</v>
      </c>
      <c r="V10" s="6">
        <v>1999.16</v>
      </c>
      <c r="W10" s="6">
        <v>2359.2950000000001</v>
      </c>
      <c r="X10" s="6">
        <v>2278.3710000000001</v>
      </c>
      <c r="Y10" s="4">
        <v>2574.6880000000001</v>
      </c>
    </row>
    <row r="11" spans="1:25" x14ac:dyDescent="0.25">
      <c r="A11" s="3" t="s">
        <v>7</v>
      </c>
      <c r="B11" s="4">
        <v>3107.502</v>
      </c>
      <c r="C11" s="5">
        <v>2837.7190000000001</v>
      </c>
      <c r="D11" s="5">
        <v>2929.6480000000001</v>
      </c>
      <c r="E11" s="5">
        <v>2719.22</v>
      </c>
      <c r="F11" s="5">
        <v>2835.8649999999998</v>
      </c>
      <c r="G11" s="5">
        <v>2773.0529999999999</v>
      </c>
      <c r="H11" s="5">
        <v>2682.3649999999998</v>
      </c>
      <c r="I11" s="5">
        <v>2124.3670000000002</v>
      </c>
      <c r="J11" s="5">
        <v>1737.306</v>
      </c>
      <c r="K11" s="5">
        <v>1713.6479999999999</v>
      </c>
      <c r="L11" s="5">
        <v>2743.529</v>
      </c>
      <c r="M11" s="5">
        <v>2789.0549999999998</v>
      </c>
      <c r="N11" s="6">
        <v>3235.5990000000002</v>
      </c>
      <c r="O11" s="6">
        <v>3024.3150000000001</v>
      </c>
      <c r="P11" s="6">
        <v>2837.846</v>
      </c>
      <c r="Q11" s="6">
        <v>2650.7570000000001</v>
      </c>
      <c r="R11" s="6">
        <v>3053.0479999999998</v>
      </c>
      <c r="S11" s="6">
        <v>2745.9690000000001</v>
      </c>
      <c r="T11" s="6">
        <v>2671.5929999999998</v>
      </c>
      <c r="U11" s="6">
        <v>1885.13</v>
      </c>
      <c r="V11" s="6">
        <v>2151.732</v>
      </c>
      <c r="W11" s="6">
        <v>2061.1970000000001</v>
      </c>
      <c r="X11" s="6">
        <v>2675.125</v>
      </c>
      <c r="Y11" s="4">
        <v>2555.4870000000001</v>
      </c>
    </row>
    <row r="12" spans="1:25" x14ac:dyDescent="0.25">
      <c r="A12" s="3" t="s">
        <v>8</v>
      </c>
      <c r="B12" s="4">
        <v>2903.1329999999998</v>
      </c>
      <c r="C12" s="5">
        <v>2808.7910000000002</v>
      </c>
      <c r="D12" s="5">
        <v>2543.692</v>
      </c>
      <c r="E12" s="5">
        <v>2868.2139999999999</v>
      </c>
      <c r="F12" s="5">
        <v>2961.6930000000002</v>
      </c>
      <c r="G12" s="5">
        <v>2831.8049999999998</v>
      </c>
      <c r="H12" s="5">
        <v>3215.777</v>
      </c>
      <c r="I12" s="5">
        <v>2799.7310000000002</v>
      </c>
      <c r="J12" s="5">
        <v>2685.6819999999998</v>
      </c>
      <c r="K12" s="5">
        <v>2184.7489999999998</v>
      </c>
      <c r="L12" s="5">
        <v>2608.5410000000002</v>
      </c>
      <c r="M12" s="5">
        <v>2721.7939999999999</v>
      </c>
      <c r="N12" s="6">
        <v>2831.0639999999999</v>
      </c>
      <c r="O12" s="6">
        <v>2616.9769999999999</v>
      </c>
      <c r="P12" s="6">
        <v>2853.6320000000001</v>
      </c>
      <c r="Q12" s="6">
        <v>2455.58</v>
      </c>
      <c r="R12" s="6">
        <v>3072.8519999999999</v>
      </c>
      <c r="S12" s="6">
        <v>2867.4059999999999</v>
      </c>
      <c r="T12" s="6">
        <v>2693.915</v>
      </c>
      <c r="U12" s="6">
        <v>2423.3870000000002</v>
      </c>
      <c r="V12" s="6">
        <v>2850.904</v>
      </c>
      <c r="W12" s="6">
        <v>2416.402</v>
      </c>
      <c r="X12" s="6">
        <v>2452.857</v>
      </c>
      <c r="Y12" s="4">
        <v>2537.7330000000002</v>
      </c>
    </row>
    <row r="13" spans="1:25" x14ac:dyDescent="0.25">
      <c r="A13" s="3" t="s">
        <v>9</v>
      </c>
      <c r="B13" s="4">
        <v>2982.2159999999999</v>
      </c>
      <c r="C13" s="5">
        <v>3089.0039999999999</v>
      </c>
      <c r="D13" s="5">
        <v>3101.181</v>
      </c>
      <c r="E13" s="5">
        <v>2597.6080000000002</v>
      </c>
      <c r="F13" s="5">
        <v>2721.5329999999999</v>
      </c>
      <c r="G13" s="5">
        <v>2710.326</v>
      </c>
      <c r="H13" s="5">
        <v>2922.9349999999999</v>
      </c>
      <c r="I13" s="5">
        <v>2756.0210000000002</v>
      </c>
      <c r="J13" s="5">
        <v>2749.9670000000001</v>
      </c>
      <c r="K13" s="5">
        <v>2756.3069999999998</v>
      </c>
      <c r="L13" s="5">
        <v>502.82799999999997</v>
      </c>
      <c r="M13" s="5">
        <v>2642.788</v>
      </c>
      <c r="N13" s="6">
        <v>2848.5410000000002</v>
      </c>
      <c r="O13" s="6">
        <v>2908.866</v>
      </c>
      <c r="P13" s="6">
        <v>2599.9749999999999</v>
      </c>
      <c r="Q13" s="6">
        <v>2368.21</v>
      </c>
      <c r="R13" s="6">
        <v>2926.65</v>
      </c>
      <c r="S13" s="6">
        <v>2992.2080000000001</v>
      </c>
      <c r="T13" s="6">
        <v>2636.6289999999999</v>
      </c>
      <c r="U13" s="6">
        <v>2673.2449999999999</v>
      </c>
      <c r="V13" s="6">
        <v>2832.4989999999998</v>
      </c>
      <c r="W13" s="6">
        <v>1649.6610000000001</v>
      </c>
      <c r="X13" s="6">
        <v>2492.5839999999998</v>
      </c>
      <c r="Y13" s="4">
        <v>2809.7510000000002</v>
      </c>
    </row>
    <row r="14" spans="1:25" x14ac:dyDescent="0.25">
      <c r="A14" s="3" t="s">
        <v>10</v>
      </c>
      <c r="B14" s="4">
        <v>3181.2179999999998</v>
      </c>
      <c r="C14" s="5">
        <v>2740.0839999999998</v>
      </c>
      <c r="D14" s="5">
        <v>3021.3629999999998</v>
      </c>
      <c r="E14" s="5">
        <v>2882.402</v>
      </c>
      <c r="F14" s="5">
        <v>2091.5129999999999</v>
      </c>
      <c r="G14" s="5">
        <v>2661.3939999999998</v>
      </c>
      <c r="H14" s="5">
        <v>2812.6469999999999</v>
      </c>
      <c r="I14" s="5">
        <v>2473.857</v>
      </c>
      <c r="J14" s="5">
        <v>2645.634</v>
      </c>
      <c r="K14" s="5">
        <v>1754.7539999999999</v>
      </c>
      <c r="L14" s="5">
        <v>3032.0079999999998</v>
      </c>
      <c r="M14" s="5">
        <v>2318.127</v>
      </c>
      <c r="N14" s="6">
        <v>3087.2179999999998</v>
      </c>
      <c r="O14" s="6">
        <v>3009.7719999999999</v>
      </c>
      <c r="P14" s="6">
        <v>2933.473</v>
      </c>
      <c r="Q14" s="6">
        <v>2161.067</v>
      </c>
      <c r="R14" s="6">
        <v>3130.2719999999999</v>
      </c>
      <c r="S14" s="6">
        <v>2901.0239999999999</v>
      </c>
      <c r="T14" s="6">
        <v>2859.2959999999998</v>
      </c>
      <c r="U14" s="6">
        <v>2498.375</v>
      </c>
      <c r="V14" s="6">
        <v>2026.0329999999999</v>
      </c>
      <c r="W14" s="6">
        <v>2837.5990000000002</v>
      </c>
      <c r="X14" s="6">
        <v>2681.4650000000001</v>
      </c>
      <c r="Y14" s="4">
        <v>2718.973</v>
      </c>
    </row>
    <row r="15" spans="1:25" x14ac:dyDescent="0.25">
      <c r="A15" s="3" t="s">
        <v>11</v>
      </c>
      <c r="B15" s="4">
        <v>2297.462</v>
      </c>
      <c r="C15" s="5">
        <v>2182.0569999999998</v>
      </c>
      <c r="D15" s="5">
        <v>2757.9079999999999</v>
      </c>
      <c r="E15" s="5">
        <v>2458.4029999999998</v>
      </c>
      <c r="F15" s="5">
        <v>3122.3209999999999</v>
      </c>
      <c r="G15" s="5">
        <v>2638.797</v>
      </c>
      <c r="H15" s="5">
        <v>1349.8910000000001</v>
      </c>
      <c r="I15" s="5">
        <v>2472.069</v>
      </c>
      <c r="J15" s="5">
        <v>2287.6060000000002</v>
      </c>
      <c r="K15" s="5">
        <v>1984.9</v>
      </c>
      <c r="L15" s="5">
        <v>2632.241</v>
      </c>
      <c r="M15" s="5">
        <v>2508.6770000000001</v>
      </c>
      <c r="N15" s="6">
        <v>2961.0279999999998</v>
      </c>
      <c r="O15" s="6">
        <v>2909.86</v>
      </c>
      <c r="P15" s="6">
        <v>2672.5590000000002</v>
      </c>
      <c r="Q15" s="6">
        <v>2714.6370000000002</v>
      </c>
      <c r="R15" s="6">
        <v>3146.2440000000001</v>
      </c>
      <c r="S15" s="6">
        <v>1770.53</v>
      </c>
      <c r="T15" s="6">
        <v>2783.0720000000001</v>
      </c>
      <c r="U15" s="6">
        <v>2714.8519999999999</v>
      </c>
      <c r="V15" s="6">
        <v>2247.5749999999998</v>
      </c>
      <c r="W15" s="6">
        <v>2461.6320000000001</v>
      </c>
      <c r="X15" s="6">
        <v>2659.3580000000002</v>
      </c>
      <c r="Y15" s="4">
        <v>2499.4839999999999</v>
      </c>
    </row>
    <row r="16" spans="1:25" x14ac:dyDescent="0.25">
      <c r="A16" s="3" t="s">
        <v>12</v>
      </c>
      <c r="B16" s="4">
        <v>2650.134</v>
      </c>
      <c r="C16" s="5">
        <v>2059.8029999999999</v>
      </c>
      <c r="D16" s="5">
        <v>2358.7420000000002</v>
      </c>
      <c r="E16" s="5">
        <v>2503.1790000000001</v>
      </c>
      <c r="F16" s="5">
        <v>3007.616</v>
      </c>
      <c r="G16" s="5">
        <v>2664.2840000000001</v>
      </c>
      <c r="H16" s="5">
        <v>2780.2719999999999</v>
      </c>
      <c r="I16" s="5">
        <v>2581.5230000000001</v>
      </c>
      <c r="J16" s="5">
        <v>2206.0459999999998</v>
      </c>
      <c r="K16" s="5">
        <v>1950.423</v>
      </c>
      <c r="L16" s="5">
        <v>2969.58</v>
      </c>
      <c r="M16" s="5">
        <v>2611.9720000000002</v>
      </c>
      <c r="N16" s="6">
        <v>2654.4079999999999</v>
      </c>
      <c r="O16" s="6">
        <v>2622.5210000000002</v>
      </c>
      <c r="P16" s="6">
        <v>2950.951</v>
      </c>
      <c r="Q16" s="6">
        <v>2705.6559999999999</v>
      </c>
      <c r="R16" s="6">
        <v>2914.7280000000001</v>
      </c>
      <c r="S16" s="6">
        <v>2685.9090000000001</v>
      </c>
      <c r="T16" s="6">
        <v>2245.5830000000001</v>
      </c>
      <c r="U16" s="6">
        <v>2003.9190000000001</v>
      </c>
      <c r="V16" s="6">
        <v>2158.558</v>
      </c>
      <c r="W16" s="6">
        <v>2750.6309999999999</v>
      </c>
      <c r="X16" s="6">
        <v>2594.3589999999999</v>
      </c>
      <c r="Y16" s="4">
        <v>2727.4340000000002</v>
      </c>
    </row>
    <row r="17" spans="1:25" x14ac:dyDescent="0.25">
      <c r="A17" s="3" t="s">
        <v>13</v>
      </c>
      <c r="B17" s="4">
        <v>2468.105</v>
      </c>
      <c r="C17" s="5">
        <v>2532.0740000000001</v>
      </c>
      <c r="D17" s="5">
        <v>2523.4879999999998</v>
      </c>
      <c r="E17" s="5">
        <v>2005.998</v>
      </c>
      <c r="F17" s="5">
        <v>2642.848</v>
      </c>
      <c r="G17" s="5">
        <v>2348.8449999999998</v>
      </c>
      <c r="H17" s="5">
        <v>2302.2739999999999</v>
      </c>
      <c r="I17" s="5">
        <v>2244.08</v>
      </c>
      <c r="J17" s="5">
        <v>1546.963</v>
      </c>
      <c r="K17" s="5">
        <v>1460.0119999999999</v>
      </c>
      <c r="L17" s="5">
        <v>1891.576</v>
      </c>
      <c r="M17" s="5">
        <v>2704.41</v>
      </c>
      <c r="N17" s="6">
        <v>2878.1759999999999</v>
      </c>
      <c r="O17" s="6">
        <v>2463.2179999999998</v>
      </c>
      <c r="P17" s="6">
        <v>1956.7339999999999</v>
      </c>
      <c r="Q17" s="6">
        <v>2560.9650000000001</v>
      </c>
      <c r="R17" s="6">
        <v>2426.4189999999999</v>
      </c>
      <c r="S17" s="6">
        <v>2287.453</v>
      </c>
      <c r="T17" s="6">
        <v>1900.748</v>
      </c>
      <c r="U17" s="6">
        <v>2105.6129999999998</v>
      </c>
      <c r="V17" s="6">
        <v>1734.7090000000001</v>
      </c>
      <c r="W17" s="6">
        <v>1821.0519999999999</v>
      </c>
      <c r="X17" s="6">
        <v>2746.45</v>
      </c>
      <c r="Y17" s="4">
        <v>2663.433</v>
      </c>
    </row>
    <row r="18" spans="1:25" x14ac:dyDescent="0.25">
      <c r="A18" s="3" t="s">
        <v>14</v>
      </c>
      <c r="B18" s="4">
        <v>2555.5169999999998</v>
      </c>
      <c r="C18" s="5">
        <v>1527.1690000000001</v>
      </c>
      <c r="D18" s="5">
        <v>2223.6370000000002</v>
      </c>
      <c r="E18" s="5">
        <v>2449.81</v>
      </c>
      <c r="F18" s="5">
        <v>2794.6320000000001</v>
      </c>
      <c r="G18" s="5">
        <v>2651.18</v>
      </c>
      <c r="H18" s="5">
        <v>2679.6990000000001</v>
      </c>
      <c r="I18" s="5">
        <v>2861.2869999999998</v>
      </c>
      <c r="J18" s="5">
        <v>2339.125</v>
      </c>
      <c r="K18" s="5">
        <v>2219.9450000000002</v>
      </c>
      <c r="L18" s="5">
        <v>2628.92</v>
      </c>
      <c r="M18" s="5">
        <v>2641.7669999999998</v>
      </c>
      <c r="N18" s="6">
        <v>2187.3449999999998</v>
      </c>
      <c r="O18" s="6">
        <v>2214.6660000000002</v>
      </c>
      <c r="P18" s="6">
        <v>2456.2800000000002</v>
      </c>
      <c r="Q18" s="6">
        <v>2759.49</v>
      </c>
      <c r="R18" s="6">
        <v>2566.0520000000001</v>
      </c>
      <c r="S18" s="6">
        <v>2534.6869999999999</v>
      </c>
      <c r="T18" s="6">
        <v>2298.0650000000001</v>
      </c>
      <c r="U18" s="6">
        <v>2440.9859999999999</v>
      </c>
      <c r="V18" s="6">
        <v>2571.5650000000001</v>
      </c>
      <c r="W18" s="6">
        <v>2459.0659999999998</v>
      </c>
      <c r="X18" s="6">
        <v>2666.8710000000001</v>
      </c>
      <c r="Y18" s="4">
        <v>2762.7080000000001</v>
      </c>
    </row>
    <row r="19" spans="1:25" x14ac:dyDescent="0.25">
      <c r="A19" s="3" t="s">
        <v>15</v>
      </c>
      <c r="B19" s="4">
        <v>3.58499999999998</v>
      </c>
      <c r="C19" s="4">
        <v>-0.740999999999985</v>
      </c>
      <c r="D19" s="4">
        <v>-0.54800000000000204</v>
      </c>
      <c r="E19" s="4">
        <v>1.2690000000000099</v>
      </c>
      <c r="F19" s="4">
        <v>28.649000000000001</v>
      </c>
      <c r="G19" s="4">
        <v>65.572000000000003</v>
      </c>
      <c r="H19" s="4">
        <v>21.6</v>
      </c>
      <c r="I19" s="4">
        <v>-19.151</v>
      </c>
      <c r="J19" s="4">
        <v>41.276000000000003</v>
      </c>
      <c r="K19" s="4">
        <v>10.141999999999999</v>
      </c>
      <c r="L19" s="4">
        <v>-33.890999999999998</v>
      </c>
      <c r="M19" s="4">
        <v>-42.573999999999998</v>
      </c>
      <c r="N19" s="4">
        <v>16.413</v>
      </c>
      <c r="O19" s="4">
        <v>24.751999999999999</v>
      </c>
      <c r="P19" s="4">
        <v>50.820999999999998</v>
      </c>
      <c r="Q19" s="4">
        <v>64.763000000000005</v>
      </c>
      <c r="R19" s="4">
        <v>47.173999999999999</v>
      </c>
      <c r="S19" s="4">
        <v>69.341999999999999</v>
      </c>
      <c r="T19" s="4">
        <v>81.512</v>
      </c>
      <c r="U19" s="4">
        <v>87.070999999999998</v>
      </c>
      <c r="V19" s="4">
        <v>78.328999999999994</v>
      </c>
      <c r="W19" s="4">
        <v>95.41</v>
      </c>
      <c r="X19" s="4">
        <v>-6.4750000000000201</v>
      </c>
      <c r="Y19" s="4">
        <v>6.4750000000000201</v>
      </c>
    </row>
    <row r="22" spans="1:25" x14ac:dyDescent="0.25">
      <c r="B22" s="7" t="s">
        <v>180</v>
      </c>
      <c r="N22" s="7"/>
    </row>
    <row r="23" spans="1:25" x14ac:dyDescent="0.25">
      <c r="B23">
        <f>AVERAGE(F18:M18,Q18:X18)</f>
        <v>2569.5835625</v>
      </c>
    </row>
    <row r="26" spans="1:25" x14ac:dyDescent="0.25">
      <c r="C26" s="8" t="s">
        <v>104</v>
      </c>
      <c r="D26" s="8" t="s">
        <v>112</v>
      </c>
      <c r="E26" s="8" t="s">
        <v>63</v>
      </c>
      <c r="F26" s="8" t="s">
        <v>16</v>
      </c>
      <c r="G26" s="8" t="s">
        <v>17</v>
      </c>
      <c r="H26" s="8" t="s">
        <v>76</v>
      </c>
      <c r="I26" s="8" t="s">
        <v>18</v>
      </c>
      <c r="J26" s="8" t="s">
        <v>105</v>
      </c>
      <c r="K26" s="8" t="s">
        <v>113</v>
      </c>
      <c r="L26" s="8" t="s">
        <v>64</v>
      </c>
      <c r="M26" s="8" t="s">
        <v>106</v>
      </c>
      <c r="N26" s="8" t="s">
        <v>19</v>
      </c>
      <c r="O26" s="8" t="s">
        <v>153</v>
      </c>
      <c r="P26" s="8" t="s">
        <v>125</v>
      </c>
      <c r="Q26" s="8" t="s">
        <v>126</v>
      </c>
      <c r="R26" s="8" t="s">
        <v>77</v>
      </c>
      <c r="S26" s="8" t="s">
        <v>20</v>
      </c>
      <c r="T26" s="8" t="s">
        <v>107</v>
      </c>
      <c r="U26" s="8" t="s">
        <v>114</v>
      </c>
      <c r="V26" s="8" t="s">
        <v>127</v>
      </c>
      <c r="W26" s="8" t="s">
        <v>21</v>
      </c>
      <c r="X26" s="8" t="s">
        <v>128</v>
      </c>
    </row>
    <row r="27" spans="1:25" x14ac:dyDescent="0.25">
      <c r="C27">
        <f t="shared" ref="C27:M27" si="0">C5/$B$23*100</f>
        <v>101.51388100654539</v>
      </c>
      <c r="D27">
        <f t="shared" si="0"/>
        <v>95.715042542034482</v>
      </c>
      <c r="E27">
        <f t="shared" si="0"/>
        <v>102.7385541582285</v>
      </c>
      <c r="F27">
        <f t="shared" si="0"/>
        <v>95.995477088128368</v>
      </c>
      <c r="G27">
        <f t="shared" si="0"/>
        <v>96.385657043601199</v>
      </c>
      <c r="H27">
        <f t="shared" si="0"/>
        <v>97.191507466299797</v>
      </c>
      <c r="I27">
        <f t="shared" si="0"/>
        <v>103.35608612845024</v>
      </c>
      <c r="J27">
        <f t="shared" si="0"/>
        <v>102.55171454460144</v>
      </c>
      <c r="K27">
        <f t="shared" si="0"/>
        <v>101.35840834325853</v>
      </c>
      <c r="L27">
        <f t="shared" si="0"/>
        <v>107.22963207778537</v>
      </c>
      <c r="M27">
        <f t="shared" si="0"/>
        <v>90.01446902741074</v>
      </c>
      <c r="N27">
        <f t="shared" ref="N27:X27" si="1">C6/$B$23*100</f>
        <v>108.62767962620012</v>
      </c>
      <c r="O27">
        <f t="shared" si="1"/>
        <v>112.1824579697824</v>
      </c>
      <c r="P27">
        <f t="shared" si="1"/>
        <v>117.67291961730083</v>
      </c>
      <c r="Q27">
        <f t="shared" si="1"/>
        <v>117.67902955675915</v>
      </c>
      <c r="R27">
        <f t="shared" si="1"/>
        <v>106.49947485410878</v>
      </c>
      <c r="S27">
        <f t="shared" si="1"/>
        <v>95.407794312585239</v>
      </c>
      <c r="T27">
        <f t="shared" si="1"/>
        <v>103.8154601753684</v>
      </c>
      <c r="U27">
        <f t="shared" si="1"/>
        <v>105.05566113497429</v>
      </c>
      <c r="V27">
        <f t="shared" si="1"/>
        <v>102.17947523938523</v>
      </c>
      <c r="W27">
        <f t="shared" si="1"/>
        <v>108.50034381787108</v>
      </c>
      <c r="X27">
        <f t="shared" si="1"/>
        <v>105.35917335048721</v>
      </c>
    </row>
    <row r="28" spans="1:25" x14ac:dyDescent="0.25">
      <c r="C28">
        <f>N5/$B$23*100</f>
        <v>102.08397338313841</v>
      </c>
      <c r="D28">
        <f t="shared" ref="D28:M28" si="2">O5/$B$23*100</f>
        <v>97.375350485415481</v>
      </c>
      <c r="E28">
        <f t="shared" si="2"/>
        <v>98.536472483369565</v>
      </c>
      <c r="F28">
        <f t="shared" si="2"/>
        <v>93.624898411919233</v>
      </c>
      <c r="G28">
        <f t="shared" si="2"/>
        <v>102.66476788298648</v>
      </c>
      <c r="H28">
        <f t="shared" si="2"/>
        <v>91.013424670442106</v>
      </c>
      <c r="I28">
        <f t="shared" si="2"/>
        <v>96.180993530153003</v>
      </c>
      <c r="J28">
        <f t="shared" si="2"/>
        <v>97.32693797149085</v>
      </c>
      <c r="K28">
        <f t="shared" si="2"/>
        <v>110.46210138573768</v>
      </c>
      <c r="L28">
        <f t="shared" si="2"/>
        <v>98.814961188871621</v>
      </c>
      <c r="M28">
        <f t="shared" si="2"/>
        <v>99.666383198230776</v>
      </c>
      <c r="N28">
        <f>N6/$B$23*100</f>
        <v>108.25695807664555</v>
      </c>
      <c r="O28">
        <f t="shared" ref="O28:X28" si="3">O6/$B$23*100</f>
        <v>116.54009014155187</v>
      </c>
      <c r="P28">
        <f t="shared" si="3"/>
        <v>104.72237755840641</v>
      </c>
      <c r="Q28">
        <f t="shared" si="3"/>
        <v>109.7809015113514</v>
      </c>
      <c r="R28">
        <f t="shared" si="3"/>
        <v>107.09093256040005</v>
      </c>
      <c r="S28">
        <f t="shared" si="3"/>
        <v>102.34817961869649</v>
      </c>
      <c r="T28">
        <f t="shared" si="3"/>
        <v>93.15540599392358</v>
      </c>
      <c r="U28">
        <f t="shared" si="3"/>
        <v>99.607579895545811</v>
      </c>
      <c r="V28">
        <f t="shared" si="3"/>
        <v>116.11099337424253</v>
      </c>
      <c r="W28">
        <f t="shared" si="3"/>
        <v>107.12914886962351</v>
      </c>
      <c r="X28">
        <f t="shared" si="3"/>
        <v>95.265747949381975</v>
      </c>
    </row>
    <row r="30" spans="1:25" x14ac:dyDescent="0.25">
      <c r="C30" s="8" t="s">
        <v>65</v>
      </c>
      <c r="D30" s="8" t="s">
        <v>154</v>
      </c>
      <c r="E30" s="8" t="s">
        <v>22</v>
      </c>
      <c r="F30" s="8" t="s">
        <v>78</v>
      </c>
      <c r="G30" s="8" t="s">
        <v>79</v>
      </c>
      <c r="H30" s="8" t="s">
        <v>23</v>
      </c>
      <c r="I30" s="8" t="s">
        <v>155</v>
      </c>
      <c r="J30" s="8" t="s">
        <v>24</v>
      </c>
      <c r="K30" s="8" t="s">
        <v>129</v>
      </c>
      <c r="L30" s="8" t="s">
        <v>25</v>
      </c>
      <c r="M30" s="8" t="s">
        <v>26</v>
      </c>
      <c r="N30" s="8" t="s">
        <v>27</v>
      </c>
      <c r="O30" s="8" t="s">
        <v>156</v>
      </c>
      <c r="P30" s="8" t="s">
        <v>28</v>
      </c>
      <c r="Q30" s="8" t="s">
        <v>130</v>
      </c>
      <c r="R30" s="8" t="s">
        <v>131</v>
      </c>
      <c r="S30" s="8" t="s">
        <v>29</v>
      </c>
      <c r="T30" s="8" t="s">
        <v>30</v>
      </c>
      <c r="U30" s="8" t="s">
        <v>31</v>
      </c>
      <c r="V30" s="8" t="s">
        <v>132</v>
      </c>
      <c r="W30" s="8" t="s">
        <v>157</v>
      </c>
      <c r="X30" s="8" t="s">
        <v>80</v>
      </c>
    </row>
    <row r="31" spans="1:25" x14ac:dyDescent="0.25">
      <c r="C31">
        <f t="shared" ref="C31:M31" si="4">C7/$B$23*100</f>
        <v>124.05138507730472</v>
      </c>
      <c r="D31">
        <f t="shared" si="4"/>
        <v>118.312245002151</v>
      </c>
      <c r="E31">
        <f t="shared" si="4"/>
        <v>100.25655664973145</v>
      </c>
      <c r="F31">
        <f t="shared" si="4"/>
        <v>4.8113632809713307</v>
      </c>
      <c r="G31">
        <f t="shared" si="4"/>
        <v>105.22417093022636</v>
      </c>
      <c r="H31">
        <f t="shared" si="4"/>
        <v>117.0024218661696</v>
      </c>
      <c r="I31">
        <f t="shared" si="4"/>
        <v>57.831900144714595</v>
      </c>
      <c r="J31">
        <f t="shared" si="4"/>
        <v>112.25305306645383</v>
      </c>
      <c r="K31">
        <f t="shared" si="4"/>
        <v>110.78300941614152</v>
      </c>
      <c r="L31">
        <f t="shared" si="4"/>
        <v>125.48294000071071</v>
      </c>
      <c r="M31">
        <f t="shared" si="4"/>
        <v>102.45963736779625</v>
      </c>
      <c r="N31">
        <f t="shared" ref="N31:X31" si="5">C8/$B$23*100</f>
        <v>118.76169526205085</v>
      </c>
      <c r="O31">
        <f t="shared" si="5"/>
        <v>103.73217819803828</v>
      </c>
      <c r="P31">
        <f t="shared" si="5"/>
        <v>119.65448584239221</v>
      </c>
      <c r="Q31">
        <f t="shared" si="5"/>
        <v>115.33106154822703</v>
      </c>
      <c r="R31">
        <f t="shared" si="5"/>
        <v>122.77339589340559</v>
      </c>
      <c r="S31">
        <f t="shared" si="5"/>
        <v>111.88303201951231</v>
      </c>
      <c r="T31">
        <f t="shared" si="5"/>
        <v>92.161470619619138</v>
      </c>
      <c r="U31">
        <f t="shared" si="5"/>
        <v>92.228952371343638</v>
      </c>
      <c r="V31">
        <f t="shared" si="5"/>
        <v>118.73320815578654</v>
      </c>
      <c r="W31">
        <f t="shared" si="5"/>
        <v>112.97293625180561</v>
      </c>
      <c r="X31">
        <f t="shared" si="5"/>
        <v>78.701390743349293</v>
      </c>
    </row>
    <row r="32" spans="1:25" x14ac:dyDescent="0.25">
      <c r="C32">
        <f>N7/$B$23*100</f>
        <v>124.7019963375875</v>
      </c>
      <c r="D32">
        <f t="shared" ref="D32:M32" si="6">O7/$B$23*100</f>
        <v>122.4786788773677</v>
      </c>
      <c r="E32">
        <f t="shared" si="6"/>
        <v>104.96206620250747</v>
      </c>
      <c r="F32">
        <f t="shared" si="6"/>
        <v>4.0755631195784474</v>
      </c>
      <c r="G32">
        <f t="shared" si="6"/>
        <v>115.90461752107353</v>
      </c>
      <c r="H32">
        <f t="shared" si="6"/>
        <v>116.6431807761068</v>
      </c>
      <c r="I32">
        <f t="shared" si="6"/>
        <v>93.623653073940446</v>
      </c>
      <c r="J32">
        <f t="shared" si="6"/>
        <v>93.965654016359707</v>
      </c>
      <c r="K32">
        <f t="shared" si="6"/>
        <v>108.60678129824393</v>
      </c>
      <c r="L32">
        <f t="shared" si="6"/>
        <v>117.38688105030248</v>
      </c>
      <c r="M32">
        <f t="shared" si="6"/>
        <v>97.822504653416971</v>
      </c>
      <c r="N32">
        <f>N8/$B$23*100</f>
        <v>109.5899756324815</v>
      </c>
      <c r="O32">
        <f t="shared" ref="O32:X32" si="7">O8/$B$23*100</f>
        <v>111.89206071985838</v>
      </c>
      <c r="P32">
        <f t="shared" si="7"/>
        <v>108.19932227831568</v>
      </c>
      <c r="Q32">
        <f t="shared" si="7"/>
        <v>114.027581852575</v>
      </c>
      <c r="R32">
        <f t="shared" si="7"/>
        <v>108.52813042152233</v>
      </c>
      <c r="S32">
        <f t="shared" si="7"/>
        <v>122.18014801376984</v>
      </c>
      <c r="T32">
        <f t="shared" si="7"/>
        <v>86.510399289651431</v>
      </c>
      <c r="U32">
        <f t="shared" si="7"/>
        <v>96.429477373729114</v>
      </c>
      <c r="V32">
        <f t="shared" si="7"/>
        <v>120.22850881698074</v>
      </c>
      <c r="W32">
        <f t="shared" si="7"/>
        <v>106.62673282881417</v>
      </c>
      <c r="X32">
        <f t="shared" si="7"/>
        <v>80.899256608627994</v>
      </c>
    </row>
    <row r="34" spans="3:24" x14ac:dyDescent="0.25">
      <c r="C34" s="8" t="s">
        <v>32</v>
      </c>
      <c r="D34" s="8" t="s">
        <v>33</v>
      </c>
      <c r="E34" s="8" t="s">
        <v>34</v>
      </c>
      <c r="F34" s="8" t="s">
        <v>115</v>
      </c>
      <c r="G34" s="8" t="s">
        <v>116</v>
      </c>
      <c r="H34" s="8" t="s">
        <v>158</v>
      </c>
      <c r="I34" s="8" t="s">
        <v>81</v>
      </c>
      <c r="J34" s="8" t="s">
        <v>82</v>
      </c>
      <c r="K34" s="8" t="s">
        <v>66</v>
      </c>
      <c r="L34" s="8" t="s">
        <v>35</v>
      </c>
      <c r="M34" s="8" t="s">
        <v>117</v>
      </c>
      <c r="N34" s="8" t="s">
        <v>108</v>
      </c>
      <c r="O34" s="8" t="s">
        <v>36</v>
      </c>
      <c r="P34" s="8" t="s">
        <v>133</v>
      </c>
      <c r="Q34" s="8" t="s">
        <v>37</v>
      </c>
      <c r="R34" s="8" t="s">
        <v>83</v>
      </c>
      <c r="S34" s="8" t="s">
        <v>134</v>
      </c>
      <c r="T34" s="8" t="s">
        <v>38</v>
      </c>
      <c r="U34" s="8" t="s">
        <v>39</v>
      </c>
      <c r="V34" s="8" t="s">
        <v>84</v>
      </c>
      <c r="W34" s="8" t="s">
        <v>135</v>
      </c>
      <c r="X34" s="8" t="s">
        <v>40</v>
      </c>
    </row>
    <row r="35" spans="3:24" x14ac:dyDescent="0.25">
      <c r="C35">
        <f t="shared" ref="C35:M35" si="8">C9/$B$23*100</f>
        <v>112.39004024411837</v>
      </c>
      <c r="D35">
        <f t="shared" si="8"/>
        <v>97.707505474440083</v>
      </c>
      <c r="E35">
        <f t="shared" si="8"/>
        <v>116.04794813906739</v>
      </c>
      <c r="F35">
        <f t="shared" si="8"/>
        <v>113.71628627469474</v>
      </c>
      <c r="G35">
        <f t="shared" si="8"/>
        <v>88.399421336195587</v>
      </c>
      <c r="H35">
        <f t="shared" si="8"/>
        <v>96.193602577188031</v>
      </c>
      <c r="I35">
        <f t="shared" si="8"/>
        <v>50.299629047381877</v>
      </c>
      <c r="J35">
        <f t="shared" si="8"/>
        <v>114.97458355180461</v>
      </c>
      <c r="K35">
        <f t="shared" si="8"/>
        <v>108.41005681441035</v>
      </c>
      <c r="L35">
        <f t="shared" si="8"/>
        <v>84.387292619910667</v>
      </c>
      <c r="M35">
        <f t="shared" si="8"/>
        <v>84.142817207953712</v>
      </c>
      <c r="N35">
        <f t="shared" ref="N35:X35" si="9">C10/$B$23*100</f>
        <v>100.36525130519082</v>
      </c>
      <c r="O35">
        <f t="shared" si="9"/>
        <v>29.903600381550156</v>
      </c>
      <c r="P35">
        <f t="shared" si="9"/>
        <v>82.597975445291638</v>
      </c>
      <c r="Q35">
        <f t="shared" si="9"/>
        <v>43.515883908912571</v>
      </c>
      <c r="R35">
        <f t="shared" si="9"/>
        <v>82.588401909579844</v>
      </c>
      <c r="S35">
        <f t="shared" si="9"/>
        <v>109.38017509987088</v>
      </c>
      <c r="T35">
        <f t="shared" si="9"/>
        <v>89.512519988343456</v>
      </c>
      <c r="U35">
        <f t="shared" si="9"/>
        <v>68.444864983837235</v>
      </c>
      <c r="V35">
        <f t="shared" si="9"/>
        <v>76.294191347202002</v>
      </c>
      <c r="W35">
        <f t="shared" si="9"/>
        <v>108.2229058662886</v>
      </c>
      <c r="X35">
        <f t="shared" si="9"/>
        <v>94.240601291984632</v>
      </c>
    </row>
    <row r="36" spans="3:24" x14ac:dyDescent="0.25">
      <c r="C36">
        <f>N9/$B$23*100</f>
        <v>116.85453798119087</v>
      </c>
      <c r="D36">
        <f t="shared" ref="D36:M36" si="10">O9/$B$23*100</f>
        <v>98.765614671462927</v>
      </c>
      <c r="E36">
        <f t="shared" si="10"/>
        <v>110.01541421947823</v>
      </c>
      <c r="F36">
        <f t="shared" si="10"/>
        <v>106.87712359617028</v>
      </c>
      <c r="G36">
        <f t="shared" si="10"/>
        <v>99.794030341054537</v>
      </c>
      <c r="H36">
        <f t="shared" si="10"/>
        <v>112.20794848153533</v>
      </c>
      <c r="I36">
        <f t="shared" si="10"/>
        <v>47.484581463187965</v>
      </c>
      <c r="J36">
        <f t="shared" si="10"/>
        <v>107.04843540187458</v>
      </c>
      <c r="K36">
        <f t="shared" si="10"/>
        <v>96.253729051475446</v>
      </c>
      <c r="L36">
        <f t="shared" si="10"/>
        <v>71.120629298468273</v>
      </c>
      <c r="M36">
        <f t="shared" si="10"/>
        <v>79.830445288350106</v>
      </c>
      <c r="N36">
        <f>N10/$B$23*100</f>
        <v>115.1298616310323</v>
      </c>
      <c r="O36">
        <f t="shared" ref="O36:X36" si="11">O10/$B$23*100</f>
        <v>44.562201311948975</v>
      </c>
      <c r="P36">
        <f t="shared" si="11"/>
        <v>100.65249629335608</v>
      </c>
      <c r="Q36">
        <f t="shared" si="11"/>
        <v>39.020408389618197</v>
      </c>
      <c r="R36">
        <f t="shared" si="11"/>
        <v>117.65898739866336</v>
      </c>
      <c r="S36">
        <f t="shared" si="11"/>
        <v>109.25626397098343</v>
      </c>
      <c r="T36">
        <f t="shared" si="11"/>
        <v>117.23160297107482</v>
      </c>
      <c r="U36">
        <f t="shared" si="11"/>
        <v>99.948335499986285</v>
      </c>
      <c r="V36">
        <f t="shared" si="11"/>
        <v>77.800933551076142</v>
      </c>
      <c r="W36">
        <f t="shared" si="11"/>
        <v>91.816239581817456</v>
      </c>
      <c r="X36">
        <f t="shared" si="11"/>
        <v>88.666935500759763</v>
      </c>
    </row>
    <row r="38" spans="3:24" x14ac:dyDescent="0.25">
      <c r="C38" s="8" t="s">
        <v>41</v>
      </c>
      <c r="D38" s="8" t="s">
        <v>136</v>
      </c>
      <c r="E38" s="8" t="s">
        <v>67</v>
      </c>
      <c r="F38" s="8" t="s">
        <v>110</v>
      </c>
      <c r="G38" s="8" t="s">
        <v>42</v>
      </c>
      <c r="H38" s="8" t="s">
        <v>68</v>
      </c>
      <c r="I38" s="8" t="s">
        <v>85</v>
      </c>
      <c r="J38" s="8" t="s">
        <v>43</v>
      </c>
      <c r="K38" s="8" t="s">
        <v>109</v>
      </c>
      <c r="L38" s="8" t="s">
        <v>73</v>
      </c>
      <c r="M38" s="8" t="s">
        <v>44</v>
      </c>
      <c r="N38" s="8" t="s">
        <v>86</v>
      </c>
      <c r="O38" s="8" t="s">
        <v>45</v>
      </c>
      <c r="P38" s="8" t="s">
        <v>137</v>
      </c>
      <c r="Q38" s="8" t="s">
        <v>138</v>
      </c>
      <c r="R38" s="8" t="s">
        <v>87</v>
      </c>
      <c r="S38" s="8" t="s">
        <v>74</v>
      </c>
      <c r="T38" s="8" t="s">
        <v>69</v>
      </c>
      <c r="U38" s="8" t="s">
        <v>139</v>
      </c>
      <c r="V38" s="8" t="s">
        <v>140</v>
      </c>
      <c r="W38" s="8" t="s">
        <v>46</v>
      </c>
      <c r="X38" s="8" t="s">
        <v>118</v>
      </c>
    </row>
    <row r="39" spans="3:24" x14ac:dyDescent="0.25">
      <c r="C39">
        <f t="shared" ref="C39:M39" si="12">C11/$B$23*100</f>
        <v>110.43497636788764</v>
      </c>
      <c r="D39">
        <f t="shared" si="12"/>
        <v>114.01255996320612</v>
      </c>
      <c r="E39">
        <f t="shared" si="12"/>
        <v>105.8233730820731</v>
      </c>
      <c r="F39">
        <f t="shared" si="12"/>
        <v>110.36282459874273</v>
      </c>
      <c r="G39">
        <f t="shared" si="12"/>
        <v>107.91838181366791</v>
      </c>
      <c r="H39">
        <f t="shared" si="12"/>
        <v>104.38909398183853</v>
      </c>
      <c r="I39">
        <f t="shared" si="12"/>
        <v>82.673590810689973</v>
      </c>
      <c r="J39">
        <f t="shared" si="12"/>
        <v>67.610410704438806</v>
      </c>
      <c r="K39">
        <f t="shared" si="12"/>
        <v>66.689716770010662</v>
      </c>
      <c r="L39">
        <f t="shared" si="12"/>
        <v>106.76940186100681</v>
      </c>
      <c r="M39">
        <f t="shared" si="12"/>
        <v>108.54112863667574</v>
      </c>
      <c r="N39">
        <f t="shared" ref="N39:X39" si="13">C12/$B$23*100</f>
        <v>109.30919083508108</v>
      </c>
      <c r="O39">
        <f t="shared" si="13"/>
        <v>98.992382934034268</v>
      </c>
      <c r="P39">
        <f t="shared" si="13"/>
        <v>111.62174454484197</v>
      </c>
      <c r="Q39">
        <f t="shared" si="13"/>
        <v>115.25964919850706</v>
      </c>
      <c r="R39">
        <f t="shared" si="13"/>
        <v>110.20482234268651</v>
      </c>
      <c r="S39">
        <f t="shared" si="13"/>
        <v>125.14778841717471</v>
      </c>
      <c r="T39">
        <f t="shared" si="13"/>
        <v>108.95660451984233</v>
      </c>
      <c r="U39">
        <f t="shared" si="13"/>
        <v>104.51818104670024</v>
      </c>
      <c r="V39">
        <f t="shared" si="13"/>
        <v>85.023465743002077</v>
      </c>
      <c r="W39">
        <f t="shared" si="13"/>
        <v>101.51609926482008</v>
      </c>
      <c r="X39">
        <f t="shared" si="13"/>
        <v>105.92354495574028</v>
      </c>
    </row>
    <row r="40" spans="3:24" x14ac:dyDescent="0.25">
      <c r="C40">
        <f>N11/$B$23*100</f>
        <v>125.91919746139799</v>
      </c>
      <c r="D40">
        <f t="shared" ref="D40:M40" si="14">O11/$B$23*100</f>
        <v>117.69669778933294</v>
      </c>
      <c r="E40">
        <f t="shared" si="14"/>
        <v>110.43991880299086</v>
      </c>
      <c r="F40">
        <f t="shared" si="14"/>
        <v>103.15901139331017</v>
      </c>
      <c r="G40">
        <f t="shared" si="14"/>
        <v>118.81489454383136</v>
      </c>
      <c r="H40">
        <f t="shared" si="14"/>
        <v>106.8643588818879</v>
      </c>
      <c r="I40">
        <f t="shared" si="14"/>
        <v>103.96988208473566</v>
      </c>
      <c r="J40">
        <f t="shared" si="14"/>
        <v>73.363249497358979</v>
      </c>
      <c r="K40">
        <f t="shared" si="14"/>
        <v>83.738549366596047</v>
      </c>
      <c r="L40">
        <f t="shared" si="14"/>
        <v>80.215215806977682</v>
      </c>
      <c r="M40">
        <f t="shared" si="14"/>
        <v>104.10733626414222</v>
      </c>
      <c r="N40">
        <f>N12/$B$23*100</f>
        <v>110.17598498511565</v>
      </c>
      <c r="O40">
        <f t="shared" ref="O40:X40" si="15">O12/$B$23*100</f>
        <v>101.84440148947287</v>
      </c>
      <c r="P40">
        <f t="shared" si="15"/>
        <v>111.05425959464202</v>
      </c>
      <c r="Q40">
        <f t="shared" si="15"/>
        <v>95.56334480949576</v>
      </c>
      <c r="R40">
        <f t="shared" si="15"/>
        <v>119.58560308544159</v>
      </c>
      <c r="S40">
        <f t="shared" si="15"/>
        <v>111.59029976087808</v>
      </c>
      <c r="T40">
        <f t="shared" si="15"/>
        <v>104.83858315855024</v>
      </c>
      <c r="U40">
        <f t="shared" si="15"/>
        <v>94.310495886043029</v>
      </c>
      <c r="V40">
        <f t="shared" si="15"/>
        <v>110.94809453195199</v>
      </c>
      <c r="W40">
        <f t="shared" si="15"/>
        <v>94.038661955365001</v>
      </c>
      <c r="X40">
        <f t="shared" si="15"/>
        <v>95.457374330864937</v>
      </c>
    </row>
    <row r="42" spans="3:24" x14ac:dyDescent="0.25">
      <c r="C42" s="8" t="s">
        <v>119</v>
      </c>
      <c r="D42" s="8" t="s">
        <v>70</v>
      </c>
      <c r="E42" s="8" t="s">
        <v>47</v>
      </c>
      <c r="F42" s="8" t="s">
        <v>111</v>
      </c>
      <c r="G42" s="8" t="s">
        <v>48</v>
      </c>
      <c r="H42" s="8" t="s">
        <v>141</v>
      </c>
      <c r="I42" s="8" t="s">
        <v>49</v>
      </c>
      <c r="J42" s="8" t="s">
        <v>142</v>
      </c>
      <c r="K42" s="8" t="s">
        <v>50</v>
      </c>
      <c r="L42" s="8" t="s">
        <v>51</v>
      </c>
      <c r="M42" s="8" t="s">
        <v>159</v>
      </c>
      <c r="N42" s="8" t="s">
        <v>143</v>
      </c>
      <c r="O42" s="8" t="s">
        <v>52</v>
      </c>
      <c r="P42" s="8" t="s">
        <v>144</v>
      </c>
      <c r="Q42" s="8" t="s">
        <v>120</v>
      </c>
      <c r="R42" s="8" t="s">
        <v>88</v>
      </c>
      <c r="S42" s="8" t="s">
        <v>145</v>
      </c>
      <c r="T42" s="8" t="s">
        <v>89</v>
      </c>
      <c r="U42" s="8" t="s">
        <v>53</v>
      </c>
      <c r="V42" s="8" t="s">
        <v>54</v>
      </c>
      <c r="W42" s="8" t="s">
        <v>160</v>
      </c>
      <c r="X42" s="8" t="s">
        <v>90</v>
      </c>
    </row>
    <row r="43" spans="3:24" x14ac:dyDescent="0.25">
      <c r="C43">
        <f t="shared" ref="C43:M43" si="16">C13/$B$23*100</f>
        <v>120.2141874302249</v>
      </c>
      <c r="D43">
        <f t="shared" si="16"/>
        <v>120.68807744795807</v>
      </c>
      <c r="E43">
        <f t="shared" si="16"/>
        <v>101.09062176101153</v>
      </c>
      <c r="F43">
        <f t="shared" si="16"/>
        <v>105.91338766785094</v>
      </c>
      <c r="G43">
        <f t="shared" si="16"/>
        <v>105.47724695759919</v>
      </c>
      <c r="H43">
        <f t="shared" si="16"/>
        <v>113.75131140534762</v>
      </c>
      <c r="I43">
        <f t="shared" si="16"/>
        <v>107.25555067446848</v>
      </c>
      <c r="J43">
        <f t="shared" si="16"/>
        <v>107.01994829561026</v>
      </c>
      <c r="K43">
        <f t="shared" si="16"/>
        <v>107.26668088265372</v>
      </c>
      <c r="L43">
        <f t="shared" si="16"/>
        <v>19.568462662128351</v>
      </c>
      <c r="M43">
        <f t="shared" si="16"/>
        <v>102.84888331978502</v>
      </c>
      <c r="N43">
        <f t="shared" ref="N43:X43" si="17">C14/$B$23*100</f>
        <v>106.63533344423001</v>
      </c>
      <c r="O43">
        <f t="shared" si="17"/>
        <v>117.58181536079155</v>
      </c>
      <c r="P43">
        <f t="shared" si="17"/>
        <v>112.17389627117838</v>
      </c>
      <c r="Q43">
        <f t="shared" si="17"/>
        <v>81.395017874613288</v>
      </c>
      <c r="R43">
        <f t="shared" si="17"/>
        <v>103.57296952081509</v>
      </c>
      <c r="S43">
        <f t="shared" si="17"/>
        <v>109.45925406152266</v>
      </c>
      <c r="T43">
        <f t="shared" si="17"/>
        <v>96.274627379431649</v>
      </c>
      <c r="U43">
        <f t="shared" si="17"/>
        <v>102.95964056627172</v>
      </c>
      <c r="V43">
        <f t="shared" si="17"/>
        <v>68.289431237362223</v>
      </c>
      <c r="W43">
        <f t="shared" si="17"/>
        <v>117.9960848227912</v>
      </c>
      <c r="X43">
        <f t="shared" si="17"/>
        <v>90.214112272132027</v>
      </c>
    </row>
    <row r="44" spans="3:24" x14ac:dyDescent="0.25">
      <c r="C44">
        <f>N13/$B$23*100</f>
        <v>110.85613410558236</v>
      </c>
      <c r="D44">
        <f t="shared" ref="D44:M44" si="18">O13/$B$23*100</f>
        <v>113.20379077961977</v>
      </c>
      <c r="E44">
        <f t="shared" si="18"/>
        <v>101.18273785462853</v>
      </c>
      <c r="F44">
        <f t="shared" si="18"/>
        <v>92.163182959339935</v>
      </c>
      <c r="G44">
        <f t="shared" si="18"/>
        <v>113.89588736132026</v>
      </c>
      <c r="H44">
        <f t="shared" si="18"/>
        <v>116.44719571169813</v>
      </c>
      <c r="I44">
        <f t="shared" si="18"/>
        <v>102.60919467568395</v>
      </c>
      <c r="J44">
        <f t="shared" si="18"/>
        <v>104.03417265788957</v>
      </c>
      <c r="K44">
        <f t="shared" si="18"/>
        <v>110.23183061010104</v>
      </c>
      <c r="L44">
        <f t="shared" si="18"/>
        <v>64.199546731027951</v>
      </c>
      <c r="M44">
        <f t="shared" si="18"/>
        <v>97.003422514693952</v>
      </c>
      <c r="N44">
        <f>N14/$B$23*100</f>
        <v>120.14468200428487</v>
      </c>
      <c r="O44">
        <f t="shared" ref="O44:X44" si="19">O14/$B$23*100</f>
        <v>117.13073059479457</v>
      </c>
      <c r="P44">
        <f t="shared" si="19"/>
        <v>114.16141676848075</v>
      </c>
      <c r="Q44">
        <f t="shared" si="19"/>
        <v>84.101837805089858</v>
      </c>
      <c r="R44">
        <f t="shared" si="19"/>
        <v>121.82020642109397</v>
      </c>
      <c r="S44">
        <f t="shared" si="19"/>
        <v>112.89860514119785</v>
      </c>
      <c r="T44">
        <f t="shared" si="19"/>
        <v>111.274684416884</v>
      </c>
      <c r="U44">
        <f t="shared" si="19"/>
        <v>97.228789772039178</v>
      </c>
      <c r="V44">
        <f t="shared" si="19"/>
        <v>78.846745035558655</v>
      </c>
      <c r="W44">
        <f t="shared" si="19"/>
        <v>110.43030635046725</v>
      </c>
      <c r="X44">
        <f t="shared" si="19"/>
        <v>104.3540688511857</v>
      </c>
    </row>
    <row r="46" spans="3:24" x14ac:dyDescent="0.25">
      <c r="C46" s="8" t="s">
        <v>55</v>
      </c>
      <c r="D46" s="8" t="s">
        <v>146</v>
      </c>
      <c r="E46" s="8" t="s">
        <v>56</v>
      </c>
      <c r="F46" s="8" t="s">
        <v>147</v>
      </c>
      <c r="G46" s="8" t="s">
        <v>75</v>
      </c>
      <c r="H46" s="8" t="s">
        <v>91</v>
      </c>
      <c r="I46" s="8" t="s">
        <v>121</v>
      </c>
      <c r="J46" s="8" t="s">
        <v>57</v>
      </c>
      <c r="K46" s="8" t="s">
        <v>92</v>
      </c>
      <c r="L46" s="8" t="s">
        <v>148</v>
      </c>
      <c r="M46" s="8" t="s">
        <v>93</v>
      </c>
      <c r="N46" s="8" t="s">
        <v>122</v>
      </c>
      <c r="O46" s="8" t="s">
        <v>94</v>
      </c>
      <c r="P46" s="8" t="s">
        <v>58</v>
      </c>
      <c r="Q46" s="8" t="s">
        <v>149</v>
      </c>
      <c r="R46" s="8" t="s">
        <v>95</v>
      </c>
      <c r="S46" s="8" t="s">
        <v>71</v>
      </c>
      <c r="T46" s="8" t="s">
        <v>161</v>
      </c>
      <c r="U46" s="8" t="s">
        <v>96</v>
      </c>
      <c r="V46" s="8" t="s">
        <v>59</v>
      </c>
      <c r="W46" s="8" t="s">
        <v>123</v>
      </c>
      <c r="X46" s="8" t="s">
        <v>97</v>
      </c>
    </row>
    <row r="47" spans="3:24" x14ac:dyDescent="0.25">
      <c r="C47">
        <f t="shared" ref="C47:M47" si="20">C15/$B$23*100</f>
        <v>84.918701685538196</v>
      </c>
      <c r="D47">
        <f t="shared" si="20"/>
        <v>107.32898669840398</v>
      </c>
      <c r="E47">
        <f t="shared" si="20"/>
        <v>95.673206969310215</v>
      </c>
      <c r="F47">
        <f t="shared" si="20"/>
        <v>121.51077885018186</v>
      </c>
      <c r="G47">
        <f t="shared" si="20"/>
        <v>102.69356632374551</v>
      </c>
      <c r="H47">
        <f t="shared" si="20"/>
        <v>52.533454046797523</v>
      </c>
      <c r="I47">
        <f t="shared" si="20"/>
        <v>96.205044119867964</v>
      </c>
      <c r="J47">
        <f t="shared" si="20"/>
        <v>89.026332258069942</v>
      </c>
      <c r="K47">
        <f t="shared" si="20"/>
        <v>77.245979814287523</v>
      </c>
      <c r="L47">
        <f t="shared" si="20"/>
        <v>102.43842770534535</v>
      </c>
      <c r="M47">
        <f t="shared" si="20"/>
        <v>97.629710767578899</v>
      </c>
      <c r="N47">
        <f>C16/$B$23*100</f>
        <v>80.160965771277574</v>
      </c>
      <c r="O47">
        <f t="shared" ref="O47:X47" si="21">D16/$B$23*100</f>
        <v>91.794718584871873</v>
      </c>
      <c r="P47">
        <f t="shared" si="21"/>
        <v>97.415746136101774</v>
      </c>
      <c r="Q47">
        <f t="shared" si="21"/>
        <v>117.04682594847506</v>
      </c>
      <c r="R47">
        <f t="shared" si="21"/>
        <v>103.68543910702262</v>
      </c>
      <c r="S47">
        <f t="shared" si="21"/>
        <v>108.19932227831568</v>
      </c>
      <c r="T47">
        <f t="shared" si="21"/>
        <v>100.46464484262128</v>
      </c>
      <c r="U47">
        <f t="shared" si="21"/>
        <v>85.852277084684218</v>
      </c>
      <c r="V47">
        <f t="shared" si="21"/>
        <v>75.904244892600175</v>
      </c>
      <c r="W47">
        <f t="shared" si="21"/>
        <v>115.56658609346159</v>
      </c>
      <c r="X47">
        <f t="shared" si="21"/>
        <v>101.64962284623115</v>
      </c>
    </row>
    <row r="48" spans="3:24" x14ac:dyDescent="0.25">
      <c r="C48">
        <f>N15/$B$23*100</f>
        <v>115.23376951863575</v>
      </c>
      <c r="D48">
        <f t="shared" ref="D48:M48" si="22">O15/$B$23*100</f>
        <v>113.24247409058526</v>
      </c>
      <c r="E48">
        <f t="shared" si="22"/>
        <v>104.00747572496974</v>
      </c>
      <c r="F48">
        <f t="shared" si="22"/>
        <v>105.6450173334264</v>
      </c>
      <c r="G48">
        <f t="shared" si="22"/>
        <v>122.44178573974669</v>
      </c>
      <c r="H48">
        <f t="shared" si="22"/>
        <v>68.903382860894993</v>
      </c>
      <c r="I48">
        <f t="shared" si="22"/>
        <v>108.30828935145792</v>
      </c>
      <c r="J48">
        <f t="shared" si="22"/>
        <v>105.65338444797123</v>
      </c>
      <c r="K48">
        <f t="shared" si="22"/>
        <v>87.468453363442606</v>
      </c>
      <c r="L48">
        <f t="shared" si="22"/>
        <v>95.798869354730314</v>
      </c>
      <c r="M48">
        <f t="shared" si="22"/>
        <v>103.49373489191598</v>
      </c>
      <c r="N48">
        <f>N16/$B$23*100</f>
        <v>103.30109667332525</v>
      </c>
      <c r="O48">
        <f t="shared" ref="O48:X48" si="23">O16/$B$23*100</f>
        <v>102.06015629429447</v>
      </c>
      <c r="P48">
        <f t="shared" si="23"/>
        <v>114.84160480575926</v>
      </c>
      <c r="Q48">
        <f t="shared" si="23"/>
        <v>105.29550544632269</v>
      </c>
      <c r="R48">
        <f t="shared" si="23"/>
        <v>113.43192113060539</v>
      </c>
      <c r="S48">
        <f t="shared" si="23"/>
        <v>104.52701516298714</v>
      </c>
      <c r="T48">
        <f t="shared" si="23"/>
        <v>87.390931074264302</v>
      </c>
      <c r="U48">
        <f t="shared" si="23"/>
        <v>77.986138658606095</v>
      </c>
      <c r="V48">
        <f t="shared" si="23"/>
        <v>84.004195524192056</v>
      </c>
      <c r="W48">
        <f t="shared" si="23"/>
        <v>107.04578905866968</v>
      </c>
      <c r="X48">
        <f t="shared" si="23"/>
        <v>100.9641810393547</v>
      </c>
    </row>
    <row r="50" spans="3:16" x14ac:dyDescent="0.25">
      <c r="C50" s="8" t="s">
        <v>150</v>
      </c>
      <c r="D50" s="8" t="s">
        <v>151</v>
      </c>
      <c r="E50" s="8" t="s">
        <v>60</v>
      </c>
      <c r="F50" s="8" t="s">
        <v>72</v>
      </c>
      <c r="G50" s="8" t="s">
        <v>98</v>
      </c>
      <c r="H50" s="8" t="s">
        <v>99</v>
      </c>
      <c r="I50" s="8" t="s">
        <v>124</v>
      </c>
      <c r="J50" s="8" t="s">
        <v>100</v>
      </c>
      <c r="K50" s="8" t="s">
        <v>61</v>
      </c>
      <c r="L50" s="8" t="s">
        <v>62</v>
      </c>
      <c r="M50" s="8" t="s">
        <v>101</v>
      </c>
      <c r="N50" s="8" t="s">
        <v>102</v>
      </c>
      <c r="O50" s="8" t="s">
        <v>103</v>
      </c>
      <c r="P50" s="8" t="s">
        <v>152</v>
      </c>
    </row>
    <row r="51" spans="3:16" x14ac:dyDescent="0.25">
      <c r="C51">
        <f t="shared" ref="C51:M51" si="24">C17/$B$23*100</f>
        <v>98.540247414117715</v>
      </c>
      <c r="D51">
        <f t="shared" si="24"/>
        <v>98.206107667689437</v>
      </c>
      <c r="E51">
        <f t="shared" si="24"/>
        <v>78.067046710414189</v>
      </c>
      <c r="F51">
        <f t="shared" si="24"/>
        <v>102.85121832849519</v>
      </c>
      <c r="G51">
        <f t="shared" si="24"/>
        <v>91.409558898125923</v>
      </c>
      <c r="H51">
        <f t="shared" si="24"/>
        <v>89.597164054087841</v>
      </c>
      <c r="I51">
        <f t="shared" si="24"/>
        <v>87.33243910607402</v>
      </c>
      <c r="J51">
        <f t="shared" si="24"/>
        <v>60.202867989042097</v>
      </c>
      <c r="K51">
        <f t="shared" si="24"/>
        <v>56.819012283045765</v>
      </c>
      <c r="L51">
        <f t="shared" si="24"/>
        <v>73.614107266457111</v>
      </c>
      <c r="M51">
        <f t="shared" si="24"/>
        <v>105.24701509877438</v>
      </c>
      <c r="N51">
        <f>C18/$B$23*100</f>
        <v>59.432548615550232</v>
      </c>
      <c r="O51">
        <f>D18/$B$23*100</f>
        <v>86.536862721700274</v>
      </c>
      <c r="P51">
        <f>E18/$B$23*100</f>
        <v>95.3387948051991</v>
      </c>
    </row>
    <row r="52" spans="3:16" x14ac:dyDescent="0.25">
      <c r="C52">
        <f>N17/$B$23*100</f>
        <v>112.00943382435729</v>
      </c>
      <c r="D52">
        <f t="shared" ref="D52:M52" si="25">O17/$B$23*100</f>
        <v>95.860591418303017</v>
      </c>
      <c r="E52">
        <f t="shared" si="25"/>
        <v>76.149848892100394</v>
      </c>
      <c r="F52">
        <f t="shared" si="25"/>
        <v>99.664593024886301</v>
      </c>
      <c r="G52">
        <f t="shared" si="25"/>
        <v>94.428491659531318</v>
      </c>
      <c r="H52">
        <f t="shared" si="25"/>
        <v>89.020377985858943</v>
      </c>
      <c r="I52">
        <f t="shared" si="25"/>
        <v>73.971052264621576</v>
      </c>
      <c r="J52">
        <f t="shared" si="25"/>
        <v>81.94374492150807</v>
      </c>
      <c r="K52">
        <f t="shared" si="25"/>
        <v>67.509343744099397</v>
      </c>
      <c r="L52">
        <f t="shared" si="25"/>
        <v>70.869538028499122</v>
      </c>
      <c r="M52">
        <f t="shared" si="25"/>
        <v>106.88307786838125</v>
      </c>
      <c r="N52">
        <f>N18/$B$23*100</f>
        <v>85.124493786529655</v>
      </c>
      <c r="O52">
        <f t="shared" ref="O52:P52" si="26">O18/$B$23*100</f>
        <v>86.187740002714946</v>
      </c>
      <c r="P52">
        <f t="shared" si="26"/>
        <v>95.590586577781323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2"/>
  <sheetViews>
    <sheetView zoomScale="60" zoomScaleNormal="60" workbookViewId="0">
      <selection activeCell="B22" sqref="B22:B23"/>
    </sheetView>
  </sheetViews>
  <sheetFormatPr defaultRowHeight="15" x14ac:dyDescent="0.25"/>
  <cols>
    <col min="1" max="1" width="4.42578125" customWidth="1"/>
    <col min="3" max="24" width="10" customWidth="1"/>
  </cols>
  <sheetData>
    <row r="1" spans="1:25" x14ac:dyDescent="0.25">
      <c r="A1" s="9" t="s">
        <v>164</v>
      </c>
    </row>
    <row r="3" spans="1:25" x14ac:dyDescent="0.25">
      <c r="A3" s="1"/>
      <c r="B3" s="2">
        <v>1</v>
      </c>
      <c r="C3" s="2">
        <v>2</v>
      </c>
      <c r="D3" s="2">
        <v>3</v>
      </c>
      <c r="E3" s="2">
        <v>4</v>
      </c>
      <c r="F3" s="2">
        <v>5</v>
      </c>
      <c r="G3" s="2">
        <v>6</v>
      </c>
      <c r="H3" s="2">
        <v>7</v>
      </c>
      <c r="I3" s="2">
        <v>8</v>
      </c>
      <c r="J3" s="2">
        <v>9</v>
      </c>
      <c r="K3" s="2">
        <v>10</v>
      </c>
      <c r="L3" s="2">
        <v>11</v>
      </c>
      <c r="M3" s="2">
        <v>12</v>
      </c>
      <c r="N3" s="2">
        <v>13</v>
      </c>
      <c r="O3" s="2">
        <v>14</v>
      </c>
      <c r="P3" s="2">
        <v>15</v>
      </c>
      <c r="Q3" s="2">
        <v>16</v>
      </c>
      <c r="R3" s="2">
        <v>17</v>
      </c>
      <c r="S3" s="2">
        <v>18</v>
      </c>
      <c r="T3" s="2">
        <v>19</v>
      </c>
      <c r="U3" s="2">
        <v>20</v>
      </c>
      <c r="V3" s="2">
        <v>21</v>
      </c>
      <c r="W3" s="2">
        <v>22</v>
      </c>
      <c r="X3" s="2">
        <v>23</v>
      </c>
      <c r="Y3" s="2">
        <v>24</v>
      </c>
    </row>
    <row r="4" spans="1:25" x14ac:dyDescent="0.25">
      <c r="A4" s="3" t="s">
        <v>0</v>
      </c>
      <c r="B4" s="4">
        <v>2846.2154999999998</v>
      </c>
      <c r="C4" s="4">
        <v>3018.0925000000002</v>
      </c>
      <c r="D4" s="4">
        <v>3077.3314999999998</v>
      </c>
      <c r="E4" s="4">
        <v>2979.0504999999998</v>
      </c>
      <c r="F4" s="4">
        <v>2858.0045</v>
      </c>
      <c r="G4" s="4">
        <v>2835.5345000000002</v>
      </c>
      <c r="H4" s="4">
        <v>2975.1815000000001</v>
      </c>
      <c r="I4" s="4">
        <v>2821.8305</v>
      </c>
      <c r="J4" s="4">
        <v>2458.6624999999999</v>
      </c>
      <c r="K4" s="4">
        <v>2343.8964999999998</v>
      </c>
      <c r="L4" s="4">
        <v>2631.2775000000001</v>
      </c>
      <c r="M4" s="4">
        <v>2426.2555000000002</v>
      </c>
      <c r="N4" s="4">
        <v>2548.1835000000001</v>
      </c>
      <c r="O4" s="4">
        <v>2604.0684999999999</v>
      </c>
      <c r="P4" s="4">
        <v>2579.6835000000001</v>
      </c>
      <c r="Q4" s="4">
        <v>2744.2874999999999</v>
      </c>
      <c r="R4" s="4">
        <v>2635.1025</v>
      </c>
      <c r="S4" s="4">
        <v>2653.7635</v>
      </c>
      <c r="T4" s="4">
        <v>2916.8784999999998</v>
      </c>
      <c r="U4" s="4">
        <v>2586.6365000000001</v>
      </c>
      <c r="V4" s="4">
        <v>2206.2714999999998</v>
      </c>
      <c r="W4" s="4">
        <v>2728.8314999999998</v>
      </c>
      <c r="X4" s="4">
        <v>2749.9045000000001</v>
      </c>
      <c r="Y4" s="4">
        <v>2852.4614999999999</v>
      </c>
    </row>
    <row r="5" spans="1:25" x14ac:dyDescent="0.25">
      <c r="A5" s="3" t="s">
        <v>1</v>
      </c>
      <c r="B5" s="4">
        <v>2614.7145</v>
      </c>
      <c r="C5" s="5">
        <v>2756.4845</v>
      </c>
      <c r="D5" s="5">
        <v>2970.0565000000001</v>
      </c>
      <c r="E5" s="5">
        <v>2655.3294999999998</v>
      </c>
      <c r="F5" s="5">
        <v>2420.0445</v>
      </c>
      <c r="G5" s="5">
        <v>2572.9654999999998</v>
      </c>
      <c r="H5" s="5">
        <v>2715.8784999999998</v>
      </c>
      <c r="I5" s="5">
        <v>2651.9875000000002</v>
      </c>
      <c r="J5" s="5">
        <v>2480.0264999999999</v>
      </c>
      <c r="K5" s="5">
        <v>2598.5165000000002</v>
      </c>
      <c r="L5" s="5">
        <v>2541.3845000000001</v>
      </c>
      <c r="M5" s="5">
        <v>2414.9265</v>
      </c>
      <c r="N5" s="6">
        <v>2710.4814999999999</v>
      </c>
      <c r="O5" s="6">
        <v>2570.6205</v>
      </c>
      <c r="P5" s="6">
        <v>2638.6215000000002</v>
      </c>
      <c r="Q5" s="6">
        <v>2634.4535000000001</v>
      </c>
      <c r="R5" s="6">
        <v>2406.4185000000002</v>
      </c>
      <c r="S5" s="6">
        <v>2420.0754999999999</v>
      </c>
      <c r="T5" s="6">
        <v>2540.8474999999999</v>
      </c>
      <c r="U5" s="6">
        <v>2644.4364999999998</v>
      </c>
      <c r="V5" s="6">
        <v>2553.8254999999999</v>
      </c>
      <c r="W5" s="6">
        <v>2222.8335000000002</v>
      </c>
      <c r="X5" s="6">
        <v>2392.4054999999998</v>
      </c>
      <c r="Y5" s="4">
        <v>2780.4524999999999</v>
      </c>
    </row>
    <row r="6" spans="1:25" x14ac:dyDescent="0.25">
      <c r="A6" s="3" t="s">
        <v>2</v>
      </c>
      <c r="B6" s="4">
        <v>2874.5754999999999</v>
      </c>
      <c r="C6" s="5">
        <v>2902.5855000000001</v>
      </c>
      <c r="D6" s="5">
        <v>3106.5115000000001</v>
      </c>
      <c r="E6" s="5">
        <v>3138.2855</v>
      </c>
      <c r="F6" s="5">
        <v>2999.4414999999999</v>
      </c>
      <c r="G6" s="5">
        <v>2355.7384999999999</v>
      </c>
      <c r="H6" s="5">
        <v>2793.4234999999999</v>
      </c>
      <c r="I6" s="5">
        <v>2455.1334999999999</v>
      </c>
      <c r="J6" s="5">
        <v>3151.9825000000001</v>
      </c>
      <c r="K6" s="5">
        <v>2971.3035</v>
      </c>
      <c r="L6" s="5">
        <v>3096.4205000000002</v>
      </c>
      <c r="M6" s="5">
        <v>3025.8445000000002</v>
      </c>
      <c r="N6" s="6">
        <v>3275.5855000000001</v>
      </c>
      <c r="O6" s="6">
        <v>2963.6194999999998</v>
      </c>
      <c r="P6" s="6">
        <v>2953.0425</v>
      </c>
      <c r="Q6" s="6">
        <v>2709.9124999999999</v>
      </c>
      <c r="R6" s="6">
        <v>3188.4544999999998</v>
      </c>
      <c r="S6" s="6">
        <v>3024.6664999999998</v>
      </c>
      <c r="T6" s="6">
        <v>2984.8035</v>
      </c>
      <c r="U6" s="6">
        <v>2596.9315000000001</v>
      </c>
      <c r="V6" s="6">
        <v>2726.5385000000001</v>
      </c>
      <c r="W6" s="6">
        <v>2762.7224999999999</v>
      </c>
      <c r="X6" s="6">
        <v>2729.0155</v>
      </c>
      <c r="Y6" s="4">
        <v>2769.3265000000001</v>
      </c>
    </row>
    <row r="7" spans="1:25" x14ac:dyDescent="0.25">
      <c r="A7" s="3" t="s">
        <v>3</v>
      </c>
      <c r="B7" s="4">
        <v>2683.5005000000001</v>
      </c>
      <c r="C7" s="5">
        <v>2578.1985</v>
      </c>
      <c r="D7" s="5">
        <v>2770.6235000000001</v>
      </c>
      <c r="E7" s="5">
        <v>2574.3705</v>
      </c>
      <c r="F7" s="5">
        <v>137.19749999999999</v>
      </c>
      <c r="G7" s="5">
        <v>2726.5785000000001</v>
      </c>
      <c r="H7" s="5">
        <v>2675.8724999999999</v>
      </c>
      <c r="I7" s="5">
        <v>2852.4965000000002</v>
      </c>
      <c r="J7" s="5">
        <v>2456.0814999999998</v>
      </c>
      <c r="K7" s="5">
        <v>2218.4994999999999</v>
      </c>
      <c r="L7" s="5">
        <v>2917.4915000000001</v>
      </c>
      <c r="M7" s="5">
        <v>2611.7354999999998</v>
      </c>
      <c r="N7" s="6">
        <v>2862.1055000000001</v>
      </c>
      <c r="O7" s="6">
        <v>2719.3735000000001</v>
      </c>
      <c r="P7" s="6">
        <v>2888.1925000000001</v>
      </c>
      <c r="Q7" s="6">
        <v>226.51050000000001</v>
      </c>
      <c r="R7" s="6">
        <v>2735.7505000000001</v>
      </c>
      <c r="S7" s="6">
        <v>2710.2595000000001</v>
      </c>
      <c r="T7" s="6">
        <v>2697.0895</v>
      </c>
      <c r="U7" s="6">
        <v>2443.2815000000001</v>
      </c>
      <c r="V7" s="6">
        <v>2449.4375</v>
      </c>
      <c r="W7" s="6">
        <v>2241.0915</v>
      </c>
      <c r="X7" s="6">
        <v>2472.9495000000002</v>
      </c>
      <c r="Y7" s="4">
        <v>2378.6725000000001</v>
      </c>
    </row>
    <row r="8" spans="1:25" x14ac:dyDescent="0.25">
      <c r="A8" s="3" t="s">
        <v>4</v>
      </c>
      <c r="B8" s="4">
        <v>2695.1044999999999</v>
      </c>
      <c r="C8" s="5">
        <v>2752.1115</v>
      </c>
      <c r="D8" s="5">
        <v>2840.7004999999999</v>
      </c>
      <c r="E8" s="5">
        <v>2528.9475000000002</v>
      </c>
      <c r="F8" s="5">
        <v>2982.3505</v>
      </c>
      <c r="G8" s="5">
        <v>2660.8004999999998</v>
      </c>
      <c r="H8" s="5">
        <v>2995.2775000000001</v>
      </c>
      <c r="I8" s="5">
        <v>2575.6475</v>
      </c>
      <c r="J8" s="5">
        <v>2301.0464999999999</v>
      </c>
      <c r="K8" s="5">
        <v>2519.6174999999998</v>
      </c>
      <c r="L8" s="5">
        <v>2826.5715</v>
      </c>
      <c r="M8" s="5">
        <v>2827.5774999999999</v>
      </c>
      <c r="N8" s="6">
        <v>2728.6815000000001</v>
      </c>
      <c r="O8" s="6">
        <v>2869.7975000000001</v>
      </c>
      <c r="P8" s="6">
        <v>2889.7795000000001</v>
      </c>
      <c r="Q8" s="6">
        <v>2789.9265</v>
      </c>
      <c r="R8" s="6">
        <v>2726.7975000000001</v>
      </c>
      <c r="S8" s="6">
        <v>2914.9665</v>
      </c>
      <c r="T8" s="6">
        <v>2818.5875000000001</v>
      </c>
      <c r="U8" s="6">
        <v>2767.7384999999999</v>
      </c>
      <c r="V8" s="6">
        <v>2775.2855</v>
      </c>
      <c r="W8" s="6">
        <v>2474.6885000000002</v>
      </c>
      <c r="X8" s="6">
        <v>2509.5855000000001</v>
      </c>
      <c r="Y8" s="4">
        <v>2618.0844999999999</v>
      </c>
    </row>
    <row r="9" spans="1:25" x14ac:dyDescent="0.25">
      <c r="A9" s="3" t="s">
        <v>5</v>
      </c>
      <c r="B9" s="4">
        <v>2917.5814999999998</v>
      </c>
      <c r="C9" s="5">
        <v>2590.0165000000002</v>
      </c>
      <c r="D9" s="5">
        <v>2679.7384999999999</v>
      </c>
      <c r="E9" s="5">
        <v>2655.6405</v>
      </c>
      <c r="F9" s="5">
        <v>2497.4485</v>
      </c>
      <c r="G9" s="5">
        <v>2562.3225000000002</v>
      </c>
      <c r="H9" s="5">
        <v>2715.9854999999998</v>
      </c>
      <c r="I9" s="5">
        <v>1299.5525</v>
      </c>
      <c r="J9" s="5">
        <v>2824.4454999999998</v>
      </c>
      <c r="K9" s="5">
        <v>2813.9195</v>
      </c>
      <c r="L9" s="5">
        <v>2196.9594999999999</v>
      </c>
      <c r="M9" s="5">
        <v>2841.9175</v>
      </c>
      <c r="N9" s="6">
        <v>2837.9445000000001</v>
      </c>
      <c r="O9" s="6">
        <v>2750.6464999999998</v>
      </c>
      <c r="P9" s="6">
        <v>2774.0915</v>
      </c>
      <c r="Q9" s="6">
        <v>2747.6925000000001</v>
      </c>
      <c r="R9" s="6">
        <v>2739.8114999999998</v>
      </c>
      <c r="S9" s="6">
        <v>2725.4585000000002</v>
      </c>
      <c r="T9" s="6">
        <v>2087.3564999999999</v>
      </c>
      <c r="U9" s="6">
        <v>2100.3715000000002</v>
      </c>
      <c r="V9" s="6">
        <v>2557.7584999999999</v>
      </c>
      <c r="W9" s="6">
        <v>1689.1975</v>
      </c>
      <c r="X9" s="6">
        <v>2438.5065</v>
      </c>
      <c r="Y9" s="4">
        <v>2453.0954999999999</v>
      </c>
    </row>
    <row r="10" spans="1:25" x14ac:dyDescent="0.25">
      <c r="A10" s="3" t="s">
        <v>6</v>
      </c>
      <c r="B10" s="4">
        <v>3038.2925</v>
      </c>
      <c r="C10" s="5">
        <v>2572.0684999999999</v>
      </c>
      <c r="D10" s="5">
        <v>2250.4695000000002</v>
      </c>
      <c r="E10" s="5">
        <v>2551.6525000000001</v>
      </c>
      <c r="F10" s="5">
        <v>2245.5884999999998</v>
      </c>
      <c r="G10" s="5">
        <v>2744.5295000000001</v>
      </c>
      <c r="H10" s="5">
        <v>2907.7154999999998</v>
      </c>
      <c r="I10" s="5">
        <v>2267.0014999999999</v>
      </c>
      <c r="J10" s="5">
        <v>2905.7134999999998</v>
      </c>
      <c r="K10" s="5">
        <v>2286.3634999999999</v>
      </c>
      <c r="L10" s="5">
        <v>3076.4414999999999</v>
      </c>
      <c r="M10" s="5">
        <v>2798.6125000000002</v>
      </c>
      <c r="N10" s="6">
        <v>3033.2384999999999</v>
      </c>
      <c r="O10" s="6">
        <v>2408.0774999999999</v>
      </c>
      <c r="P10" s="6">
        <v>3057.4955</v>
      </c>
      <c r="Q10" s="6">
        <v>2549.9825000000001</v>
      </c>
      <c r="R10" s="6">
        <v>2675.7354999999998</v>
      </c>
      <c r="S10" s="6">
        <v>2554.2514999999999</v>
      </c>
      <c r="T10" s="6">
        <v>2981.2635</v>
      </c>
      <c r="U10" s="6">
        <v>2136.1095</v>
      </c>
      <c r="V10" s="6">
        <v>2310.1644999999999</v>
      </c>
      <c r="W10" s="6">
        <v>2230.0884999999998</v>
      </c>
      <c r="X10" s="6">
        <v>2456.1655000000001</v>
      </c>
      <c r="Y10" s="4">
        <v>2515.7494999999999</v>
      </c>
    </row>
    <row r="11" spans="1:25" x14ac:dyDescent="0.25">
      <c r="A11" s="3" t="s">
        <v>7</v>
      </c>
      <c r="B11" s="4">
        <v>2810.1844999999998</v>
      </c>
      <c r="C11" s="5">
        <v>2507.1655000000001</v>
      </c>
      <c r="D11" s="5">
        <v>2656.0365000000002</v>
      </c>
      <c r="E11" s="5">
        <v>2828.5155</v>
      </c>
      <c r="F11" s="5">
        <v>3053.4854999999998</v>
      </c>
      <c r="G11" s="5">
        <v>2807.8984999999998</v>
      </c>
      <c r="H11" s="5">
        <v>2933.2055</v>
      </c>
      <c r="I11" s="5">
        <v>2949.5835000000002</v>
      </c>
      <c r="J11" s="5">
        <v>2299.3694999999998</v>
      </c>
      <c r="K11" s="5">
        <v>2973.9715000000001</v>
      </c>
      <c r="L11" s="5">
        <v>3045.8955000000001</v>
      </c>
      <c r="M11" s="5">
        <v>2772.7154999999998</v>
      </c>
      <c r="N11" s="6">
        <v>3082.9834999999998</v>
      </c>
      <c r="O11" s="6">
        <v>2928.4515000000001</v>
      </c>
      <c r="P11" s="6">
        <v>2989.2375000000002</v>
      </c>
      <c r="Q11" s="6">
        <v>2873.7945</v>
      </c>
      <c r="R11" s="6">
        <v>2874.8995</v>
      </c>
      <c r="S11" s="6">
        <v>2788.9364999999998</v>
      </c>
      <c r="T11" s="6">
        <v>2922.3955000000001</v>
      </c>
      <c r="U11" s="6">
        <v>2236.4675000000002</v>
      </c>
      <c r="V11" s="6">
        <v>2645.6174999999998</v>
      </c>
      <c r="W11" s="6">
        <v>2417.9124999999999</v>
      </c>
      <c r="X11" s="6">
        <v>2690.3825000000002</v>
      </c>
      <c r="Y11" s="4">
        <v>2560.0884999999998</v>
      </c>
    </row>
    <row r="12" spans="1:25" x14ac:dyDescent="0.25">
      <c r="A12" s="3" t="s">
        <v>8</v>
      </c>
      <c r="B12" s="4">
        <v>2905.8395</v>
      </c>
      <c r="C12" s="5">
        <v>2527.9575</v>
      </c>
      <c r="D12" s="5">
        <v>2494.2255</v>
      </c>
      <c r="E12" s="5">
        <v>2687.6765</v>
      </c>
      <c r="F12" s="5">
        <v>2546.8265000000001</v>
      </c>
      <c r="G12" s="5">
        <v>2398.8924999999999</v>
      </c>
      <c r="H12" s="5">
        <v>2388.7255</v>
      </c>
      <c r="I12" s="5">
        <v>2430.5034999999998</v>
      </c>
      <c r="J12" s="5">
        <v>2558.9724999999999</v>
      </c>
      <c r="K12" s="5">
        <v>2092.9164999999998</v>
      </c>
      <c r="L12" s="5">
        <v>2778.2485000000001</v>
      </c>
      <c r="M12" s="5">
        <v>2746.0405000000001</v>
      </c>
      <c r="N12" s="6">
        <v>2589.6275000000001</v>
      </c>
      <c r="O12" s="6">
        <v>2836.1415000000002</v>
      </c>
      <c r="P12" s="6">
        <v>2388.5245</v>
      </c>
      <c r="Q12" s="6">
        <v>2108.0385000000001</v>
      </c>
      <c r="R12" s="6">
        <v>2302.8145</v>
      </c>
      <c r="S12" s="6">
        <v>2770.5614999999998</v>
      </c>
      <c r="T12" s="6">
        <v>2328.1595000000002</v>
      </c>
      <c r="U12" s="6">
        <v>2220.7334999999998</v>
      </c>
      <c r="V12" s="6">
        <v>2323.0915</v>
      </c>
      <c r="W12" s="6">
        <v>2141.0675000000001</v>
      </c>
      <c r="X12" s="6">
        <v>2664.0664999999999</v>
      </c>
      <c r="Y12" s="4">
        <v>2682.2655</v>
      </c>
    </row>
    <row r="13" spans="1:25" x14ac:dyDescent="0.25">
      <c r="A13" s="3" t="s">
        <v>9</v>
      </c>
      <c r="B13" s="4">
        <v>2765.4594999999999</v>
      </c>
      <c r="C13" s="5">
        <v>2703.4735000000001</v>
      </c>
      <c r="D13" s="5">
        <v>2467.8314999999998</v>
      </c>
      <c r="E13" s="5">
        <v>2580.3485000000001</v>
      </c>
      <c r="F13" s="5">
        <v>2288.1875</v>
      </c>
      <c r="G13" s="5">
        <v>2301.5324999999998</v>
      </c>
      <c r="H13" s="5">
        <v>2378.2055</v>
      </c>
      <c r="I13" s="5">
        <v>2572.2354999999998</v>
      </c>
      <c r="J13" s="5">
        <v>2681.2784999999999</v>
      </c>
      <c r="K13" s="5">
        <v>2617.7114999999999</v>
      </c>
      <c r="L13" s="5">
        <v>2248.0484999999999</v>
      </c>
      <c r="M13" s="5">
        <v>2709.1275000000001</v>
      </c>
      <c r="N13" s="6">
        <v>2898.7804999999998</v>
      </c>
      <c r="O13" s="6">
        <v>2770.6325000000002</v>
      </c>
      <c r="P13" s="6">
        <v>2582.5835000000002</v>
      </c>
      <c r="Q13" s="6">
        <v>2594.8395</v>
      </c>
      <c r="R13" s="6">
        <v>2633.9195</v>
      </c>
      <c r="S13" s="6">
        <v>3028.8815</v>
      </c>
      <c r="T13" s="6">
        <v>2784.3434999999999</v>
      </c>
      <c r="U13" s="6">
        <v>2051.8595</v>
      </c>
      <c r="V13" s="6">
        <v>2637.9095000000002</v>
      </c>
      <c r="W13" s="6">
        <v>1991.8315</v>
      </c>
      <c r="X13" s="6">
        <v>2492.9675000000002</v>
      </c>
      <c r="Y13" s="4">
        <v>2769.4385000000002</v>
      </c>
    </row>
    <row r="14" spans="1:25" x14ac:dyDescent="0.25">
      <c r="A14" s="3" t="s">
        <v>10</v>
      </c>
      <c r="B14" s="4">
        <v>3189.8995</v>
      </c>
      <c r="C14" s="5">
        <v>2625.4544999999998</v>
      </c>
      <c r="D14" s="5">
        <v>2626.4434999999999</v>
      </c>
      <c r="E14" s="5">
        <v>2414.6725000000001</v>
      </c>
      <c r="F14" s="5">
        <v>2000.4075</v>
      </c>
      <c r="G14" s="5">
        <v>2269.4445000000001</v>
      </c>
      <c r="H14" s="5">
        <v>2656.9765000000002</v>
      </c>
      <c r="I14" s="5">
        <v>2277.6844999999998</v>
      </c>
      <c r="J14" s="5">
        <v>2778.7044999999998</v>
      </c>
      <c r="K14" s="5">
        <v>2011.0174999999999</v>
      </c>
      <c r="L14" s="5">
        <v>2887.8485000000001</v>
      </c>
      <c r="M14" s="5">
        <v>2536.6914999999999</v>
      </c>
      <c r="N14" s="6">
        <v>2813.0875000000001</v>
      </c>
      <c r="O14" s="6">
        <v>2428.9324999999999</v>
      </c>
      <c r="P14" s="6">
        <v>2631.2914999999998</v>
      </c>
      <c r="Q14" s="6">
        <v>2686.3105</v>
      </c>
      <c r="R14" s="6">
        <v>2783.9814999999999</v>
      </c>
      <c r="S14" s="6">
        <v>2854.8924999999999</v>
      </c>
      <c r="T14" s="6">
        <v>2697.5985000000001</v>
      </c>
      <c r="U14" s="6">
        <v>2337.2905000000001</v>
      </c>
      <c r="V14" s="6">
        <v>2312.3325</v>
      </c>
      <c r="W14" s="6">
        <v>2515.9054999999998</v>
      </c>
      <c r="X14" s="6">
        <v>2671.8915000000002</v>
      </c>
      <c r="Y14" s="4">
        <v>2608.2764999999999</v>
      </c>
    </row>
    <row r="15" spans="1:25" x14ac:dyDescent="0.25">
      <c r="A15" s="3" t="s">
        <v>11</v>
      </c>
      <c r="B15" s="4">
        <v>3010.3685</v>
      </c>
      <c r="C15" s="5">
        <v>2389.6534999999999</v>
      </c>
      <c r="D15" s="5">
        <v>2855.8474999999999</v>
      </c>
      <c r="E15" s="5">
        <v>2469.8125</v>
      </c>
      <c r="F15" s="5">
        <v>2811.6505000000002</v>
      </c>
      <c r="G15" s="5">
        <v>2365.2725</v>
      </c>
      <c r="H15" s="5">
        <v>2069.0524999999998</v>
      </c>
      <c r="I15" s="5">
        <v>2313.6334999999999</v>
      </c>
      <c r="J15" s="5">
        <v>3020.0425</v>
      </c>
      <c r="K15" s="5">
        <v>2718.7145</v>
      </c>
      <c r="L15" s="5">
        <v>2915.1405</v>
      </c>
      <c r="M15" s="5">
        <v>2662.7865000000002</v>
      </c>
      <c r="N15" s="6">
        <v>2640.6844999999998</v>
      </c>
      <c r="O15" s="6">
        <v>2529.8515000000002</v>
      </c>
      <c r="P15" s="6">
        <v>2668.5725000000002</v>
      </c>
      <c r="Q15" s="6">
        <v>2800.3634999999999</v>
      </c>
      <c r="R15" s="6">
        <v>3030.5614999999998</v>
      </c>
      <c r="S15" s="6">
        <v>2753.9515000000001</v>
      </c>
      <c r="T15" s="6">
        <v>2705.9875000000002</v>
      </c>
      <c r="U15" s="6">
        <v>2401.3854999999999</v>
      </c>
      <c r="V15" s="6">
        <v>2824.4555</v>
      </c>
      <c r="W15" s="6">
        <v>2680.2485000000001</v>
      </c>
      <c r="X15" s="6">
        <v>2763.5635000000002</v>
      </c>
      <c r="Y15" s="4">
        <v>2672.3434999999999</v>
      </c>
    </row>
    <row r="16" spans="1:25" x14ac:dyDescent="0.25">
      <c r="A16" s="3" t="s">
        <v>12</v>
      </c>
      <c r="B16" s="4">
        <v>3003.0245</v>
      </c>
      <c r="C16" s="5">
        <v>2422.8795</v>
      </c>
      <c r="D16" s="5">
        <v>2968.1875</v>
      </c>
      <c r="E16" s="5">
        <v>2924.8525</v>
      </c>
      <c r="F16" s="5">
        <v>3055.3404999999998</v>
      </c>
      <c r="G16" s="5">
        <v>2845.5614999999998</v>
      </c>
      <c r="H16" s="5">
        <v>2919.7305000000001</v>
      </c>
      <c r="I16" s="5">
        <v>2531.3705</v>
      </c>
      <c r="J16" s="5">
        <v>2328.3395</v>
      </c>
      <c r="K16" s="5">
        <v>2427.1435000000001</v>
      </c>
      <c r="L16" s="5">
        <v>3092.8494999999998</v>
      </c>
      <c r="M16" s="5">
        <v>2760.3235</v>
      </c>
      <c r="N16" s="6">
        <v>2772.9625000000001</v>
      </c>
      <c r="O16" s="6">
        <v>2711.9634999999998</v>
      </c>
      <c r="P16" s="6">
        <v>2777.0084999999999</v>
      </c>
      <c r="Q16" s="6">
        <v>2703.3465000000001</v>
      </c>
      <c r="R16" s="6">
        <v>2753.7354999999998</v>
      </c>
      <c r="S16" s="6">
        <v>2711.0075000000002</v>
      </c>
      <c r="T16" s="6">
        <v>3016.4025000000001</v>
      </c>
      <c r="U16" s="6">
        <v>2008.5315000000001</v>
      </c>
      <c r="V16" s="6">
        <v>2373.7325000000001</v>
      </c>
      <c r="W16" s="6">
        <v>2613.5934999999999</v>
      </c>
      <c r="X16" s="6">
        <v>2735.1905000000002</v>
      </c>
      <c r="Y16" s="4">
        <v>2923.3215</v>
      </c>
    </row>
    <row r="17" spans="1:25" x14ac:dyDescent="0.25">
      <c r="A17" s="3" t="s">
        <v>13</v>
      </c>
      <c r="B17" s="4">
        <v>2569.0684999999999</v>
      </c>
      <c r="C17" s="5">
        <v>2567.0974999999999</v>
      </c>
      <c r="D17" s="5">
        <v>2457.1754999999998</v>
      </c>
      <c r="E17" s="5">
        <v>2102.2595000000001</v>
      </c>
      <c r="F17" s="5">
        <v>2525.5814999999998</v>
      </c>
      <c r="G17" s="5">
        <v>2090.6914999999999</v>
      </c>
      <c r="H17" s="5">
        <v>2574.0034999999998</v>
      </c>
      <c r="I17" s="5">
        <v>2206.1395000000002</v>
      </c>
      <c r="J17" s="5">
        <v>2472.9834999999998</v>
      </c>
      <c r="K17" s="5">
        <v>1476.8945000000001</v>
      </c>
      <c r="L17" s="5">
        <v>1989.3975</v>
      </c>
      <c r="M17" s="5">
        <v>2301.6664999999998</v>
      </c>
      <c r="N17" s="6">
        <v>2387.5994999999998</v>
      </c>
      <c r="O17" s="6">
        <v>2313.9385000000002</v>
      </c>
      <c r="P17" s="6">
        <v>1939.4905000000001</v>
      </c>
      <c r="Q17" s="6">
        <v>2244.9684999999999</v>
      </c>
      <c r="R17" s="6">
        <v>2298.5945000000002</v>
      </c>
      <c r="S17" s="6">
        <v>2150.4364999999998</v>
      </c>
      <c r="T17" s="6">
        <v>2188.5304999999998</v>
      </c>
      <c r="U17" s="6">
        <v>2294.0084999999999</v>
      </c>
      <c r="V17" s="6">
        <v>1562.2294999999999</v>
      </c>
      <c r="W17" s="6">
        <v>2071.9405000000002</v>
      </c>
      <c r="X17" s="6">
        <v>2569.3834999999999</v>
      </c>
      <c r="Y17" s="4">
        <v>2591.6595000000002</v>
      </c>
    </row>
    <row r="18" spans="1:25" x14ac:dyDescent="0.25">
      <c r="A18" s="3" t="s">
        <v>14</v>
      </c>
      <c r="B18" s="4">
        <v>2933.2375000000002</v>
      </c>
      <c r="C18" s="5">
        <v>2379.7094999999999</v>
      </c>
      <c r="D18" s="5">
        <v>2611.7705000000001</v>
      </c>
      <c r="E18" s="5">
        <v>2573.6015000000002</v>
      </c>
      <c r="F18" s="5">
        <v>2661.6714999999999</v>
      </c>
      <c r="G18" s="5">
        <v>2601.3955000000001</v>
      </c>
      <c r="H18" s="5">
        <v>2391.7094999999999</v>
      </c>
      <c r="I18" s="5">
        <v>2348.6695</v>
      </c>
      <c r="J18" s="5">
        <v>2460.3604999999998</v>
      </c>
      <c r="K18" s="5">
        <v>2366.8955000000001</v>
      </c>
      <c r="L18" s="5">
        <v>2764.7584999999999</v>
      </c>
      <c r="M18" s="5">
        <v>2346.2294999999999</v>
      </c>
      <c r="N18" s="6">
        <v>2015.4665</v>
      </c>
      <c r="O18" s="6">
        <v>2076.5165000000002</v>
      </c>
      <c r="P18" s="6">
        <v>2516.1605</v>
      </c>
      <c r="Q18" s="6">
        <v>2423.2824999999998</v>
      </c>
      <c r="R18" s="6">
        <v>2394.8825000000002</v>
      </c>
      <c r="S18" s="6">
        <v>2369.6104999999998</v>
      </c>
      <c r="T18" s="6">
        <v>2451.3984999999998</v>
      </c>
      <c r="U18" s="6">
        <v>2230.4515000000001</v>
      </c>
      <c r="V18" s="6">
        <v>2340.8784999999998</v>
      </c>
      <c r="W18" s="6">
        <v>2556.7175000000002</v>
      </c>
      <c r="X18" s="6">
        <v>2831.1015000000002</v>
      </c>
      <c r="Y18" s="4">
        <v>2909.8485000000001</v>
      </c>
    </row>
    <row r="19" spans="1:25" x14ac:dyDescent="0.25">
      <c r="A19" s="3" t="s">
        <v>15</v>
      </c>
      <c r="B19" s="4">
        <v>4.7805000000000204</v>
      </c>
      <c r="C19" s="4">
        <v>48.3825</v>
      </c>
      <c r="D19" s="4">
        <v>60.606499999999997</v>
      </c>
      <c r="E19" s="4">
        <v>65.001499999999993</v>
      </c>
      <c r="F19" s="4">
        <v>62.723500000000001</v>
      </c>
      <c r="G19" s="4">
        <v>71.135499999999993</v>
      </c>
      <c r="H19" s="4">
        <v>73.320499999999996</v>
      </c>
      <c r="I19" s="4">
        <v>67.746499999999997</v>
      </c>
      <c r="J19" s="4">
        <v>74.329499999999996</v>
      </c>
      <c r="K19" s="4">
        <v>73.673500000000004</v>
      </c>
      <c r="L19" s="4">
        <v>62.865499999999997</v>
      </c>
      <c r="M19" s="4">
        <v>36.113500000000002</v>
      </c>
      <c r="N19" s="4">
        <v>69.364500000000007</v>
      </c>
      <c r="O19" s="4">
        <v>67.262500000000003</v>
      </c>
      <c r="P19" s="4">
        <v>85.076499999999996</v>
      </c>
      <c r="Q19" s="4">
        <v>79.968500000000006</v>
      </c>
      <c r="R19" s="4">
        <v>71.382499999999993</v>
      </c>
      <c r="S19" s="4">
        <v>81.139499999999998</v>
      </c>
      <c r="T19" s="4">
        <v>76.497500000000002</v>
      </c>
      <c r="U19" s="4">
        <v>61.517499999999998</v>
      </c>
      <c r="V19" s="4">
        <v>69.364500000000007</v>
      </c>
      <c r="W19" s="4">
        <v>57.8065</v>
      </c>
      <c r="X19" s="4">
        <v>2.34050000000002</v>
      </c>
      <c r="Y19" s="4">
        <v>-2.3404999999999601</v>
      </c>
    </row>
    <row r="22" spans="1:25" x14ac:dyDescent="0.25">
      <c r="B22" s="7" t="s">
        <v>181</v>
      </c>
      <c r="N22" s="7"/>
    </row>
    <row r="23" spans="1:25" x14ac:dyDescent="0.25">
      <c r="B23">
        <f>AVERAGE(F18:M18,Q18:X18)</f>
        <v>2471.2508124999999</v>
      </c>
    </row>
    <row r="26" spans="1:25" x14ac:dyDescent="0.25">
      <c r="C26" s="8" t="s">
        <v>104</v>
      </c>
      <c r="D26" s="8" t="s">
        <v>112</v>
      </c>
      <c r="E26" s="8" t="s">
        <v>63</v>
      </c>
      <c r="F26" s="8" t="s">
        <v>16</v>
      </c>
      <c r="G26" s="8" t="s">
        <v>17</v>
      </c>
      <c r="H26" s="8" t="s">
        <v>76</v>
      </c>
      <c r="I26" s="8" t="s">
        <v>18</v>
      </c>
      <c r="J26" s="8" t="s">
        <v>105</v>
      </c>
      <c r="K26" s="8" t="s">
        <v>113</v>
      </c>
      <c r="L26" s="8" t="s">
        <v>64</v>
      </c>
      <c r="M26" s="8" t="s">
        <v>106</v>
      </c>
      <c r="N26" s="8" t="s">
        <v>19</v>
      </c>
      <c r="O26" s="8" t="s">
        <v>153</v>
      </c>
      <c r="P26" s="8" t="s">
        <v>125</v>
      </c>
      <c r="Q26" s="8" t="s">
        <v>126</v>
      </c>
      <c r="R26" s="8" t="s">
        <v>77</v>
      </c>
      <c r="S26" s="8" t="s">
        <v>20</v>
      </c>
      <c r="T26" s="8" t="s">
        <v>107</v>
      </c>
      <c r="U26" s="8" t="s">
        <v>114</v>
      </c>
      <c r="V26" s="8" t="s">
        <v>127</v>
      </c>
      <c r="W26" s="8" t="s">
        <v>21</v>
      </c>
      <c r="X26" s="8" t="s">
        <v>128</v>
      </c>
    </row>
    <row r="27" spans="1:25" x14ac:dyDescent="0.25">
      <c r="C27">
        <f t="shared" ref="C27:M27" si="0">C5/$B$23*100</f>
        <v>111.54207764170437</v>
      </c>
      <c r="D27">
        <f t="shared" si="0"/>
        <v>120.18434085997897</v>
      </c>
      <c r="E27">
        <f t="shared" si="0"/>
        <v>107.4488063521881</v>
      </c>
      <c r="F27">
        <f t="shared" si="0"/>
        <v>97.927919244740764</v>
      </c>
      <c r="G27">
        <f t="shared" si="0"/>
        <v>104.11591923351162</v>
      </c>
      <c r="H27">
        <f t="shared" si="0"/>
        <v>109.89894211719151</v>
      </c>
      <c r="I27">
        <f t="shared" si="0"/>
        <v>107.31357119179501</v>
      </c>
      <c r="J27">
        <f t="shared" si="0"/>
        <v>100.35511116296294</v>
      </c>
      <c r="K27">
        <f t="shared" si="0"/>
        <v>105.14984909084374</v>
      </c>
      <c r="L27">
        <f t="shared" si="0"/>
        <v>102.83798338660132</v>
      </c>
      <c r="M27">
        <f t="shared" si="0"/>
        <v>97.720817643636082</v>
      </c>
      <c r="N27">
        <f t="shared" ref="N27:X27" si="1">C6/$B$23*100</f>
        <v>117.45410402368861</v>
      </c>
      <c r="O27">
        <f t="shared" si="1"/>
        <v>125.70603858931457</v>
      </c>
      <c r="P27">
        <f t="shared" si="1"/>
        <v>126.99178424650492</v>
      </c>
      <c r="Q27">
        <f t="shared" si="1"/>
        <v>121.37341482411755</v>
      </c>
      <c r="R27">
        <f t="shared" si="1"/>
        <v>95.325755203975277</v>
      </c>
      <c r="S27">
        <f t="shared" si="1"/>
        <v>113.03682677089661</v>
      </c>
      <c r="T27">
        <f t="shared" si="1"/>
        <v>99.34780749819177</v>
      </c>
      <c r="U27">
        <f t="shared" si="1"/>
        <v>127.54603798435778</v>
      </c>
      <c r="V27">
        <f t="shared" si="1"/>
        <v>120.2348011367624</v>
      </c>
      <c r="W27">
        <f t="shared" si="1"/>
        <v>125.2977028611498</v>
      </c>
      <c r="X27">
        <f t="shared" si="1"/>
        <v>122.44182114962886</v>
      </c>
    </row>
    <row r="28" spans="1:25" x14ac:dyDescent="0.25">
      <c r="C28">
        <f>N5/$B$23*100</f>
        <v>109.68055068671829</v>
      </c>
      <c r="D28">
        <f t="shared" ref="D28:M28" si="2">O5/$B$23*100</f>
        <v>104.02102801534234</v>
      </c>
      <c r="E28">
        <f t="shared" si="2"/>
        <v>106.77271148089913</v>
      </c>
      <c r="F28">
        <f t="shared" si="2"/>
        <v>106.60405195112102</v>
      </c>
      <c r="G28">
        <f t="shared" si="2"/>
        <v>97.376538545902875</v>
      </c>
      <c r="H28">
        <f t="shared" si="2"/>
        <v>97.929173670226149</v>
      </c>
      <c r="I28">
        <f t="shared" si="2"/>
        <v>102.81625349996723</v>
      </c>
      <c r="J28">
        <f t="shared" si="2"/>
        <v>107.00801742275603</v>
      </c>
      <c r="K28">
        <f t="shared" si="2"/>
        <v>103.3414126596266</v>
      </c>
      <c r="L28">
        <f t="shared" si="2"/>
        <v>89.947709425386392</v>
      </c>
      <c r="M28">
        <f t="shared" si="2"/>
        <v>96.809497761166639</v>
      </c>
      <c r="N28">
        <f>N6/$B$23*100</f>
        <v>132.54767518665207</v>
      </c>
      <c r="O28">
        <f t="shared" ref="O28:X28" si="3">O6/$B$23*100</f>
        <v>119.92386547773771</v>
      </c>
      <c r="P28">
        <f t="shared" si="3"/>
        <v>119.49586359518901</v>
      </c>
      <c r="Q28">
        <f t="shared" si="3"/>
        <v>109.65752590926057</v>
      </c>
      <c r="R28">
        <f t="shared" si="3"/>
        <v>129.02188980059262</v>
      </c>
      <c r="S28">
        <f t="shared" si="3"/>
        <v>122.39415298118391</v>
      </c>
      <c r="T28">
        <f t="shared" si="3"/>
        <v>120.78108320298226</v>
      </c>
      <c r="U28">
        <f t="shared" si="3"/>
        <v>105.08571152973572</v>
      </c>
      <c r="V28">
        <f t="shared" si="3"/>
        <v>110.33030262281403</v>
      </c>
      <c r="W28">
        <f t="shared" si="3"/>
        <v>111.79450042163617</v>
      </c>
      <c r="X28">
        <f t="shared" si="3"/>
        <v>110.43053526563081</v>
      </c>
    </row>
    <row r="30" spans="1:25" x14ac:dyDescent="0.25">
      <c r="C30" s="8" t="s">
        <v>65</v>
      </c>
      <c r="D30" s="8" t="s">
        <v>154</v>
      </c>
      <c r="E30" s="8" t="s">
        <v>22</v>
      </c>
      <c r="F30" s="8" t="s">
        <v>78</v>
      </c>
      <c r="G30" s="8" t="s">
        <v>79</v>
      </c>
      <c r="H30" s="8" t="s">
        <v>23</v>
      </c>
      <c r="I30" s="8" t="s">
        <v>155</v>
      </c>
      <c r="J30" s="8" t="s">
        <v>24</v>
      </c>
      <c r="K30" s="8" t="s">
        <v>129</v>
      </c>
      <c r="L30" s="8" t="s">
        <v>25</v>
      </c>
      <c r="M30" s="8" t="s">
        <v>26</v>
      </c>
      <c r="N30" s="8" t="s">
        <v>27</v>
      </c>
      <c r="O30" s="8" t="s">
        <v>156</v>
      </c>
      <c r="P30" s="8" t="s">
        <v>28</v>
      </c>
      <c r="Q30" s="8" t="s">
        <v>130</v>
      </c>
      <c r="R30" s="8" t="s">
        <v>131</v>
      </c>
      <c r="S30" s="8" t="s">
        <v>29</v>
      </c>
      <c r="T30" s="8" t="s">
        <v>30</v>
      </c>
      <c r="U30" s="8" t="s">
        <v>31</v>
      </c>
      <c r="V30" s="8" t="s">
        <v>132</v>
      </c>
      <c r="W30" s="8" t="s">
        <v>157</v>
      </c>
      <c r="X30" s="8" t="s">
        <v>80</v>
      </c>
    </row>
    <row r="31" spans="1:25" x14ac:dyDescent="0.25">
      <c r="C31">
        <f t="shared" ref="C31:M31" si="4">C7/$B$23*100</f>
        <v>104.32767434851375</v>
      </c>
      <c r="D31">
        <f t="shared" si="4"/>
        <v>112.11421705905865</v>
      </c>
      <c r="E31">
        <f t="shared" si="4"/>
        <v>104.17277303373673</v>
      </c>
      <c r="F31">
        <f t="shared" si="4"/>
        <v>5.5517432429776896</v>
      </c>
      <c r="G31">
        <f t="shared" si="4"/>
        <v>110.33192123634355</v>
      </c>
      <c r="H31">
        <f t="shared" si="4"/>
        <v>108.28008579562176</v>
      </c>
      <c r="I31">
        <f t="shared" si="4"/>
        <v>115.42723569666001</v>
      </c>
      <c r="J31">
        <f t="shared" si="4"/>
        <v>99.386168638841866</v>
      </c>
      <c r="K31">
        <f t="shared" si="4"/>
        <v>89.772332649460679</v>
      </c>
      <c r="L31">
        <f t="shared" si="4"/>
        <v>118.05728035547183</v>
      </c>
      <c r="M31">
        <f t="shared" si="4"/>
        <v>105.68476039701858</v>
      </c>
      <c r="N31">
        <f t="shared" ref="N31:X31" si="5">C8/$B$23*100</f>
        <v>111.36512271758738</v>
      </c>
      <c r="O31">
        <f t="shared" si="5"/>
        <v>114.94990656679856</v>
      </c>
      <c r="P31">
        <f t="shared" si="5"/>
        <v>102.334715974929</v>
      </c>
      <c r="Q31">
        <f t="shared" si="5"/>
        <v>120.68182172828318</v>
      </c>
      <c r="R31">
        <f t="shared" si="5"/>
        <v>107.67019221769097</v>
      </c>
      <c r="S31">
        <f t="shared" si="5"/>
        <v>121.2049171556924</v>
      </c>
      <c r="T31">
        <f t="shared" si="5"/>
        <v>104.22444727066731</v>
      </c>
      <c r="U31">
        <f t="shared" si="5"/>
        <v>93.112624925034808</v>
      </c>
      <c r="V31">
        <f t="shared" si="5"/>
        <v>101.95717436916371</v>
      </c>
      <c r="W31">
        <f t="shared" si="5"/>
        <v>114.37817180282667</v>
      </c>
      <c r="X31">
        <f t="shared" si="5"/>
        <v>114.41887993309462</v>
      </c>
    </row>
    <row r="32" spans="1:25" x14ac:dyDescent="0.25">
      <c r="C32">
        <f>N7/$B$23*100</f>
        <v>115.81606713179382</v>
      </c>
      <c r="D32">
        <f t="shared" ref="D32:M32" si="6">O7/$B$23*100</f>
        <v>110.04036847433511</v>
      </c>
      <c r="E32">
        <f t="shared" si="6"/>
        <v>116.87168641042179</v>
      </c>
      <c r="F32">
        <f t="shared" si="6"/>
        <v>9.1658239970735469</v>
      </c>
      <c r="G32">
        <f t="shared" si="6"/>
        <v>110.70306931866716</v>
      </c>
      <c r="H32">
        <f t="shared" si="6"/>
        <v>109.67156738162936</v>
      </c>
      <c r="I32">
        <f t="shared" si="6"/>
        <v>109.1386388770282</v>
      </c>
      <c r="J32">
        <f t="shared" si="6"/>
        <v>98.86821230938898</v>
      </c>
      <c r="K32">
        <f t="shared" si="6"/>
        <v>99.117316931585236</v>
      </c>
      <c r="L32">
        <f t="shared" si="6"/>
        <v>90.686525570945065</v>
      </c>
      <c r="M32">
        <f t="shared" si="6"/>
        <v>100.06873796424904</v>
      </c>
      <c r="N32">
        <f>N8/$B$23*100</f>
        <v>110.41701984265914</v>
      </c>
      <c r="O32">
        <f t="shared" ref="O32:X32" si="7">O8/$B$23*100</f>
        <v>116.12732651352442</v>
      </c>
      <c r="P32">
        <f t="shared" si="7"/>
        <v>116.93590490220629</v>
      </c>
      <c r="Q32">
        <f t="shared" si="7"/>
        <v>112.89531948307656</v>
      </c>
      <c r="R32">
        <f t="shared" si="7"/>
        <v>110.3407831454178</v>
      </c>
      <c r="S32">
        <f t="shared" si="7"/>
        <v>117.95510537641958</v>
      </c>
      <c r="T32">
        <f t="shared" si="7"/>
        <v>114.05509654233043</v>
      </c>
      <c r="U32">
        <f t="shared" si="7"/>
        <v>111.99747455824054</v>
      </c>
      <c r="V32">
        <f t="shared" si="7"/>
        <v>112.30286646592656</v>
      </c>
      <c r="W32">
        <f t="shared" si="7"/>
        <v>100.1391071874458</v>
      </c>
      <c r="X32">
        <f t="shared" si="7"/>
        <v>101.55122609595502</v>
      </c>
    </row>
    <row r="34" spans="3:24" x14ac:dyDescent="0.25">
      <c r="C34" s="8" t="s">
        <v>32</v>
      </c>
      <c r="D34" s="8" t="s">
        <v>33</v>
      </c>
      <c r="E34" s="8" t="s">
        <v>34</v>
      </c>
      <c r="F34" s="8" t="s">
        <v>115</v>
      </c>
      <c r="G34" s="8" t="s">
        <v>116</v>
      </c>
      <c r="H34" s="8" t="s">
        <v>158</v>
      </c>
      <c r="I34" s="8" t="s">
        <v>81</v>
      </c>
      <c r="J34" s="8" t="s">
        <v>82</v>
      </c>
      <c r="K34" s="8" t="s">
        <v>66</v>
      </c>
      <c r="L34" s="8" t="s">
        <v>35</v>
      </c>
      <c r="M34" s="8" t="s">
        <v>117</v>
      </c>
      <c r="N34" s="8" t="s">
        <v>108</v>
      </c>
      <c r="O34" s="8" t="s">
        <v>36</v>
      </c>
      <c r="P34" s="8" t="s">
        <v>133</v>
      </c>
      <c r="Q34" s="8" t="s">
        <v>37</v>
      </c>
      <c r="R34" s="8" t="s">
        <v>83</v>
      </c>
      <c r="S34" s="8" t="s">
        <v>134</v>
      </c>
      <c r="T34" s="8" t="s">
        <v>38</v>
      </c>
      <c r="U34" s="8" t="s">
        <v>39</v>
      </c>
      <c r="V34" s="8" t="s">
        <v>84</v>
      </c>
      <c r="W34" s="8" t="s">
        <v>135</v>
      </c>
      <c r="X34" s="8" t="s">
        <v>40</v>
      </c>
    </row>
    <row r="35" spans="3:24" x14ac:dyDescent="0.25">
      <c r="C35">
        <f t="shared" ref="C35:M35" si="8">C9/$B$23*100</f>
        <v>104.80589371581644</v>
      </c>
      <c r="D35">
        <f t="shared" si="8"/>
        <v>108.43652479325183</v>
      </c>
      <c r="E35">
        <f t="shared" si="8"/>
        <v>107.46139107238028</v>
      </c>
      <c r="F35">
        <f t="shared" si="8"/>
        <v>101.06009828575424</v>
      </c>
      <c r="G35">
        <f t="shared" si="8"/>
        <v>103.6852466386392</v>
      </c>
      <c r="H35">
        <f t="shared" si="8"/>
        <v>109.90327190838303</v>
      </c>
      <c r="I35">
        <f t="shared" si="8"/>
        <v>52.586831471198558</v>
      </c>
      <c r="J35">
        <f t="shared" si="8"/>
        <v>114.2921424937316</v>
      </c>
      <c r="K35">
        <f t="shared" si="8"/>
        <v>113.86620434343307</v>
      </c>
      <c r="L35">
        <f t="shared" si="8"/>
        <v>88.900709263803222</v>
      </c>
      <c r="M35">
        <f t="shared" si="8"/>
        <v>114.9991528834348</v>
      </c>
      <c r="N35">
        <f t="shared" ref="N35:X35" si="9">C10/$B$23*100</f>
        <v>104.07962182511167</v>
      </c>
      <c r="O35">
        <f t="shared" si="9"/>
        <v>91.066009512945783</v>
      </c>
      <c r="P35">
        <f t="shared" si="9"/>
        <v>103.25348147963432</v>
      </c>
      <c r="Q35">
        <f t="shared" si="9"/>
        <v>90.868498197003618</v>
      </c>
      <c r="R35">
        <f t="shared" si="9"/>
        <v>111.058314523063</v>
      </c>
      <c r="S35">
        <f t="shared" si="9"/>
        <v>117.66169120885215</v>
      </c>
      <c r="T35">
        <f t="shared" si="9"/>
        <v>91.734982484704801</v>
      </c>
      <c r="U35">
        <f t="shared" si="9"/>
        <v>117.58067960169866</v>
      </c>
      <c r="V35">
        <f t="shared" si="9"/>
        <v>92.518472363678782</v>
      </c>
      <c r="W35">
        <f t="shared" si="9"/>
        <v>124.48924586848264</v>
      </c>
      <c r="X35">
        <f t="shared" si="9"/>
        <v>113.24680141101624</v>
      </c>
    </row>
    <row r="36" spans="3:24" x14ac:dyDescent="0.25">
      <c r="C36">
        <f>N9/$B$23*100</f>
        <v>114.83838409461322</v>
      </c>
      <c r="D36">
        <f t="shared" ref="D36:M36" si="10">O9/$B$23*100</f>
        <v>111.30584099706795</v>
      </c>
      <c r="E36">
        <f t="shared" si="10"/>
        <v>112.25455085206977</v>
      </c>
      <c r="F36">
        <f t="shared" si="10"/>
        <v>111.1863063879114</v>
      </c>
      <c r="G36">
        <f t="shared" si="10"/>
        <v>110.86739905725371</v>
      </c>
      <c r="H36">
        <f t="shared" si="10"/>
        <v>110.28660005751642</v>
      </c>
      <c r="I36">
        <f t="shared" si="10"/>
        <v>84.465586796848029</v>
      </c>
      <c r="J36">
        <f t="shared" si="10"/>
        <v>84.992243174022235</v>
      </c>
      <c r="K36">
        <f t="shared" si="10"/>
        <v>103.50056283491864</v>
      </c>
      <c r="L36">
        <f t="shared" si="10"/>
        <v>68.353948189141974</v>
      </c>
      <c r="M36">
        <f t="shared" si="10"/>
        <v>98.674990319300093</v>
      </c>
      <c r="N36">
        <f>N10/$B$23*100</f>
        <v>122.74102186056439</v>
      </c>
      <c r="O36">
        <f t="shared" ref="O36:X36" si="11">O10/$B$23*100</f>
        <v>97.443670542040536</v>
      </c>
      <c r="P36">
        <f t="shared" si="11"/>
        <v>123.72258957021587</v>
      </c>
      <c r="Q36">
        <f t="shared" si="11"/>
        <v>103.18590436477602</v>
      </c>
      <c r="R36">
        <f t="shared" si="11"/>
        <v>108.27454204428308</v>
      </c>
      <c r="S36">
        <f t="shared" si="11"/>
        <v>103.35865089371619</v>
      </c>
      <c r="T36">
        <f t="shared" si="11"/>
        <v>120.63783590561795</v>
      </c>
      <c r="U36">
        <f t="shared" si="11"/>
        <v>86.438393431990022</v>
      </c>
      <c r="V36">
        <f t="shared" si="11"/>
        <v>93.48158787909351</v>
      </c>
      <c r="W36">
        <f t="shared" si="11"/>
        <v>90.241285454306748</v>
      </c>
      <c r="X36">
        <f t="shared" si="11"/>
        <v>99.389567727253919</v>
      </c>
    </row>
    <row r="38" spans="3:24" x14ac:dyDescent="0.25">
      <c r="C38" s="8" t="s">
        <v>41</v>
      </c>
      <c r="D38" s="8" t="s">
        <v>136</v>
      </c>
      <c r="E38" s="8" t="s">
        <v>67</v>
      </c>
      <c r="F38" s="8" t="s">
        <v>110</v>
      </c>
      <c r="G38" s="8" t="s">
        <v>42</v>
      </c>
      <c r="H38" s="8" t="s">
        <v>68</v>
      </c>
      <c r="I38" s="8" t="s">
        <v>85</v>
      </c>
      <c r="J38" s="8" t="s">
        <v>43</v>
      </c>
      <c r="K38" s="8" t="s">
        <v>109</v>
      </c>
      <c r="L38" s="8" t="s">
        <v>73</v>
      </c>
      <c r="M38" s="8" t="s">
        <v>44</v>
      </c>
      <c r="N38" s="8" t="s">
        <v>86</v>
      </c>
      <c r="O38" s="8" t="s">
        <v>45</v>
      </c>
      <c r="P38" s="8" t="s">
        <v>137</v>
      </c>
      <c r="Q38" s="8" t="s">
        <v>138</v>
      </c>
      <c r="R38" s="8" t="s">
        <v>87</v>
      </c>
      <c r="S38" s="8" t="s">
        <v>74</v>
      </c>
      <c r="T38" s="8" t="s">
        <v>69</v>
      </c>
      <c r="U38" s="8" t="s">
        <v>139</v>
      </c>
      <c r="V38" s="8" t="s">
        <v>140</v>
      </c>
      <c r="W38" s="8" t="s">
        <v>46</v>
      </c>
      <c r="X38" s="8" t="s">
        <v>118</v>
      </c>
    </row>
    <row r="39" spans="3:24" x14ac:dyDescent="0.25">
      <c r="C39">
        <f t="shared" ref="C39:M39" si="12">C11/$B$23*100</f>
        <v>101.45329997741781</v>
      </c>
      <c r="D39">
        <f t="shared" si="12"/>
        <v>107.47741534632273</v>
      </c>
      <c r="E39">
        <f t="shared" si="12"/>
        <v>114.45683642036232</v>
      </c>
      <c r="F39">
        <f t="shared" si="12"/>
        <v>123.56032356387945</v>
      </c>
      <c r="G39">
        <f t="shared" si="12"/>
        <v>113.622562541899</v>
      </c>
      <c r="H39">
        <f t="shared" si="12"/>
        <v>118.69315268055172</v>
      </c>
      <c r="I39">
        <f t="shared" si="12"/>
        <v>119.35589399022201</v>
      </c>
      <c r="J39">
        <f t="shared" si="12"/>
        <v>93.044764552808815</v>
      </c>
      <c r="K39">
        <f t="shared" si="12"/>
        <v>120.34276265918274</v>
      </c>
      <c r="L39">
        <f t="shared" si="12"/>
        <v>123.25319164664919</v>
      </c>
      <c r="M39">
        <f t="shared" si="12"/>
        <v>112.19887054665358</v>
      </c>
      <c r="N39">
        <f t="shared" ref="N39:X39" si="13">C12/$B$23*100</f>
        <v>102.29465529007287</v>
      </c>
      <c r="O39">
        <f t="shared" si="13"/>
        <v>100.92967850061152</v>
      </c>
      <c r="P39">
        <f t="shared" si="13"/>
        <v>108.75773864818912</v>
      </c>
      <c r="Q39">
        <f t="shared" si="13"/>
        <v>103.05819575729529</v>
      </c>
      <c r="R39">
        <f t="shared" si="13"/>
        <v>97.071996410319855</v>
      </c>
      <c r="S39">
        <f t="shared" si="13"/>
        <v>96.66058531644893</v>
      </c>
      <c r="T39">
        <f t="shared" si="13"/>
        <v>98.35114621737732</v>
      </c>
      <c r="U39">
        <f t="shared" si="13"/>
        <v>103.54968775554019</v>
      </c>
      <c r="V39">
        <f t="shared" si="13"/>
        <v>84.690574077454144</v>
      </c>
      <c r="W39">
        <f t="shared" si="13"/>
        <v>112.42276526312726</v>
      </c>
      <c r="X39">
        <f t="shared" si="13"/>
        <v>111.1194576491414</v>
      </c>
    </row>
    <row r="40" spans="3:24" x14ac:dyDescent="0.25">
      <c r="C40">
        <f>N11/$B$23*100</f>
        <v>124.75397011123897</v>
      </c>
      <c r="D40">
        <f t="shared" ref="D40:M40" si="14">O11/$B$23*100</f>
        <v>118.50078046256587</v>
      </c>
      <c r="E40">
        <f t="shared" si="14"/>
        <v>120.9605065127318</v>
      </c>
      <c r="F40">
        <f t="shared" si="14"/>
        <v>116.28906647046374</v>
      </c>
      <c r="G40">
        <f t="shared" si="14"/>
        <v>116.33378066921729</v>
      </c>
      <c r="H40">
        <f t="shared" si="14"/>
        <v>112.85525879822043</v>
      </c>
      <c r="I40">
        <f t="shared" si="14"/>
        <v>118.25572237419347</v>
      </c>
      <c r="J40">
        <f t="shared" si="14"/>
        <v>90.49941384693021</v>
      </c>
      <c r="K40">
        <f t="shared" si="14"/>
        <v>107.0558069872157</v>
      </c>
      <c r="L40">
        <f t="shared" si="14"/>
        <v>97.841647143616257</v>
      </c>
      <c r="M40">
        <f t="shared" si="14"/>
        <v>108.86723785346253</v>
      </c>
      <c r="N40">
        <f>N12/$B$23*100</f>
        <v>104.79015269924166</v>
      </c>
      <c r="O40">
        <f t="shared" ref="O40:X40" si="15">O12/$B$23*100</f>
        <v>114.7654250897692</v>
      </c>
      <c r="P40">
        <f t="shared" si="15"/>
        <v>96.652451783462993</v>
      </c>
      <c r="Q40">
        <f t="shared" si="15"/>
        <v>85.302490922296869</v>
      </c>
      <c r="R40">
        <f t="shared" si="15"/>
        <v>93.184167643040482</v>
      </c>
      <c r="S40">
        <f t="shared" si="15"/>
        <v>112.11170820808785</v>
      </c>
      <c r="T40">
        <f t="shared" si="15"/>
        <v>94.209761640695476</v>
      </c>
      <c r="U40">
        <f t="shared" si="15"/>
        <v>89.862732215085501</v>
      </c>
      <c r="V40">
        <f t="shared" si="15"/>
        <v>94.004683306502713</v>
      </c>
      <c r="W40">
        <f t="shared" si="15"/>
        <v>86.639020578976542</v>
      </c>
      <c r="X40">
        <f t="shared" si="15"/>
        <v>107.80235201237794</v>
      </c>
    </row>
    <row r="42" spans="3:24" x14ac:dyDescent="0.25">
      <c r="C42" s="8" t="s">
        <v>119</v>
      </c>
      <c r="D42" s="8" t="s">
        <v>70</v>
      </c>
      <c r="E42" s="8" t="s">
        <v>47</v>
      </c>
      <c r="F42" s="8" t="s">
        <v>111</v>
      </c>
      <c r="G42" s="8" t="s">
        <v>48</v>
      </c>
      <c r="H42" s="8" t="s">
        <v>141</v>
      </c>
      <c r="I42" s="8" t="s">
        <v>49</v>
      </c>
      <c r="J42" s="8" t="s">
        <v>142</v>
      </c>
      <c r="K42" s="8" t="s">
        <v>50</v>
      </c>
      <c r="L42" s="8" t="s">
        <v>51</v>
      </c>
      <c r="M42" s="8" t="s">
        <v>159</v>
      </c>
      <c r="N42" s="8" t="s">
        <v>143</v>
      </c>
      <c r="O42" s="8" t="s">
        <v>52</v>
      </c>
      <c r="P42" s="8" t="s">
        <v>144</v>
      </c>
      <c r="Q42" s="8" t="s">
        <v>120</v>
      </c>
      <c r="R42" s="8" t="s">
        <v>88</v>
      </c>
      <c r="S42" s="8" t="s">
        <v>145</v>
      </c>
      <c r="T42" s="8" t="s">
        <v>89</v>
      </c>
      <c r="U42" s="8" t="s">
        <v>53</v>
      </c>
      <c r="V42" s="8" t="s">
        <v>54</v>
      </c>
      <c r="W42" s="8" t="s">
        <v>160</v>
      </c>
      <c r="X42" s="8" t="s">
        <v>90</v>
      </c>
    </row>
    <row r="43" spans="3:24" x14ac:dyDescent="0.25">
      <c r="C43">
        <f t="shared" ref="C43:M43" si="16">C13/$B$23*100</f>
        <v>109.39696959634281</v>
      </c>
      <c r="D43">
        <f t="shared" si="16"/>
        <v>99.861636363144328</v>
      </c>
      <c r="E43">
        <f t="shared" si="16"/>
        <v>104.41467482572655</v>
      </c>
      <c r="F43">
        <f t="shared" si="16"/>
        <v>92.592281140625829</v>
      </c>
      <c r="G43">
        <f t="shared" si="16"/>
        <v>93.132291079418707</v>
      </c>
      <c r="H43">
        <f t="shared" si="16"/>
        <v>96.234889958179835</v>
      </c>
      <c r="I43">
        <f t="shared" si="16"/>
        <v>104.08637953659752</v>
      </c>
      <c r="J43">
        <f t="shared" si="16"/>
        <v>108.49884141413915</v>
      </c>
      <c r="K43">
        <f t="shared" si="16"/>
        <v>105.92658125833189</v>
      </c>
      <c r="L43">
        <f t="shared" si="16"/>
        <v>90.968042929070364</v>
      </c>
      <c r="M43">
        <f t="shared" si="16"/>
        <v>109.62576061874336</v>
      </c>
      <c r="N43">
        <f t="shared" ref="N43:X43" si="17">C14/$B$23*100</f>
        <v>106.23990437231268</v>
      </c>
      <c r="O43">
        <f t="shared" si="17"/>
        <v>106.27992459183055</v>
      </c>
      <c r="P43">
        <f t="shared" si="17"/>
        <v>97.710539447723505</v>
      </c>
      <c r="Q43">
        <f t="shared" si="17"/>
        <v>80.947166102348021</v>
      </c>
      <c r="R43">
        <f t="shared" si="17"/>
        <v>91.833839306021474</v>
      </c>
      <c r="S43">
        <f t="shared" si="17"/>
        <v>107.51545276426693</v>
      </c>
      <c r="T43">
        <f t="shared" si="17"/>
        <v>92.167273693106779</v>
      </c>
      <c r="U43">
        <f t="shared" si="17"/>
        <v>112.44121745736402</v>
      </c>
      <c r="V43">
        <f t="shared" si="17"/>
        <v>81.376503341058594</v>
      </c>
      <c r="W43">
        <f t="shared" si="17"/>
        <v>116.85776633406772</v>
      </c>
      <c r="X43">
        <f t="shared" si="17"/>
        <v>102.648079554248</v>
      </c>
    </row>
    <row r="44" spans="3:24" x14ac:dyDescent="0.25">
      <c r="C44">
        <f>N13/$B$23*100</f>
        <v>117.30013341169108</v>
      </c>
      <c r="D44">
        <f t="shared" ref="D44:M44" si="18">O13/$B$23*100</f>
        <v>112.11458124710279</v>
      </c>
      <c r="E44">
        <f t="shared" si="18"/>
        <v>104.5051148566896</v>
      </c>
      <c r="F44">
        <f t="shared" si="18"/>
        <v>105.00105804214076</v>
      </c>
      <c r="G44">
        <f t="shared" si="18"/>
        <v>106.58244346050165</v>
      </c>
      <c r="H44">
        <f t="shared" si="18"/>
        <v>122.5647143818592</v>
      </c>
      <c r="I44">
        <f t="shared" si="18"/>
        <v>112.66940149969096</v>
      </c>
      <c r="J44">
        <f t="shared" si="18"/>
        <v>83.029188685395724</v>
      </c>
      <c r="K44">
        <f t="shared" si="18"/>
        <v>106.74390016007331</v>
      </c>
      <c r="L44">
        <f t="shared" si="18"/>
        <v>80.600135361614576</v>
      </c>
      <c r="M44">
        <f t="shared" si="18"/>
        <v>100.87877310510748</v>
      </c>
      <c r="N44">
        <f>N14/$B$23*100</f>
        <v>113.83253718201864</v>
      </c>
      <c r="O44">
        <f t="shared" ref="O44:X44" si="19">O14/$B$23*100</f>
        <v>98.287575171004619</v>
      </c>
      <c r="P44">
        <f t="shared" si="19"/>
        <v>106.47610055161083</v>
      </c>
      <c r="Q44">
        <f t="shared" si="19"/>
        <v>108.70246299615532</v>
      </c>
      <c r="R44">
        <f t="shared" si="19"/>
        <v>112.65475304724862</v>
      </c>
      <c r="S44">
        <f t="shared" si="19"/>
        <v>115.52419064707946</v>
      </c>
      <c r="T44">
        <f t="shared" si="19"/>
        <v>109.1592357341916</v>
      </c>
      <c r="U44">
        <f t="shared" si="19"/>
        <v>94.579250644151287</v>
      </c>
      <c r="V44">
        <f t="shared" si="19"/>
        <v>93.569316732394597</v>
      </c>
      <c r="W44">
        <f t="shared" si="19"/>
        <v>101.80696703362237</v>
      </c>
      <c r="X44">
        <f t="shared" si="19"/>
        <v>108.11899328409427</v>
      </c>
    </row>
    <row r="46" spans="3:24" x14ac:dyDescent="0.25">
      <c r="C46" s="8" t="s">
        <v>55</v>
      </c>
      <c r="D46" s="8" t="s">
        <v>146</v>
      </c>
      <c r="E46" s="8" t="s">
        <v>56</v>
      </c>
      <c r="F46" s="8" t="s">
        <v>147</v>
      </c>
      <c r="G46" s="8" t="s">
        <v>75</v>
      </c>
      <c r="H46" s="8" t="s">
        <v>91</v>
      </c>
      <c r="I46" s="8" t="s">
        <v>121</v>
      </c>
      <c r="J46" s="8" t="s">
        <v>57</v>
      </c>
      <c r="K46" s="8" t="s">
        <v>92</v>
      </c>
      <c r="L46" s="8" t="s">
        <v>148</v>
      </c>
      <c r="M46" s="8" t="s">
        <v>93</v>
      </c>
      <c r="N46" s="8" t="s">
        <v>122</v>
      </c>
      <c r="O46" s="8" t="s">
        <v>94</v>
      </c>
      <c r="P46" s="8" t="s">
        <v>58</v>
      </c>
      <c r="Q46" s="8" t="s">
        <v>149</v>
      </c>
      <c r="R46" s="8" t="s">
        <v>95</v>
      </c>
      <c r="S46" s="8" t="s">
        <v>71</v>
      </c>
      <c r="T46" s="8" t="s">
        <v>161</v>
      </c>
      <c r="U46" s="8" t="s">
        <v>96</v>
      </c>
      <c r="V46" s="8" t="s">
        <v>59</v>
      </c>
      <c r="W46" s="8" t="s">
        <v>123</v>
      </c>
      <c r="X46" s="8" t="s">
        <v>97</v>
      </c>
    </row>
    <row r="47" spans="3:24" x14ac:dyDescent="0.25">
      <c r="C47">
        <f t="shared" ref="C47:M47" si="20">C15/$B$23*100</f>
        <v>96.698137150334276</v>
      </c>
      <c r="D47">
        <f t="shared" si="20"/>
        <v>115.56283504509723</v>
      </c>
      <c r="E47">
        <f t="shared" si="20"/>
        <v>99.941798198194832</v>
      </c>
      <c r="F47">
        <f t="shared" si="20"/>
        <v>113.7743884909699</v>
      </c>
      <c r="G47">
        <f t="shared" si="20"/>
        <v>95.711551738741207</v>
      </c>
      <c r="H47">
        <f t="shared" si="20"/>
        <v>83.724909245730387</v>
      </c>
      <c r="I47">
        <f t="shared" si="20"/>
        <v>93.621962137442893</v>
      </c>
      <c r="J47">
        <f t="shared" si="20"/>
        <v>122.20704125716904</v>
      </c>
      <c r="K47">
        <f t="shared" si="20"/>
        <v>110.01370181643593</v>
      </c>
      <c r="L47">
        <f t="shared" si="20"/>
        <v>117.96214634527308</v>
      </c>
      <c r="M47">
        <f t="shared" si="20"/>
        <v>107.75055637943267</v>
      </c>
      <c r="N47">
        <f>C16/$B$23*100</f>
        <v>98.042638478646936</v>
      </c>
      <c r="O47">
        <f t="shared" ref="O47:X47" si="21">D16/$B$23*100</f>
        <v>120.1087111428112</v>
      </c>
      <c r="P47">
        <f t="shared" si="21"/>
        <v>118.35514571024548</v>
      </c>
      <c r="Q47">
        <f t="shared" si="21"/>
        <v>123.63538676631187</v>
      </c>
      <c r="R47">
        <f t="shared" si="21"/>
        <v>115.14660857597593</v>
      </c>
      <c r="S47">
        <f t="shared" si="21"/>
        <v>118.14788224778783</v>
      </c>
      <c r="T47">
        <f t="shared" si="21"/>
        <v>102.43276348948089</v>
      </c>
      <c r="U47">
        <f t="shared" si="21"/>
        <v>94.217045401578403</v>
      </c>
      <c r="V47">
        <f t="shared" si="21"/>
        <v>98.215182680895936</v>
      </c>
      <c r="W47">
        <f t="shared" si="21"/>
        <v>125.15320113830009</v>
      </c>
      <c r="X47">
        <f t="shared" si="21"/>
        <v>111.69742407520201</v>
      </c>
    </row>
    <row r="48" spans="3:24" x14ac:dyDescent="0.25">
      <c r="C48">
        <f>N15/$B$23*100</f>
        <v>106.85619147368514</v>
      </c>
      <c r="D48">
        <f t="shared" ref="D48:M48" si="22">O15/$B$23*100</f>
        <v>102.37129664069661</v>
      </c>
      <c r="E48">
        <f t="shared" si="22"/>
        <v>107.98468882648066</v>
      </c>
      <c r="F48">
        <f t="shared" si="22"/>
        <v>113.31765621827185</v>
      </c>
      <c r="G48">
        <f t="shared" si="22"/>
        <v>122.63269615009989</v>
      </c>
      <c r="H48">
        <f t="shared" si="22"/>
        <v>111.43957893994623</v>
      </c>
      <c r="I48">
        <f t="shared" si="22"/>
        <v>109.49869945667446</v>
      </c>
      <c r="J48">
        <f t="shared" si="22"/>
        <v>97.172876498548447</v>
      </c>
      <c r="K48">
        <f t="shared" si="22"/>
        <v>114.29254714711399</v>
      </c>
      <c r="L48">
        <f t="shared" si="22"/>
        <v>108.45716211575349</v>
      </c>
      <c r="M48">
        <f t="shared" si="22"/>
        <v>111.82853177109477</v>
      </c>
      <c r="N48">
        <f>N16/$B$23*100</f>
        <v>112.2088654851985</v>
      </c>
      <c r="O48">
        <f t="shared" ref="O48:X48" si="23">O16/$B$23*100</f>
        <v>109.74052031798776</v>
      </c>
      <c r="P48">
        <f t="shared" si="23"/>
        <v>112.3725882437115</v>
      </c>
      <c r="Q48">
        <f t="shared" si="23"/>
        <v>109.39183049838654</v>
      </c>
      <c r="R48">
        <f t="shared" si="23"/>
        <v>111.43083842688671</v>
      </c>
      <c r="S48">
        <f t="shared" si="23"/>
        <v>109.70183545463175</v>
      </c>
      <c r="T48">
        <f t="shared" si="23"/>
        <v>122.05974742598087</v>
      </c>
      <c r="U48">
        <f t="shared" si="23"/>
        <v>81.275906510197657</v>
      </c>
      <c r="V48">
        <f t="shared" si="23"/>
        <v>96.053888500238997</v>
      </c>
      <c r="W48">
        <f t="shared" si="23"/>
        <v>105.75994499546573</v>
      </c>
      <c r="X48">
        <f t="shared" si="23"/>
        <v>110.6804087292536</v>
      </c>
    </row>
    <row r="50" spans="3:16" x14ac:dyDescent="0.25">
      <c r="C50" s="8" t="s">
        <v>150</v>
      </c>
      <c r="D50" s="8" t="s">
        <v>151</v>
      </c>
      <c r="E50" s="8" t="s">
        <v>60</v>
      </c>
      <c r="F50" s="8" t="s">
        <v>72</v>
      </c>
      <c r="G50" s="8" t="s">
        <v>98</v>
      </c>
      <c r="H50" s="8" t="s">
        <v>99</v>
      </c>
      <c r="I50" s="8" t="s">
        <v>124</v>
      </c>
      <c r="J50" s="8" t="s">
        <v>100</v>
      </c>
      <c r="K50" s="8" t="s">
        <v>61</v>
      </c>
      <c r="L50" s="8" t="s">
        <v>62</v>
      </c>
      <c r="M50" s="8" t="s">
        <v>101</v>
      </c>
      <c r="N50" s="8" t="s">
        <v>102</v>
      </c>
      <c r="O50" s="8" t="s">
        <v>103</v>
      </c>
      <c r="P50" s="8" t="s">
        <v>152</v>
      </c>
    </row>
    <row r="51" spans="3:16" x14ac:dyDescent="0.25">
      <c r="C51">
        <f t="shared" ref="C51:M51" si="24">C17/$B$23*100</f>
        <v>103.87846862872807</v>
      </c>
      <c r="D51">
        <f t="shared" si="24"/>
        <v>99.430437718874799</v>
      </c>
      <c r="E51">
        <f t="shared" si="24"/>
        <v>85.068641732616541</v>
      </c>
      <c r="F51">
        <f t="shared" si="24"/>
        <v>102.19850964641817</v>
      </c>
      <c r="G51">
        <f t="shared" si="24"/>
        <v>84.600538699873468</v>
      </c>
      <c r="H51">
        <f t="shared" si="24"/>
        <v>104.15792225460321</v>
      </c>
      <c r="I51">
        <f t="shared" si="24"/>
        <v>89.272181068832751</v>
      </c>
      <c r="J51">
        <f t="shared" si="24"/>
        <v>100.07011378574913</v>
      </c>
      <c r="K51">
        <f t="shared" si="24"/>
        <v>59.763035485092033</v>
      </c>
      <c r="L51">
        <f t="shared" si="24"/>
        <v>80.501642728342048</v>
      </c>
      <c r="M51">
        <f t="shared" si="24"/>
        <v>93.137713434742665</v>
      </c>
      <c r="N51">
        <f>C18/$B$23*100</f>
        <v>96.295749826890543</v>
      </c>
      <c r="O51">
        <f>D18/$B$23*100</f>
        <v>105.68617668385694</v>
      </c>
      <c r="P51">
        <f>E18/$B$23*100</f>
        <v>104.14165518863135</v>
      </c>
    </row>
    <row r="52" spans="3:16" x14ac:dyDescent="0.25">
      <c r="C52">
        <f>N17/$B$23*100</f>
        <v>96.615021345592368</v>
      </c>
      <c r="D52">
        <f t="shared" ref="D52:M52" si="25">O17/$B$23*100</f>
        <v>93.634304065605662</v>
      </c>
      <c r="E52">
        <f t="shared" si="25"/>
        <v>78.482139092872842</v>
      </c>
      <c r="F52">
        <f t="shared" si="25"/>
        <v>90.843409687295747</v>
      </c>
      <c r="G52">
        <f t="shared" si="25"/>
        <v>93.01340391567399</v>
      </c>
      <c r="H52">
        <f t="shared" si="25"/>
        <v>87.018140332933115</v>
      </c>
      <c r="I52">
        <f t="shared" si="25"/>
        <v>88.559626927790831</v>
      </c>
      <c r="J52">
        <f t="shared" si="25"/>
        <v>92.827829874512176</v>
      </c>
      <c r="K52">
        <f t="shared" si="25"/>
        <v>63.216145123675091</v>
      </c>
      <c r="L52">
        <f t="shared" si="25"/>
        <v>83.841773142563213</v>
      </c>
      <c r="M52">
        <f t="shared" si="25"/>
        <v>103.9709723919413</v>
      </c>
      <c r="N52">
        <f>N18/$B$23*100</f>
        <v>81.556533630881717</v>
      </c>
      <c r="O52">
        <f t="shared" ref="O52:P52" si="26">O18/$B$23*100</f>
        <v>84.026942530342623</v>
      </c>
      <c r="P52">
        <f t="shared" si="26"/>
        <v>101.81728569487318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2"/>
  <sheetViews>
    <sheetView zoomScale="60" zoomScaleNormal="60" workbookViewId="0">
      <selection activeCell="M60" sqref="M60"/>
    </sheetView>
  </sheetViews>
  <sheetFormatPr defaultRowHeight="15" x14ac:dyDescent="0.25"/>
  <cols>
    <col min="1" max="1" width="4.42578125" customWidth="1"/>
    <col min="3" max="24" width="10" customWidth="1"/>
  </cols>
  <sheetData>
    <row r="1" spans="1:25" x14ac:dyDescent="0.25">
      <c r="A1" s="9" t="s">
        <v>165</v>
      </c>
    </row>
    <row r="3" spans="1:25" x14ac:dyDescent="0.25">
      <c r="A3" s="1"/>
      <c r="B3" s="2">
        <v>1</v>
      </c>
      <c r="C3" s="2">
        <v>2</v>
      </c>
      <c r="D3" s="2">
        <v>3</v>
      </c>
      <c r="E3" s="2">
        <v>4</v>
      </c>
      <c r="F3" s="2">
        <v>5</v>
      </c>
      <c r="G3" s="2">
        <v>6</v>
      </c>
      <c r="H3" s="2">
        <v>7</v>
      </c>
      <c r="I3" s="2">
        <v>8</v>
      </c>
      <c r="J3" s="2">
        <v>9</v>
      </c>
      <c r="K3" s="2">
        <v>10</v>
      </c>
      <c r="L3" s="2">
        <v>11</v>
      </c>
      <c r="M3" s="2">
        <v>12</v>
      </c>
      <c r="N3" s="2">
        <v>13</v>
      </c>
      <c r="O3" s="2">
        <v>14</v>
      </c>
      <c r="P3" s="2">
        <v>15</v>
      </c>
      <c r="Q3" s="2">
        <v>16</v>
      </c>
      <c r="R3" s="2">
        <v>17</v>
      </c>
      <c r="S3" s="2">
        <v>18</v>
      </c>
      <c r="T3" s="2">
        <v>19</v>
      </c>
      <c r="U3" s="2">
        <v>20</v>
      </c>
      <c r="V3" s="2">
        <v>21</v>
      </c>
      <c r="W3" s="2">
        <v>22</v>
      </c>
      <c r="X3" s="2">
        <v>23</v>
      </c>
      <c r="Y3" s="2">
        <v>24</v>
      </c>
    </row>
    <row r="4" spans="1:25" x14ac:dyDescent="0.25">
      <c r="A4" s="3" t="s">
        <v>0</v>
      </c>
      <c r="B4" s="4">
        <v>-4.2210000000000001</v>
      </c>
      <c r="C4" s="4">
        <v>9.798</v>
      </c>
      <c r="D4" s="4">
        <v>30.209</v>
      </c>
      <c r="E4" s="4">
        <v>38.44</v>
      </c>
      <c r="F4" s="4">
        <v>41.73</v>
      </c>
      <c r="G4" s="4">
        <v>42.472999999999999</v>
      </c>
      <c r="H4" s="4">
        <v>40.875</v>
      </c>
      <c r="I4" s="4">
        <v>11.393000000000001</v>
      </c>
      <c r="J4" s="4">
        <v>41.408000000000001</v>
      </c>
      <c r="K4" s="4">
        <v>27.13</v>
      </c>
      <c r="L4" s="4">
        <v>20.86</v>
      </c>
      <c r="M4" s="4">
        <v>19.257000000000001</v>
      </c>
      <c r="N4" s="4">
        <v>-167.16200000000001</v>
      </c>
      <c r="O4" s="4">
        <v>32.722000000000001</v>
      </c>
      <c r="P4" s="4">
        <v>39.674999999999997</v>
      </c>
      <c r="Q4" s="4">
        <v>58.64</v>
      </c>
      <c r="R4" s="4">
        <v>57.203000000000003</v>
      </c>
      <c r="S4" s="4">
        <v>52.423999999999999</v>
      </c>
      <c r="T4" s="4">
        <v>50.127000000000002</v>
      </c>
      <c r="U4" s="4">
        <v>45.847000000000001</v>
      </c>
      <c r="V4" s="4">
        <v>48.86</v>
      </c>
      <c r="W4" s="4">
        <v>41.552999999999997</v>
      </c>
      <c r="X4" s="4">
        <v>36.764000000000003</v>
      </c>
      <c r="Y4" s="4">
        <v>7.2590000000000101</v>
      </c>
    </row>
    <row r="5" spans="1:25" x14ac:dyDescent="0.25">
      <c r="A5" s="3" t="s">
        <v>1</v>
      </c>
      <c r="B5" s="4">
        <v>3108.0949999999998</v>
      </c>
      <c r="C5" s="5">
        <v>3190.86</v>
      </c>
      <c r="D5" s="5">
        <v>2803.127</v>
      </c>
      <c r="E5" s="5">
        <v>2740.797</v>
      </c>
      <c r="F5" s="5">
        <v>2836.489</v>
      </c>
      <c r="G5" s="5">
        <v>2789.98</v>
      </c>
      <c r="H5" s="5">
        <v>2461.7800000000002</v>
      </c>
      <c r="I5" s="5">
        <v>2893.2060000000001</v>
      </c>
      <c r="J5" s="5">
        <v>2655.4409999999998</v>
      </c>
      <c r="K5" s="5">
        <v>2814.2449999999999</v>
      </c>
      <c r="L5" s="5">
        <v>2749.77</v>
      </c>
      <c r="M5" s="5">
        <v>3141.1149999999998</v>
      </c>
      <c r="N5" s="6">
        <v>3148.9690000000001</v>
      </c>
      <c r="O5" s="6">
        <v>3010.0149999999999</v>
      </c>
      <c r="P5" s="6">
        <v>2837.3440000000001</v>
      </c>
      <c r="Q5" s="6">
        <v>2825.3690000000001</v>
      </c>
      <c r="R5" s="6">
        <v>2714.962</v>
      </c>
      <c r="S5" s="6">
        <v>2778.0439999999999</v>
      </c>
      <c r="T5" s="6">
        <v>2741.442</v>
      </c>
      <c r="U5" s="6">
        <v>2772.62</v>
      </c>
      <c r="V5" s="6">
        <v>2903.6729999999998</v>
      </c>
      <c r="W5" s="6">
        <v>2836.703</v>
      </c>
      <c r="X5" s="6">
        <v>2833.1219999999998</v>
      </c>
      <c r="Y5" s="4">
        <v>2942.2289999999998</v>
      </c>
    </row>
    <row r="6" spans="1:25" x14ac:dyDescent="0.25">
      <c r="A6" s="3" t="s">
        <v>2</v>
      </c>
      <c r="B6" s="4">
        <v>3044.6680000000001</v>
      </c>
      <c r="C6" s="5">
        <v>3067.4659999999999</v>
      </c>
      <c r="D6" s="5">
        <v>2810.37</v>
      </c>
      <c r="E6" s="5">
        <v>2837.5369999999998</v>
      </c>
      <c r="F6" s="5">
        <v>3009.067</v>
      </c>
      <c r="G6" s="5">
        <v>2640.0610000000001</v>
      </c>
      <c r="H6" s="5">
        <v>3112.51</v>
      </c>
      <c r="I6" s="5">
        <v>2830.0050000000001</v>
      </c>
      <c r="J6" s="5">
        <v>2940.6979999999999</v>
      </c>
      <c r="K6" s="5">
        <v>2757.5590000000002</v>
      </c>
      <c r="L6" s="5">
        <v>2888.192</v>
      </c>
      <c r="M6" s="5">
        <v>3055.6709999999998</v>
      </c>
      <c r="N6" s="6">
        <v>3166.692</v>
      </c>
      <c r="O6" s="6">
        <v>2891.84</v>
      </c>
      <c r="P6" s="6">
        <v>2735.2089999999998</v>
      </c>
      <c r="Q6" s="6">
        <v>2793.8440000000001</v>
      </c>
      <c r="R6" s="6">
        <v>2548.8110000000001</v>
      </c>
      <c r="S6" s="6">
        <v>2831.7640000000001</v>
      </c>
      <c r="T6" s="6">
        <v>2593.2779999999998</v>
      </c>
      <c r="U6" s="6">
        <v>2704.422</v>
      </c>
      <c r="V6" s="6">
        <v>2487.7860000000001</v>
      </c>
      <c r="W6" s="6">
        <v>2627.0059999999999</v>
      </c>
      <c r="X6" s="6">
        <v>2520.38</v>
      </c>
      <c r="Y6" s="4">
        <v>3390.75</v>
      </c>
    </row>
    <row r="7" spans="1:25" x14ac:dyDescent="0.25">
      <c r="A7" s="3" t="s">
        <v>3</v>
      </c>
      <c r="B7" s="4">
        <v>3548.8539999999998</v>
      </c>
      <c r="C7" s="5">
        <v>3062.4789999999998</v>
      </c>
      <c r="D7" s="5">
        <v>3209.2469999999998</v>
      </c>
      <c r="E7" s="5">
        <v>3093.4430000000002</v>
      </c>
      <c r="F7" s="5">
        <v>280.62799999999999</v>
      </c>
      <c r="G7" s="5">
        <v>2944.8739999999998</v>
      </c>
      <c r="H7" s="5">
        <v>3027.8989999999999</v>
      </c>
      <c r="I7" s="5">
        <v>2893.384</v>
      </c>
      <c r="J7" s="5">
        <v>3188.7190000000001</v>
      </c>
      <c r="K7" s="5">
        <v>2963.123</v>
      </c>
      <c r="L7" s="5">
        <v>3409.395</v>
      </c>
      <c r="M7" s="5">
        <v>3230.1689999999999</v>
      </c>
      <c r="N7" s="6">
        <v>3414.9369999999999</v>
      </c>
      <c r="O7" s="6">
        <v>3173.4160000000002</v>
      </c>
      <c r="P7" s="6">
        <v>3306.692</v>
      </c>
      <c r="Q7" s="6">
        <v>1278.5060000000001</v>
      </c>
      <c r="R7" s="6">
        <v>3343.83</v>
      </c>
      <c r="S7" s="6">
        <v>3263.5329999999999</v>
      </c>
      <c r="T7" s="6">
        <v>3275.6790000000001</v>
      </c>
      <c r="U7" s="6">
        <v>3146.74</v>
      </c>
      <c r="V7" s="6">
        <v>3043.87</v>
      </c>
      <c r="W7" s="6">
        <v>2976.857</v>
      </c>
      <c r="X7" s="6">
        <v>3014.11</v>
      </c>
      <c r="Y7" s="4">
        <v>2822.489</v>
      </c>
    </row>
    <row r="8" spans="1:25" x14ac:dyDescent="0.25">
      <c r="A8" s="3" t="s">
        <v>4</v>
      </c>
      <c r="B8" s="4">
        <v>3051.723</v>
      </c>
      <c r="C8" s="5">
        <v>2863.2730000000001</v>
      </c>
      <c r="D8" s="5">
        <v>2944.67</v>
      </c>
      <c r="E8" s="5">
        <v>2949.36</v>
      </c>
      <c r="F8" s="5">
        <v>2977.6350000000002</v>
      </c>
      <c r="G8" s="5">
        <v>2934.471</v>
      </c>
      <c r="H8" s="5">
        <v>2791.6550000000002</v>
      </c>
      <c r="I8" s="5">
        <v>2773.6210000000001</v>
      </c>
      <c r="J8" s="5">
        <v>2360.9549999999999</v>
      </c>
      <c r="K8" s="5">
        <v>2462.703</v>
      </c>
      <c r="L8" s="5">
        <v>3030.1129999999998</v>
      </c>
      <c r="M8" s="5">
        <v>2571.694</v>
      </c>
      <c r="N8" s="6">
        <v>2852.9560000000001</v>
      </c>
      <c r="O8" s="6">
        <v>3092.3780000000002</v>
      </c>
      <c r="P8" s="6">
        <v>3001.4830000000002</v>
      </c>
      <c r="Q8" s="6">
        <v>2489.2350000000001</v>
      </c>
      <c r="R8" s="6">
        <v>2613.4589999999998</v>
      </c>
      <c r="S8" s="6">
        <v>2714.12</v>
      </c>
      <c r="T8" s="6">
        <v>2622.799</v>
      </c>
      <c r="U8" s="6">
        <v>2791.953</v>
      </c>
      <c r="V8" s="6">
        <v>2798.672</v>
      </c>
      <c r="W8" s="6">
        <v>2460.9549999999999</v>
      </c>
      <c r="X8" s="6">
        <v>2705.529</v>
      </c>
      <c r="Y8" s="4">
        <v>2646.8870000000002</v>
      </c>
    </row>
    <row r="9" spans="1:25" x14ac:dyDescent="0.25">
      <c r="A9" s="3" t="s">
        <v>5</v>
      </c>
      <c r="B9" s="4">
        <v>3175.9560000000001</v>
      </c>
      <c r="C9" s="5">
        <v>2926.7260000000001</v>
      </c>
      <c r="D9" s="5">
        <v>2907.5419999999999</v>
      </c>
      <c r="E9" s="5">
        <v>3027.1770000000001</v>
      </c>
      <c r="F9" s="5">
        <v>2916.203</v>
      </c>
      <c r="G9" s="5">
        <v>2463.9540000000002</v>
      </c>
      <c r="H9" s="5">
        <v>2728.7730000000001</v>
      </c>
      <c r="I9" s="5">
        <v>1316.982</v>
      </c>
      <c r="J9" s="5">
        <v>2789.87</v>
      </c>
      <c r="K9" s="5">
        <v>2725.1379999999999</v>
      </c>
      <c r="L9" s="5">
        <v>1940.519</v>
      </c>
      <c r="M9" s="5">
        <v>2623.3910000000001</v>
      </c>
      <c r="N9" s="6">
        <v>2928.2809999999999</v>
      </c>
      <c r="O9" s="6">
        <v>2786.924</v>
      </c>
      <c r="P9" s="6">
        <v>2917.9169999999999</v>
      </c>
      <c r="Q9" s="6">
        <v>2647.3229999999999</v>
      </c>
      <c r="R9" s="6">
        <v>2620.8000000000002</v>
      </c>
      <c r="S9" s="6">
        <v>2680.3229999999999</v>
      </c>
      <c r="T9" s="6">
        <v>1388.846</v>
      </c>
      <c r="U9" s="6">
        <v>2638.6570000000002</v>
      </c>
      <c r="V9" s="6">
        <v>2630.5189999999998</v>
      </c>
      <c r="W9" s="6">
        <v>1747.9480000000001</v>
      </c>
      <c r="X9" s="6">
        <v>2478.9949999999999</v>
      </c>
      <c r="Y9" s="4">
        <v>2741.5169999999998</v>
      </c>
    </row>
    <row r="10" spans="1:25" x14ac:dyDescent="0.25">
      <c r="A10" s="3" t="s">
        <v>6</v>
      </c>
      <c r="B10" s="4">
        <v>3495.8739999999998</v>
      </c>
      <c r="C10" s="5">
        <v>3475.9650000000001</v>
      </c>
      <c r="D10" s="5">
        <v>2516.5230000000001</v>
      </c>
      <c r="E10" s="5">
        <v>3277.3429999999998</v>
      </c>
      <c r="F10" s="5">
        <v>2501.0949999999998</v>
      </c>
      <c r="G10" s="5">
        <v>2883.877</v>
      </c>
      <c r="H10" s="5">
        <v>2737.1410000000001</v>
      </c>
      <c r="I10" s="5">
        <v>2627.797</v>
      </c>
      <c r="J10" s="5">
        <v>2216.4940000000001</v>
      </c>
      <c r="K10" s="5">
        <v>2270.7289999999998</v>
      </c>
      <c r="L10" s="5">
        <v>3057.8049999999998</v>
      </c>
      <c r="M10" s="5">
        <v>2965.3310000000001</v>
      </c>
      <c r="N10" s="6">
        <v>3148.0749999999998</v>
      </c>
      <c r="O10" s="6">
        <v>2656.32</v>
      </c>
      <c r="P10" s="6">
        <v>2970.3870000000002</v>
      </c>
      <c r="Q10" s="6">
        <v>2140.6089999999999</v>
      </c>
      <c r="R10" s="6">
        <v>2824.502</v>
      </c>
      <c r="S10" s="6">
        <v>2690.3519999999999</v>
      </c>
      <c r="T10" s="6">
        <v>3026.91</v>
      </c>
      <c r="U10" s="6">
        <v>2629.8040000000001</v>
      </c>
      <c r="V10" s="6">
        <v>2457.252</v>
      </c>
      <c r="W10" s="6">
        <v>2598.8670000000002</v>
      </c>
      <c r="X10" s="6">
        <v>2777.6379999999999</v>
      </c>
      <c r="Y10" s="4">
        <v>2719.4</v>
      </c>
    </row>
    <row r="11" spans="1:25" x14ac:dyDescent="0.25">
      <c r="A11" s="3" t="s">
        <v>7</v>
      </c>
      <c r="B11" s="4">
        <v>2905.6109999999999</v>
      </c>
      <c r="C11" s="5">
        <v>2693.8609999999999</v>
      </c>
      <c r="D11" s="5">
        <v>3151.011</v>
      </c>
      <c r="E11" s="5">
        <v>2899.5039999999999</v>
      </c>
      <c r="F11" s="5">
        <v>2883.7020000000002</v>
      </c>
      <c r="G11" s="5">
        <v>2674.7950000000001</v>
      </c>
      <c r="H11" s="5">
        <v>2990.2440000000001</v>
      </c>
      <c r="I11" s="5">
        <v>2838.72</v>
      </c>
      <c r="J11" s="5">
        <v>2317.4839999999999</v>
      </c>
      <c r="K11" s="5">
        <v>3130.5030000000002</v>
      </c>
      <c r="L11" s="5">
        <v>3088.46</v>
      </c>
      <c r="M11" s="5">
        <v>3064.3339999999998</v>
      </c>
      <c r="N11" s="6">
        <v>3208.7910000000002</v>
      </c>
      <c r="O11" s="6">
        <v>2948.6640000000002</v>
      </c>
      <c r="P11" s="6">
        <v>2753.3</v>
      </c>
      <c r="Q11" s="6">
        <v>2889.6959999999999</v>
      </c>
      <c r="R11" s="6">
        <v>3057.069</v>
      </c>
      <c r="S11" s="6">
        <v>2908.1280000000002</v>
      </c>
      <c r="T11" s="6">
        <v>2833.15</v>
      </c>
      <c r="U11" s="6">
        <v>2276.422</v>
      </c>
      <c r="V11" s="6">
        <v>2933.9029999999998</v>
      </c>
      <c r="W11" s="6">
        <v>2724.5920000000001</v>
      </c>
      <c r="X11" s="6">
        <v>2534.1309999999999</v>
      </c>
      <c r="Y11" s="4">
        <v>2737.5129999999999</v>
      </c>
    </row>
    <row r="12" spans="1:25" x14ac:dyDescent="0.25">
      <c r="A12" s="3" t="s">
        <v>8</v>
      </c>
      <c r="B12" s="4">
        <v>3278.4659999999999</v>
      </c>
      <c r="C12" s="5">
        <v>2720.4229999999998</v>
      </c>
      <c r="D12" s="5">
        <v>3178.35</v>
      </c>
      <c r="E12" s="5">
        <v>3223.9670000000001</v>
      </c>
      <c r="F12" s="5">
        <v>2955.152</v>
      </c>
      <c r="G12" s="5">
        <v>2984.0210000000002</v>
      </c>
      <c r="H12" s="5">
        <v>3233.2840000000001</v>
      </c>
      <c r="I12" s="5">
        <v>3033.4760000000001</v>
      </c>
      <c r="J12" s="5">
        <v>3509.2689999999998</v>
      </c>
      <c r="K12" s="5">
        <v>2829.8420000000001</v>
      </c>
      <c r="L12" s="5">
        <v>3214.8589999999999</v>
      </c>
      <c r="M12" s="5">
        <v>2964.4670000000001</v>
      </c>
      <c r="N12" s="6">
        <v>3218.6089999999999</v>
      </c>
      <c r="O12" s="6">
        <v>3036.4589999999998</v>
      </c>
      <c r="P12" s="6">
        <v>2915.3560000000002</v>
      </c>
      <c r="Q12" s="6">
        <v>2898.105</v>
      </c>
      <c r="R12" s="6">
        <v>3046.6779999999999</v>
      </c>
      <c r="S12" s="6">
        <v>2975.855</v>
      </c>
      <c r="T12" s="6">
        <v>3077.578</v>
      </c>
      <c r="U12" s="6">
        <v>2840.7750000000001</v>
      </c>
      <c r="V12" s="6">
        <v>3131.1570000000002</v>
      </c>
      <c r="W12" s="6">
        <v>2908.68</v>
      </c>
      <c r="X12" s="6">
        <v>2759.6260000000002</v>
      </c>
      <c r="Y12" s="4">
        <v>3007.4029999999998</v>
      </c>
    </row>
    <row r="13" spans="1:25" x14ac:dyDescent="0.25">
      <c r="A13" s="3" t="s">
        <v>9</v>
      </c>
      <c r="B13" s="4">
        <v>3471.4670000000001</v>
      </c>
      <c r="C13" s="5">
        <v>2783.2579999999998</v>
      </c>
      <c r="D13" s="5">
        <v>2872.6529999999998</v>
      </c>
      <c r="E13" s="5">
        <v>2782.9079999999999</v>
      </c>
      <c r="F13" s="5">
        <v>2597.4209999999998</v>
      </c>
      <c r="G13" s="5">
        <v>2528.107</v>
      </c>
      <c r="H13" s="5">
        <v>2792.1089999999999</v>
      </c>
      <c r="I13" s="5">
        <v>2462.44</v>
      </c>
      <c r="J13" s="5">
        <v>2821.2620000000002</v>
      </c>
      <c r="K13" s="5">
        <v>2391.1570000000002</v>
      </c>
      <c r="L13" s="5">
        <v>2284.2919999999999</v>
      </c>
      <c r="M13" s="5">
        <v>2558.33</v>
      </c>
      <c r="N13" s="6">
        <v>2749.38</v>
      </c>
      <c r="O13" s="6">
        <v>2803.6869999999999</v>
      </c>
      <c r="P13" s="6">
        <v>3104.4369999999999</v>
      </c>
      <c r="Q13" s="6">
        <v>2684.5740000000001</v>
      </c>
      <c r="R13" s="6">
        <v>2844.4479999999999</v>
      </c>
      <c r="S13" s="6">
        <v>2947.32</v>
      </c>
      <c r="T13" s="6">
        <v>3003.2020000000002</v>
      </c>
      <c r="U13" s="6">
        <v>2781.3240000000001</v>
      </c>
      <c r="V13" s="6">
        <v>2910.221</v>
      </c>
      <c r="W13" s="6">
        <v>2488.5120000000002</v>
      </c>
      <c r="X13" s="6">
        <v>2390.3389999999999</v>
      </c>
      <c r="Y13" s="4">
        <v>2812.1579999999999</v>
      </c>
    </row>
    <row r="14" spans="1:25" x14ac:dyDescent="0.25">
      <c r="A14" s="3" t="s">
        <v>10</v>
      </c>
      <c r="B14" s="4">
        <v>3296.2939999999999</v>
      </c>
      <c r="C14" s="5">
        <v>3005.4830000000002</v>
      </c>
      <c r="D14" s="5">
        <v>2996.9470000000001</v>
      </c>
      <c r="E14" s="5">
        <v>2978.6819999999998</v>
      </c>
      <c r="F14" s="5">
        <v>2363.3330000000001</v>
      </c>
      <c r="G14" s="5">
        <v>3407.2379999999998</v>
      </c>
      <c r="H14" s="5">
        <v>2938.0520000000001</v>
      </c>
      <c r="I14" s="5">
        <v>2813.0419999999999</v>
      </c>
      <c r="J14" s="5">
        <v>2732.9850000000001</v>
      </c>
      <c r="K14" s="5">
        <v>2270.5569999999998</v>
      </c>
      <c r="L14" s="5">
        <v>3128.67</v>
      </c>
      <c r="M14" s="5">
        <v>2692.16</v>
      </c>
      <c r="N14" s="6">
        <v>3047.3969999999999</v>
      </c>
      <c r="O14" s="6">
        <v>2812.9879999999998</v>
      </c>
      <c r="P14" s="6">
        <v>3031.587</v>
      </c>
      <c r="Q14" s="6">
        <v>2867.1129999999998</v>
      </c>
      <c r="R14" s="6">
        <v>3175.3829999999998</v>
      </c>
      <c r="S14" s="6">
        <v>2893.623</v>
      </c>
      <c r="T14" s="6">
        <v>3120.9319999999998</v>
      </c>
      <c r="U14" s="6">
        <v>2843.0459999999998</v>
      </c>
      <c r="V14" s="6">
        <v>2338.8229999999999</v>
      </c>
      <c r="W14" s="6">
        <v>2594.6320000000001</v>
      </c>
      <c r="X14" s="6">
        <v>2680.5360000000001</v>
      </c>
      <c r="Y14" s="4">
        <v>2899.5540000000001</v>
      </c>
    </row>
    <row r="15" spans="1:25" x14ac:dyDescent="0.25">
      <c r="A15" s="3" t="s">
        <v>11</v>
      </c>
      <c r="B15" s="4">
        <v>3134.1320000000001</v>
      </c>
      <c r="C15" s="5">
        <v>2580.6970000000001</v>
      </c>
      <c r="D15" s="5">
        <v>3092.0949999999998</v>
      </c>
      <c r="E15" s="5">
        <v>3078.1669999999999</v>
      </c>
      <c r="F15" s="5">
        <v>2811.8229999999999</v>
      </c>
      <c r="G15" s="5">
        <v>3187.3240000000001</v>
      </c>
      <c r="H15" s="5">
        <v>2002.123</v>
      </c>
      <c r="I15" s="5">
        <v>2907.3440000000001</v>
      </c>
      <c r="J15" s="5">
        <v>2616.364</v>
      </c>
      <c r="K15" s="5">
        <v>2755.415</v>
      </c>
      <c r="L15" s="5">
        <v>3055.0810000000001</v>
      </c>
      <c r="M15" s="5">
        <v>3268.5309999999999</v>
      </c>
      <c r="N15" s="6">
        <v>3208.4340000000002</v>
      </c>
      <c r="O15" s="6">
        <v>2657.2890000000002</v>
      </c>
      <c r="P15" s="6">
        <v>3089.2939999999999</v>
      </c>
      <c r="Q15" s="6">
        <v>2788.33</v>
      </c>
      <c r="R15" s="6">
        <v>3358.58</v>
      </c>
      <c r="S15" s="6">
        <v>2708.39</v>
      </c>
      <c r="T15" s="6">
        <v>2929.4960000000001</v>
      </c>
      <c r="U15" s="6">
        <v>2864.0279999999998</v>
      </c>
      <c r="V15" s="6">
        <v>2818.578</v>
      </c>
      <c r="W15" s="6">
        <v>2788.2069999999999</v>
      </c>
      <c r="X15" s="6">
        <v>2468.7649999999999</v>
      </c>
      <c r="Y15" s="4">
        <v>2662.627</v>
      </c>
    </row>
    <row r="16" spans="1:25" x14ac:dyDescent="0.25">
      <c r="A16" s="3" t="s">
        <v>12</v>
      </c>
      <c r="B16" s="4">
        <v>3073.4029999999998</v>
      </c>
      <c r="C16" s="5">
        <v>2624.2269999999999</v>
      </c>
      <c r="D16" s="5">
        <v>2747.2330000000002</v>
      </c>
      <c r="E16" s="5">
        <v>2597.4740000000002</v>
      </c>
      <c r="F16" s="5">
        <v>2547.058</v>
      </c>
      <c r="G16" s="5">
        <v>2377.942</v>
      </c>
      <c r="H16" s="5">
        <v>2562.0309999999999</v>
      </c>
      <c r="I16" s="5">
        <v>2489.1060000000002</v>
      </c>
      <c r="J16" s="5">
        <v>2010.635</v>
      </c>
      <c r="K16" s="5">
        <v>2060.0940000000001</v>
      </c>
      <c r="L16" s="5">
        <v>2747.3580000000002</v>
      </c>
      <c r="M16" s="5">
        <v>2639.7809999999999</v>
      </c>
      <c r="N16" s="6">
        <v>2804.011</v>
      </c>
      <c r="O16" s="6">
        <v>2654.384</v>
      </c>
      <c r="P16" s="6">
        <v>2371.52</v>
      </c>
      <c r="Q16" s="6">
        <v>2398.2600000000002</v>
      </c>
      <c r="R16" s="6">
        <v>2675.75</v>
      </c>
      <c r="S16" s="6">
        <v>2467.0639999999999</v>
      </c>
      <c r="T16" s="6">
        <v>2761.9949999999999</v>
      </c>
      <c r="U16" s="6">
        <v>1770.691</v>
      </c>
      <c r="V16" s="6">
        <v>2267.0659999999998</v>
      </c>
      <c r="W16" s="6">
        <v>2426.8420000000001</v>
      </c>
      <c r="X16" s="6">
        <v>2566.712</v>
      </c>
      <c r="Y16" s="4">
        <v>2546.1</v>
      </c>
    </row>
    <row r="17" spans="1:25" x14ac:dyDescent="0.25">
      <c r="A17" s="3" t="s">
        <v>13</v>
      </c>
      <c r="B17" s="4">
        <v>3006.491</v>
      </c>
      <c r="C17" s="5">
        <v>2810.1990000000001</v>
      </c>
      <c r="D17" s="5">
        <v>2638.5369999999998</v>
      </c>
      <c r="E17" s="5">
        <v>2504.71</v>
      </c>
      <c r="F17" s="5">
        <v>2500.3679999999999</v>
      </c>
      <c r="G17" s="5">
        <v>2342.0720000000001</v>
      </c>
      <c r="H17" s="5">
        <v>2609.444</v>
      </c>
      <c r="I17" s="5">
        <v>2415.5</v>
      </c>
      <c r="J17" s="5">
        <v>2349.4639999999999</v>
      </c>
      <c r="K17" s="5">
        <v>1507.11</v>
      </c>
      <c r="L17" s="5">
        <v>2171.5039999999999</v>
      </c>
      <c r="M17" s="5">
        <v>2551.011</v>
      </c>
      <c r="N17" s="6">
        <v>2620.154</v>
      </c>
      <c r="O17" s="6">
        <v>2648.3510000000001</v>
      </c>
      <c r="P17" s="6">
        <v>2386.5790000000002</v>
      </c>
      <c r="Q17" s="6">
        <v>2445.2600000000002</v>
      </c>
      <c r="R17" s="6">
        <v>2449.8510000000001</v>
      </c>
      <c r="S17" s="6">
        <v>2605.777</v>
      </c>
      <c r="T17" s="6">
        <v>2361.654</v>
      </c>
      <c r="U17" s="6">
        <v>2546.855</v>
      </c>
      <c r="V17" s="6">
        <v>2013.568</v>
      </c>
      <c r="W17" s="6">
        <v>2377.77</v>
      </c>
      <c r="X17" s="6">
        <v>2602.1680000000001</v>
      </c>
      <c r="Y17" s="4">
        <v>2686.348</v>
      </c>
    </row>
    <row r="18" spans="1:25" x14ac:dyDescent="0.25">
      <c r="A18" s="3" t="s">
        <v>14</v>
      </c>
      <c r="B18" s="4">
        <v>3010.3470000000002</v>
      </c>
      <c r="C18" s="5">
        <v>3007.2640000000001</v>
      </c>
      <c r="D18" s="5">
        <v>2662.145</v>
      </c>
      <c r="E18" s="5">
        <v>2800.6489999999999</v>
      </c>
      <c r="F18" s="5">
        <v>2668.76</v>
      </c>
      <c r="G18" s="5">
        <v>2438.0360000000001</v>
      </c>
      <c r="H18" s="5">
        <v>2717.23</v>
      </c>
      <c r="I18" s="5">
        <v>2648.7469999999998</v>
      </c>
      <c r="J18" s="5">
        <v>2849.5630000000001</v>
      </c>
      <c r="K18" s="5">
        <v>2604.9670000000001</v>
      </c>
      <c r="L18" s="5">
        <v>2633.491</v>
      </c>
      <c r="M18" s="5">
        <v>2612.6979999999999</v>
      </c>
      <c r="N18" s="6">
        <v>2763.98</v>
      </c>
      <c r="O18" s="6">
        <v>2736.357</v>
      </c>
      <c r="P18" s="6">
        <v>2747.4560000000001</v>
      </c>
      <c r="Q18" s="6">
        <v>2430.1439999999998</v>
      </c>
      <c r="R18" s="6">
        <v>2859.5230000000001</v>
      </c>
      <c r="S18" s="6">
        <v>2705.107</v>
      </c>
      <c r="T18" s="6">
        <v>2572.91</v>
      </c>
      <c r="U18" s="6">
        <v>2627.7220000000002</v>
      </c>
      <c r="V18" s="6">
        <v>2573.7080000000001</v>
      </c>
      <c r="W18" s="6">
        <v>2648.4589999999998</v>
      </c>
      <c r="X18" s="6">
        <v>2612.6689999999999</v>
      </c>
      <c r="Y18" s="4">
        <v>2853.1280000000002</v>
      </c>
    </row>
    <row r="19" spans="1:25" x14ac:dyDescent="0.25">
      <c r="A19" s="3" t="s">
        <v>15</v>
      </c>
      <c r="B19" s="4">
        <v>-42.533999999999999</v>
      </c>
      <c r="C19" s="4">
        <v>-20.562000000000001</v>
      </c>
      <c r="D19" s="4">
        <v>20.327999999999999</v>
      </c>
      <c r="E19" s="4">
        <v>75.328000000000003</v>
      </c>
      <c r="F19" s="4">
        <v>84.775999999999996</v>
      </c>
      <c r="G19" s="4">
        <v>93.575999999999993</v>
      </c>
      <c r="H19" s="4">
        <v>37.503</v>
      </c>
      <c r="I19" s="4">
        <v>2.6340000000000101</v>
      </c>
      <c r="J19" s="4">
        <v>9.7690000000000108</v>
      </c>
      <c r="K19" s="4">
        <v>38.631</v>
      </c>
      <c r="L19" s="4">
        <v>-24.68</v>
      </c>
      <c r="M19" s="4">
        <v>-15.148999999999999</v>
      </c>
      <c r="N19" s="4">
        <v>25.817</v>
      </c>
      <c r="O19" s="4">
        <v>45.286999999999999</v>
      </c>
      <c r="P19" s="4">
        <v>57.249000000000002</v>
      </c>
      <c r="Q19" s="4">
        <v>56.072000000000003</v>
      </c>
      <c r="R19" s="4">
        <v>40.131999999999998</v>
      </c>
      <c r="S19" s="4">
        <v>66.677999999999997</v>
      </c>
      <c r="T19" s="4">
        <v>59.436999999999998</v>
      </c>
      <c r="U19" s="4">
        <v>53.243000000000002</v>
      </c>
      <c r="V19" s="4">
        <v>43.064999999999998</v>
      </c>
      <c r="W19" s="4">
        <v>75.055000000000007</v>
      </c>
      <c r="X19" s="4">
        <v>2.77199999999999</v>
      </c>
      <c r="Y19" s="4">
        <v>-2.77199999999999</v>
      </c>
    </row>
    <row r="22" spans="1:25" x14ac:dyDescent="0.25">
      <c r="B22" s="7" t="s">
        <v>182</v>
      </c>
      <c r="N22" s="7"/>
    </row>
    <row r="23" spans="1:25" x14ac:dyDescent="0.25">
      <c r="B23">
        <f>AVERAGE(F18:M18,Q18:X18)</f>
        <v>2637.7333750000003</v>
      </c>
    </row>
    <row r="26" spans="1:25" x14ac:dyDescent="0.25">
      <c r="C26" s="8" t="s">
        <v>104</v>
      </c>
      <c r="D26" s="8" t="s">
        <v>112</v>
      </c>
      <c r="E26" s="8" t="s">
        <v>63</v>
      </c>
      <c r="F26" s="8" t="s">
        <v>16</v>
      </c>
      <c r="G26" s="8" t="s">
        <v>17</v>
      </c>
      <c r="H26" s="8" t="s">
        <v>76</v>
      </c>
      <c r="I26" s="8" t="s">
        <v>18</v>
      </c>
      <c r="J26" s="8" t="s">
        <v>105</v>
      </c>
      <c r="K26" s="8" t="s">
        <v>113</v>
      </c>
      <c r="L26" s="8" t="s">
        <v>64</v>
      </c>
      <c r="M26" s="8" t="s">
        <v>106</v>
      </c>
      <c r="N26" s="8" t="s">
        <v>19</v>
      </c>
      <c r="O26" s="8" t="s">
        <v>153</v>
      </c>
      <c r="P26" s="8" t="s">
        <v>125</v>
      </c>
      <c r="Q26" s="8" t="s">
        <v>126</v>
      </c>
      <c r="R26" s="8" t="s">
        <v>77</v>
      </c>
      <c r="S26" s="8" t="s">
        <v>20</v>
      </c>
      <c r="T26" s="8" t="s">
        <v>107</v>
      </c>
      <c r="U26" s="8" t="s">
        <v>114</v>
      </c>
      <c r="V26" s="8" t="s">
        <v>127</v>
      </c>
      <c r="W26" s="8" t="s">
        <v>21</v>
      </c>
      <c r="X26" s="8" t="s">
        <v>128</v>
      </c>
    </row>
    <row r="27" spans="1:25" x14ac:dyDescent="0.25">
      <c r="C27">
        <f t="shared" ref="C27:M27" si="0">C5/$B$23*100</f>
        <v>120.96977011560162</v>
      </c>
      <c r="D27">
        <f t="shared" si="0"/>
        <v>106.27029352426493</v>
      </c>
      <c r="E27">
        <f t="shared" si="0"/>
        <v>103.90727986296189</v>
      </c>
      <c r="F27">
        <f t="shared" si="0"/>
        <v>107.53509156322518</v>
      </c>
      <c r="G27">
        <f t="shared" si="0"/>
        <v>105.77187317122223</v>
      </c>
      <c r="H27">
        <f t="shared" si="0"/>
        <v>93.329372230428703</v>
      </c>
      <c r="I27">
        <f t="shared" si="0"/>
        <v>109.68530888759747</v>
      </c>
      <c r="J27">
        <f t="shared" si="0"/>
        <v>100.67131974625751</v>
      </c>
      <c r="K27">
        <f t="shared" si="0"/>
        <v>106.69179177368522</v>
      </c>
      <c r="L27">
        <f t="shared" si="0"/>
        <v>104.24745829361923</v>
      </c>
      <c r="M27">
        <f t="shared" si="0"/>
        <v>119.08387063571197</v>
      </c>
      <c r="N27">
        <f t="shared" ref="N27:X27" si="1">C6/$B$23*100</f>
        <v>116.29173854616748</v>
      </c>
      <c r="O27">
        <f t="shared" si="1"/>
        <v>106.54488534118805</v>
      </c>
      <c r="P27">
        <f t="shared" si="1"/>
        <v>107.57482264483988</v>
      </c>
      <c r="Q27">
        <f t="shared" si="1"/>
        <v>114.07775435225706</v>
      </c>
      <c r="R27">
        <f t="shared" si="1"/>
        <v>100.08824337675904</v>
      </c>
      <c r="S27">
        <f t="shared" si="1"/>
        <v>117.99941682885216</v>
      </c>
      <c r="T27">
        <f t="shared" si="1"/>
        <v>107.28927445140279</v>
      </c>
      <c r="U27">
        <f t="shared" si="1"/>
        <v>111.48579412428292</v>
      </c>
      <c r="V27">
        <f t="shared" si="1"/>
        <v>104.54274970077293</v>
      </c>
      <c r="W27">
        <f t="shared" si="1"/>
        <v>109.49522144178047</v>
      </c>
      <c r="X27">
        <f t="shared" si="1"/>
        <v>115.84457432131477</v>
      </c>
    </row>
    <row r="28" spans="1:25" x14ac:dyDescent="0.25">
      <c r="C28">
        <f>N5/$B$23*100</f>
        <v>119.3816262797979</v>
      </c>
      <c r="D28">
        <f t="shared" ref="D28:M28" si="2">O5/$B$23*100</f>
        <v>114.11369430012992</v>
      </c>
      <c r="E28">
        <f t="shared" si="2"/>
        <v>107.56750575671809</v>
      </c>
      <c r="F28">
        <f t="shared" si="2"/>
        <v>107.11351749113005</v>
      </c>
      <c r="G28">
        <f t="shared" si="2"/>
        <v>102.92784046075163</v>
      </c>
      <c r="H28">
        <f t="shared" si="2"/>
        <v>105.31936344779349</v>
      </c>
      <c r="I28">
        <f t="shared" si="2"/>
        <v>103.9317326755969</v>
      </c>
      <c r="J28">
        <f t="shared" si="2"/>
        <v>105.11373235363486</v>
      </c>
      <c r="K28">
        <f t="shared" si="2"/>
        <v>110.08212685635823</v>
      </c>
      <c r="L28">
        <f t="shared" si="2"/>
        <v>107.54320458943276</v>
      </c>
      <c r="M28">
        <f t="shared" si="2"/>
        <v>107.40744409013665</v>
      </c>
      <c r="N28">
        <f>N6/$B$23*100</f>
        <v>120.05352891286822</v>
      </c>
      <c r="O28">
        <f t="shared" ref="O28:X28" si="3">O6/$B$23*100</f>
        <v>109.63352200068364</v>
      </c>
      <c r="P28">
        <f t="shared" si="3"/>
        <v>103.69543130946658</v>
      </c>
      <c r="Q28">
        <f t="shared" si="3"/>
        <v>105.91836257900782</v>
      </c>
      <c r="R28">
        <f t="shared" si="3"/>
        <v>96.628833837309273</v>
      </c>
      <c r="S28">
        <f t="shared" si="3"/>
        <v>107.35596049392217</v>
      </c>
      <c r="T28">
        <f t="shared" si="3"/>
        <v>98.314637278303366</v>
      </c>
      <c r="U28">
        <f t="shared" si="3"/>
        <v>102.52825496435931</v>
      </c>
      <c r="V28">
        <f t="shared" si="3"/>
        <v>94.315294471337523</v>
      </c>
      <c r="W28">
        <f t="shared" si="3"/>
        <v>99.593310866758827</v>
      </c>
      <c r="X28">
        <f t="shared" si="3"/>
        <v>95.550976603160279</v>
      </c>
    </row>
    <row r="30" spans="1:25" x14ac:dyDescent="0.25">
      <c r="C30" s="8" t="s">
        <v>65</v>
      </c>
      <c r="D30" s="8" t="s">
        <v>154</v>
      </c>
      <c r="E30" s="8" t="s">
        <v>22</v>
      </c>
      <c r="F30" s="8" t="s">
        <v>78</v>
      </c>
      <c r="G30" s="8" t="s">
        <v>79</v>
      </c>
      <c r="H30" s="8" t="s">
        <v>23</v>
      </c>
      <c r="I30" s="8" t="s">
        <v>155</v>
      </c>
      <c r="J30" s="8" t="s">
        <v>24</v>
      </c>
      <c r="K30" s="8" t="s">
        <v>129</v>
      </c>
      <c r="L30" s="8" t="s">
        <v>25</v>
      </c>
      <c r="M30" s="8" t="s">
        <v>26</v>
      </c>
      <c r="N30" s="8" t="s">
        <v>27</v>
      </c>
      <c r="O30" s="8" t="s">
        <v>156</v>
      </c>
      <c r="P30" s="8" t="s">
        <v>28</v>
      </c>
      <c r="Q30" s="8" t="s">
        <v>130</v>
      </c>
      <c r="R30" s="8" t="s">
        <v>131</v>
      </c>
      <c r="S30" s="8" t="s">
        <v>29</v>
      </c>
      <c r="T30" s="8" t="s">
        <v>30</v>
      </c>
      <c r="U30" s="8" t="s">
        <v>31</v>
      </c>
      <c r="V30" s="8" t="s">
        <v>132</v>
      </c>
      <c r="W30" s="8" t="s">
        <v>157</v>
      </c>
      <c r="X30" s="8" t="s">
        <v>80</v>
      </c>
    </row>
    <row r="31" spans="1:25" x14ac:dyDescent="0.25">
      <c r="C31">
        <f t="shared" ref="C31:M31" si="4">C7/$B$23*100</f>
        <v>116.10267470646079</v>
      </c>
      <c r="D31">
        <f t="shared" si="4"/>
        <v>121.6668458767179</v>
      </c>
      <c r="E31">
        <f t="shared" si="4"/>
        <v>117.27656135829119</v>
      </c>
      <c r="F31">
        <f t="shared" si="4"/>
        <v>10.638982797114584</v>
      </c>
      <c r="G31">
        <f t="shared" si="4"/>
        <v>111.64411186934311</v>
      </c>
      <c r="H31">
        <f t="shared" si="4"/>
        <v>114.79170065852466</v>
      </c>
      <c r="I31">
        <f t="shared" si="4"/>
        <v>109.69205710565799</v>
      </c>
      <c r="J31">
        <f t="shared" si="4"/>
        <v>120.88860194218833</v>
      </c>
      <c r="K31">
        <f t="shared" si="4"/>
        <v>112.33595586589564</v>
      </c>
      <c r="L31">
        <f t="shared" si="4"/>
        <v>129.25472423838136</v>
      </c>
      <c r="M31">
        <f t="shared" si="4"/>
        <v>122.46002687819042</v>
      </c>
      <c r="N31">
        <f t="shared" ref="N31:X31" si="5">C8/$B$23*100</f>
        <v>108.5505088246457</v>
      </c>
      <c r="O31">
        <f t="shared" si="5"/>
        <v>111.63637795650972</v>
      </c>
      <c r="P31">
        <f t="shared" si="5"/>
        <v>111.81418212900309</v>
      </c>
      <c r="Q31">
        <f t="shared" si="5"/>
        <v>112.88612519451478</v>
      </c>
      <c r="R31">
        <f t="shared" si="5"/>
        <v>111.24972022617715</v>
      </c>
      <c r="S31">
        <f t="shared" si="5"/>
        <v>105.83537466139845</v>
      </c>
      <c r="T31">
        <f t="shared" si="5"/>
        <v>105.15168160239089</v>
      </c>
      <c r="U31">
        <f t="shared" si="5"/>
        <v>89.50696163519558</v>
      </c>
      <c r="V31">
        <f t="shared" si="5"/>
        <v>93.364364394866101</v>
      </c>
      <c r="W31">
        <f t="shared" si="5"/>
        <v>114.8756363595695</v>
      </c>
      <c r="X31">
        <f t="shared" si="5"/>
        <v>97.496358971459713</v>
      </c>
    </row>
    <row r="32" spans="1:25" x14ac:dyDescent="0.25">
      <c r="C32">
        <f>N7/$B$23*100</f>
        <v>129.4648288703554</v>
      </c>
      <c r="D32">
        <f t="shared" ref="D32:M32" si="6">O7/$B$23*100</f>
        <v>120.30844474567108</v>
      </c>
      <c r="E32">
        <f t="shared" si="6"/>
        <v>125.36111615147607</v>
      </c>
      <c r="F32">
        <f t="shared" si="6"/>
        <v>48.469872357739717</v>
      </c>
      <c r="G32">
        <f t="shared" si="6"/>
        <v>126.76906740052904</v>
      </c>
      <c r="H32">
        <f t="shared" si="6"/>
        <v>123.72490073982551</v>
      </c>
      <c r="I32">
        <f t="shared" si="6"/>
        <v>124.18537184411218</v>
      </c>
      <c r="J32">
        <f t="shared" si="6"/>
        <v>119.29712190869175</v>
      </c>
      <c r="K32">
        <f t="shared" si="6"/>
        <v>115.39718262843755</v>
      </c>
      <c r="L32">
        <f t="shared" si="6"/>
        <v>112.85663017400307</v>
      </c>
      <c r="M32">
        <f t="shared" si="6"/>
        <v>114.2689412268592</v>
      </c>
      <c r="N32">
        <f>N8/$B$23*100</f>
        <v>108.15937755649772</v>
      </c>
      <c r="O32">
        <f t="shared" ref="O32:X32" si="7">O8/$B$23*100</f>
        <v>117.23618578394036</v>
      </c>
      <c r="P32">
        <f t="shared" si="7"/>
        <v>113.79023476927421</v>
      </c>
      <c r="Q32">
        <f t="shared" si="7"/>
        <v>94.370227999257125</v>
      </c>
      <c r="R32">
        <f t="shared" si="7"/>
        <v>99.079725978748684</v>
      </c>
      <c r="S32">
        <f t="shared" si="7"/>
        <v>102.89591911464515</v>
      </c>
      <c r="T32">
        <f t="shared" si="7"/>
        <v>99.43381787023867</v>
      </c>
      <c r="U32">
        <f t="shared" si="7"/>
        <v>105.84667223994919</v>
      </c>
      <c r="V32">
        <f t="shared" si="7"/>
        <v>106.10139851606495</v>
      </c>
      <c r="W32">
        <f t="shared" si="7"/>
        <v>93.298095377058331</v>
      </c>
      <c r="X32">
        <f t="shared" si="7"/>
        <v>102.57022281488173</v>
      </c>
    </row>
    <row r="34" spans="3:24" x14ac:dyDescent="0.25">
      <c r="C34" s="8" t="s">
        <v>32</v>
      </c>
      <c r="D34" s="8" t="s">
        <v>33</v>
      </c>
      <c r="E34" s="8" t="s">
        <v>34</v>
      </c>
      <c r="F34" s="8" t="s">
        <v>115</v>
      </c>
      <c r="G34" s="8" t="s">
        <v>116</v>
      </c>
      <c r="H34" s="8" t="s">
        <v>158</v>
      </c>
      <c r="I34" s="8" t="s">
        <v>81</v>
      </c>
      <c r="J34" s="8" t="s">
        <v>82</v>
      </c>
      <c r="K34" s="8" t="s">
        <v>66</v>
      </c>
      <c r="L34" s="8" t="s">
        <v>35</v>
      </c>
      <c r="M34" s="8" t="s">
        <v>117</v>
      </c>
      <c r="N34" s="8" t="s">
        <v>108</v>
      </c>
      <c r="O34" s="8" t="s">
        <v>36</v>
      </c>
      <c r="P34" s="8" t="s">
        <v>133</v>
      </c>
      <c r="Q34" s="8" t="s">
        <v>37</v>
      </c>
      <c r="R34" s="8" t="s">
        <v>83</v>
      </c>
      <c r="S34" s="8" t="s">
        <v>134</v>
      </c>
      <c r="T34" s="8" t="s">
        <v>38</v>
      </c>
      <c r="U34" s="8" t="s">
        <v>39</v>
      </c>
      <c r="V34" s="8" t="s">
        <v>84</v>
      </c>
      <c r="W34" s="8" t="s">
        <v>135</v>
      </c>
      <c r="X34" s="8" t="s">
        <v>40</v>
      </c>
    </row>
    <row r="35" spans="3:24" x14ac:dyDescent="0.25">
      <c r="C35">
        <f t="shared" ref="C35:M35" si="8">C9/$B$23*100</f>
        <v>110.95609691786987</v>
      </c>
      <c r="D35">
        <f t="shared" si="8"/>
        <v>110.22880582083093</v>
      </c>
      <c r="E35">
        <f t="shared" si="8"/>
        <v>114.76432867290842</v>
      </c>
      <c r="F35">
        <f t="shared" si="8"/>
        <v>110.55715591421364</v>
      </c>
      <c r="G35">
        <f t="shared" si="8"/>
        <v>93.411791477976806</v>
      </c>
      <c r="H35">
        <f t="shared" si="8"/>
        <v>103.45143394184031</v>
      </c>
      <c r="I35">
        <f t="shared" si="8"/>
        <v>49.928548976258824</v>
      </c>
      <c r="J35">
        <f t="shared" si="8"/>
        <v>105.76770292410617</v>
      </c>
      <c r="K35">
        <f t="shared" si="8"/>
        <v>103.31362623032359</v>
      </c>
      <c r="L35">
        <f t="shared" si="8"/>
        <v>73.567670576257541</v>
      </c>
      <c r="M35">
        <f t="shared" si="8"/>
        <v>99.456261381990501</v>
      </c>
      <c r="N35">
        <f t="shared" ref="N35:X35" si="9">C10/$B$23*100</f>
        <v>131.77848197033939</v>
      </c>
      <c r="O35">
        <f t="shared" si="9"/>
        <v>95.404752574736634</v>
      </c>
      <c r="P35">
        <f t="shared" si="9"/>
        <v>124.24845630957677</v>
      </c>
      <c r="Q35">
        <f t="shared" si="9"/>
        <v>94.819856461042036</v>
      </c>
      <c r="R35">
        <f t="shared" si="9"/>
        <v>109.3316340208191</v>
      </c>
      <c r="S35">
        <f t="shared" si="9"/>
        <v>103.76867601335937</v>
      </c>
      <c r="T35">
        <f t="shared" si="9"/>
        <v>99.62329873465697</v>
      </c>
      <c r="U35">
        <f t="shared" si="9"/>
        <v>84.030251920363256</v>
      </c>
      <c r="V35">
        <f t="shared" si="9"/>
        <v>86.086373305262498</v>
      </c>
      <c r="W35">
        <f t="shared" si="9"/>
        <v>115.92547711536612</v>
      </c>
      <c r="X35">
        <f t="shared" si="9"/>
        <v>112.41966409891597</v>
      </c>
    </row>
    <row r="36" spans="3:24" x14ac:dyDescent="0.25">
      <c r="C36">
        <f>N9/$B$23*100</f>
        <v>111.01504904755583</v>
      </c>
      <c r="D36">
        <f t="shared" ref="D36:M36" si="10">O9/$B$23*100</f>
        <v>105.65601612407092</v>
      </c>
      <c r="E36">
        <f t="shared" si="10"/>
        <v>110.62213594654918</v>
      </c>
      <c r="F36">
        <f t="shared" si="10"/>
        <v>100.36355550909309</v>
      </c>
      <c r="G36">
        <f t="shared" si="10"/>
        <v>99.358033106738844</v>
      </c>
      <c r="H36">
        <f t="shared" si="10"/>
        <v>101.61462964390779</v>
      </c>
      <c r="I36">
        <f t="shared" si="10"/>
        <v>52.653009328511068</v>
      </c>
      <c r="J36">
        <f t="shared" si="10"/>
        <v>100.03501585902328</v>
      </c>
      <c r="K36">
        <f t="shared" si="10"/>
        <v>99.726493395110467</v>
      </c>
      <c r="L36">
        <f t="shared" si="10"/>
        <v>66.267046418215031</v>
      </c>
      <c r="M36">
        <f t="shared" si="10"/>
        <v>93.98201590409036</v>
      </c>
      <c r="N36">
        <f>N10/$B$23*100</f>
        <v>119.34773354414563</v>
      </c>
      <c r="O36">
        <f t="shared" ref="O36:X36" si="11">O10/$B$23*100</f>
        <v>100.7046438118485</v>
      </c>
      <c r="P36">
        <f t="shared" si="11"/>
        <v>112.61134382090457</v>
      </c>
      <c r="Q36">
        <f t="shared" si="11"/>
        <v>81.153350080350691</v>
      </c>
      <c r="R36">
        <f t="shared" si="11"/>
        <v>107.08064836158809</v>
      </c>
      <c r="S36">
        <f t="shared" si="11"/>
        <v>101.99484244687922</v>
      </c>
      <c r="T36">
        <f t="shared" si="11"/>
        <v>114.75420634581764</v>
      </c>
      <c r="U36">
        <f t="shared" si="11"/>
        <v>99.699386788856174</v>
      </c>
      <c r="V36">
        <f t="shared" si="11"/>
        <v>93.157709694597159</v>
      </c>
      <c r="W36">
        <f t="shared" si="11"/>
        <v>98.526523743136096</v>
      </c>
      <c r="X36">
        <f t="shared" si="11"/>
        <v>105.30397144480152</v>
      </c>
    </row>
    <row r="38" spans="3:24" x14ac:dyDescent="0.25">
      <c r="C38" s="8" t="s">
        <v>41</v>
      </c>
      <c r="D38" s="8" t="s">
        <v>136</v>
      </c>
      <c r="E38" s="8" t="s">
        <v>67</v>
      </c>
      <c r="F38" s="8" t="s">
        <v>110</v>
      </c>
      <c r="G38" s="8" t="s">
        <v>42</v>
      </c>
      <c r="H38" s="8" t="s">
        <v>68</v>
      </c>
      <c r="I38" s="8" t="s">
        <v>85</v>
      </c>
      <c r="J38" s="8" t="s">
        <v>43</v>
      </c>
      <c r="K38" s="8" t="s">
        <v>109</v>
      </c>
      <c r="L38" s="8" t="s">
        <v>73</v>
      </c>
      <c r="M38" s="8" t="s">
        <v>44</v>
      </c>
      <c r="N38" s="8" t="s">
        <v>86</v>
      </c>
      <c r="O38" s="8" t="s">
        <v>45</v>
      </c>
      <c r="P38" s="8" t="s">
        <v>137</v>
      </c>
      <c r="Q38" s="8" t="s">
        <v>138</v>
      </c>
      <c r="R38" s="8" t="s">
        <v>87</v>
      </c>
      <c r="S38" s="8" t="s">
        <v>74</v>
      </c>
      <c r="T38" s="8" t="s">
        <v>69</v>
      </c>
      <c r="U38" s="8" t="s">
        <v>139</v>
      </c>
      <c r="V38" s="8" t="s">
        <v>140</v>
      </c>
      <c r="W38" s="8" t="s">
        <v>46</v>
      </c>
      <c r="X38" s="8" t="s">
        <v>118</v>
      </c>
    </row>
    <row r="39" spans="3:24" x14ac:dyDescent="0.25">
      <c r="C39">
        <f t="shared" ref="C39:M39" si="12">C11/$B$23*100</f>
        <v>102.12787332988118</v>
      </c>
      <c r="D39">
        <f t="shared" si="12"/>
        <v>119.45904123080673</v>
      </c>
      <c r="E39">
        <f t="shared" si="12"/>
        <v>109.92407449065998</v>
      </c>
      <c r="F39">
        <f t="shared" si="12"/>
        <v>109.32499953677083</v>
      </c>
      <c r="G39">
        <f t="shared" si="12"/>
        <v>101.40505577065764</v>
      </c>
      <c r="H39">
        <f t="shared" si="12"/>
        <v>113.36414924802625</v>
      </c>
      <c r="I39">
        <f t="shared" si="12"/>
        <v>107.61967175700613</v>
      </c>
      <c r="J39">
        <f t="shared" si="12"/>
        <v>87.858917886270433</v>
      </c>
      <c r="K39">
        <f t="shared" si="12"/>
        <v>118.68155552302551</v>
      </c>
      <c r="L39">
        <f t="shared" si="12"/>
        <v>117.08764916393415</v>
      </c>
      <c r="M39">
        <f t="shared" si="12"/>
        <v>116.17300023737234</v>
      </c>
      <c r="N39">
        <f t="shared" ref="N39:X39" si="13">C12/$B$23*100</f>
        <v>103.13487427439476</v>
      </c>
      <c r="O39">
        <f t="shared" si="13"/>
        <v>120.49549928449457</v>
      </c>
      <c r="P39">
        <f t="shared" si="13"/>
        <v>122.22490076352011</v>
      </c>
      <c r="Q39">
        <f t="shared" si="13"/>
        <v>112.03376459533176</v>
      </c>
      <c r="R39">
        <f t="shared" si="13"/>
        <v>113.12822699527013</v>
      </c>
      <c r="S39">
        <f t="shared" si="13"/>
        <v>122.57812069424946</v>
      </c>
      <c r="T39">
        <f t="shared" si="13"/>
        <v>115.00313218730835</v>
      </c>
      <c r="U39">
        <f t="shared" si="13"/>
        <v>133.04108115172934</v>
      </c>
      <c r="V39">
        <f t="shared" si="13"/>
        <v>107.28309490340358</v>
      </c>
      <c r="W39">
        <f t="shared" si="13"/>
        <v>121.87960430231124</v>
      </c>
      <c r="X39">
        <f t="shared" si="13"/>
        <v>112.38690870338628</v>
      </c>
    </row>
    <row r="40" spans="3:24" x14ac:dyDescent="0.25">
      <c r="C40">
        <f>N11/$B$23*100</f>
        <v>121.64955830685503</v>
      </c>
      <c r="D40">
        <f t="shared" ref="D40:M40" si="14">O11/$B$23*100</f>
        <v>111.78779583815972</v>
      </c>
      <c r="E40">
        <f t="shared" si="14"/>
        <v>104.38128531470699</v>
      </c>
      <c r="F40">
        <f t="shared" si="14"/>
        <v>109.55224009325808</v>
      </c>
      <c r="G40">
        <f t="shared" si="14"/>
        <v>115.89757437102601</v>
      </c>
      <c r="H40">
        <f t="shared" si="14"/>
        <v>110.25102186455824</v>
      </c>
      <c r="I40">
        <f t="shared" si="14"/>
        <v>107.40850560758439</v>
      </c>
      <c r="J40">
        <f t="shared" si="14"/>
        <v>86.302202549186759</v>
      </c>
      <c r="K40">
        <f t="shared" si="14"/>
        <v>111.22818658652334</v>
      </c>
      <c r="L40">
        <f t="shared" si="14"/>
        <v>103.29292664009301</v>
      </c>
      <c r="M40">
        <f t="shared" si="14"/>
        <v>96.07229540400381</v>
      </c>
      <c r="N40">
        <f>N12/$B$23*100</f>
        <v>122.02177181763109</v>
      </c>
      <c r="O40">
        <f t="shared" ref="O40:X40" si="15">O12/$B$23*100</f>
        <v>115.11622170682811</v>
      </c>
      <c r="P40">
        <f t="shared" si="15"/>
        <v>110.52504501142009</v>
      </c>
      <c r="Q40">
        <f t="shared" si="15"/>
        <v>109.87103652961132</v>
      </c>
      <c r="R40">
        <f t="shared" si="15"/>
        <v>115.50363766390905</v>
      </c>
      <c r="S40">
        <f t="shared" si="15"/>
        <v>112.81864301390961</v>
      </c>
      <c r="T40">
        <f t="shared" si="15"/>
        <v>116.67509799014466</v>
      </c>
      <c r="U40">
        <f t="shared" si="15"/>
        <v>107.69757955540142</v>
      </c>
      <c r="V40">
        <f t="shared" si="15"/>
        <v>118.70634953769729</v>
      </c>
      <c r="W40">
        <f t="shared" si="15"/>
        <v>110.27194892281331</v>
      </c>
      <c r="X40">
        <f t="shared" si="15"/>
        <v>104.62111243521723</v>
      </c>
    </row>
    <row r="42" spans="3:24" x14ac:dyDescent="0.25">
      <c r="C42" s="8" t="s">
        <v>119</v>
      </c>
      <c r="D42" s="8" t="s">
        <v>70</v>
      </c>
      <c r="E42" s="8" t="s">
        <v>47</v>
      </c>
      <c r="F42" s="8" t="s">
        <v>111</v>
      </c>
      <c r="G42" s="8" t="s">
        <v>48</v>
      </c>
      <c r="H42" s="8" t="s">
        <v>141</v>
      </c>
      <c r="I42" s="8" t="s">
        <v>49</v>
      </c>
      <c r="J42" s="8" t="s">
        <v>142</v>
      </c>
      <c r="K42" s="8" t="s">
        <v>50</v>
      </c>
      <c r="L42" s="8" t="s">
        <v>51</v>
      </c>
      <c r="M42" s="8" t="s">
        <v>159</v>
      </c>
      <c r="N42" s="8" t="s">
        <v>143</v>
      </c>
      <c r="O42" s="8" t="s">
        <v>52</v>
      </c>
      <c r="P42" s="8" t="s">
        <v>144</v>
      </c>
      <c r="Q42" s="8" t="s">
        <v>120</v>
      </c>
      <c r="R42" s="8" t="s">
        <v>88</v>
      </c>
      <c r="S42" s="8" t="s">
        <v>145</v>
      </c>
      <c r="T42" s="8" t="s">
        <v>89</v>
      </c>
      <c r="U42" s="8" t="s">
        <v>53</v>
      </c>
      <c r="V42" s="8" t="s">
        <v>54</v>
      </c>
      <c r="W42" s="8" t="s">
        <v>160</v>
      </c>
      <c r="X42" s="8" t="s">
        <v>90</v>
      </c>
    </row>
    <row r="43" spans="3:24" x14ac:dyDescent="0.25">
      <c r="C43">
        <f t="shared" ref="C43:M43" si="16">C13/$B$23*100</f>
        <v>105.51703316109422</v>
      </c>
      <c r="D43">
        <f t="shared" si="16"/>
        <v>108.90611716963241</v>
      </c>
      <c r="E43">
        <f t="shared" si="16"/>
        <v>105.50376419299769</v>
      </c>
      <c r="F43">
        <f t="shared" si="16"/>
        <v>98.47170394922874</v>
      </c>
      <c r="G43">
        <f t="shared" si="16"/>
        <v>95.843917507394011</v>
      </c>
      <c r="H43">
        <f t="shared" si="16"/>
        <v>105.85258640858648</v>
      </c>
      <c r="I43">
        <f t="shared" si="16"/>
        <v>93.354393713124992</v>
      </c>
      <c r="J43">
        <f t="shared" si="16"/>
        <v>106.95781562835174</v>
      </c>
      <c r="K43">
        <f t="shared" si="16"/>
        <v>90.651959847912977</v>
      </c>
      <c r="L43">
        <f t="shared" si="16"/>
        <v>86.600564774671355</v>
      </c>
      <c r="M43">
        <f t="shared" si="16"/>
        <v>96.989711858197182</v>
      </c>
      <c r="N43">
        <f t="shared" ref="N43:X43" si="17">C14/$B$23*100</f>
        <v>113.9418801189487</v>
      </c>
      <c r="O43">
        <f t="shared" si="17"/>
        <v>113.61826894274331</v>
      </c>
      <c r="P43">
        <f t="shared" si="17"/>
        <v>112.92581836479208</v>
      </c>
      <c r="Q43">
        <f t="shared" si="17"/>
        <v>89.597114795577085</v>
      </c>
      <c r="R43">
        <f t="shared" si="17"/>
        <v>129.17294948356937</v>
      </c>
      <c r="S43">
        <f t="shared" si="17"/>
        <v>111.38548072547326</v>
      </c>
      <c r="T43">
        <f t="shared" si="17"/>
        <v>106.6461844347706</v>
      </c>
      <c r="U43">
        <f t="shared" si="17"/>
        <v>103.61111649504757</v>
      </c>
      <c r="V43">
        <f t="shared" si="17"/>
        <v>86.079852555226495</v>
      </c>
      <c r="W43">
        <f t="shared" si="17"/>
        <v>118.61206404153717</v>
      </c>
      <c r="X43">
        <f t="shared" si="17"/>
        <v>102.06338614493208</v>
      </c>
    </row>
    <row r="44" spans="3:24" x14ac:dyDescent="0.25">
      <c r="C44">
        <f>N13/$B$23*100</f>
        <v>104.23267287202596</v>
      </c>
      <c r="D44">
        <f t="shared" ref="D44:M44" si="18">O13/$B$23*100</f>
        <v>106.29152387321936</v>
      </c>
      <c r="E44">
        <f t="shared" si="18"/>
        <v>117.69335860187155</v>
      </c>
      <c r="F44">
        <f t="shared" si="18"/>
        <v>101.77579073927438</v>
      </c>
      <c r="G44">
        <f t="shared" si="18"/>
        <v>107.83682789774002</v>
      </c>
      <c r="H44">
        <f t="shared" si="18"/>
        <v>111.73684300066908</v>
      </c>
      <c r="I44">
        <f t="shared" si="18"/>
        <v>113.85540435829682</v>
      </c>
      <c r="J44">
        <f t="shared" si="18"/>
        <v>105.44371263452659</v>
      </c>
      <c r="K44">
        <f t="shared" si="18"/>
        <v>110.33037029377542</v>
      </c>
      <c r="L44">
        <f t="shared" si="18"/>
        <v>94.342818102303454</v>
      </c>
      <c r="M44">
        <f t="shared" si="18"/>
        <v>90.620948373904525</v>
      </c>
      <c r="N44">
        <f>N14/$B$23*100</f>
        <v>115.53089591551307</v>
      </c>
      <c r="O44">
        <f t="shared" ref="O44:X44" si="19">O14/$B$23*100</f>
        <v>106.64413722255001</v>
      </c>
      <c r="P44">
        <f t="shared" si="19"/>
        <v>114.93151767092455</v>
      </c>
      <c r="Q44">
        <f t="shared" si="19"/>
        <v>108.69608836033322</v>
      </c>
      <c r="R44">
        <f t="shared" si="19"/>
        <v>120.38301634637349</v>
      </c>
      <c r="S44">
        <f t="shared" si="19"/>
        <v>109.70111791530104</v>
      </c>
      <c r="T44">
        <f t="shared" si="19"/>
        <v>118.31870611259181</v>
      </c>
      <c r="U44">
        <f t="shared" si="19"/>
        <v>107.7836762026791</v>
      </c>
      <c r="V44">
        <f t="shared" si="19"/>
        <v>88.66790791544652</v>
      </c>
      <c r="W44">
        <f t="shared" si="19"/>
        <v>98.365969229168201</v>
      </c>
      <c r="X44">
        <f t="shared" si="19"/>
        <v>101.62270475877797</v>
      </c>
    </row>
    <row r="46" spans="3:24" x14ac:dyDescent="0.25">
      <c r="C46" s="8" t="s">
        <v>55</v>
      </c>
      <c r="D46" s="8" t="s">
        <v>146</v>
      </c>
      <c r="E46" s="8" t="s">
        <v>56</v>
      </c>
      <c r="F46" s="8" t="s">
        <v>147</v>
      </c>
      <c r="G46" s="8" t="s">
        <v>75</v>
      </c>
      <c r="H46" s="8" t="s">
        <v>91</v>
      </c>
      <c r="I46" s="8" t="s">
        <v>121</v>
      </c>
      <c r="J46" s="8" t="s">
        <v>57</v>
      </c>
      <c r="K46" s="8" t="s">
        <v>92</v>
      </c>
      <c r="L46" s="8" t="s">
        <v>148</v>
      </c>
      <c r="M46" s="8" t="s">
        <v>93</v>
      </c>
      <c r="N46" s="8" t="s">
        <v>122</v>
      </c>
      <c r="O46" s="8" t="s">
        <v>94</v>
      </c>
      <c r="P46" s="8" t="s">
        <v>58</v>
      </c>
      <c r="Q46" s="8" t="s">
        <v>149</v>
      </c>
      <c r="R46" s="8" t="s">
        <v>95</v>
      </c>
      <c r="S46" s="8" t="s">
        <v>71</v>
      </c>
      <c r="T46" s="8" t="s">
        <v>161</v>
      </c>
      <c r="U46" s="8" t="s">
        <v>96</v>
      </c>
      <c r="V46" s="8" t="s">
        <v>59</v>
      </c>
      <c r="W46" s="8" t="s">
        <v>123</v>
      </c>
      <c r="X46" s="8" t="s">
        <v>97</v>
      </c>
    </row>
    <row r="47" spans="3:24" x14ac:dyDescent="0.25">
      <c r="C47">
        <f t="shared" ref="C47:M47" si="20">C15/$B$23*100</f>
        <v>97.837674742239628</v>
      </c>
      <c r="D47">
        <f t="shared" si="20"/>
        <v>117.22545687545085</v>
      </c>
      <c r="E47">
        <f t="shared" si="20"/>
        <v>116.69742776788421</v>
      </c>
      <c r="F47">
        <f t="shared" si="20"/>
        <v>106.59997051445731</v>
      </c>
      <c r="G47">
        <f t="shared" si="20"/>
        <v>120.83571562648933</v>
      </c>
      <c r="H47">
        <f t="shared" si="20"/>
        <v>75.903160606594668</v>
      </c>
      <c r="I47">
        <f t="shared" si="20"/>
        <v>110.22129937602203</v>
      </c>
      <c r="J47">
        <f t="shared" si="20"/>
        <v>99.189858413949807</v>
      </c>
      <c r="K47">
        <f t="shared" si="20"/>
        <v>104.46146779334737</v>
      </c>
      <c r="L47">
        <f t="shared" si="20"/>
        <v>115.82220663223779</v>
      </c>
      <c r="M47">
        <f t="shared" si="20"/>
        <v>123.91438160424381</v>
      </c>
      <c r="N47">
        <f>C16/$B$23*100</f>
        <v>99.487955260072468</v>
      </c>
      <c r="O47">
        <f t="shared" ref="O47:X47" si="21">D16/$B$23*100</f>
        <v>104.15127723058816</v>
      </c>
      <c r="P47">
        <f t="shared" si="21"/>
        <v>98.473713250111942</v>
      </c>
      <c r="Q47">
        <f t="shared" si="21"/>
        <v>96.562375262814413</v>
      </c>
      <c r="R47">
        <f t="shared" si="21"/>
        <v>90.150961523925815</v>
      </c>
      <c r="S47">
        <f t="shared" si="21"/>
        <v>97.13002171798351</v>
      </c>
      <c r="T47">
        <f t="shared" si="21"/>
        <v>94.36533743673013</v>
      </c>
      <c r="U47">
        <f t="shared" si="21"/>
        <v>76.225861910702022</v>
      </c>
      <c r="V47">
        <f t="shared" si="21"/>
        <v>78.10091874808991</v>
      </c>
      <c r="W47">
        <f t="shared" si="21"/>
        <v>104.15601614776551</v>
      </c>
      <c r="X47">
        <f t="shared" si="21"/>
        <v>100.07762820228182</v>
      </c>
    </row>
    <row r="48" spans="3:24" x14ac:dyDescent="0.25">
      <c r="C48">
        <f>N15/$B$23*100</f>
        <v>121.63602395939657</v>
      </c>
      <c r="D48">
        <f t="shared" ref="D48:M48" si="22">O15/$B$23*100</f>
        <v>100.74137989780714</v>
      </c>
      <c r="E48">
        <f t="shared" si="22"/>
        <v>117.1192672193413</v>
      </c>
      <c r="F48">
        <f t="shared" si="22"/>
        <v>105.7093194644815</v>
      </c>
      <c r="G48">
        <f t="shared" si="22"/>
        <v>127.3282596274538</v>
      </c>
      <c r="H48">
        <f t="shared" si="22"/>
        <v>102.6786871512364</v>
      </c>
      <c r="I48">
        <f t="shared" si="22"/>
        <v>111.06111132251945</v>
      </c>
      <c r="J48">
        <f t="shared" si="22"/>
        <v>108.57913188439674</v>
      </c>
      <c r="K48">
        <f t="shared" si="22"/>
        <v>106.85606159872015</v>
      </c>
      <c r="L48">
        <f t="shared" si="22"/>
        <v>105.70465636997901</v>
      </c>
      <c r="M48">
        <f t="shared" si="22"/>
        <v>93.594182922297804</v>
      </c>
      <c r="N48">
        <f>N16/$B$23*100</f>
        <v>106.30380714654299</v>
      </c>
      <c r="O48">
        <f t="shared" ref="O48:X48" si="23">O16/$B$23*100</f>
        <v>100.63124746260603</v>
      </c>
      <c r="P48">
        <f t="shared" si="23"/>
        <v>89.907494915023392</v>
      </c>
      <c r="Q48">
        <f t="shared" si="23"/>
        <v>90.921244077597493</v>
      </c>
      <c r="R48">
        <f t="shared" si="23"/>
        <v>101.44126109789242</v>
      </c>
      <c r="S48">
        <f t="shared" si="23"/>
        <v>93.529695737348732</v>
      </c>
      <c r="T48">
        <f t="shared" si="23"/>
        <v>104.71092439356194</v>
      </c>
      <c r="U48">
        <f t="shared" si="23"/>
        <v>67.129263965126867</v>
      </c>
      <c r="V48">
        <f t="shared" si="23"/>
        <v>85.94750407629806</v>
      </c>
      <c r="W48">
        <f t="shared" si="23"/>
        <v>92.0048259236967</v>
      </c>
      <c r="X48">
        <f t="shared" si="23"/>
        <v>97.307484688440113</v>
      </c>
    </row>
    <row r="50" spans="3:16" x14ac:dyDescent="0.25">
      <c r="C50" s="8" t="s">
        <v>150</v>
      </c>
      <c r="D50" s="8" t="s">
        <v>151</v>
      </c>
      <c r="E50" s="8" t="s">
        <v>60</v>
      </c>
      <c r="F50" s="8" t="s">
        <v>72</v>
      </c>
      <c r="G50" s="8" t="s">
        <v>98</v>
      </c>
      <c r="H50" s="8" t="s">
        <v>99</v>
      </c>
      <c r="I50" s="8" t="s">
        <v>124</v>
      </c>
      <c r="J50" s="8" t="s">
        <v>100</v>
      </c>
      <c r="K50" s="8" t="s">
        <v>61</v>
      </c>
      <c r="L50" s="8" t="s">
        <v>62</v>
      </c>
      <c r="M50" s="8" t="s">
        <v>101</v>
      </c>
      <c r="N50" s="8" t="s">
        <v>102</v>
      </c>
      <c r="O50" s="8" t="s">
        <v>103</v>
      </c>
      <c r="P50" s="8" t="s">
        <v>152</v>
      </c>
    </row>
    <row r="51" spans="3:16" x14ac:dyDescent="0.25">
      <c r="C51">
        <f t="shared" ref="C51:M51" si="24">C17/$B$23*100</f>
        <v>106.53840250248948</v>
      </c>
      <c r="D51">
        <f t="shared" si="24"/>
        <v>100.03046649853302</v>
      </c>
      <c r="E51">
        <f t="shared" si="24"/>
        <v>94.956905945810377</v>
      </c>
      <c r="F51">
        <f t="shared" si="24"/>
        <v>94.792294918738691</v>
      </c>
      <c r="G51">
        <f t="shared" si="24"/>
        <v>88.79108185071965</v>
      </c>
      <c r="H51">
        <f t="shared" si="24"/>
        <v>98.927511959012904</v>
      </c>
      <c r="I51">
        <f t="shared" si="24"/>
        <v>91.574835534694614</v>
      </c>
      <c r="J51">
        <f t="shared" si="24"/>
        <v>89.071322456918139</v>
      </c>
      <c r="K51">
        <f t="shared" si="24"/>
        <v>57.136555736987624</v>
      </c>
      <c r="L51">
        <f t="shared" si="24"/>
        <v>82.324620849899205</v>
      </c>
      <c r="M51">
        <f t="shared" si="24"/>
        <v>96.712238779630241</v>
      </c>
      <c r="N51">
        <f>C18/$B$23*100</f>
        <v>114.00940021089127</v>
      </c>
      <c r="O51">
        <f>D18/$B$23*100</f>
        <v>100.92547735231199</v>
      </c>
      <c r="P51">
        <f>E18/$B$23*100</f>
        <v>106.17634923014157</v>
      </c>
    </row>
    <row r="52" spans="3:16" x14ac:dyDescent="0.25">
      <c r="C52">
        <f>N17/$B$23*100</f>
        <v>99.33354238276641</v>
      </c>
      <c r="D52">
        <f t="shared" ref="D52:M52" si="25">O17/$B$23*100</f>
        <v>100.40252836395945</v>
      </c>
      <c r="E52">
        <f t="shared" si="25"/>
        <v>90.478401745210505</v>
      </c>
      <c r="F52">
        <f t="shared" si="25"/>
        <v>92.703076936272993</v>
      </c>
      <c r="G52">
        <f t="shared" si="25"/>
        <v>92.877127886361905</v>
      </c>
      <c r="H52">
        <f t="shared" si="25"/>
        <v>98.788491084698805</v>
      </c>
      <c r="I52">
        <f t="shared" si="25"/>
        <v>89.533461660051202</v>
      </c>
      <c r="J52">
        <f t="shared" si="25"/>
        <v>96.554679261318427</v>
      </c>
      <c r="K52">
        <f t="shared" si="25"/>
        <v>76.337055863350855</v>
      </c>
      <c r="L52">
        <f t="shared" si="25"/>
        <v>90.144440773889812</v>
      </c>
      <c r="M52">
        <f t="shared" si="25"/>
        <v>98.65166906795497</v>
      </c>
      <c r="N52">
        <f>N18/$B$23*100</f>
        <v>104.78617839833792</v>
      </c>
      <c r="O52">
        <f t="shared" ref="O52:P52" si="26">O18/$B$23*100</f>
        <v>103.73895352482316</v>
      </c>
      <c r="P52">
        <f t="shared" si="26"/>
        <v>104.15973145883252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5"/>
  <sheetViews>
    <sheetView topLeftCell="B20" zoomScale="60" zoomScaleNormal="60" workbookViewId="0">
      <selection activeCell="P81" sqref="P81"/>
    </sheetView>
  </sheetViews>
  <sheetFormatPr defaultRowHeight="15" x14ac:dyDescent="0.25"/>
  <cols>
    <col min="1" max="21" width="11.5703125" customWidth="1"/>
    <col min="22" max="23" width="11.7109375" customWidth="1"/>
  </cols>
  <sheetData>
    <row r="1" spans="1:23" ht="18.75" x14ac:dyDescent="0.3">
      <c r="A1" s="10" t="s">
        <v>170</v>
      </c>
    </row>
    <row r="3" spans="1:23" x14ac:dyDescent="0.25">
      <c r="A3" t="s">
        <v>167</v>
      </c>
    </row>
    <row r="4" spans="1:23" x14ac:dyDescent="0.25">
      <c r="A4" t="s">
        <v>168</v>
      </c>
    </row>
    <row r="5" spans="1:23" x14ac:dyDescent="0.25">
      <c r="A5" t="s">
        <v>169</v>
      </c>
    </row>
    <row r="9" spans="1:23" ht="18.75" x14ac:dyDescent="0.3">
      <c r="A9" s="10" t="s">
        <v>166</v>
      </c>
    </row>
    <row r="10" spans="1:23" ht="15.75" thickBot="1" x14ac:dyDescent="0.3"/>
    <row r="11" spans="1:23" x14ac:dyDescent="0.25">
      <c r="B11" s="8" t="s">
        <v>104</v>
      </c>
      <c r="C11" s="8" t="s">
        <v>112</v>
      </c>
      <c r="D11" s="8" t="s">
        <v>63</v>
      </c>
      <c r="E11" s="8" t="s">
        <v>16</v>
      </c>
      <c r="F11" s="8" t="s">
        <v>17</v>
      </c>
      <c r="G11" s="8" t="s">
        <v>76</v>
      </c>
      <c r="H11" s="8" t="s">
        <v>18</v>
      </c>
      <c r="I11" s="8" t="s">
        <v>105</v>
      </c>
      <c r="J11" s="8" t="s">
        <v>113</v>
      </c>
      <c r="K11" s="8" t="s">
        <v>64</v>
      </c>
      <c r="L11" s="8" t="s">
        <v>106</v>
      </c>
      <c r="M11" s="13" t="s">
        <v>19</v>
      </c>
      <c r="N11" s="8" t="s">
        <v>153</v>
      </c>
      <c r="O11" s="8" t="s">
        <v>125</v>
      </c>
      <c r="P11" s="8" t="s">
        <v>126</v>
      </c>
      <c r="Q11" s="8" t="s">
        <v>77</v>
      </c>
      <c r="R11" s="8" t="s">
        <v>20</v>
      </c>
      <c r="S11" s="8" t="s">
        <v>107</v>
      </c>
      <c r="T11" s="8" t="s">
        <v>114</v>
      </c>
      <c r="U11" s="8" t="s">
        <v>127</v>
      </c>
      <c r="V11" s="8" t="s">
        <v>21</v>
      </c>
      <c r="W11" s="8" t="s">
        <v>128</v>
      </c>
    </row>
    <row r="12" spans="1:23" x14ac:dyDescent="0.25">
      <c r="A12" s="12" t="s">
        <v>171</v>
      </c>
      <c r="B12">
        <f>'P1'!C27</f>
        <v>86.549238530801688</v>
      </c>
      <c r="C12">
        <f>'P1'!D27</f>
        <v>91.534462568034499</v>
      </c>
      <c r="D12">
        <f>'P1'!E27</f>
        <v>134.46804545348655</v>
      </c>
      <c r="E12">
        <f>'P1'!F27</f>
        <v>97.621134200742873</v>
      </c>
      <c r="F12">
        <f>'P1'!G27</f>
        <v>76.249072560460434</v>
      </c>
      <c r="G12">
        <f>'P1'!H27</f>
        <v>67.183994118024742</v>
      </c>
      <c r="H12">
        <f>'P1'!I27</f>
        <v>97.970743536901281</v>
      </c>
      <c r="I12">
        <f>'P1'!J27</f>
        <v>78.628663379078873</v>
      </c>
      <c r="J12">
        <f>'P1'!K27</f>
        <v>93.553207386788173</v>
      </c>
      <c r="K12">
        <f>'P1'!L27</f>
        <v>103.43485308982685</v>
      </c>
      <c r="L12">
        <f>'P1'!M27</f>
        <v>75.390431449021662</v>
      </c>
      <c r="M12" s="14">
        <f>'P1'!N27</f>
        <v>49.09187461256068</v>
      </c>
      <c r="N12">
        <f>'P1'!O27</f>
        <v>168.8208537387078</v>
      </c>
      <c r="O12">
        <f>'P1'!P27</f>
        <v>111.60030750821188</v>
      </c>
      <c r="P12">
        <f>'P1'!Q27</f>
        <v>97.948488397133332</v>
      </c>
      <c r="Q12">
        <f>'P1'!R27</f>
        <v>105.28926624745094</v>
      </c>
      <c r="R12">
        <f>'P1'!S27</f>
        <v>67.550440267438972</v>
      </c>
      <c r="S12">
        <f>'P1'!T27</f>
        <v>96.31669936640354</v>
      </c>
      <c r="T12">
        <f>'P1'!U27</f>
        <v>104.56397415158246</v>
      </c>
      <c r="U12">
        <f>'P1'!V27</f>
        <v>85.056362300584169</v>
      </c>
      <c r="V12">
        <f>'P1'!W27</f>
        <v>105.9143011205413</v>
      </c>
      <c r="W12">
        <f>'P1'!X27</f>
        <v>111.63252655042493</v>
      </c>
    </row>
    <row r="13" spans="1:23" x14ac:dyDescent="0.25">
      <c r="A13" s="12" t="s">
        <v>172</v>
      </c>
      <c r="B13">
        <f>'P1'!C28</f>
        <v>101.71400713541783</v>
      </c>
      <c r="C13">
        <f>'P1'!D28</f>
        <v>88.084334070284839</v>
      </c>
      <c r="D13">
        <f>'P1'!E28</f>
        <v>134.91274823816318</v>
      </c>
      <c r="E13">
        <f>'P1'!F28</f>
        <v>98.106892627246296</v>
      </c>
      <c r="F13">
        <f>'P1'!G28</f>
        <v>75.018821525347562</v>
      </c>
      <c r="G13">
        <f>'P1'!H28</f>
        <v>73.833298957415337</v>
      </c>
      <c r="H13">
        <f>'P1'!I28</f>
        <v>101.97725052884937</v>
      </c>
      <c r="I13">
        <f>'P1'!J28</f>
        <v>100.3386613165238</v>
      </c>
      <c r="J13">
        <f>'P1'!K28</f>
        <v>112.7744115894004</v>
      </c>
      <c r="K13">
        <f>'P1'!L28</f>
        <v>100.38695351523592</v>
      </c>
      <c r="L13">
        <f>'P1'!M28</f>
        <v>82.865358336273758</v>
      </c>
      <c r="M13" s="14">
        <f>'P1'!N28</f>
        <v>119.32742294822647</v>
      </c>
      <c r="N13">
        <f>'P1'!O28</f>
        <v>138.46735225315678</v>
      </c>
      <c r="O13">
        <f>'P1'!P28</f>
        <v>101.49156483156085</v>
      </c>
      <c r="P13">
        <f>'P1'!Q28</f>
        <v>100.11265528113536</v>
      </c>
      <c r="Q13">
        <f>'P1'!R28</f>
        <v>113.26900661551758</v>
      </c>
      <c r="R13">
        <f>'P1'!S28</f>
        <v>68.14358337978345</v>
      </c>
      <c r="S13">
        <f>'P1'!T28</f>
        <v>109.31086455149655</v>
      </c>
      <c r="T13">
        <f>'P1'!U28</f>
        <v>94.134422907884485</v>
      </c>
      <c r="U13">
        <f>'P1'!V28</f>
        <v>100.64866959515398</v>
      </c>
      <c r="V13">
        <f>'P1'!W28</f>
        <v>95.858905323039892</v>
      </c>
      <c r="W13">
        <f>'P1'!X28</f>
        <v>99.603732599677386</v>
      </c>
    </row>
    <row r="14" spans="1:23" x14ac:dyDescent="0.25">
      <c r="A14" s="12" t="s">
        <v>173</v>
      </c>
      <c r="B14">
        <f>'P2'!C27</f>
        <v>101.51388100654539</v>
      </c>
      <c r="C14">
        <f>'P2'!D27</f>
        <v>95.715042542034482</v>
      </c>
      <c r="D14">
        <f>'P2'!E27</f>
        <v>102.7385541582285</v>
      </c>
      <c r="E14">
        <f>'P2'!F27</f>
        <v>95.995477088128368</v>
      </c>
      <c r="F14">
        <f>'P2'!G27</f>
        <v>96.385657043601199</v>
      </c>
      <c r="G14">
        <f>'P2'!H27</f>
        <v>97.191507466299797</v>
      </c>
      <c r="H14">
        <f>'P2'!I27</f>
        <v>103.35608612845024</v>
      </c>
      <c r="I14">
        <f>'P2'!J27</f>
        <v>102.55171454460144</v>
      </c>
      <c r="J14">
        <f>'P2'!K27</f>
        <v>101.35840834325853</v>
      </c>
      <c r="K14">
        <f>'P2'!L27</f>
        <v>107.22963207778537</v>
      </c>
      <c r="L14">
        <f>'P2'!M27</f>
        <v>90.01446902741074</v>
      </c>
      <c r="M14" s="14">
        <f>'P2'!N27</f>
        <v>108.62767962620012</v>
      </c>
      <c r="N14">
        <f>'P2'!O27</f>
        <v>112.1824579697824</v>
      </c>
      <c r="O14">
        <f>'P2'!P27</f>
        <v>117.67291961730083</v>
      </c>
      <c r="P14">
        <f>'P2'!Q27</f>
        <v>117.67902955675915</v>
      </c>
      <c r="Q14">
        <f>'P2'!R27</f>
        <v>106.49947485410878</v>
      </c>
      <c r="R14">
        <f>'P2'!S27</f>
        <v>95.407794312585239</v>
      </c>
      <c r="S14">
        <f>'P2'!T27</f>
        <v>103.8154601753684</v>
      </c>
      <c r="T14">
        <f>'P2'!U27</f>
        <v>105.05566113497429</v>
      </c>
      <c r="U14">
        <f>'P2'!V27</f>
        <v>102.17947523938523</v>
      </c>
      <c r="V14">
        <f>'P2'!W27</f>
        <v>108.50034381787108</v>
      </c>
      <c r="W14">
        <f>'P2'!X27</f>
        <v>105.35917335048721</v>
      </c>
    </row>
    <row r="15" spans="1:23" x14ac:dyDescent="0.25">
      <c r="A15" s="12" t="s">
        <v>174</v>
      </c>
      <c r="B15">
        <f>'P2'!C28</f>
        <v>102.08397338313841</v>
      </c>
      <c r="C15">
        <f>'P2'!D28</f>
        <v>97.375350485415481</v>
      </c>
      <c r="D15">
        <f>'P2'!E28</f>
        <v>98.536472483369565</v>
      </c>
      <c r="E15">
        <f>'P2'!F28</f>
        <v>93.624898411919233</v>
      </c>
      <c r="F15">
        <f>'P2'!G28</f>
        <v>102.66476788298648</v>
      </c>
      <c r="G15">
        <f>'P2'!H28</f>
        <v>91.013424670442106</v>
      </c>
      <c r="H15">
        <f>'P2'!I28</f>
        <v>96.180993530153003</v>
      </c>
      <c r="I15">
        <f>'P2'!J28</f>
        <v>97.32693797149085</v>
      </c>
      <c r="J15">
        <f>'P2'!K28</f>
        <v>110.46210138573768</v>
      </c>
      <c r="K15">
        <f>'P2'!L28</f>
        <v>98.814961188871621</v>
      </c>
      <c r="L15">
        <f>'P2'!M28</f>
        <v>99.666383198230776</v>
      </c>
      <c r="M15" s="14">
        <f>'P2'!N28</f>
        <v>108.25695807664555</v>
      </c>
      <c r="N15">
        <f>'P2'!O28</f>
        <v>116.54009014155187</v>
      </c>
      <c r="O15">
        <f>'P2'!P28</f>
        <v>104.72237755840641</v>
      </c>
      <c r="P15">
        <f>'P2'!Q28</f>
        <v>109.7809015113514</v>
      </c>
      <c r="Q15">
        <f>'P2'!R28</f>
        <v>107.09093256040005</v>
      </c>
      <c r="R15">
        <f>'P2'!S28</f>
        <v>102.34817961869649</v>
      </c>
      <c r="S15">
        <f>'P2'!T28</f>
        <v>93.15540599392358</v>
      </c>
      <c r="T15">
        <f>'P2'!U28</f>
        <v>99.607579895545811</v>
      </c>
      <c r="U15">
        <f>'P2'!V28</f>
        <v>116.11099337424253</v>
      </c>
      <c r="V15">
        <f>'P2'!W28</f>
        <v>107.12914886962351</v>
      </c>
      <c r="W15">
        <f>'P2'!X28</f>
        <v>95.265747949381975</v>
      </c>
    </row>
    <row r="16" spans="1:23" x14ac:dyDescent="0.25">
      <c r="A16" s="12" t="s">
        <v>175</v>
      </c>
      <c r="B16">
        <f>'P3'!C27</f>
        <v>111.54207764170437</v>
      </c>
      <c r="C16">
        <f>'P3'!D27</f>
        <v>120.18434085997897</v>
      </c>
      <c r="D16">
        <f>'P3'!E27</f>
        <v>107.4488063521881</v>
      </c>
      <c r="E16">
        <f>'P3'!F27</f>
        <v>97.927919244740764</v>
      </c>
      <c r="F16">
        <f>'P3'!G27</f>
        <v>104.11591923351162</v>
      </c>
      <c r="G16">
        <f>'P3'!H27</f>
        <v>109.89894211719151</v>
      </c>
      <c r="H16">
        <f>'P3'!I27</f>
        <v>107.31357119179501</v>
      </c>
      <c r="I16">
        <f>'P3'!J27</f>
        <v>100.35511116296294</v>
      </c>
      <c r="J16">
        <f>'P3'!K27</f>
        <v>105.14984909084374</v>
      </c>
      <c r="K16">
        <f>'P3'!L27</f>
        <v>102.83798338660132</v>
      </c>
      <c r="L16">
        <f>'P3'!M27</f>
        <v>97.720817643636082</v>
      </c>
      <c r="M16" s="14">
        <f>'P3'!N27</f>
        <v>117.45410402368861</v>
      </c>
      <c r="N16">
        <f>'P3'!O27</f>
        <v>125.70603858931457</v>
      </c>
      <c r="O16">
        <f>'P3'!P27</f>
        <v>126.99178424650492</v>
      </c>
      <c r="P16">
        <f>'P3'!Q27</f>
        <v>121.37341482411755</v>
      </c>
      <c r="Q16">
        <f>'P3'!R27</f>
        <v>95.325755203975277</v>
      </c>
      <c r="R16">
        <f>'P3'!S27</f>
        <v>113.03682677089661</v>
      </c>
      <c r="S16">
        <f>'P3'!T27</f>
        <v>99.34780749819177</v>
      </c>
      <c r="T16">
        <f>'P3'!U27</f>
        <v>127.54603798435778</v>
      </c>
      <c r="U16">
        <f>'P3'!V27</f>
        <v>120.2348011367624</v>
      </c>
      <c r="V16">
        <f>'P3'!W27</f>
        <v>125.2977028611498</v>
      </c>
      <c r="W16">
        <f>'P3'!X27</f>
        <v>122.44182114962886</v>
      </c>
    </row>
    <row r="17" spans="1:23" x14ac:dyDescent="0.25">
      <c r="A17" s="12" t="s">
        <v>176</v>
      </c>
      <c r="B17">
        <f>'P3'!C28</f>
        <v>109.68055068671829</v>
      </c>
      <c r="C17">
        <f>'P3'!D28</f>
        <v>104.02102801534234</v>
      </c>
      <c r="D17">
        <f>'P3'!E28</f>
        <v>106.77271148089913</v>
      </c>
      <c r="E17">
        <f>'P3'!F28</f>
        <v>106.60405195112102</v>
      </c>
      <c r="F17">
        <f>'P3'!G28</f>
        <v>97.376538545902875</v>
      </c>
      <c r="G17">
        <f>'P3'!H28</f>
        <v>97.929173670226149</v>
      </c>
      <c r="H17">
        <f>'P3'!I28</f>
        <v>102.81625349996723</v>
      </c>
      <c r="I17">
        <f>'P3'!J28</f>
        <v>107.00801742275603</v>
      </c>
      <c r="J17">
        <f>'P3'!K28</f>
        <v>103.3414126596266</v>
      </c>
      <c r="K17">
        <f>'P3'!L28</f>
        <v>89.947709425386392</v>
      </c>
      <c r="L17">
        <f>'P3'!M28</f>
        <v>96.809497761166639</v>
      </c>
      <c r="M17" s="14">
        <f>'P3'!N28</f>
        <v>132.54767518665207</v>
      </c>
      <c r="N17">
        <f>'P3'!O28</f>
        <v>119.92386547773771</v>
      </c>
      <c r="O17">
        <f>'P3'!P28</f>
        <v>119.49586359518901</v>
      </c>
      <c r="P17">
        <f>'P3'!Q28</f>
        <v>109.65752590926057</v>
      </c>
      <c r="Q17">
        <f>'P3'!R28</f>
        <v>129.02188980059262</v>
      </c>
      <c r="R17">
        <f>'P3'!S28</f>
        <v>122.39415298118391</v>
      </c>
      <c r="S17">
        <f>'P3'!T28</f>
        <v>120.78108320298226</v>
      </c>
      <c r="T17">
        <f>'P3'!U28</f>
        <v>105.08571152973572</v>
      </c>
      <c r="U17">
        <f>'P3'!V28</f>
        <v>110.33030262281403</v>
      </c>
      <c r="V17">
        <f>'P3'!W28</f>
        <v>111.79450042163617</v>
      </c>
      <c r="W17">
        <f>'P3'!X28</f>
        <v>110.43053526563081</v>
      </c>
    </row>
    <row r="18" spans="1:23" x14ac:dyDescent="0.25">
      <c r="A18" s="12" t="s">
        <v>177</v>
      </c>
      <c r="B18">
        <f>'P4'!C27</f>
        <v>120.96977011560162</v>
      </c>
      <c r="C18">
        <f>'P4'!D27</f>
        <v>106.27029352426493</v>
      </c>
      <c r="D18">
        <f>'P4'!E27</f>
        <v>103.90727986296189</v>
      </c>
      <c r="E18">
        <f>'P4'!F27</f>
        <v>107.53509156322518</v>
      </c>
      <c r="F18">
        <f>'P4'!G27</f>
        <v>105.77187317122223</v>
      </c>
      <c r="G18">
        <f>'P4'!H27</f>
        <v>93.329372230428703</v>
      </c>
      <c r="H18">
        <f>'P4'!I27</f>
        <v>109.68530888759747</v>
      </c>
      <c r="I18">
        <f>'P4'!J27</f>
        <v>100.67131974625751</v>
      </c>
      <c r="J18">
        <f>'P4'!K27</f>
        <v>106.69179177368522</v>
      </c>
      <c r="K18">
        <f>'P4'!L27</f>
        <v>104.24745829361923</v>
      </c>
      <c r="L18">
        <f>'P4'!M27</f>
        <v>119.08387063571197</v>
      </c>
      <c r="M18" s="14">
        <f>'P4'!N27</f>
        <v>116.29173854616748</v>
      </c>
      <c r="N18">
        <f>'P4'!O27</f>
        <v>106.54488534118805</v>
      </c>
      <c r="O18">
        <f>'P4'!P27</f>
        <v>107.57482264483988</v>
      </c>
      <c r="P18">
        <f>'P4'!Q27</f>
        <v>114.07775435225706</v>
      </c>
      <c r="Q18">
        <f>'P4'!R27</f>
        <v>100.08824337675904</v>
      </c>
      <c r="R18">
        <f>'P4'!S27</f>
        <v>117.99941682885216</v>
      </c>
      <c r="S18">
        <f>'P4'!T27</f>
        <v>107.28927445140279</v>
      </c>
      <c r="T18">
        <f>'P4'!U27</f>
        <v>111.48579412428292</v>
      </c>
      <c r="U18">
        <f>'P4'!V27</f>
        <v>104.54274970077293</v>
      </c>
      <c r="V18">
        <f>'P4'!W27</f>
        <v>109.49522144178047</v>
      </c>
      <c r="W18">
        <f>'P4'!X27</f>
        <v>115.84457432131477</v>
      </c>
    </row>
    <row r="19" spans="1:23" ht="15.75" thickBot="1" x14ac:dyDescent="0.3">
      <c r="A19" s="12" t="s">
        <v>178</v>
      </c>
      <c r="B19">
        <f>'P4'!C28</f>
        <v>119.3816262797979</v>
      </c>
      <c r="C19">
        <f>'P4'!D28</f>
        <v>114.11369430012992</v>
      </c>
      <c r="D19">
        <f>'P4'!E28</f>
        <v>107.56750575671809</v>
      </c>
      <c r="E19">
        <f>'P4'!F28</f>
        <v>107.11351749113005</v>
      </c>
      <c r="F19">
        <f>'P4'!G28</f>
        <v>102.92784046075163</v>
      </c>
      <c r="G19">
        <f>'P4'!H28</f>
        <v>105.31936344779349</v>
      </c>
      <c r="H19">
        <f>'P4'!I28</f>
        <v>103.9317326755969</v>
      </c>
      <c r="I19">
        <f>'P4'!J28</f>
        <v>105.11373235363486</v>
      </c>
      <c r="J19">
        <f>'P4'!K28</f>
        <v>110.08212685635823</v>
      </c>
      <c r="K19">
        <f>'P4'!L28</f>
        <v>107.54320458943276</v>
      </c>
      <c r="L19">
        <f>'P4'!M28</f>
        <v>107.40744409013665</v>
      </c>
      <c r="M19" s="15">
        <f>'P4'!N28</f>
        <v>120.05352891286822</v>
      </c>
      <c r="N19">
        <f>'P4'!O28</f>
        <v>109.63352200068364</v>
      </c>
      <c r="O19">
        <f>'P4'!P28</f>
        <v>103.69543130946658</v>
      </c>
      <c r="P19">
        <f>'P4'!Q28</f>
        <v>105.91836257900782</v>
      </c>
      <c r="Q19">
        <f>'P4'!R28</f>
        <v>96.628833837309273</v>
      </c>
      <c r="R19">
        <f>'P4'!S28</f>
        <v>107.35596049392217</v>
      </c>
      <c r="S19">
        <f>'P4'!T28</f>
        <v>98.314637278303366</v>
      </c>
      <c r="T19">
        <f>'P4'!U28</f>
        <v>102.52825496435931</v>
      </c>
      <c r="U19">
        <f>'P4'!V28</f>
        <v>94.315294471337523</v>
      </c>
      <c r="V19">
        <f>'P4'!W28</f>
        <v>99.593310866758827</v>
      </c>
      <c r="W19">
        <f>'P4'!X28</f>
        <v>95.550976603160279</v>
      </c>
    </row>
    <row r="20" spans="1:23" x14ac:dyDescent="0.25">
      <c r="A20" s="11"/>
    </row>
    <row r="21" spans="1:23" ht="15.75" thickBot="1" x14ac:dyDescent="0.3"/>
    <row r="22" spans="1:23" x14ac:dyDescent="0.25">
      <c r="B22" s="8" t="s">
        <v>65</v>
      </c>
      <c r="C22" s="8" t="s">
        <v>154</v>
      </c>
      <c r="D22" s="8" t="s">
        <v>22</v>
      </c>
      <c r="E22" s="13" t="s">
        <v>78</v>
      </c>
      <c r="F22" s="13" t="s">
        <v>79</v>
      </c>
      <c r="G22" s="8" t="s">
        <v>23</v>
      </c>
      <c r="H22" s="13" t="s">
        <v>155</v>
      </c>
      <c r="I22" s="8" t="s">
        <v>24</v>
      </c>
      <c r="J22" s="8" t="s">
        <v>129</v>
      </c>
      <c r="K22" s="8" t="s">
        <v>25</v>
      </c>
      <c r="L22" s="8" t="s">
        <v>26</v>
      </c>
      <c r="M22" s="8" t="s">
        <v>27</v>
      </c>
      <c r="N22" s="13" t="s">
        <v>156</v>
      </c>
      <c r="O22" s="8" t="s">
        <v>28</v>
      </c>
      <c r="P22" s="8" t="s">
        <v>130</v>
      </c>
      <c r="Q22" s="13" t="s">
        <v>131</v>
      </c>
      <c r="R22" s="8" t="s">
        <v>29</v>
      </c>
      <c r="S22" s="8" t="s">
        <v>30</v>
      </c>
      <c r="T22" s="8" t="s">
        <v>31</v>
      </c>
      <c r="U22" s="8" t="s">
        <v>132</v>
      </c>
      <c r="V22" s="8" t="s">
        <v>157</v>
      </c>
      <c r="W22" s="13" t="s">
        <v>80</v>
      </c>
    </row>
    <row r="23" spans="1:23" x14ac:dyDescent="0.25">
      <c r="A23" s="12" t="s">
        <v>171</v>
      </c>
      <c r="B23">
        <f>'P1'!C31</f>
        <v>124.71342132431946</v>
      </c>
      <c r="C23">
        <f>'P1'!D31</f>
        <v>113.21671430998441</v>
      </c>
      <c r="D23">
        <f>'P1'!E31</f>
        <v>86.617131252936858</v>
      </c>
      <c r="E23" s="14">
        <f>'P1'!F31</f>
        <v>2.8624946234359667</v>
      </c>
      <c r="F23" s="14">
        <f>'P1'!G31</f>
        <v>0.88673277070467227</v>
      </c>
      <c r="G23">
        <f>'P1'!H31</f>
        <v>110.66275519857633</v>
      </c>
      <c r="H23" s="14">
        <f>'P1'!I31</f>
        <v>6.2047656954475494</v>
      </c>
      <c r="I23">
        <f>'P1'!J31</f>
        <v>112.17054091785405</v>
      </c>
      <c r="J23">
        <f>'P1'!K31</f>
        <v>104.41684294978333</v>
      </c>
      <c r="K23">
        <f>'P1'!L31</f>
        <v>106.49897127934666</v>
      </c>
      <c r="L23">
        <f>'P1'!M31</f>
        <v>86.644513802357224</v>
      </c>
      <c r="M23">
        <f>'P1'!N31</f>
        <v>100.74296302230799</v>
      </c>
      <c r="N23" s="14">
        <f>'P1'!O31</f>
        <v>3.929941310932735</v>
      </c>
      <c r="O23">
        <f>'P1'!P31</f>
        <v>106.83865307766742</v>
      </c>
      <c r="P23">
        <f>'P1'!Q31</f>
        <v>100.72183518537143</v>
      </c>
      <c r="Q23" s="14">
        <f>'P1'!R31</f>
        <v>2.6959810858585431</v>
      </c>
      <c r="R23">
        <f>'P1'!S31</f>
        <v>103.46332657747111</v>
      </c>
      <c r="S23">
        <f>'P1'!T31</f>
        <v>89.453316082872675</v>
      </c>
      <c r="T23">
        <f>'P1'!U31</f>
        <v>87.251548194752942</v>
      </c>
      <c r="U23">
        <f>'P1'!V31</f>
        <v>79.038165223730417</v>
      </c>
      <c r="V23">
        <f>'P1'!W31</f>
        <v>105.28861168451658</v>
      </c>
      <c r="W23" s="14">
        <f>'P1'!X31</f>
        <v>0.28355302670014526</v>
      </c>
    </row>
    <row r="24" spans="1:23" x14ac:dyDescent="0.25">
      <c r="A24" s="12" t="s">
        <v>172</v>
      </c>
      <c r="B24">
        <f>'P1'!C32</f>
        <v>113.53574101126564</v>
      </c>
      <c r="C24">
        <f>'P1'!D32</f>
        <v>114.62056998113017</v>
      </c>
      <c r="D24">
        <f>'P1'!E32</f>
        <v>85.658778387831958</v>
      </c>
      <c r="E24" s="14">
        <f>'P1'!F32</f>
        <v>2.6622347301319982</v>
      </c>
      <c r="F24" s="14">
        <f>'P1'!G32</f>
        <v>62.368083693144087</v>
      </c>
      <c r="G24">
        <f>'P1'!H32</f>
        <v>110.56704355173122</v>
      </c>
      <c r="H24" s="14">
        <f>'P1'!I32</f>
        <v>35.355289601483683</v>
      </c>
      <c r="I24">
        <f>'P1'!J32</f>
        <v>112.28738040163573</v>
      </c>
      <c r="J24">
        <f>'P1'!K32</f>
        <v>109.49908775972995</v>
      </c>
      <c r="K24">
        <f>'P1'!L32</f>
        <v>101.08035385035849</v>
      </c>
      <c r="L24">
        <f>'P1'!M32</f>
        <v>86.670514496693954</v>
      </c>
      <c r="M24">
        <f>'P1'!N32</f>
        <v>104.20563730963271</v>
      </c>
      <c r="N24" s="14">
        <f>'P1'!O32</f>
        <v>52.8337563559936</v>
      </c>
      <c r="O24">
        <f>'P1'!P32</f>
        <v>106.84854425089763</v>
      </c>
      <c r="P24">
        <f>'P1'!Q32</f>
        <v>105.27606589494152</v>
      </c>
      <c r="Q24" s="14">
        <f>'P1'!R32</f>
        <v>105.77342463122594</v>
      </c>
      <c r="R24">
        <f>'P1'!S32</f>
        <v>103.75733442881713</v>
      </c>
      <c r="S24">
        <f>'P1'!T32</f>
        <v>85.018943119503774</v>
      </c>
      <c r="T24">
        <f>'P1'!U32</f>
        <v>83.31966137732087</v>
      </c>
      <c r="U24">
        <f>'P1'!V32</f>
        <v>109.1310415675873</v>
      </c>
      <c r="V24">
        <f>'P1'!W32</f>
        <v>110.1406685292164</v>
      </c>
      <c r="W24" s="14">
        <f>'P1'!X32</f>
        <v>46.518569529981768</v>
      </c>
    </row>
    <row r="25" spans="1:23" x14ac:dyDescent="0.25">
      <c r="A25" s="12" t="s">
        <v>173</v>
      </c>
      <c r="B25">
        <f>'P2'!C31</f>
        <v>124.05138507730472</v>
      </c>
      <c r="C25">
        <f>'P2'!D31</f>
        <v>118.312245002151</v>
      </c>
      <c r="D25">
        <f>'P2'!E31</f>
        <v>100.25655664973145</v>
      </c>
      <c r="E25" s="14">
        <f>'P2'!F31</f>
        <v>4.8113632809713307</v>
      </c>
      <c r="F25" s="14">
        <f>'P2'!G31</f>
        <v>105.22417093022636</v>
      </c>
      <c r="G25">
        <f>'P2'!H31</f>
        <v>117.0024218661696</v>
      </c>
      <c r="H25" s="14">
        <f>'P2'!I31</f>
        <v>57.831900144714595</v>
      </c>
      <c r="I25">
        <f>'P2'!J31</f>
        <v>112.25305306645383</v>
      </c>
      <c r="J25">
        <f>'P2'!K31</f>
        <v>110.78300941614152</v>
      </c>
      <c r="K25">
        <f>'P2'!L31</f>
        <v>125.48294000071071</v>
      </c>
      <c r="L25">
        <f>'P2'!M31</f>
        <v>102.45963736779625</v>
      </c>
      <c r="M25">
        <f>'P2'!N31</f>
        <v>118.76169526205085</v>
      </c>
      <c r="N25" s="14">
        <f>'P2'!O31</f>
        <v>103.73217819803828</v>
      </c>
      <c r="O25">
        <f>'P2'!P31</f>
        <v>119.65448584239221</v>
      </c>
      <c r="P25">
        <f>'P2'!Q31</f>
        <v>115.33106154822703</v>
      </c>
      <c r="Q25" s="14">
        <f>'P2'!R31</f>
        <v>122.77339589340559</v>
      </c>
      <c r="R25">
        <f>'P2'!S31</f>
        <v>111.88303201951231</v>
      </c>
      <c r="S25">
        <f>'P2'!T31</f>
        <v>92.161470619619138</v>
      </c>
      <c r="T25">
        <f>'P2'!U31</f>
        <v>92.228952371343638</v>
      </c>
      <c r="U25">
        <f>'P2'!V31</f>
        <v>118.73320815578654</v>
      </c>
      <c r="V25">
        <f>'P2'!W31</f>
        <v>112.97293625180561</v>
      </c>
      <c r="W25" s="14">
        <f>'P2'!X31</f>
        <v>78.701390743349293</v>
      </c>
    </row>
    <row r="26" spans="1:23" x14ac:dyDescent="0.25">
      <c r="A26" s="12" t="s">
        <v>174</v>
      </c>
      <c r="B26">
        <f>'P2'!C32</f>
        <v>124.7019963375875</v>
      </c>
      <c r="C26">
        <f>'P2'!D32</f>
        <v>122.4786788773677</v>
      </c>
      <c r="D26">
        <f>'P2'!E32</f>
        <v>104.96206620250747</v>
      </c>
      <c r="E26" s="14">
        <f>'P2'!F32</f>
        <v>4.0755631195784474</v>
      </c>
      <c r="F26" s="14">
        <f>'P2'!G32</f>
        <v>115.90461752107353</v>
      </c>
      <c r="G26">
        <f>'P2'!H32</f>
        <v>116.6431807761068</v>
      </c>
      <c r="H26" s="14">
        <f>'P2'!I32</f>
        <v>93.623653073940446</v>
      </c>
      <c r="I26">
        <f>'P2'!J32</f>
        <v>93.965654016359707</v>
      </c>
      <c r="J26">
        <f>'P2'!K32</f>
        <v>108.60678129824393</v>
      </c>
      <c r="K26">
        <f>'P2'!L32</f>
        <v>117.38688105030248</v>
      </c>
      <c r="L26">
        <f>'P2'!M32</f>
        <v>97.822504653416971</v>
      </c>
      <c r="M26">
        <f>'P2'!N32</f>
        <v>109.5899756324815</v>
      </c>
      <c r="N26" s="14">
        <f>'P2'!O32</f>
        <v>111.89206071985838</v>
      </c>
      <c r="O26">
        <f>'P2'!P32</f>
        <v>108.19932227831568</v>
      </c>
      <c r="P26">
        <f>'P2'!Q32</f>
        <v>114.027581852575</v>
      </c>
      <c r="Q26" s="14">
        <f>'P2'!R32</f>
        <v>108.52813042152233</v>
      </c>
      <c r="R26">
        <f>'P2'!S32</f>
        <v>122.18014801376984</v>
      </c>
      <c r="S26">
        <f>'P2'!T32</f>
        <v>86.510399289651431</v>
      </c>
      <c r="T26">
        <f>'P2'!U32</f>
        <v>96.429477373729114</v>
      </c>
      <c r="U26">
        <f>'P2'!V32</f>
        <v>120.22850881698074</v>
      </c>
      <c r="V26">
        <f>'P2'!W32</f>
        <v>106.62673282881417</v>
      </c>
      <c r="W26" s="14">
        <f>'P2'!X32</f>
        <v>80.899256608627994</v>
      </c>
    </row>
    <row r="27" spans="1:23" x14ac:dyDescent="0.25">
      <c r="A27" s="12" t="s">
        <v>175</v>
      </c>
      <c r="B27">
        <f>'P3'!C31</f>
        <v>104.32767434851375</v>
      </c>
      <c r="C27">
        <f>'P3'!D31</f>
        <v>112.11421705905865</v>
      </c>
      <c r="D27">
        <f>'P3'!E31</f>
        <v>104.17277303373673</v>
      </c>
      <c r="E27" s="14">
        <f>'P3'!F31</f>
        <v>5.5517432429776896</v>
      </c>
      <c r="F27" s="14">
        <f>'P3'!G31</f>
        <v>110.33192123634355</v>
      </c>
      <c r="G27">
        <f>'P3'!H31</f>
        <v>108.28008579562176</v>
      </c>
      <c r="H27" s="14">
        <f>'P3'!I31</f>
        <v>115.42723569666001</v>
      </c>
      <c r="I27">
        <f>'P3'!J31</f>
        <v>99.386168638841866</v>
      </c>
      <c r="J27">
        <f>'P3'!K31</f>
        <v>89.772332649460679</v>
      </c>
      <c r="K27">
        <f>'P3'!L31</f>
        <v>118.05728035547183</v>
      </c>
      <c r="L27">
        <f>'P3'!M31</f>
        <v>105.68476039701858</v>
      </c>
      <c r="M27">
        <f>'P3'!N31</f>
        <v>111.36512271758738</v>
      </c>
      <c r="N27" s="14">
        <f>'P3'!O31</f>
        <v>114.94990656679856</v>
      </c>
      <c r="O27">
        <f>'P3'!P31</f>
        <v>102.334715974929</v>
      </c>
      <c r="P27">
        <f>'P3'!Q31</f>
        <v>120.68182172828318</v>
      </c>
      <c r="Q27" s="14">
        <f>'P3'!R31</f>
        <v>107.67019221769097</v>
      </c>
      <c r="R27">
        <f>'P3'!S31</f>
        <v>121.2049171556924</v>
      </c>
      <c r="S27">
        <f>'P3'!T31</f>
        <v>104.22444727066731</v>
      </c>
      <c r="T27">
        <f>'P3'!U31</f>
        <v>93.112624925034808</v>
      </c>
      <c r="U27">
        <f>'P3'!V31</f>
        <v>101.95717436916371</v>
      </c>
      <c r="V27">
        <f>'P3'!W31</f>
        <v>114.37817180282667</v>
      </c>
      <c r="W27" s="14">
        <f>'P3'!X31</f>
        <v>114.41887993309462</v>
      </c>
    </row>
    <row r="28" spans="1:23" x14ac:dyDescent="0.25">
      <c r="A28" s="12" t="s">
        <v>176</v>
      </c>
      <c r="B28">
        <f>'P3'!C32</f>
        <v>115.81606713179382</v>
      </c>
      <c r="C28">
        <f>'P3'!D32</f>
        <v>110.04036847433511</v>
      </c>
      <c r="D28">
        <f>'P3'!E32</f>
        <v>116.87168641042179</v>
      </c>
      <c r="E28" s="14">
        <f>'P3'!F32</f>
        <v>9.1658239970735469</v>
      </c>
      <c r="F28" s="14">
        <f>'P3'!G32</f>
        <v>110.70306931866716</v>
      </c>
      <c r="G28">
        <f>'P3'!H32</f>
        <v>109.67156738162936</v>
      </c>
      <c r="H28" s="14">
        <f>'P3'!I32</f>
        <v>109.1386388770282</v>
      </c>
      <c r="I28">
        <f>'P3'!J32</f>
        <v>98.86821230938898</v>
      </c>
      <c r="J28">
        <f>'P3'!K32</f>
        <v>99.117316931585236</v>
      </c>
      <c r="K28">
        <f>'P3'!L32</f>
        <v>90.686525570945065</v>
      </c>
      <c r="L28">
        <f>'P3'!M32</f>
        <v>100.06873796424904</v>
      </c>
      <c r="M28">
        <f>'P3'!N32</f>
        <v>110.41701984265914</v>
      </c>
      <c r="N28" s="14">
        <f>'P3'!O32</f>
        <v>116.12732651352442</v>
      </c>
      <c r="O28">
        <f>'P3'!P32</f>
        <v>116.93590490220629</v>
      </c>
      <c r="P28">
        <f>'P3'!Q32</f>
        <v>112.89531948307656</v>
      </c>
      <c r="Q28" s="14">
        <f>'P3'!R32</f>
        <v>110.3407831454178</v>
      </c>
      <c r="R28">
        <f>'P3'!S32</f>
        <v>117.95510537641958</v>
      </c>
      <c r="S28">
        <f>'P3'!T32</f>
        <v>114.05509654233043</v>
      </c>
      <c r="T28">
        <f>'P3'!U32</f>
        <v>111.99747455824054</v>
      </c>
      <c r="U28">
        <f>'P3'!V32</f>
        <v>112.30286646592656</v>
      </c>
      <c r="V28">
        <f>'P3'!W32</f>
        <v>100.1391071874458</v>
      </c>
      <c r="W28" s="14">
        <f>'P3'!X32</f>
        <v>101.55122609595502</v>
      </c>
    </row>
    <row r="29" spans="1:23" x14ac:dyDescent="0.25">
      <c r="A29" s="12" t="s">
        <v>177</v>
      </c>
      <c r="B29">
        <f>'P4'!C31</f>
        <v>116.10267470646079</v>
      </c>
      <c r="C29">
        <f>'P4'!D31</f>
        <v>121.6668458767179</v>
      </c>
      <c r="D29">
        <f>'P4'!E31</f>
        <v>117.27656135829119</v>
      </c>
      <c r="E29" s="14">
        <f>'P4'!F31</f>
        <v>10.638982797114584</v>
      </c>
      <c r="F29" s="14">
        <f>'P4'!G31</f>
        <v>111.64411186934311</v>
      </c>
      <c r="G29">
        <f>'P4'!H31</f>
        <v>114.79170065852466</v>
      </c>
      <c r="H29" s="14">
        <f>'P4'!I31</f>
        <v>109.69205710565799</v>
      </c>
      <c r="I29">
        <f>'P4'!J31</f>
        <v>120.88860194218833</v>
      </c>
      <c r="J29">
        <f>'P4'!K31</f>
        <v>112.33595586589564</v>
      </c>
      <c r="K29">
        <f>'P4'!L31</f>
        <v>129.25472423838136</v>
      </c>
      <c r="L29">
        <f>'P4'!M31</f>
        <v>122.46002687819042</v>
      </c>
      <c r="M29">
        <f>'P4'!N31</f>
        <v>108.5505088246457</v>
      </c>
      <c r="N29" s="14">
        <f>'P4'!O31</f>
        <v>111.63637795650972</v>
      </c>
      <c r="O29">
        <f>'P4'!P31</f>
        <v>111.81418212900309</v>
      </c>
      <c r="P29">
        <f>'P4'!Q31</f>
        <v>112.88612519451478</v>
      </c>
      <c r="Q29" s="14">
        <f>'P4'!R31</f>
        <v>111.24972022617715</v>
      </c>
      <c r="R29">
        <f>'P4'!S31</f>
        <v>105.83537466139845</v>
      </c>
      <c r="S29">
        <f>'P4'!T31</f>
        <v>105.15168160239089</v>
      </c>
      <c r="T29">
        <f>'P4'!U31</f>
        <v>89.50696163519558</v>
      </c>
      <c r="U29">
        <f>'P4'!V31</f>
        <v>93.364364394866101</v>
      </c>
      <c r="V29">
        <f>'P4'!W31</f>
        <v>114.8756363595695</v>
      </c>
      <c r="W29" s="14">
        <f>'P4'!X31</f>
        <v>97.496358971459713</v>
      </c>
    </row>
    <row r="30" spans="1:23" ht="15.75" thickBot="1" x14ac:dyDescent="0.3">
      <c r="A30" s="12" t="s">
        <v>178</v>
      </c>
      <c r="B30">
        <f>'P4'!C32</f>
        <v>129.4648288703554</v>
      </c>
      <c r="C30">
        <f>'P4'!D32</f>
        <v>120.30844474567108</v>
      </c>
      <c r="D30">
        <f>'P4'!E32</f>
        <v>125.36111615147607</v>
      </c>
      <c r="E30" s="15">
        <f>'P4'!F32</f>
        <v>48.469872357739717</v>
      </c>
      <c r="F30" s="15">
        <f>'P4'!G32</f>
        <v>126.76906740052904</v>
      </c>
      <c r="G30">
        <f>'P4'!H32</f>
        <v>123.72490073982551</v>
      </c>
      <c r="H30" s="15">
        <f>'P4'!I32</f>
        <v>124.18537184411218</v>
      </c>
      <c r="I30">
        <f>'P4'!J32</f>
        <v>119.29712190869175</v>
      </c>
      <c r="J30">
        <f>'P4'!K32</f>
        <v>115.39718262843755</v>
      </c>
      <c r="K30">
        <f>'P4'!L32</f>
        <v>112.85663017400307</v>
      </c>
      <c r="L30">
        <f>'P4'!M32</f>
        <v>114.2689412268592</v>
      </c>
      <c r="M30">
        <f>'P4'!N32</f>
        <v>108.15937755649772</v>
      </c>
      <c r="N30" s="15">
        <f>'P4'!O32</f>
        <v>117.23618578394036</v>
      </c>
      <c r="O30">
        <f>'P4'!P32</f>
        <v>113.79023476927421</v>
      </c>
      <c r="P30">
        <f>'P4'!Q32</f>
        <v>94.370227999257125</v>
      </c>
      <c r="Q30" s="15">
        <f>'P4'!R32</f>
        <v>99.079725978748684</v>
      </c>
      <c r="R30">
        <f>'P4'!S32</f>
        <v>102.89591911464515</v>
      </c>
      <c r="S30">
        <f>'P4'!T32</f>
        <v>99.43381787023867</v>
      </c>
      <c r="T30">
        <f>'P4'!U32</f>
        <v>105.84667223994919</v>
      </c>
      <c r="U30">
        <f>'P4'!V32</f>
        <v>106.10139851606495</v>
      </c>
      <c r="V30">
        <f>'P4'!W32</f>
        <v>93.298095377058331</v>
      </c>
      <c r="W30" s="15">
        <f>'P4'!X32</f>
        <v>102.57022281488173</v>
      </c>
    </row>
    <row r="32" spans="1:23" ht="15.75" thickBot="1" x14ac:dyDescent="0.3"/>
    <row r="33" spans="1:23" x14ac:dyDescent="0.25">
      <c r="B33" s="8" t="s">
        <v>32</v>
      </c>
      <c r="C33" s="8" t="s">
        <v>33</v>
      </c>
      <c r="D33" s="8" t="s">
        <v>34</v>
      </c>
      <c r="E33" s="13" t="s">
        <v>115</v>
      </c>
      <c r="F33" s="13" t="s">
        <v>116</v>
      </c>
      <c r="G33" s="8" t="s">
        <v>158</v>
      </c>
      <c r="H33" s="13" t="s">
        <v>81</v>
      </c>
      <c r="I33" s="8" t="s">
        <v>82</v>
      </c>
      <c r="J33" s="8" t="s">
        <v>66</v>
      </c>
      <c r="K33" s="8" t="s">
        <v>35</v>
      </c>
      <c r="L33" s="13" t="s">
        <v>117</v>
      </c>
      <c r="M33" s="8" t="s">
        <v>108</v>
      </c>
      <c r="N33" s="13" t="s">
        <v>36</v>
      </c>
      <c r="O33" s="8" t="s">
        <v>133</v>
      </c>
      <c r="P33" s="13" t="s">
        <v>37</v>
      </c>
      <c r="Q33" s="8" t="s">
        <v>83</v>
      </c>
      <c r="R33" s="8" t="s">
        <v>134</v>
      </c>
      <c r="S33" s="8" t="s">
        <v>38</v>
      </c>
      <c r="T33" s="8" t="s">
        <v>39</v>
      </c>
      <c r="U33" s="8" t="s">
        <v>84</v>
      </c>
      <c r="V33" s="8" t="s">
        <v>135</v>
      </c>
      <c r="W33" s="8" t="s">
        <v>40</v>
      </c>
    </row>
    <row r="34" spans="1:23" x14ac:dyDescent="0.25">
      <c r="A34" s="12" t="s">
        <v>171</v>
      </c>
      <c r="B34">
        <f>'P1'!C35</f>
        <v>127.36429211461898</v>
      </c>
      <c r="C34">
        <f>'P1'!D35</f>
        <v>107.10698751614389</v>
      </c>
      <c r="D34">
        <f>'P1'!E35</f>
        <v>104.6412125778359</v>
      </c>
      <c r="E34" s="14">
        <f>'P1'!F35</f>
        <v>32.085965932044779</v>
      </c>
      <c r="F34" s="14">
        <f>'P1'!G35</f>
        <v>33.30185294720939</v>
      </c>
      <c r="G34">
        <f>'P1'!H35</f>
        <v>95.714283279155765</v>
      </c>
      <c r="H34" s="14">
        <f>'P1'!I35</f>
        <v>45.456541168997134</v>
      </c>
      <c r="I34">
        <f>'P1'!J35</f>
        <v>106.98047504677683</v>
      </c>
      <c r="J34">
        <f>'P1'!K35</f>
        <v>107.42277776736084</v>
      </c>
      <c r="K34">
        <f>'P1'!L35</f>
        <v>88.283212108505182</v>
      </c>
      <c r="L34" s="14">
        <f>'P1'!M35</f>
        <v>1.0183726497241687</v>
      </c>
      <c r="M34">
        <f>'P1'!N35</f>
        <v>92.629910003278511</v>
      </c>
      <c r="N34" s="14">
        <f>'P1'!O35</f>
        <v>37.850265319585233</v>
      </c>
      <c r="O34">
        <f>'P1'!P35</f>
        <v>73.875263714428741</v>
      </c>
      <c r="P34" s="14">
        <f>'P1'!Q35</f>
        <v>12.340056808335223</v>
      </c>
      <c r="Q34">
        <f>'P1'!R35</f>
        <v>70.86634699903918</v>
      </c>
      <c r="R34">
        <f>'P1'!S35</f>
        <v>111.14047704683023</v>
      </c>
      <c r="S34">
        <f>'P1'!T35</f>
        <v>86.773099054349757</v>
      </c>
      <c r="T34">
        <f>'P1'!U35</f>
        <v>72.574101694761168</v>
      </c>
      <c r="U34">
        <f>'P1'!V35</f>
        <v>67.538403582368403</v>
      </c>
      <c r="V34">
        <f>'P1'!W35</f>
        <v>101.34523365112591</v>
      </c>
      <c r="W34">
        <f>'P1'!X35</f>
        <v>64.719346482548119</v>
      </c>
    </row>
    <row r="35" spans="1:23" x14ac:dyDescent="0.25">
      <c r="A35" s="12" t="s">
        <v>172</v>
      </c>
      <c r="B35">
        <f>'P1'!C36</f>
        <v>114.7002448360837</v>
      </c>
      <c r="C35">
        <f>'P1'!D36</f>
        <v>85.50528337972662</v>
      </c>
      <c r="D35">
        <f>'P1'!E36</f>
        <v>113.61243396840712</v>
      </c>
      <c r="E35" s="14">
        <f>'P1'!F36</f>
        <v>63.798594621560923</v>
      </c>
      <c r="F35" s="14">
        <f>'P1'!G36</f>
        <v>39.175027969496917</v>
      </c>
      <c r="G35">
        <f>'P1'!H36</f>
        <v>104.69641405196617</v>
      </c>
      <c r="H35" s="14">
        <f>'P1'!I36</f>
        <v>56.373087235852324</v>
      </c>
      <c r="I35">
        <f>'P1'!J36</f>
        <v>104.01708681993213</v>
      </c>
      <c r="J35">
        <f>'P1'!K36</f>
        <v>90.640184141281054</v>
      </c>
      <c r="K35">
        <f>'P1'!L36</f>
        <v>74.561791138740645</v>
      </c>
      <c r="L35" s="14">
        <f>'P1'!M36</f>
        <v>79.450139861689479</v>
      </c>
      <c r="M35">
        <f>'P1'!N36</f>
        <v>104.3181130405187</v>
      </c>
      <c r="N35" s="14">
        <f>'P1'!O36</f>
        <v>26.299229581699063</v>
      </c>
      <c r="O35">
        <f>'P1'!P36</f>
        <v>84.372380398794746</v>
      </c>
      <c r="P35" s="14">
        <f>'P1'!Q36</f>
        <v>29.199016110089303</v>
      </c>
      <c r="Q35">
        <f>'P1'!R36</f>
        <v>113.56810551190857</v>
      </c>
      <c r="R35">
        <f>'P1'!S36</f>
        <v>100.53219375744693</v>
      </c>
      <c r="S35">
        <f>'P1'!T36</f>
        <v>110.12164983951278</v>
      </c>
      <c r="T35">
        <f>'P1'!U36</f>
        <v>96.235279010291762</v>
      </c>
      <c r="U35">
        <f>'P1'!V36</f>
        <v>77.843224222465039</v>
      </c>
      <c r="V35">
        <f>'P1'!W36</f>
        <v>86.739389063230661</v>
      </c>
      <c r="W35">
        <f>'P1'!X36</f>
        <v>83.068672856604692</v>
      </c>
    </row>
    <row r="36" spans="1:23" x14ac:dyDescent="0.25">
      <c r="A36" s="12" t="s">
        <v>173</v>
      </c>
      <c r="B36">
        <f>'P2'!C35</f>
        <v>112.39004024411837</v>
      </c>
      <c r="C36">
        <f>'P2'!D35</f>
        <v>97.707505474440083</v>
      </c>
      <c r="D36">
        <f>'P2'!E35</f>
        <v>116.04794813906739</v>
      </c>
      <c r="E36" s="14">
        <f>'P2'!F35</f>
        <v>113.71628627469474</v>
      </c>
      <c r="F36" s="14">
        <f>'P2'!G35</f>
        <v>88.399421336195587</v>
      </c>
      <c r="G36">
        <f>'P2'!H35</f>
        <v>96.193602577188031</v>
      </c>
      <c r="H36" s="14">
        <f>'P2'!I35</f>
        <v>50.299629047381877</v>
      </c>
      <c r="I36">
        <f>'P2'!J35</f>
        <v>114.97458355180461</v>
      </c>
      <c r="J36">
        <f>'P2'!K35</f>
        <v>108.41005681441035</v>
      </c>
      <c r="K36">
        <f>'P2'!L35</f>
        <v>84.387292619910667</v>
      </c>
      <c r="L36" s="14">
        <f>'P2'!M35</f>
        <v>84.142817207953712</v>
      </c>
      <c r="M36">
        <f>'P2'!N35</f>
        <v>100.36525130519082</v>
      </c>
      <c r="N36" s="14">
        <f>'P2'!O35</f>
        <v>29.903600381550156</v>
      </c>
      <c r="O36">
        <f>'P2'!P35</f>
        <v>82.597975445291638</v>
      </c>
      <c r="P36" s="14">
        <f>'P2'!Q35</f>
        <v>43.515883908912571</v>
      </c>
      <c r="Q36">
        <f>'P2'!R35</f>
        <v>82.588401909579844</v>
      </c>
      <c r="R36">
        <f>'P2'!S35</f>
        <v>109.38017509987088</v>
      </c>
      <c r="S36">
        <f>'P2'!T35</f>
        <v>89.512519988343456</v>
      </c>
      <c r="T36">
        <f>'P2'!U35</f>
        <v>68.444864983837235</v>
      </c>
      <c r="U36">
        <f>'P2'!V35</f>
        <v>76.294191347202002</v>
      </c>
      <c r="V36">
        <f>'P2'!W35</f>
        <v>108.2229058662886</v>
      </c>
      <c r="W36">
        <f>'P2'!X35</f>
        <v>94.240601291984632</v>
      </c>
    </row>
    <row r="37" spans="1:23" x14ac:dyDescent="0.25">
      <c r="A37" s="12" t="s">
        <v>174</v>
      </c>
      <c r="B37">
        <f>'P2'!C36</f>
        <v>116.85453798119087</v>
      </c>
      <c r="C37">
        <f>'P2'!D36</f>
        <v>98.765614671462927</v>
      </c>
      <c r="D37">
        <f>'P2'!E36</f>
        <v>110.01541421947823</v>
      </c>
      <c r="E37" s="14">
        <f>'P2'!F36</f>
        <v>106.87712359617028</v>
      </c>
      <c r="F37" s="14">
        <f>'P2'!G36</f>
        <v>99.794030341054537</v>
      </c>
      <c r="G37">
        <f>'P2'!H36</f>
        <v>112.20794848153533</v>
      </c>
      <c r="H37" s="14">
        <f>'P2'!I36</f>
        <v>47.484581463187965</v>
      </c>
      <c r="I37">
        <f>'P2'!J36</f>
        <v>107.04843540187458</v>
      </c>
      <c r="J37">
        <f>'P2'!K36</f>
        <v>96.253729051475446</v>
      </c>
      <c r="K37">
        <f>'P2'!L36</f>
        <v>71.120629298468273</v>
      </c>
      <c r="L37" s="14">
        <f>'P2'!M36</f>
        <v>79.830445288350106</v>
      </c>
      <c r="M37">
        <f>'P2'!N36</f>
        <v>115.1298616310323</v>
      </c>
      <c r="N37" s="14">
        <f>'P2'!O36</f>
        <v>44.562201311948975</v>
      </c>
      <c r="O37">
        <f>'P2'!P36</f>
        <v>100.65249629335608</v>
      </c>
      <c r="P37" s="14">
        <f>'P2'!Q36</f>
        <v>39.020408389618197</v>
      </c>
      <c r="Q37">
        <f>'P2'!R36</f>
        <v>117.65898739866336</v>
      </c>
      <c r="R37">
        <f>'P2'!S36</f>
        <v>109.25626397098343</v>
      </c>
      <c r="S37">
        <f>'P2'!T36</f>
        <v>117.23160297107482</v>
      </c>
      <c r="T37">
        <f>'P2'!U36</f>
        <v>99.948335499986285</v>
      </c>
      <c r="U37">
        <f>'P2'!V36</f>
        <v>77.800933551076142</v>
      </c>
      <c r="V37">
        <f>'P2'!W36</f>
        <v>91.816239581817456</v>
      </c>
      <c r="W37">
        <f>'P2'!X36</f>
        <v>88.666935500759763</v>
      </c>
    </row>
    <row r="38" spans="1:23" x14ac:dyDescent="0.25">
      <c r="A38" s="12" t="s">
        <v>175</v>
      </c>
      <c r="B38">
        <f>'P3'!C35</f>
        <v>104.80589371581644</v>
      </c>
      <c r="C38">
        <f>'P3'!D35</f>
        <v>108.43652479325183</v>
      </c>
      <c r="D38">
        <f>'P3'!E35</f>
        <v>107.46139107238028</v>
      </c>
      <c r="E38" s="14">
        <f>'P3'!F35</f>
        <v>101.06009828575424</v>
      </c>
      <c r="F38" s="14">
        <f>'P3'!G35</f>
        <v>103.6852466386392</v>
      </c>
      <c r="G38">
        <f>'P3'!H35</f>
        <v>109.90327190838303</v>
      </c>
      <c r="H38" s="14">
        <f>'P3'!I35</f>
        <v>52.586831471198558</v>
      </c>
      <c r="I38">
        <f>'P3'!J35</f>
        <v>114.2921424937316</v>
      </c>
      <c r="J38">
        <f>'P3'!K35</f>
        <v>113.86620434343307</v>
      </c>
      <c r="K38">
        <f>'P3'!L35</f>
        <v>88.900709263803222</v>
      </c>
      <c r="L38" s="14">
        <f>'P3'!M35</f>
        <v>114.9991528834348</v>
      </c>
      <c r="M38">
        <f>'P3'!N35</f>
        <v>104.07962182511167</v>
      </c>
      <c r="N38" s="14">
        <f>'P3'!O35</f>
        <v>91.066009512945783</v>
      </c>
      <c r="O38">
        <f>'P3'!P35</f>
        <v>103.25348147963432</v>
      </c>
      <c r="P38" s="14">
        <f>'P3'!Q35</f>
        <v>90.868498197003618</v>
      </c>
      <c r="Q38">
        <f>'P3'!R35</f>
        <v>111.058314523063</v>
      </c>
      <c r="R38">
        <f>'P3'!S35</f>
        <v>117.66169120885215</v>
      </c>
      <c r="S38">
        <f>'P3'!T35</f>
        <v>91.734982484704801</v>
      </c>
      <c r="T38">
        <f>'P3'!U35</f>
        <v>117.58067960169866</v>
      </c>
      <c r="U38">
        <f>'P3'!V35</f>
        <v>92.518472363678782</v>
      </c>
      <c r="V38">
        <f>'P3'!W35</f>
        <v>124.48924586848264</v>
      </c>
      <c r="W38">
        <f>'P3'!X35</f>
        <v>113.24680141101624</v>
      </c>
    </row>
    <row r="39" spans="1:23" x14ac:dyDescent="0.25">
      <c r="A39" s="12" t="s">
        <v>176</v>
      </c>
      <c r="B39">
        <f>'P3'!C36</f>
        <v>114.83838409461322</v>
      </c>
      <c r="C39">
        <f>'P3'!D36</f>
        <v>111.30584099706795</v>
      </c>
      <c r="D39">
        <f>'P3'!E36</f>
        <v>112.25455085206977</v>
      </c>
      <c r="E39" s="14">
        <f>'P3'!F36</f>
        <v>111.1863063879114</v>
      </c>
      <c r="F39" s="14">
        <f>'P3'!G36</f>
        <v>110.86739905725371</v>
      </c>
      <c r="G39">
        <f>'P3'!H36</f>
        <v>110.28660005751642</v>
      </c>
      <c r="H39" s="14">
        <f>'P3'!I36</f>
        <v>84.465586796848029</v>
      </c>
      <c r="I39">
        <f>'P3'!J36</f>
        <v>84.992243174022235</v>
      </c>
      <c r="J39">
        <f>'P3'!K36</f>
        <v>103.50056283491864</v>
      </c>
      <c r="K39">
        <f>'P3'!L36</f>
        <v>68.353948189141974</v>
      </c>
      <c r="L39" s="14">
        <f>'P3'!M36</f>
        <v>98.674990319300093</v>
      </c>
      <c r="M39">
        <f>'P3'!N36</f>
        <v>122.74102186056439</v>
      </c>
      <c r="N39" s="14">
        <f>'P3'!O36</f>
        <v>97.443670542040536</v>
      </c>
      <c r="O39">
        <f>'P3'!P36</f>
        <v>123.72258957021587</v>
      </c>
      <c r="P39" s="14">
        <f>'P3'!Q36</f>
        <v>103.18590436477602</v>
      </c>
      <c r="Q39">
        <f>'P3'!R36</f>
        <v>108.27454204428308</v>
      </c>
      <c r="R39">
        <f>'P3'!S36</f>
        <v>103.35865089371619</v>
      </c>
      <c r="S39">
        <f>'P3'!T36</f>
        <v>120.63783590561795</v>
      </c>
      <c r="T39">
        <f>'P3'!U36</f>
        <v>86.438393431990022</v>
      </c>
      <c r="U39">
        <f>'P3'!V36</f>
        <v>93.48158787909351</v>
      </c>
      <c r="V39">
        <f>'P3'!W36</f>
        <v>90.241285454306748</v>
      </c>
      <c r="W39">
        <f>'P3'!X36</f>
        <v>99.389567727253919</v>
      </c>
    </row>
    <row r="40" spans="1:23" x14ac:dyDescent="0.25">
      <c r="A40" s="12" t="s">
        <v>177</v>
      </c>
      <c r="B40">
        <f>'P4'!C35</f>
        <v>110.95609691786987</v>
      </c>
      <c r="C40">
        <f>'P4'!D35</f>
        <v>110.22880582083093</v>
      </c>
      <c r="D40">
        <f>'P4'!E35</f>
        <v>114.76432867290842</v>
      </c>
      <c r="E40" s="14">
        <f>'P4'!F35</f>
        <v>110.55715591421364</v>
      </c>
      <c r="F40" s="14">
        <f>'P4'!G35</f>
        <v>93.411791477976806</v>
      </c>
      <c r="G40">
        <f>'P4'!H35</f>
        <v>103.45143394184031</v>
      </c>
      <c r="H40" s="14">
        <f>'P4'!I35</f>
        <v>49.928548976258824</v>
      </c>
      <c r="I40">
        <f>'P4'!J35</f>
        <v>105.76770292410617</v>
      </c>
      <c r="J40">
        <f>'P4'!K35</f>
        <v>103.31362623032359</v>
      </c>
      <c r="K40">
        <f>'P4'!L35</f>
        <v>73.567670576257541</v>
      </c>
      <c r="L40" s="14">
        <f>'P4'!M35</f>
        <v>99.456261381990501</v>
      </c>
      <c r="M40">
        <f>'P4'!N35</f>
        <v>131.77848197033939</v>
      </c>
      <c r="N40" s="14">
        <f>'P4'!O35</f>
        <v>95.404752574736634</v>
      </c>
      <c r="O40">
        <f>'P4'!P35</f>
        <v>124.24845630957677</v>
      </c>
      <c r="P40" s="14">
        <f>'P4'!Q35</f>
        <v>94.819856461042036</v>
      </c>
      <c r="Q40">
        <f>'P4'!R35</f>
        <v>109.3316340208191</v>
      </c>
      <c r="R40">
        <f>'P4'!S35</f>
        <v>103.76867601335937</v>
      </c>
      <c r="S40">
        <f>'P4'!T35</f>
        <v>99.62329873465697</v>
      </c>
      <c r="T40">
        <f>'P4'!U35</f>
        <v>84.030251920363256</v>
      </c>
      <c r="U40">
        <f>'P4'!V35</f>
        <v>86.086373305262498</v>
      </c>
      <c r="V40">
        <f>'P4'!W35</f>
        <v>115.92547711536612</v>
      </c>
      <c r="W40">
        <f>'P4'!X35</f>
        <v>112.41966409891597</v>
      </c>
    </row>
    <row r="41" spans="1:23" ht="15.75" thickBot="1" x14ac:dyDescent="0.3">
      <c r="A41" s="12" t="s">
        <v>178</v>
      </c>
      <c r="B41">
        <f>'P4'!C36</f>
        <v>111.01504904755583</v>
      </c>
      <c r="C41">
        <f>'P4'!D36</f>
        <v>105.65601612407092</v>
      </c>
      <c r="D41">
        <f>'P4'!E36</f>
        <v>110.62213594654918</v>
      </c>
      <c r="E41" s="15">
        <f>'P4'!F36</f>
        <v>100.36355550909309</v>
      </c>
      <c r="F41" s="15">
        <f>'P4'!G36</f>
        <v>99.358033106738844</v>
      </c>
      <c r="G41">
        <f>'P4'!H36</f>
        <v>101.61462964390779</v>
      </c>
      <c r="H41" s="15">
        <f>'P4'!I36</f>
        <v>52.653009328511068</v>
      </c>
      <c r="I41">
        <f>'P4'!J36</f>
        <v>100.03501585902328</v>
      </c>
      <c r="J41">
        <f>'P4'!K36</f>
        <v>99.726493395110467</v>
      </c>
      <c r="K41">
        <f>'P4'!L36</f>
        <v>66.267046418215031</v>
      </c>
      <c r="L41" s="15">
        <f>'P4'!M36</f>
        <v>93.98201590409036</v>
      </c>
      <c r="M41">
        <f>'P4'!N36</f>
        <v>119.34773354414563</v>
      </c>
      <c r="N41" s="15">
        <f>'P4'!O36</f>
        <v>100.7046438118485</v>
      </c>
      <c r="O41">
        <f>'P4'!P36</f>
        <v>112.61134382090457</v>
      </c>
      <c r="P41" s="15">
        <f>'P4'!Q36</f>
        <v>81.153350080350691</v>
      </c>
      <c r="Q41">
        <f>'P4'!R36</f>
        <v>107.08064836158809</v>
      </c>
      <c r="R41">
        <f>'P4'!S36</f>
        <v>101.99484244687922</v>
      </c>
      <c r="S41">
        <f>'P4'!T36</f>
        <v>114.75420634581764</v>
      </c>
      <c r="T41">
        <f>'P4'!U36</f>
        <v>99.699386788856174</v>
      </c>
      <c r="U41">
        <f>'P4'!V36</f>
        <v>93.157709694597159</v>
      </c>
      <c r="V41">
        <f>'P4'!W36</f>
        <v>98.526523743136096</v>
      </c>
      <c r="W41">
        <f>'P4'!X36</f>
        <v>105.30397144480152</v>
      </c>
    </row>
    <row r="44" spans="1:23" x14ac:dyDescent="0.25">
      <c r="B44" s="8" t="s">
        <v>41</v>
      </c>
      <c r="C44" s="8" t="s">
        <v>136</v>
      </c>
      <c r="D44" s="8" t="s">
        <v>67</v>
      </c>
      <c r="E44" s="8" t="s">
        <v>110</v>
      </c>
      <c r="F44" s="8" t="s">
        <v>42</v>
      </c>
      <c r="G44" s="8" t="s">
        <v>68</v>
      </c>
      <c r="H44" s="8" t="s">
        <v>85</v>
      </c>
      <c r="I44" s="8" t="s">
        <v>43</v>
      </c>
      <c r="J44" s="8" t="s">
        <v>109</v>
      </c>
      <c r="K44" s="8" t="s">
        <v>73</v>
      </c>
      <c r="L44" s="8" t="s">
        <v>44</v>
      </c>
      <c r="M44" s="8" t="s">
        <v>86</v>
      </c>
      <c r="N44" s="8" t="s">
        <v>45</v>
      </c>
      <c r="O44" s="8" t="s">
        <v>137</v>
      </c>
      <c r="P44" s="8" t="s">
        <v>138</v>
      </c>
      <c r="Q44" s="8" t="s">
        <v>87</v>
      </c>
      <c r="R44" s="8" t="s">
        <v>74</v>
      </c>
      <c r="S44" s="8" t="s">
        <v>69</v>
      </c>
      <c r="T44" s="8" t="s">
        <v>139</v>
      </c>
      <c r="U44" s="8" t="s">
        <v>140</v>
      </c>
      <c r="V44" s="8" t="s">
        <v>46</v>
      </c>
      <c r="W44" s="8" t="s">
        <v>118</v>
      </c>
    </row>
    <row r="45" spans="1:23" x14ac:dyDescent="0.25">
      <c r="A45" s="12" t="s">
        <v>171</v>
      </c>
      <c r="B45">
        <f>'P1'!C39</f>
        <v>88.051715017389682</v>
      </c>
      <c r="C45">
        <f>'P1'!D39</f>
        <v>123.2041446561357</v>
      </c>
      <c r="D45">
        <f>'P1'!E39</f>
        <v>93.559280276234645</v>
      </c>
      <c r="E45">
        <f>'P1'!F39</f>
        <v>106.47627976428917</v>
      </c>
      <c r="F45">
        <f>'P1'!G39</f>
        <v>106.33758515142166</v>
      </c>
      <c r="G45">
        <f>'P1'!H39</f>
        <v>110.61879038815241</v>
      </c>
      <c r="H45">
        <f>'P1'!I39</f>
        <v>59.16868916385836</v>
      </c>
      <c r="I45">
        <f>'P1'!J39</f>
        <v>70.876310901484302</v>
      </c>
      <c r="J45">
        <f>'P1'!K39</f>
        <v>74.169817034886734</v>
      </c>
      <c r="K45">
        <f>'P1'!L39</f>
        <v>104.19770982520555</v>
      </c>
      <c r="L45">
        <f>'P1'!M39</f>
        <v>98.148602832007455</v>
      </c>
      <c r="M45">
        <f>'P1'!N39</f>
        <v>67.48371121274262</v>
      </c>
      <c r="N45">
        <f>'P1'!O39</f>
        <v>85.774636027212097</v>
      </c>
      <c r="O45">
        <f>'P1'!P39</f>
        <v>67.53680353963999</v>
      </c>
      <c r="P45">
        <f>'P1'!Q39</f>
        <v>109.72149369897946</v>
      </c>
      <c r="Q45">
        <f>'P1'!R39</f>
        <v>116.02166194210868</v>
      </c>
      <c r="R45">
        <f>'P1'!S39</f>
        <v>120.32384955734614</v>
      </c>
      <c r="S45">
        <f>'P1'!T39</f>
        <v>108.06632222565034</v>
      </c>
      <c r="T45">
        <f>'P1'!U39</f>
        <v>94.733493451245593</v>
      </c>
      <c r="U45">
        <f>'P1'!V39</f>
        <v>91.925709379739132</v>
      </c>
      <c r="V45">
        <f>'P1'!W39</f>
        <v>105.79098873663104</v>
      </c>
      <c r="W45">
        <f>'P1'!X39</f>
        <v>110.32903719587968</v>
      </c>
    </row>
    <row r="46" spans="1:23" x14ac:dyDescent="0.25">
      <c r="A46" s="12" t="s">
        <v>172</v>
      </c>
      <c r="B46">
        <f>'P1'!C40</f>
        <v>104.89831035260602</v>
      </c>
      <c r="C46">
        <f>'P1'!D40</f>
        <v>106.9062548829429</v>
      </c>
      <c r="D46">
        <f>'P1'!E40</f>
        <v>100.64866959515398</v>
      </c>
      <c r="E46">
        <f>'P1'!F40</f>
        <v>116.3122515203531</v>
      </c>
      <c r="F46">
        <f>'P1'!G40</f>
        <v>112.33701809082402</v>
      </c>
      <c r="G46">
        <f>'P1'!H40</f>
        <v>108.62200979230695</v>
      </c>
      <c r="H46">
        <f>'P1'!I40</f>
        <v>87.078234475579748</v>
      </c>
      <c r="I46">
        <f>'P1'!J40</f>
        <v>56.464580588231627</v>
      </c>
      <c r="J46">
        <f>'P1'!K40</f>
        <v>73.079897019977238</v>
      </c>
      <c r="K46">
        <f>'P1'!L40</f>
        <v>63.091739381676668</v>
      </c>
      <c r="L46">
        <f>'P1'!M40</f>
        <v>99.421764103927785</v>
      </c>
      <c r="M46">
        <f>'P1'!N40</f>
        <v>105.63603914422717</v>
      </c>
      <c r="N46">
        <f>'P1'!O40</f>
        <v>93.278000037501002</v>
      </c>
      <c r="O46">
        <f>'P1'!P40</f>
        <v>94.19478815627464</v>
      </c>
      <c r="P46">
        <f>'P1'!Q40</f>
        <v>113.9212058503835</v>
      </c>
      <c r="Q46">
        <f>'P1'!R40</f>
        <v>115.94493262035976</v>
      </c>
      <c r="R46">
        <f>'P1'!S40</f>
        <v>114.13204784445949</v>
      </c>
      <c r="S46">
        <f>'P1'!T40</f>
        <v>109.42624945097967</v>
      </c>
      <c r="T46">
        <f>'P1'!U40</f>
        <v>100.16902042270448</v>
      </c>
      <c r="U46">
        <f>'P1'!V40</f>
        <v>133.90832141540145</v>
      </c>
      <c r="V46">
        <f>'P1'!W40</f>
        <v>79.969390091667208</v>
      </c>
      <c r="W46">
        <f>'P1'!X40</f>
        <v>101.81219157557049</v>
      </c>
    </row>
    <row r="47" spans="1:23" x14ac:dyDescent="0.25">
      <c r="A47" s="12" t="s">
        <v>173</v>
      </c>
      <c r="B47">
        <f>'P2'!C39</f>
        <v>110.43497636788764</v>
      </c>
      <c r="C47">
        <f>'P2'!D39</f>
        <v>114.01255996320612</v>
      </c>
      <c r="D47">
        <f>'P2'!E39</f>
        <v>105.8233730820731</v>
      </c>
      <c r="E47">
        <f>'P2'!F39</f>
        <v>110.36282459874273</v>
      </c>
      <c r="F47">
        <f>'P2'!G39</f>
        <v>107.91838181366791</v>
      </c>
      <c r="G47">
        <f>'P2'!H39</f>
        <v>104.38909398183853</v>
      </c>
      <c r="H47">
        <f>'P2'!I39</f>
        <v>82.673590810689973</v>
      </c>
      <c r="I47">
        <f>'P2'!J39</f>
        <v>67.610410704438806</v>
      </c>
      <c r="J47">
        <f>'P2'!K39</f>
        <v>66.689716770010662</v>
      </c>
      <c r="K47">
        <f>'P2'!L39</f>
        <v>106.76940186100681</v>
      </c>
      <c r="L47">
        <f>'P2'!M39</f>
        <v>108.54112863667574</v>
      </c>
      <c r="M47">
        <f>'P2'!N39</f>
        <v>109.30919083508108</v>
      </c>
      <c r="N47">
        <f>'P2'!O39</f>
        <v>98.992382934034268</v>
      </c>
      <c r="O47">
        <f>'P2'!P39</f>
        <v>111.62174454484197</v>
      </c>
      <c r="P47">
        <f>'P2'!Q39</f>
        <v>115.25964919850706</v>
      </c>
      <c r="Q47">
        <f>'P2'!R39</f>
        <v>110.20482234268651</v>
      </c>
      <c r="R47">
        <f>'P2'!S39</f>
        <v>125.14778841717471</v>
      </c>
      <c r="S47">
        <f>'P2'!T39</f>
        <v>108.95660451984233</v>
      </c>
      <c r="T47">
        <f>'P2'!U39</f>
        <v>104.51818104670024</v>
      </c>
      <c r="U47">
        <f>'P2'!V39</f>
        <v>85.023465743002077</v>
      </c>
      <c r="V47">
        <f>'P2'!W39</f>
        <v>101.51609926482008</v>
      </c>
      <c r="W47">
        <f>'P2'!X39</f>
        <v>105.92354495574028</v>
      </c>
    </row>
    <row r="48" spans="1:23" x14ac:dyDescent="0.25">
      <c r="A48" s="12" t="s">
        <v>174</v>
      </c>
      <c r="B48">
        <f>'P2'!C40</f>
        <v>125.91919746139799</v>
      </c>
      <c r="C48">
        <f>'P2'!D40</f>
        <v>117.69669778933294</v>
      </c>
      <c r="D48">
        <f>'P2'!E40</f>
        <v>110.43991880299086</v>
      </c>
      <c r="E48">
        <f>'P2'!F40</f>
        <v>103.15901139331017</v>
      </c>
      <c r="F48">
        <f>'P2'!G40</f>
        <v>118.81489454383136</v>
      </c>
      <c r="G48">
        <f>'P2'!H40</f>
        <v>106.8643588818879</v>
      </c>
      <c r="H48">
        <f>'P2'!I40</f>
        <v>103.96988208473566</v>
      </c>
      <c r="I48">
        <f>'P2'!J40</f>
        <v>73.363249497358979</v>
      </c>
      <c r="J48">
        <f>'P2'!K40</f>
        <v>83.738549366596047</v>
      </c>
      <c r="K48">
        <f>'P2'!L40</f>
        <v>80.215215806977682</v>
      </c>
      <c r="L48">
        <f>'P2'!M40</f>
        <v>104.10733626414222</v>
      </c>
      <c r="M48">
        <f>'P2'!N40</f>
        <v>110.17598498511565</v>
      </c>
      <c r="N48">
        <f>'P2'!O40</f>
        <v>101.84440148947287</v>
      </c>
      <c r="O48">
        <f>'P2'!P40</f>
        <v>111.05425959464202</v>
      </c>
      <c r="P48">
        <f>'P2'!Q40</f>
        <v>95.56334480949576</v>
      </c>
      <c r="Q48">
        <f>'P2'!R40</f>
        <v>119.58560308544159</v>
      </c>
      <c r="R48">
        <f>'P2'!S40</f>
        <v>111.59029976087808</v>
      </c>
      <c r="S48">
        <f>'P2'!T40</f>
        <v>104.83858315855024</v>
      </c>
      <c r="T48">
        <f>'P2'!U40</f>
        <v>94.310495886043029</v>
      </c>
      <c r="U48">
        <f>'P2'!V40</f>
        <v>110.94809453195199</v>
      </c>
      <c r="V48">
        <f>'P2'!W40</f>
        <v>94.038661955365001</v>
      </c>
      <c r="W48">
        <f>'P2'!X40</f>
        <v>95.457374330864937</v>
      </c>
    </row>
    <row r="49" spans="1:23" x14ac:dyDescent="0.25">
      <c r="A49" s="12" t="s">
        <v>175</v>
      </c>
      <c r="B49">
        <f>'P3'!C39</f>
        <v>101.45329997741781</v>
      </c>
      <c r="C49">
        <f>'P3'!D39</f>
        <v>107.47741534632273</v>
      </c>
      <c r="D49">
        <f>'P3'!E39</f>
        <v>114.45683642036232</v>
      </c>
      <c r="E49">
        <f>'P3'!F39</f>
        <v>123.56032356387945</v>
      </c>
      <c r="F49">
        <f>'P3'!G39</f>
        <v>113.622562541899</v>
      </c>
      <c r="G49">
        <f>'P3'!H39</f>
        <v>118.69315268055172</v>
      </c>
      <c r="H49">
        <f>'P3'!I39</f>
        <v>119.35589399022201</v>
      </c>
      <c r="I49">
        <f>'P3'!J39</f>
        <v>93.044764552808815</v>
      </c>
      <c r="J49">
        <f>'P3'!K39</f>
        <v>120.34276265918274</v>
      </c>
      <c r="K49">
        <f>'P3'!L39</f>
        <v>123.25319164664919</v>
      </c>
      <c r="L49">
        <f>'P3'!M39</f>
        <v>112.19887054665358</v>
      </c>
      <c r="M49">
        <f>'P3'!N39</f>
        <v>102.29465529007287</v>
      </c>
      <c r="N49">
        <f>'P3'!O39</f>
        <v>100.92967850061152</v>
      </c>
      <c r="O49">
        <f>'P3'!P39</f>
        <v>108.75773864818912</v>
      </c>
      <c r="P49">
        <f>'P3'!Q39</f>
        <v>103.05819575729529</v>
      </c>
      <c r="Q49">
        <f>'P3'!R39</f>
        <v>97.071996410319855</v>
      </c>
      <c r="R49">
        <f>'P3'!S39</f>
        <v>96.66058531644893</v>
      </c>
      <c r="S49">
        <f>'P3'!T39</f>
        <v>98.35114621737732</v>
      </c>
      <c r="T49">
        <f>'P3'!U39</f>
        <v>103.54968775554019</v>
      </c>
      <c r="U49">
        <f>'P3'!V39</f>
        <v>84.690574077454144</v>
      </c>
      <c r="V49">
        <f>'P3'!W39</f>
        <v>112.42276526312726</v>
      </c>
      <c r="W49">
        <f>'P3'!X39</f>
        <v>111.1194576491414</v>
      </c>
    </row>
    <row r="50" spans="1:23" x14ac:dyDescent="0.25">
      <c r="A50" s="12" t="s">
        <v>176</v>
      </c>
      <c r="B50">
        <f>'P3'!C40</f>
        <v>124.75397011123897</v>
      </c>
      <c r="C50">
        <f>'P3'!D40</f>
        <v>118.50078046256587</v>
      </c>
      <c r="D50">
        <f>'P3'!E40</f>
        <v>120.9605065127318</v>
      </c>
      <c r="E50">
        <f>'P3'!F40</f>
        <v>116.28906647046374</v>
      </c>
      <c r="F50">
        <f>'P3'!G40</f>
        <v>116.33378066921729</v>
      </c>
      <c r="G50">
        <f>'P3'!H40</f>
        <v>112.85525879822043</v>
      </c>
      <c r="H50">
        <f>'P3'!I40</f>
        <v>118.25572237419347</v>
      </c>
      <c r="I50">
        <f>'P3'!J40</f>
        <v>90.49941384693021</v>
      </c>
      <c r="J50">
        <f>'P3'!K40</f>
        <v>107.0558069872157</v>
      </c>
      <c r="K50">
        <f>'P3'!L40</f>
        <v>97.841647143616257</v>
      </c>
      <c r="L50">
        <f>'P3'!M40</f>
        <v>108.86723785346253</v>
      </c>
      <c r="M50">
        <f>'P3'!N40</f>
        <v>104.79015269924166</v>
      </c>
      <c r="N50">
        <f>'P3'!O40</f>
        <v>114.7654250897692</v>
      </c>
      <c r="O50">
        <f>'P3'!P40</f>
        <v>96.652451783462993</v>
      </c>
      <c r="P50">
        <f>'P3'!Q40</f>
        <v>85.302490922296869</v>
      </c>
      <c r="Q50">
        <f>'P3'!R40</f>
        <v>93.184167643040482</v>
      </c>
      <c r="R50">
        <f>'P3'!S40</f>
        <v>112.11170820808785</v>
      </c>
      <c r="S50">
        <f>'P3'!T40</f>
        <v>94.209761640695476</v>
      </c>
      <c r="T50">
        <f>'P3'!U40</f>
        <v>89.862732215085501</v>
      </c>
      <c r="U50">
        <f>'P3'!V40</f>
        <v>94.004683306502713</v>
      </c>
      <c r="V50">
        <f>'P3'!W40</f>
        <v>86.639020578976542</v>
      </c>
      <c r="W50">
        <f>'P3'!X40</f>
        <v>107.80235201237794</v>
      </c>
    </row>
    <row r="51" spans="1:23" x14ac:dyDescent="0.25">
      <c r="A51" s="12" t="s">
        <v>177</v>
      </c>
      <c r="B51">
        <f>'P4'!C39</f>
        <v>102.12787332988118</v>
      </c>
      <c r="C51">
        <f>'P4'!D39</f>
        <v>119.45904123080673</v>
      </c>
      <c r="D51">
        <f>'P4'!E39</f>
        <v>109.92407449065998</v>
      </c>
      <c r="E51">
        <f>'P4'!F39</f>
        <v>109.32499953677083</v>
      </c>
      <c r="F51">
        <f>'P4'!G39</f>
        <v>101.40505577065764</v>
      </c>
      <c r="G51">
        <f>'P4'!H39</f>
        <v>113.36414924802625</v>
      </c>
      <c r="H51">
        <f>'P4'!I39</f>
        <v>107.61967175700613</v>
      </c>
      <c r="I51">
        <f>'P4'!J39</f>
        <v>87.858917886270433</v>
      </c>
      <c r="J51">
        <f>'P4'!K39</f>
        <v>118.68155552302551</v>
      </c>
      <c r="K51">
        <f>'P4'!L39</f>
        <v>117.08764916393415</v>
      </c>
      <c r="L51">
        <f>'P4'!M39</f>
        <v>116.17300023737234</v>
      </c>
      <c r="M51">
        <f>'P4'!N39</f>
        <v>103.13487427439476</v>
      </c>
      <c r="N51">
        <f>'P4'!O39</f>
        <v>120.49549928449457</v>
      </c>
      <c r="O51">
        <f>'P4'!P39</f>
        <v>122.22490076352011</v>
      </c>
      <c r="P51">
        <f>'P4'!Q39</f>
        <v>112.03376459533176</v>
      </c>
      <c r="Q51">
        <f>'P4'!R39</f>
        <v>113.12822699527013</v>
      </c>
      <c r="R51">
        <f>'P4'!S39</f>
        <v>122.57812069424946</v>
      </c>
      <c r="S51">
        <f>'P4'!T39</f>
        <v>115.00313218730835</v>
      </c>
      <c r="T51">
        <f>'P4'!U39</f>
        <v>133.04108115172934</v>
      </c>
      <c r="U51">
        <f>'P4'!V39</f>
        <v>107.28309490340358</v>
      </c>
      <c r="V51">
        <f>'P4'!W39</f>
        <v>121.87960430231124</v>
      </c>
      <c r="W51">
        <f>'P4'!X39</f>
        <v>112.38690870338628</v>
      </c>
    </row>
    <row r="52" spans="1:23" x14ac:dyDescent="0.25">
      <c r="A52" s="12" t="s">
        <v>178</v>
      </c>
      <c r="B52">
        <f>'P4'!C40</f>
        <v>121.64955830685503</v>
      </c>
      <c r="C52">
        <f>'P4'!D40</f>
        <v>111.78779583815972</v>
      </c>
      <c r="D52">
        <f>'P4'!E40</f>
        <v>104.38128531470699</v>
      </c>
      <c r="E52">
        <f>'P4'!F40</f>
        <v>109.55224009325808</v>
      </c>
      <c r="F52">
        <f>'P4'!G40</f>
        <v>115.89757437102601</v>
      </c>
      <c r="G52">
        <f>'P4'!H40</f>
        <v>110.25102186455824</v>
      </c>
      <c r="H52">
        <f>'P4'!I40</f>
        <v>107.40850560758439</v>
      </c>
      <c r="I52">
        <f>'P4'!J40</f>
        <v>86.302202549186759</v>
      </c>
      <c r="J52">
        <f>'P4'!K40</f>
        <v>111.22818658652334</v>
      </c>
      <c r="K52">
        <f>'P4'!L40</f>
        <v>103.29292664009301</v>
      </c>
      <c r="L52">
        <f>'P4'!M40</f>
        <v>96.07229540400381</v>
      </c>
      <c r="M52">
        <f>'P4'!N40</f>
        <v>122.02177181763109</v>
      </c>
      <c r="N52">
        <f>'P4'!O40</f>
        <v>115.11622170682811</v>
      </c>
      <c r="O52">
        <f>'P4'!P40</f>
        <v>110.52504501142009</v>
      </c>
      <c r="P52">
        <f>'P4'!Q40</f>
        <v>109.87103652961132</v>
      </c>
      <c r="Q52">
        <f>'P4'!R40</f>
        <v>115.50363766390905</v>
      </c>
      <c r="R52">
        <f>'P4'!S40</f>
        <v>112.81864301390961</v>
      </c>
      <c r="S52">
        <f>'P4'!T40</f>
        <v>116.67509799014466</v>
      </c>
      <c r="T52">
        <f>'P4'!U40</f>
        <v>107.69757955540142</v>
      </c>
      <c r="U52">
        <f>'P4'!V40</f>
        <v>118.70634953769729</v>
      </c>
      <c r="V52">
        <f>'P4'!W40</f>
        <v>110.27194892281331</v>
      </c>
      <c r="W52">
        <f>'P4'!X40</f>
        <v>104.62111243521723</v>
      </c>
    </row>
    <row r="54" spans="1:23" ht="15.75" thickBot="1" x14ac:dyDescent="0.3"/>
    <row r="55" spans="1:23" x14ac:dyDescent="0.25">
      <c r="B55" s="8" t="s">
        <v>119</v>
      </c>
      <c r="C55" s="8" t="s">
        <v>70</v>
      </c>
      <c r="D55" s="13" t="s">
        <v>47</v>
      </c>
      <c r="E55" s="8" t="s">
        <v>111</v>
      </c>
      <c r="F55" s="8" t="s">
        <v>48</v>
      </c>
      <c r="G55" s="8" t="s">
        <v>141</v>
      </c>
      <c r="H55" s="8" t="s">
        <v>49</v>
      </c>
      <c r="I55" s="8" t="s">
        <v>142</v>
      </c>
      <c r="J55" s="8" t="s">
        <v>50</v>
      </c>
      <c r="K55" s="13" t="s">
        <v>51</v>
      </c>
      <c r="L55" s="8" t="s">
        <v>159</v>
      </c>
      <c r="M55" s="8" t="s">
        <v>143</v>
      </c>
      <c r="N55" s="8" t="s">
        <v>52</v>
      </c>
      <c r="O55" s="13" t="s">
        <v>144</v>
      </c>
      <c r="P55" s="8" t="s">
        <v>120</v>
      </c>
      <c r="Q55" s="13" t="s">
        <v>88</v>
      </c>
      <c r="R55" s="8" t="s">
        <v>145</v>
      </c>
      <c r="S55" s="8" t="s">
        <v>89</v>
      </c>
      <c r="T55" s="8" t="s">
        <v>53</v>
      </c>
      <c r="U55" s="8" t="s">
        <v>54</v>
      </c>
      <c r="V55" s="8" t="s">
        <v>160</v>
      </c>
      <c r="W55" s="8" t="s">
        <v>90</v>
      </c>
    </row>
    <row r="56" spans="1:23" x14ac:dyDescent="0.25">
      <c r="A56" s="12" t="s">
        <v>171</v>
      </c>
      <c r="B56">
        <f>'P1'!C43</f>
        <v>75.111769462025407</v>
      </c>
      <c r="C56">
        <f>'P1'!D43</f>
        <v>109.49337851635812</v>
      </c>
      <c r="D56" s="14">
        <f>'P1'!E43</f>
        <v>30.980300042103405</v>
      </c>
      <c r="E56">
        <f>'P1'!F43</f>
        <v>101.48920113207569</v>
      </c>
      <c r="F56">
        <f>'P1'!G43</f>
        <v>104.49360863613973</v>
      </c>
      <c r="G56">
        <f>'P1'!H43</f>
        <v>109.58803558958677</v>
      </c>
      <c r="H56">
        <f>'P1'!I43</f>
        <v>117.1495102426031</v>
      </c>
      <c r="I56">
        <f>'P1'!J43</f>
        <v>120.20893739776007</v>
      </c>
      <c r="J56">
        <f>'P1'!K43</f>
        <v>99.278742102772071</v>
      </c>
      <c r="K56" s="14">
        <f>'P1'!L43</f>
        <v>-1.0092087686432538</v>
      </c>
      <c r="L56">
        <f>'P1'!M43</f>
        <v>101.97165037929992</v>
      </c>
      <c r="M56">
        <f>'P1'!N43</f>
        <v>113.31835338784614</v>
      </c>
      <c r="N56">
        <f>'P1'!O43</f>
        <v>112.26363431296178</v>
      </c>
      <c r="O56" s="14">
        <f>'P1'!P43</f>
        <v>9.6918769989880413</v>
      </c>
      <c r="P56">
        <f>'P1'!Q43</f>
        <v>72.677668096818508</v>
      </c>
      <c r="Q56" s="14">
        <f>'P1'!R43</f>
        <v>12.352129858013255</v>
      </c>
      <c r="R56">
        <f>'P1'!S43</f>
        <v>119.91307495143337</v>
      </c>
      <c r="S56">
        <f>'P1'!T43</f>
        <v>96.213569339635768</v>
      </c>
      <c r="T56">
        <f>'P1'!U43</f>
        <v>99.476929213450589</v>
      </c>
      <c r="U56">
        <f>'P1'!V43</f>
        <v>73.632675418036726</v>
      </c>
      <c r="V56">
        <f>'P1'!W43</f>
        <v>114.82948465101057</v>
      </c>
      <c r="W56">
        <f>'P1'!X43</f>
        <v>81.807548269754932</v>
      </c>
    </row>
    <row r="57" spans="1:23" x14ac:dyDescent="0.25">
      <c r="A57" s="12" t="s">
        <v>172</v>
      </c>
      <c r="B57">
        <f>'P1'!C44</f>
        <v>105.01776808812508</v>
      </c>
      <c r="C57">
        <f>'P1'!D44</f>
        <v>109.37602992807194</v>
      </c>
      <c r="D57" s="14">
        <f>'P1'!E44</f>
        <v>102.28118591803303</v>
      </c>
      <c r="E57">
        <f>'P1'!F44</f>
        <v>118.97381350524702</v>
      </c>
      <c r="F57">
        <f>'P1'!G44</f>
        <v>125.8824707250705</v>
      </c>
      <c r="G57">
        <f>'P1'!H44</f>
        <v>114.32943493377381</v>
      </c>
      <c r="H57">
        <f>'P1'!I44</f>
        <v>112.07973849301658</v>
      </c>
      <c r="I57">
        <f>'P1'!J44</f>
        <v>108.14301518279183</v>
      </c>
      <c r="J57">
        <f>'P1'!K44</f>
        <v>89.789325055839569</v>
      </c>
      <c r="K57" s="14">
        <f>'P1'!L44</f>
        <v>0.23438807740888465</v>
      </c>
      <c r="L57">
        <f>'P1'!M44</f>
        <v>104.92820205994138</v>
      </c>
      <c r="M57">
        <f>'P1'!N44</f>
        <v>119.37960615993724</v>
      </c>
      <c r="N57">
        <f>'P1'!O44</f>
        <v>111.50034120229347</v>
      </c>
      <c r="O57" s="14">
        <f>'P1'!P44</f>
        <v>86.21712057083343</v>
      </c>
      <c r="P57">
        <f>'P1'!Q44</f>
        <v>73.695731647379219</v>
      </c>
      <c r="Q57" s="14">
        <f>'P1'!R44</f>
        <v>27.601700727235333</v>
      </c>
      <c r="R57">
        <f>'P1'!S44</f>
        <v>114.31328904805981</v>
      </c>
      <c r="S57">
        <f>'P1'!T44</f>
        <v>100.68503420261791</v>
      </c>
      <c r="T57">
        <f>'P1'!U44</f>
        <v>88.039241957029546</v>
      </c>
      <c r="U57">
        <f>'P1'!V44</f>
        <v>79.727056347527466</v>
      </c>
      <c r="V57">
        <f>'P1'!W44</f>
        <v>97.668226367408678</v>
      </c>
      <c r="W57">
        <f>'P1'!X44</f>
        <v>92.109059730572369</v>
      </c>
    </row>
    <row r="58" spans="1:23" x14ac:dyDescent="0.25">
      <c r="A58" s="12" t="s">
        <v>173</v>
      </c>
      <c r="B58">
        <f>'P2'!C43</f>
        <v>120.2141874302249</v>
      </c>
      <c r="C58">
        <f>'P2'!D43</f>
        <v>120.68807744795807</v>
      </c>
      <c r="D58" s="14">
        <f>'P2'!E43</f>
        <v>101.09062176101153</v>
      </c>
      <c r="E58">
        <f>'P2'!F43</f>
        <v>105.91338766785094</v>
      </c>
      <c r="F58">
        <f>'P2'!G43</f>
        <v>105.47724695759919</v>
      </c>
      <c r="G58">
        <f>'P2'!H43</f>
        <v>113.75131140534762</v>
      </c>
      <c r="H58">
        <f>'P2'!I43</f>
        <v>107.25555067446848</v>
      </c>
      <c r="I58">
        <f>'P2'!J43</f>
        <v>107.01994829561026</v>
      </c>
      <c r="J58">
        <f>'P2'!K43</f>
        <v>107.26668088265372</v>
      </c>
      <c r="K58" s="14">
        <f>'P2'!L43</f>
        <v>19.568462662128351</v>
      </c>
      <c r="L58">
        <f>'P2'!M43</f>
        <v>102.84888331978502</v>
      </c>
      <c r="M58">
        <f>'P2'!N43</f>
        <v>106.63533344423001</v>
      </c>
      <c r="N58">
        <f>'P2'!O43</f>
        <v>117.58181536079155</v>
      </c>
      <c r="O58" s="14">
        <f>'P2'!P43</f>
        <v>112.17389627117838</v>
      </c>
      <c r="P58">
        <f>'P2'!Q43</f>
        <v>81.395017874613288</v>
      </c>
      <c r="Q58" s="14">
        <f>'P2'!R43</f>
        <v>103.57296952081509</v>
      </c>
      <c r="R58">
        <f>'P2'!S43</f>
        <v>109.45925406152266</v>
      </c>
      <c r="S58">
        <f>'P2'!T43</f>
        <v>96.274627379431649</v>
      </c>
      <c r="T58">
        <f>'P2'!U43</f>
        <v>102.95964056627172</v>
      </c>
      <c r="U58">
        <f>'P2'!V43</f>
        <v>68.289431237362223</v>
      </c>
      <c r="V58">
        <f>'P2'!W43</f>
        <v>117.9960848227912</v>
      </c>
      <c r="W58">
        <f>'P2'!X43</f>
        <v>90.214112272132027</v>
      </c>
    </row>
    <row r="59" spans="1:23" x14ac:dyDescent="0.25">
      <c r="A59" s="12" t="s">
        <v>174</v>
      </c>
      <c r="B59">
        <f>'P2'!C44</f>
        <v>110.85613410558236</v>
      </c>
      <c r="C59">
        <f>'P2'!D44</f>
        <v>113.20379077961977</v>
      </c>
      <c r="D59" s="14">
        <f>'P2'!E44</f>
        <v>101.18273785462853</v>
      </c>
      <c r="E59">
        <f>'P2'!F44</f>
        <v>92.163182959339935</v>
      </c>
      <c r="F59">
        <f>'P2'!G44</f>
        <v>113.89588736132026</v>
      </c>
      <c r="G59">
        <f>'P2'!H44</f>
        <v>116.44719571169813</v>
      </c>
      <c r="H59">
        <f>'P2'!I44</f>
        <v>102.60919467568395</v>
      </c>
      <c r="I59">
        <f>'P2'!J44</f>
        <v>104.03417265788957</v>
      </c>
      <c r="J59">
        <f>'P2'!K44</f>
        <v>110.23183061010104</v>
      </c>
      <c r="K59" s="14">
        <f>'P2'!L44</f>
        <v>64.199546731027951</v>
      </c>
      <c r="L59">
        <f>'P2'!M44</f>
        <v>97.003422514693952</v>
      </c>
      <c r="M59">
        <f>'P2'!N44</f>
        <v>120.14468200428487</v>
      </c>
      <c r="N59">
        <f>'P2'!O44</f>
        <v>117.13073059479457</v>
      </c>
      <c r="O59" s="14">
        <f>'P2'!P44</f>
        <v>114.16141676848075</v>
      </c>
      <c r="P59">
        <f>'P2'!Q44</f>
        <v>84.101837805089858</v>
      </c>
      <c r="Q59" s="14">
        <f>'P2'!R44</f>
        <v>121.82020642109397</v>
      </c>
      <c r="R59">
        <f>'P2'!S44</f>
        <v>112.89860514119785</v>
      </c>
      <c r="S59">
        <f>'P2'!T44</f>
        <v>111.274684416884</v>
      </c>
      <c r="T59">
        <f>'P2'!U44</f>
        <v>97.228789772039178</v>
      </c>
      <c r="U59">
        <f>'P2'!V44</f>
        <v>78.846745035558655</v>
      </c>
      <c r="V59">
        <f>'P2'!W44</f>
        <v>110.43030635046725</v>
      </c>
      <c r="W59">
        <f>'P2'!X44</f>
        <v>104.3540688511857</v>
      </c>
    </row>
    <row r="60" spans="1:23" x14ac:dyDescent="0.25">
      <c r="A60" s="12" t="s">
        <v>175</v>
      </c>
      <c r="B60">
        <f>'P3'!C43</f>
        <v>109.39696959634281</v>
      </c>
      <c r="C60">
        <f>'P3'!D43</f>
        <v>99.861636363144328</v>
      </c>
      <c r="D60" s="14">
        <f>'P3'!E43</f>
        <v>104.41467482572655</v>
      </c>
      <c r="E60">
        <f>'P3'!F43</f>
        <v>92.592281140625829</v>
      </c>
      <c r="F60">
        <f>'P3'!G43</f>
        <v>93.132291079418707</v>
      </c>
      <c r="G60">
        <f>'P3'!H43</f>
        <v>96.234889958179835</v>
      </c>
      <c r="H60">
        <f>'P3'!I43</f>
        <v>104.08637953659752</v>
      </c>
      <c r="I60">
        <f>'P3'!J43</f>
        <v>108.49884141413915</v>
      </c>
      <c r="J60">
        <f>'P3'!K43</f>
        <v>105.92658125833189</v>
      </c>
      <c r="K60" s="14">
        <f>'P3'!L43</f>
        <v>90.968042929070364</v>
      </c>
      <c r="L60">
        <f>'P3'!M43</f>
        <v>109.62576061874336</v>
      </c>
      <c r="M60">
        <f>'P3'!N43</f>
        <v>106.23990437231268</v>
      </c>
      <c r="N60">
        <f>'P3'!O43</f>
        <v>106.27992459183055</v>
      </c>
      <c r="O60" s="14">
        <f>'P3'!P43</f>
        <v>97.710539447723505</v>
      </c>
      <c r="P60">
        <f>'P3'!Q43</f>
        <v>80.947166102348021</v>
      </c>
      <c r="Q60" s="14">
        <f>'P3'!R43</f>
        <v>91.833839306021474</v>
      </c>
      <c r="R60">
        <f>'P3'!S43</f>
        <v>107.51545276426693</v>
      </c>
      <c r="S60">
        <f>'P3'!T43</f>
        <v>92.167273693106779</v>
      </c>
      <c r="T60">
        <f>'P3'!U43</f>
        <v>112.44121745736402</v>
      </c>
      <c r="U60">
        <f>'P3'!V43</f>
        <v>81.376503341058594</v>
      </c>
      <c r="V60">
        <f>'P3'!W43</f>
        <v>116.85776633406772</v>
      </c>
      <c r="W60">
        <f>'P3'!X43</f>
        <v>102.648079554248</v>
      </c>
    </row>
    <row r="61" spans="1:23" x14ac:dyDescent="0.25">
      <c r="A61" s="12" t="s">
        <v>176</v>
      </c>
      <c r="B61">
        <f>'P3'!C44</f>
        <v>117.30013341169108</v>
      </c>
      <c r="C61">
        <f>'P3'!D44</f>
        <v>112.11458124710279</v>
      </c>
      <c r="D61" s="14">
        <f>'P3'!E44</f>
        <v>104.5051148566896</v>
      </c>
      <c r="E61">
        <f>'P3'!F44</f>
        <v>105.00105804214076</v>
      </c>
      <c r="F61">
        <f>'P3'!G44</f>
        <v>106.58244346050165</v>
      </c>
      <c r="G61">
        <f>'P3'!H44</f>
        <v>122.5647143818592</v>
      </c>
      <c r="H61">
        <f>'P3'!I44</f>
        <v>112.66940149969096</v>
      </c>
      <c r="I61">
        <f>'P3'!J44</f>
        <v>83.029188685395724</v>
      </c>
      <c r="J61">
        <f>'P3'!K44</f>
        <v>106.74390016007331</v>
      </c>
      <c r="K61" s="14">
        <f>'P3'!L44</f>
        <v>80.600135361614576</v>
      </c>
      <c r="L61">
        <f>'P3'!M44</f>
        <v>100.87877310510748</v>
      </c>
      <c r="M61">
        <f>'P3'!N44</f>
        <v>113.83253718201864</v>
      </c>
      <c r="N61">
        <f>'P3'!O44</f>
        <v>98.287575171004619</v>
      </c>
      <c r="O61" s="14">
        <f>'P3'!P44</f>
        <v>106.47610055161083</v>
      </c>
      <c r="P61">
        <f>'P3'!Q44</f>
        <v>108.70246299615532</v>
      </c>
      <c r="Q61" s="14">
        <f>'P3'!R44</f>
        <v>112.65475304724862</v>
      </c>
      <c r="R61">
        <f>'P3'!S44</f>
        <v>115.52419064707946</v>
      </c>
      <c r="S61">
        <f>'P3'!T44</f>
        <v>109.1592357341916</v>
      </c>
      <c r="T61">
        <f>'P3'!U44</f>
        <v>94.579250644151287</v>
      </c>
      <c r="U61">
        <f>'P3'!V44</f>
        <v>93.569316732394597</v>
      </c>
      <c r="V61">
        <f>'P3'!W44</f>
        <v>101.80696703362237</v>
      </c>
      <c r="W61">
        <f>'P3'!X44</f>
        <v>108.11899328409427</v>
      </c>
    </row>
    <row r="62" spans="1:23" x14ac:dyDescent="0.25">
      <c r="A62" s="12" t="s">
        <v>177</v>
      </c>
      <c r="B62">
        <f>'P4'!C43</f>
        <v>105.51703316109422</v>
      </c>
      <c r="C62">
        <f>'P4'!D43</f>
        <v>108.90611716963241</v>
      </c>
      <c r="D62" s="14">
        <f>'P4'!E43</f>
        <v>105.50376419299769</v>
      </c>
      <c r="E62">
        <f>'P4'!F43</f>
        <v>98.47170394922874</v>
      </c>
      <c r="F62">
        <f>'P4'!G43</f>
        <v>95.843917507394011</v>
      </c>
      <c r="G62">
        <f>'P4'!H43</f>
        <v>105.85258640858648</v>
      </c>
      <c r="H62">
        <f>'P4'!I43</f>
        <v>93.354393713124992</v>
      </c>
      <c r="I62">
        <f>'P4'!J43</f>
        <v>106.95781562835174</v>
      </c>
      <c r="J62">
        <f>'P4'!K43</f>
        <v>90.651959847912977</v>
      </c>
      <c r="K62" s="14">
        <f>'P4'!L43</f>
        <v>86.600564774671355</v>
      </c>
      <c r="L62">
        <f>'P4'!M43</f>
        <v>96.989711858197182</v>
      </c>
      <c r="M62">
        <f>'P4'!N43</f>
        <v>113.9418801189487</v>
      </c>
      <c r="N62">
        <f>'P4'!O43</f>
        <v>113.61826894274331</v>
      </c>
      <c r="O62" s="14">
        <f>'P4'!P43</f>
        <v>112.92581836479208</v>
      </c>
      <c r="P62">
        <f>'P4'!Q43</f>
        <v>89.597114795577085</v>
      </c>
      <c r="Q62" s="14">
        <f>'P4'!R43</f>
        <v>129.17294948356937</v>
      </c>
      <c r="R62">
        <f>'P4'!S43</f>
        <v>111.38548072547326</v>
      </c>
      <c r="S62">
        <f>'P4'!T43</f>
        <v>106.6461844347706</v>
      </c>
      <c r="T62">
        <f>'P4'!U43</f>
        <v>103.61111649504757</v>
      </c>
      <c r="U62">
        <f>'P4'!V43</f>
        <v>86.079852555226495</v>
      </c>
      <c r="V62">
        <f>'P4'!W43</f>
        <v>118.61206404153717</v>
      </c>
      <c r="W62">
        <f>'P4'!X43</f>
        <v>102.06338614493208</v>
      </c>
    </row>
    <row r="63" spans="1:23" ht="15.75" thickBot="1" x14ac:dyDescent="0.3">
      <c r="A63" s="12" t="s">
        <v>178</v>
      </c>
      <c r="B63">
        <f>'P4'!C44</f>
        <v>104.23267287202596</v>
      </c>
      <c r="C63">
        <f>'P4'!D44</f>
        <v>106.29152387321936</v>
      </c>
      <c r="D63" s="15">
        <f>'P4'!E44</f>
        <v>117.69335860187155</v>
      </c>
      <c r="E63">
        <f>'P4'!F44</f>
        <v>101.77579073927438</v>
      </c>
      <c r="F63">
        <f>'P4'!G44</f>
        <v>107.83682789774002</v>
      </c>
      <c r="G63">
        <f>'P4'!H44</f>
        <v>111.73684300066908</v>
      </c>
      <c r="H63">
        <f>'P4'!I44</f>
        <v>113.85540435829682</v>
      </c>
      <c r="I63">
        <f>'P4'!J44</f>
        <v>105.44371263452659</v>
      </c>
      <c r="J63">
        <f>'P4'!K44</f>
        <v>110.33037029377542</v>
      </c>
      <c r="K63" s="15">
        <f>'P4'!L44</f>
        <v>94.342818102303454</v>
      </c>
      <c r="L63">
        <f>'P4'!M44</f>
        <v>90.620948373904525</v>
      </c>
      <c r="M63">
        <f>'P4'!N44</f>
        <v>115.53089591551307</v>
      </c>
      <c r="N63">
        <f>'P4'!O44</f>
        <v>106.64413722255001</v>
      </c>
      <c r="O63" s="15">
        <f>'P4'!P44</f>
        <v>114.93151767092455</v>
      </c>
      <c r="P63">
        <f>'P4'!Q44</f>
        <v>108.69608836033322</v>
      </c>
      <c r="Q63" s="15">
        <f>'P4'!R44</f>
        <v>120.38301634637349</v>
      </c>
      <c r="R63">
        <f>'P4'!S44</f>
        <v>109.70111791530104</v>
      </c>
      <c r="S63">
        <f>'P4'!T44</f>
        <v>118.31870611259181</v>
      </c>
      <c r="T63">
        <f>'P4'!U44</f>
        <v>107.7836762026791</v>
      </c>
      <c r="U63">
        <f>'P4'!V44</f>
        <v>88.66790791544652</v>
      </c>
      <c r="V63">
        <f>'P4'!W44</f>
        <v>98.365969229168201</v>
      </c>
      <c r="W63">
        <f>'P4'!X44</f>
        <v>101.62270475877797</v>
      </c>
    </row>
    <row r="65" spans="1:23" ht="15.75" thickBot="1" x14ac:dyDescent="0.3"/>
    <row r="66" spans="1:23" x14ac:dyDescent="0.25">
      <c r="B66" s="8" t="s">
        <v>55</v>
      </c>
      <c r="C66" s="8" t="s">
        <v>146</v>
      </c>
      <c r="D66" s="8" t="s">
        <v>56</v>
      </c>
      <c r="E66" s="8" t="s">
        <v>147</v>
      </c>
      <c r="F66" s="8" t="s">
        <v>75</v>
      </c>
      <c r="G66" s="13" t="s">
        <v>91</v>
      </c>
      <c r="H66" s="8" t="s">
        <v>121</v>
      </c>
      <c r="I66" s="8" t="s">
        <v>57</v>
      </c>
      <c r="J66" s="8" t="s">
        <v>92</v>
      </c>
      <c r="K66" s="8" t="s">
        <v>148</v>
      </c>
      <c r="L66" s="8" t="s">
        <v>93</v>
      </c>
      <c r="M66" s="8" t="s">
        <v>122</v>
      </c>
      <c r="N66" s="8" t="s">
        <v>94</v>
      </c>
      <c r="O66" s="8" t="s">
        <v>58</v>
      </c>
      <c r="P66" s="8" t="s">
        <v>149</v>
      </c>
      <c r="Q66" s="13" t="s">
        <v>95</v>
      </c>
      <c r="R66" s="13" t="s">
        <v>71</v>
      </c>
      <c r="S66" s="8" t="s">
        <v>161</v>
      </c>
      <c r="T66" s="13" t="s">
        <v>96</v>
      </c>
      <c r="U66" s="8" t="s">
        <v>59</v>
      </c>
      <c r="V66" s="8" t="s">
        <v>123</v>
      </c>
      <c r="W66" s="8" t="s">
        <v>97</v>
      </c>
    </row>
    <row r="67" spans="1:23" x14ac:dyDescent="0.25">
      <c r="A67" s="12" t="s">
        <v>171</v>
      </c>
      <c r="B67">
        <f>'P1'!C47</f>
        <v>92.409867763514157</v>
      </c>
      <c r="C67">
        <f>'P1'!D47</f>
        <v>106.12077936172159</v>
      </c>
      <c r="D67">
        <f>'P1'!E47</f>
        <v>105.1592627757673</v>
      </c>
      <c r="E67">
        <f>'P1'!F47</f>
        <v>96.023200619562004</v>
      </c>
      <c r="F67">
        <f>'P1'!G47</f>
        <v>97.014354360599413</v>
      </c>
      <c r="G67" s="14">
        <f>'P1'!H47</f>
        <v>1.3244171861407663</v>
      </c>
      <c r="H67">
        <f>'P1'!I47</f>
        <v>91.996293082826654</v>
      </c>
      <c r="I67">
        <f>'P1'!J47</f>
        <v>119.56408381360184</v>
      </c>
      <c r="J67">
        <f>'P1'!K47</f>
        <v>100.32262452463219</v>
      </c>
      <c r="K67">
        <f>'P1'!L47</f>
        <v>118.99912327204194</v>
      </c>
      <c r="L67">
        <f>'P1'!M47</f>
        <v>86.772226303770623</v>
      </c>
      <c r="M67">
        <f>'P1'!N47</f>
        <v>79.217515467742601</v>
      </c>
      <c r="N67">
        <f>'P1'!O47</f>
        <v>100.17014772553587</v>
      </c>
      <c r="O67">
        <f>'P1'!P47</f>
        <v>110.28358143654975</v>
      </c>
      <c r="P67">
        <f>'P1'!Q47</f>
        <v>106.21758194679063</v>
      </c>
      <c r="Q67" s="14">
        <f>'P1'!R47</f>
        <v>0.50835903004227956</v>
      </c>
      <c r="R67" s="14">
        <f>'P1'!S47</f>
        <v>2.5684140428750086</v>
      </c>
      <c r="S67">
        <f>'P1'!T47</f>
        <v>105.37414124127179</v>
      </c>
      <c r="T67" s="14">
        <f>'P1'!U47</f>
        <v>3.1196287628135524</v>
      </c>
      <c r="U67">
        <f>'P1'!V47</f>
        <v>97.019772687111526</v>
      </c>
      <c r="V67">
        <f>'P1'!W47</f>
        <v>113.90473268320234</v>
      </c>
      <c r="W67">
        <f>'P1'!X47</f>
        <v>101.04573474405282</v>
      </c>
    </row>
    <row r="68" spans="1:23" x14ac:dyDescent="0.25">
      <c r="A68" s="12" t="s">
        <v>172</v>
      </c>
      <c r="B68">
        <f>'P1'!C48</f>
        <v>104.34415009946288</v>
      </c>
      <c r="C68">
        <f>'P1'!D48</f>
        <v>115.19054883852012</v>
      </c>
      <c r="D68">
        <f>'P1'!E48</f>
        <v>99.950105485771516</v>
      </c>
      <c r="E68">
        <f>'P1'!F48</f>
        <v>110.27307206499266</v>
      </c>
      <c r="F68">
        <f>'P1'!G48</f>
        <v>128.46984891073797</v>
      </c>
      <c r="G68" s="14">
        <f>'P1'!H48</f>
        <v>33.842703754020704</v>
      </c>
      <c r="H68">
        <f>'P1'!I48</f>
        <v>116.18297534081876</v>
      </c>
      <c r="I68">
        <f>'P1'!J48</f>
        <v>121.6277389225735</v>
      </c>
      <c r="J68">
        <f>'P1'!K48</f>
        <v>91.214526751566666</v>
      </c>
      <c r="K68">
        <f>'P1'!L48</f>
        <v>109.45730482575388</v>
      </c>
      <c r="L68">
        <f>'P1'!M48</f>
        <v>114.13753890018654</v>
      </c>
      <c r="M68">
        <f>'P1'!N48</f>
        <v>81.989589494719468</v>
      </c>
      <c r="N68">
        <f>'P1'!O48</f>
        <v>88.894392066151767</v>
      </c>
      <c r="O68">
        <f>'P1'!P48</f>
        <v>106.50289865695277</v>
      </c>
      <c r="P68">
        <f>'P1'!Q48</f>
        <v>120.13246262826338</v>
      </c>
      <c r="Q68" s="14">
        <f>'P1'!R48</f>
        <v>67.47902017837977</v>
      </c>
      <c r="R68" s="14">
        <f>'P1'!S48</f>
        <v>109.79313197568345</v>
      </c>
      <c r="S68">
        <f>'P1'!T48</f>
        <v>86.515892185757252</v>
      </c>
      <c r="T68" s="14">
        <f>'P1'!U48</f>
        <v>77.318337478330406</v>
      </c>
      <c r="U68">
        <f>'P1'!V48</f>
        <v>97.333053780413465</v>
      </c>
      <c r="V68">
        <f>'P1'!W48</f>
        <v>97.454075194053488</v>
      </c>
      <c r="W68">
        <f>'P1'!X48</f>
        <v>101.83473763219814</v>
      </c>
    </row>
    <row r="69" spans="1:23" x14ac:dyDescent="0.25">
      <c r="A69" s="12" t="s">
        <v>173</v>
      </c>
      <c r="B69">
        <f>'P2'!C47</f>
        <v>84.918701685538196</v>
      </c>
      <c r="C69">
        <f>'P2'!D47</f>
        <v>107.32898669840398</v>
      </c>
      <c r="D69">
        <f>'P2'!E47</f>
        <v>95.673206969310215</v>
      </c>
      <c r="E69">
        <f>'P2'!F47</f>
        <v>121.51077885018186</v>
      </c>
      <c r="F69">
        <f>'P2'!G47</f>
        <v>102.69356632374551</v>
      </c>
      <c r="G69" s="14">
        <f>'P2'!H47</f>
        <v>52.533454046797523</v>
      </c>
      <c r="H69">
        <f>'P2'!I47</f>
        <v>96.205044119867964</v>
      </c>
      <c r="I69">
        <f>'P2'!J47</f>
        <v>89.026332258069942</v>
      </c>
      <c r="J69">
        <f>'P2'!K47</f>
        <v>77.245979814287523</v>
      </c>
      <c r="K69">
        <f>'P2'!L47</f>
        <v>102.43842770534535</v>
      </c>
      <c r="L69">
        <f>'P2'!M47</f>
        <v>97.629710767578899</v>
      </c>
      <c r="M69">
        <f>'P2'!N47</f>
        <v>80.160965771277574</v>
      </c>
      <c r="N69">
        <f>'P2'!O47</f>
        <v>91.794718584871873</v>
      </c>
      <c r="O69">
        <f>'P2'!P47</f>
        <v>97.415746136101774</v>
      </c>
      <c r="P69">
        <f>'P2'!Q47</f>
        <v>117.04682594847506</v>
      </c>
      <c r="Q69" s="14">
        <f>'P2'!R47</f>
        <v>103.68543910702262</v>
      </c>
      <c r="R69" s="14">
        <f>'P2'!S47</f>
        <v>108.19932227831568</v>
      </c>
      <c r="S69">
        <f>'P2'!T47</f>
        <v>100.46464484262128</v>
      </c>
      <c r="T69" s="14">
        <f>'P2'!U47</f>
        <v>85.852277084684218</v>
      </c>
      <c r="U69">
        <f>'P2'!V47</f>
        <v>75.904244892600175</v>
      </c>
      <c r="V69">
        <f>'P2'!W47</f>
        <v>115.56658609346159</v>
      </c>
      <c r="W69">
        <f>'P2'!X47</f>
        <v>101.64962284623115</v>
      </c>
    </row>
    <row r="70" spans="1:23" x14ac:dyDescent="0.25">
      <c r="A70" s="12" t="s">
        <v>174</v>
      </c>
      <c r="B70">
        <f>'P2'!C48</f>
        <v>115.23376951863575</v>
      </c>
      <c r="C70">
        <f>'P2'!D48</f>
        <v>113.24247409058526</v>
      </c>
      <c r="D70">
        <f>'P2'!E48</f>
        <v>104.00747572496974</v>
      </c>
      <c r="E70">
        <f>'P2'!F48</f>
        <v>105.6450173334264</v>
      </c>
      <c r="F70">
        <f>'P2'!G48</f>
        <v>122.44178573974669</v>
      </c>
      <c r="G70" s="14">
        <f>'P2'!H48</f>
        <v>68.903382860894993</v>
      </c>
      <c r="H70">
        <f>'P2'!I48</f>
        <v>108.30828935145792</v>
      </c>
      <c r="I70">
        <f>'P2'!J48</f>
        <v>105.65338444797123</v>
      </c>
      <c r="J70">
        <f>'P2'!K48</f>
        <v>87.468453363442606</v>
      </c>
      <c r="K70">
        <f>'P2'!L48</f>
        <v>95.798869354730314</v>
      </c>
      <c r="L70">
        <f>'P2'!M48</f>
        <v>103.49373489191598</v>
      </c>
      <c r="M70">
        <f>'P2'!N48</f>
        <v>103.30109667332525</v>
      </c>
      <c r="N70">
        <f>'P2'!O48</f>
        <v>102.06015629429447</v>
      </c>
      <c r="O70">
        <f>'P2'!P48</f>
        <v>114.84160480575926</v>
      </c>
      <c r="P70">
        <f>'P2'!Q48</f>
        <v>105.29550544632269</v>
      </c>
      <c r="Q70" s="14">
        <f>'P2'!R48</f>
        <v>113.43192113060539</v>
      </c>
      <c r="R70" s="14">
        <f>'P2'!S48</f>
        <v>104.52701516298714</v>
      </c>
      <c r="S70">
        <f>'P2'!T48</f>
        <v>87.390931074264302</v>
      </c>
      <c r="T70" s="14">
        <f>'P2'!U48</f>
        <v>77.986138658606095</v>
      </c>
      <c r="U70">
        <f>'P2'!V48</f>
        <v>84.004195524192056</v>
      </c>
      <c r="V70">
        <f>'P2'!W48</f>
        <v>107.04578905866968</v>
      </c>
      <c r="W70">
        <f>'P2'!X48</f>
        <v>100.9641810393547</v>
      </c>
    </row>
    <row r="71" spans="1:23" x14ac:dyDescent="0.25">
      <c r="A71" s="12" t="s">
        <v>175</v>
      </c>
      <c r="B71">
        <f>'P3'!C47</f>
        <v>96.698137150334276</v>
      </c>
      <c r="C71">
        <f>'P3'!D47</f>
        <v>115.56283504509723</v>
      </c>
      <c r="D71">
        <f>'P3'!E47</f>
        <v>99.941798198194832</v>
      </c>
      <c r="E71">
        <f>'P3'!F47</f>
        <v>113.7743884909699</v>
      </c>
      <c r="F71">
        <f>'P3'!G47</f>
        <v>95.711551738741207</v>
      </c>
      <c r="G71" s="14">
        <f>'P3'!H47</f>
        <v>83.724909245730387</v>
      </c>
      <c r="H71">
        <f>'P3'!I47</f>
        <v>93.621962137442893</v>
      </c>
      <c r="I71">
        <f>'P3'!J47</f>
        <v>122.20704125716904</v>
      </c>
      <c r="J71">
        <f>'P3'!K47</f>
        <v>110.01370181643593</v>
      </c>
      <c r="K71">
        <f>'P3'!L47</f>
        <v>117.96214634527308</v>
      </c>
      <c r="L71">
        <f>'P3'!M47</f>
        <v>107.75055637943267</v>
      </c>
      <c r="M71">
        <f>'P3'!N47</f>
        <v>98.042638478646936</v>
      </c>
      <c r="N71">
        <f>'P3'!O47</f>
        <v>120.1087111428112</v>
      </c>
      <c r="O71">
        <f>'P3'!P47</f>
        <v>118.35514571024548</v>
      </c>
      <c r="P71">
        <f>'P3'!Q47</f>
        <v>123.63538676631187</v>
      </c>
      <c r="Q71" s="14">
        <f>'P3'!R47</f>
        <v>115.14660857597593</v>
      </c>
      <c r="R71" s="14">
        <f>'P3'!S47</f>
        <v>118.14788224778783</v>
      </c>
      <c r="S71">
        <f>'P3'!T47</f>
        <v>102.43276348948089</v>
      </c>
      <c r="T71" s="14">
        <f>'P3'!U47</f>
        <v>94.217045401578403</v>
      </c>
      <c r="U71">
        <f>'P3'!V47</f>
        <v>98.215182680895936</v>
      </c>
      <c r="V71">
        <f>'P3'!W47</f>
        <v>125.15320113830009</v>
      </c>
      <c r="W71">
        <f>'P3'!X47</f>
        <v>111.69742407520201</v>
      </c>
    </row>
    <row r="72" spans="1:23" x14ac:dyDescent="0.25">
      <c r="A72" s="12" t="s">
        <v>176</v>
      </c>
      <c r="B72">
        <f>'P3'!C48</f>
        <v>106.85619147368514</v>
      </c>
      <c r="C72">
        <f>'P3'!D48</f>
        <v>102.37129664069661</v>
      </c>
      <c r="D72">
        <f>'P3'!E48</f>
        <v>107.98468882648066</v>
      </c>
      <c r="E72">
        <f>'P3'!F48</f>
        <v>113.31765621827185</v>
      </c>
      <c r="F72">
        <f>'P3'!G48</f>
        <v>122.63269615009989</v>
      </c>
      <c r="G72" s="14">
        <f>'P3'!H48</f>
        <v>111.43957893994623</v>
      </c>
      <c r="H72">
        <f>'P3'!I48</f>
        <v>109.49869945667446</v>
      </c>
      <c r="I72">
        <f>'P3'!J48</f>
        <v>97.172876498548447</v>
      </c>
      <c r="J72">
        <f>'P3'!K48</f>
        <v>114.29254714711399</v>
      </c>
      <c r="K72">
        <f>'P3'!L48</f>
        <v>108.45716211575349</v>
      </c>
      <c r="L72">
        <f>'P3'!M48</f>
        <v>111.82853177109477</v>
      </c>
      <c r="M72">
        <f>'P3'!N48</f>
        <v>112.2088654851985</v>
      </c>
      <c r="N72">
        <f>'P3'!O48</f>
        <v>109.74052031798776</v>
      </c>
      <c r="O72">
        <f>'P3'!P48</f>
        <v>112.3725882437115</v>
      </c>
      <c r="P72">
        <f>'P3'!Q48</f>
        <v>109.39183049838654</v>
      </c>
      <c r="Q72" s="14">
        <f>'P3'!R48</f>
        <v>111.43083842688671</v>
      </c>
      <c r="R72" s="14">
        <f>'P3'!S48</f>
        <v>109.70183545463175</v>
      </c>
      <c r="S72">
        <f>'P3'!T48</f>
        <v>122.05974742598087</v>
      </c>
      <c r="T72" s="14">
        <f>'P3'!U48</f>
        <v>81.275906510197657</v>
      </c>
      <c r="U72">
        <f>'P3'!V48</f>
        <v>96.053888500238997</v>
      </c>
      <c r="V72">
        <f>'P3'!W48</f>
        <v>105.75994499546573</v>
      </c>
      <c r="W72">
        <f>'P3'!X48</f>
        <v>110.6804087292536</v>
      </c>
    </row>
    <row r="73" spans="1:23" x14ac:dyDescent="0.25">
      <c r="A73" s="12" t="s">
        <v>177</v>
      </c>
      <c r="B73">
        <f>'P4'!C47</f>
        <v>97.837674742239628</v>
      </c>
      <c r="C73">
        <f>'P4'!D47</f>
        <v>117.22545687545085</v>
      </c>
      <c r="D73">
        <f>'P4'!E47</f>
        <v>116.69742776788421</v>
      </c>
      <c r="E73">
        <f>'P4'!F47</f>
        <v>106.59997051445731</v>
      </c>
      <c r="F73">
        <f>'P4'!G47</f>
        <v>120.83571562648933</v>
      </c>
      <c r="G73" s="14">
        <f>'P4'!H47</f>
        <v>75.903160606594668</v>
      </c>
      <c r="H73">
        <f>'P4'!I47</f>
        <v>110.22129937602203</v>
      </c>
      <c r="I73">
        <f>'P4'!J47</f>
        <v>99.189858413949807</v>
      </c>
      <c r="J73">
        <f>'P4'!K47</f>
        <v>104.46146779334737</v>
      </c>
      <c r="K73">
        <f>'P4'!L47</f>
        <v>115.82220663223779</v>
      </c>
      <c r="L73">
        <f>'P4'!M47</f>
        <v>123.91438160424381</v>
      </c>
      <c r="M73">
        <f>'P4'!N47</f>
        <v>99.487955260072468</v>
      </c>
      <c r="N73">
        <f>'P4'!O47</f>
        <v>104.15127723058816</v>
      </c>
      <c r="O73">
        <f>'P4'!P47</f>
        <v>98.473713250111942</v>
      </c>
      <c r="P73">
        <f>'P4'!Q47</f>
        <v>96.562375262814413</v>
      </c>
      <c r="Q73" s="14">
        <f>'P4'!R47</f>
        <v>90.150961523925815</v>
      </c>
      <c r="R73" s="14">
        <f>'P4'!S47</f>
        <v>97.13002171798351</v>
      </c>
      <c r="S73">
        <f>'P4'!T47</f>
        <v>94.36533743673013</v>
      </c>
      <c r="T73" s="14">
        <f>'P4'!U47</f>
        <v>76.225861910702022</v>
      </c>
      <c r="U73">
        <f>'P4'!V47</f>
        <v>78.10091874808991</v>
      </c>
      <c r="V73">
        <f>'P4'!W47</f>
        <v>104.15601614776551</v>
      </c>
      <c r="W73">
        <f>'P4'!X47</f>
        <v>100.07762820228182</v>
      </c>
    </row>
    <row r="74" spans="1:23" ht="15.75" thickBot="1" x14ac:dyDescent="0.3">
      <c r="A74" s="12" t="s">
        <v>178</v>
      </c>
      <c r="B74">
        <f>'P4'!C48</f>
        <v>121.63602395939657</v>
      </c>
      <c r="C74">
        <f>'P4'!D48</f>
        <v>100.74137989780714</v>
      </c>
      <c r="D74">
        <f>'P4'!E48</f>
        <v>117.1192672193413</v>
      </c>
      <c r="E74">
        <f>'P4'!F48</f>
        <v>105.7093194644815</v>
      </c>
      <c r="F74">
        <f>'P4'!G48</f>
        <v>127.3282596274538</v>
      </c>
      <c r="G74" s="15">
        <f>'P4'!H48</f>
        <v>102.6786871512364</v>
      </c>
      <c r="H74">
        <f>'P4'!I48</f>
        <v>111.06111132251945</v>
      </c>
      <c r="I74">
        <f>'P4'!J48</f>
        <v>108.57913188439674</v>
      </c>
      <c r="J74">
        <f>'P4'!K48</f>
        <v>106.85606159872015</v>
      </c>
      <c r="K74">
        <f>'P4'!L48</f>
        <v>105.70465636997901</v>
      </c>
      <c r="L74">
        <f>'P4'!M48</f>
        <v>93.594182922297804</v>
      </c>
      <c r="M74">
        <f>'P4'!N48</f>
        <v>106.30380714654299</v>
      </c>
      <c r="N74">
        <f>'P4'!O48</f>
        <v>100.63124746260603</v>
      </c>
      <c r="O74">
        <f>'P4'!P48</f>
        <v>89.907494915023392</v>
      </c>
      <c r="P74">
        <f>'P4'!Q48</f>
        <v>90.921244077597493</v>
      </c>
      <c r="Q74" s="15">
        <f>'P4'!R48</f>
        <v>101.44126109789242</v>
      </c>
      <c r="R74" s="15">
        <f>'P4'!S48</f>
        <v>93.529695737348732</v>
      </c>
      <c r="S74">
        <f>'P4'!T48</f>
        <v>104.71092439356194</v>
      </c>
      <c r="T74" s="15">
        <f>'P4'!U48</f>
        <v>67.129263965126867</v>
      </c>
      <c r="U74">
        <f>'P4'!V48</f>
        <v>85.94750407629806</v>
      </c>
      <c r="V74">
        <f>'P4'!W48</f>
        <v>92.0048259236967</v>
      </c>
      <c r="W74">
        <f>'P4'!X48</f>
        <v>97.307484688440113</v>
      </c>
    </row>
    <row r="76" spans="1:23" ht="15.75" thickBot="1" x14ac:dyDescent="0.3"/>
    <row r="77" spans="1:23" x14ac:dyDescent="0.25">
      <c r="B77" s="8" t="s">
        <v>150</v>
      </c>
      <c r="C77" s="8" t="s">
        <v>151</v>
      </c>
      <c r="D77" s="13" t="s">
        <v>60</v>
      </c>
      <c r="E77" s="8" t="s">
        <v>72</v>
      </c>
      <c r="F77" s="8" t="s">
        <v>98</v>
      </c>
      <c r="G77" s="13" t="s">
        <v>99</v>
      </c>
      <c r="H77" s="8" t="s">
        <v>124</v>
      </c>
      <c r="I77" s="8" t="s">
        <v>100</v>
      </c>
      <c r="J77" s="8" t="s">
        <v>61</v>
      </c>
      <c r="K77" s="8" t="s">
        <v>62</v>
      </c>
      <c r="L77" s="8" t="s">
        <v>101</v>
      </c>
      <c r="M77" s="13" t="s">
        <v>102</v>
      </c>
      <c r="N77" s="8" t="s">
        <v>103</v>
      </c>
      <c r="O77" s="8" t="s">
        <v>152</v>
      </c>
    </row>
    <row r="78" spans="1:23" x14ac:dyDescent="0.25">
      <c r="A78" s="12" t="s">
        <v>171</v>
      </c>
      <c r="B78">
        <f>'P1'!C51</f>
        <v>134.51066477343429</v>
      </c>
      <c r="C78">
        <f>'P1'!D51</f>
        <v>113.4151559729152</v>
      </c>
      <c r="D78" s="14">
        <f>'P1'!E51</f>
        <v>28.192007400197621</v>
      </c>
      <c r="E78">
        <f>'P1'!F51</f>
        <v>106.26729236519385</v>
      </c>
      <c r="F78">
        <f>'P1'!G51</f>
        <v>103.41023425057374</v>
      </c>
      <c r="G78" s="14">
        <f>'P1'!H51</f>
        <v>1.7293370902518419</v>
      </c>
      <c r="H78">
        <f>'P1'!I51</f>
        <v>76.62871906238405</v>
      </c>
      <c r="I78">
        <f>'P1'!J51</f>
        <v>57.285475237122817</v>
      </c>
      <c r="J78">
        <f>'P1'!K51</f>
        <v>58.915518766694341</v>
      </c>
      <c r="K78">
        <f>'P1'!L51</f>
        <v>84.925922453610994</v>
      </c>
      <c r="L78">
        <f>'P1'!M51</f>
        <v>94.861242317266431</v>
      </c>
      <c r="M78" s="14">
        <f>'P1'!N51</f>
        <v>42.738214031851996</v>
      </c>
      <c r="N78">
        <f>'P1'!O51</f>
        <v>62.814713802016307</v>
      </c>
      <c r="O78">
        <f>'P1'!P51</f>
        <v>90.818697999321586</v>
      </c>
    </row>
    <row r="79" spans="1:23" x14ac:dyDescent="0.25">
      <c r="A79" s="12" t="s">
        <v>172</v>
      </c>
      <c r="B79">
        <f>'P1'!C52</f>
        <v>110.26641734182674</v>
      </c>
      <c r="C79">
        <f>'P1'!D52</f>
        <v>118.20622937089797</v>
      </c>
      <c r="D79" s="14">
        <f>'P1'!E52</f>
        <v>43.252736862859408</v>
      </c>
      <c r="E79">
        <f>'P1'!F52</f>
        <v>116.57436761095326</v>
      </c>
      <c r="F79">
        <f>'P1'!G52</f>
        <v>112.5293141350934</v>
      </c>
      <c r="G79" s="14">
        <f>'P1'!H52</f>
        <v>63.295817558764355</v>
      </c>
      <c r="H79">
        <f>'P1'!I52</f>
        <v>90.49865308903135</v>
      </c>
      <c r="I79">
        <f>'P1'!J52</f>
        <v>81.205677651619112</v>
      </c>
      <c r="J79">
        <f>'P1'!K52</f>
        <v>73.302484782264074</v>
      </c>
      <c r="K79">
        <f>'P1'!L52</f>
        <v>68.890076041803397</v>
      </c>
      <c r="L79">
        <f>'P1'!M52</f>
        <v>96.726673950952105</v>
      </c>
      <c r="M79" s="14">
        <f>'P1'!N52</f>
        <v>45.694983900138247</v>
      </c>
      <c r="N79">
        <f>'P1'!O52</f>
        <v>50.27576077315701</v>
      </c>
      <c r="O79">
        <f>'P1'!P52</f>
        <v>86.019006189369833</v>
      </c>
    </row>
    <row r="80" spans="1:23" x14ac:dyDescent="0.25">
      <c r="A80" s="12" t="s">
        <v>173</v>
      </c>
      <c r="B80">
        <f>'P2'!C51</f>
        <v>98.540247414117715</v>
      </c>
      <c r="C80">
        <f>'P2'!D51</f>
        <v>98.206107667689437</v>
      </c>
      <c r="D80" s="14">
        <f>'P2'!E51</f>
        <v>78.067046710414189</v>
      </c>
      <c r="E80">
        <f>'P2'!F51</f>
        <v>102.85121832849519</v>
      </c>
      <c r="F80">
        <f>'P2'!G51</f>
        <v>91.409558898125923</v>
      </c>
      <c r="G80" s="14">
        <f>'P2'!H51</f>
        <v>89.597164054087841</v>
      </c>
      <c r="H80">
        <f>'P2'!I51</f>
        <v>87.33243910607402</v>
      </c>
      <c r="I80">
        <f>'P2'!J51</f>
        <v>60.202867989042097</v>
      </c>
      <c r="J80">
        <f>'P2'!K51</f>
        <v>56.819012283045765</v>
      </c>
      <c r="K80">
        <f>'P2'!L51</f>
        <v>73.614107266457111</v>
      </c>
      <c r="L80">
        <f>'P2'!M51</f>
        <v>105.24701509877438</v>
      </c>
      <c r="M80" s="14">
        <f>'P2'!N51</f>
        <v>59.432548615550232</v>
      </c>
      <c r="N80">
        <f>'P2'!O51</f>
        <v>86.536862721700274</v>
      </c>
      <c r="O80">
        <f>'P2'!P51</f>
        <v>95.3387948051991</v>
      </c>
    </row>
    <row r="81" spans="1:15" x14ac:dyDescent="0.25">
      <c r="A81" s="12" t="s">
        <v>174</v>
      </c>
      <c r="B81">
        <f>'P2'!C52</f>
        <v>112.00943382435729</v>
      </c>
      <c r="C81">
        <f>'P2'!D52</f>
        <v>95.860591418303017</v>
      </c>
      <c r="D81" s="14">
        <f>'P2'!E52</f>
        <v>76.149848892100394</v>
      </c>
      <c r="E81">
        <f>'P2'!F52</f>
        <v>99.664593024886301</v>
      </c>
      <c r="F81">
        <f>'P2'!G52</f>
        <v>94.428491659531318</v>
      </c>
      <c r="G81" s="14">
        <f>'P2'!H52</f>
        <v>89.020377985858943</v>
      </c>
      <c r="H81">
        <f>'P2'!I52</f>
        <v>73.971052264621576</v>
      </c>
      <c r="I81">
        <f>'P2'!J52</f>
        <v>81.94374492150807</v>
      </c>
      <c r="J81">
        <f>'P2'!K52</f>
        <v>67.509343744099397</v>
      </c>
      <c r="K81">
        <f>'P2'!L52</f>
        <v>70.869538028499122</v>
      </c>
      <c r="L81">
        <f>'P2'!M52</f>
        <v>106.88307786838125</v>
      </c>
      <c r="M81" s="14">
        <f>'P2'!N52</f>
        <v>85.124493786529655</v>
      </c>
      <c r="N81">
        <f>'P2'!O52</f>
        <v>86.187740002714946</v>
      </c>
      <c r="O81">
        <f>'P2'!P52</f>
        <v>95.590586577781323</v>
      </c>
    </row>
    <row r="82" spans="1:15" x14ac:dyDescent="0.25">
      <c r="A82" s="12" t="s">
        <v>175</v>
      </c>
      <c r="B82">
        <f>'P3'!C51</f>
        <v>103.87846862872807</v>
      </c>
      <c r="C82">
        <f>'P3'!D51</f>
        <v>99.430437718874799</v>
      </c>
      <c r="D82" s="14">
        <f>'P3'!E51</f>
        <v>85.068641732616541</v>
      </c>
      <c r="E82">
        <f>'P3'!F51</f>
        <v>102.19850964641817</v>
      </c>
      <c r="F82">
        <f>'P3'!G51</f>
        <v>84.600538699873468</v>
      </c>
      <c r="G82" s="14">
        <f>'P3'!H51</f>
        <v>104.15792225460321</v>
      </c>
      <c r="H82">
        <f>'P3'!I51</f>
        <v>89.272181068832751</v>
      </c>
      <c r="I82">
        <f>'P3'!J51</f>
        <v>100.07011378574913</v>
      </c>
      <c r="J82">
        <f>'P3'!K51</f>
        <v>59.763035485092033</v>
      </c>
      <c r="K82">
        <f>'P3'!L51</f>
        <v>80.501642728342048</v>
      </c>
      <c r="L82">
        <f>'P3'!M51</f>
        <v>93.137713434742665</v>
      </c>
      <c r="M82" s="14">
        <f>'P3'!N51</f>
        <v>96.295749826890543</v>
      </c>
      <c r="N82">
        <f>'P3'!O51</f>
        <v>105.68617668385694</v>
      </c>
      <c r="O82">
        <f>'P3'!P51</f>
        <v>104.14165518863135</v>
      </c>
    </row>
    <row r="83" spans="1:15" x14ac:dyDescent="0.25">
      <c r="A83" s="12" t="s">
        <v>176</v>
      </c>
      <c r="B83">
        <f>'P3'!C52</f>
        <v>96.615021345592368</v>
      </c>
      <c r="C83">
        <f>'P3'!D52</f>
        <v>93.634304065605662</v>
      </c>
      <c r="D83" s="14">
        <f>'P3'!E52</f>
        <v>78.482139092872842</v>
      </c>
      <c r="E83">
        <f>'P3'!F52</f>
        <v>90.843409687295747</v>
      </c>
      <c r="F83">
        <f>'P3'!G52</f>
        <v>93.01340391567399</v>
      </c>
      <c r="G83" s="14">
        <f>'P3'!H52</f>
        <v>87.018140332933115</v>
      </c>
      <c r="H83">
        <f>'P3'!I52</f>
        <v>88.559626927790831</v>
      </c>
      <c r="I83">
        <f>'P3'!J52</f>
        <v>92.827829874512176</v>
      </c>
      <c r="J83">
        <f>'P3'!K52</f>
        <v>63.216145123675091</v>
      </c>
      <c r="K83">
        <f>'P3'!L52</f>
        <v>83.841773142563213</v>
      </c>
      <c r="L83">
        <f>'P3'!M52</f>
        <v>103.9709723919413</v>
      </c>
      <c r="M83" s="14">
        <f>'P3'!N52</f>
        <v>81.556533630881717</v>
      </c>
      <c r="N83">
        <f>'P3'!O52</f>
        <v>84.026942530342623</v>
      </c>
      <c r="O83">
        <f>'P3'!P52</f>
        <v>101.81728569487318</v>
      </c>
    </row>
    <row r="84" spans="1:15" x14ac:dyDescent="0.25">
      <c r="A84" s="12" t="s">
        <v>177</v>
      </c>
      <c r="B84">
        <f>'P4'!C51</f>
        <v>106.53840250248948</v>
      </c>
      <c r="C84">
        <f>'P4'!D51</f>
        <v>100.03046649853302</v>
      </c>
      <c r="D84" s="14">
        <f>'P4'!E51</f>
        <v>94.956905945810377</v>
      </c>
      <c r="E84">
        <f>'P4'!F51</f>
        <v>94.792294918738691</v>
      </c>
      <c r="F84">
        <f>'P4'!G51</f>
        <v>88.79108185071965</v>
      </c>
      <c r="G84" s="14">
        <f>'P4'!H51</f>
        <v>98.927511959012904</v>
      </c>
      <c r="H84">
        <f>'P4'!I51</f>
        <v>91.574835534694614</v>
      </c>
      <c r="I84">
        <f>'P4'!J51</f>
        <v>89.071322456918139</v>
      </c>
      <c r="J84">
        <f>'P4'!K51</f>
        <v>57.136555736987624</v>
      </c>
      <c r="K84">
        <f>'P4'!L51</f>
        <v>82.324620849899205</v>
      </c>
      <c r="L84">
        <f>'P4'!M51</f>
        <v>96.712238779630241</v>
      </c>
      <c r="M84" s="14">
        <f>'P4'!N51</f>
        <v>114.00940021089127</v>
      </c>
      <c r="N84">
        <f>'P4'!O51</f>
        <v>100.92547735231199</v>
      </c>
      <c r="O84">
        <f>'P4'!P51</f>
        <v>106.17634923014157</v>
      </c>
    </row>
    <row r="85" spans="1:15" ht="15.75" thickBot="1" x14ac:dyDescent="0.3">
      <c r="A85" s="12" t="s">
        <v>178</v>
      </c>
      <c r="B85">
        <f>'P4'!C52</f>
        <v>99.33354238276641</v>
      </c>
      <c r="C85">
        <f>'P4'!D52</f>
        <v>100.40252836395945</v>
      </c>
      <c r="D85" s="15">
        <f>'P4'!E52</f>
        <v>90.478401745210505</v>
      </c>
      <c r="E85">
        <f>'P4'!F52</f>
        <v>92.703076936272993</v>
      </c>
      <c r="F85">
        <f>'P4'!G52</f>
        <v>92.877127886361905</v>
      </c>
      <c r="G85" s="15">
        <f>'P4'!H52</f>
        <v>98.788491084698805</v>
      </c>
      <c r="H85">
        <f>'P4'!I52</f>
        <v>89.533461660051202</v>
      </c>
      <c r="I85">
        <f>'P4'!J52</f>
        <v>96.554679261318427</v>
      </c>
      <c r="J85">
        <f>'P4'!K52</f>
        <v>76.337055863350855</v>
      </c>
      <c r="K85">
        <f>'P4'!L52</f>
        <v>90.144440773889812</v>
      </c>
      <c r="L85">
        <f>'P4'!M52</f>
        <v>98.65166906795497</v>
      </c>
      <c r="M85" s="15">
        <f>'P4'!N52</f>
        <v>104.78617839833792</v>
      </c>
      <c r="N85">
        <f>'P4'!O52</f>
        <v>103.73895352482316</v>
      </c>
      <c r="O85">
        <f>'P4'!P52</f>
        <v>104.15973145883252</v>
      </c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50"/>
  <sheetViews>
    <sheetView topLeftCell="A7" zoomScale="85" zoomScaleNormal="85" workbookViewId="0">
      <selection activeCell="B51" sqref="B51:H51"/>
    </sheetView>
  </sheetViews>
  <sheetFormatPr defaultRowHeight="15.75" customHeight="1" x14ac:dyDescent="0.2"/>
  <cols>
    <col min="1" max="1" width="6.85546875" style="29" customWidth="1"/>
    <col min="2" max="2" width="35.7109375" style="29" customWidth="1"/>
    <col min="3" max="3" width="16.85546875" style="30" bestFit="1" customWidth="1"/>
    <col min="4" max="4" width="44.28515625" style="29" customWidth="1"/>
    <col min="5" max="5" width="24.5703125" style="29" bestFit="1" customWidth="1"/>
    <col min="6" max="6" width="53.42578125" style="29" customWidth="1"/>
    <col min="7" max="10" width="9.140625" style="29"/>
    <col min="11" max="11" width="20.140625" style="29" bestFit="1" customWidth="1"/>
    <col min="12" max="16384" width="9.140625" style="29"/>
  </cols>
  <sheetData>
    <row r="2" spans="2:11" ht="15.75" customHeight="1" thickBot="1" x14ac:dyDescent="0.25"/>
    <row r="3" spans="2:11" ht="21" customHeight="1" x14ac:dyDescent="0.2">
      <c r="B3" s="59" t="s">
        <v>186</v>
      </c>
      <c r="C3" s="28" t="s">
        <v>232</v>
      </c>
      <c r="D3" s="58" t="s">
        <v>215</v>
      </c>
      <c r="E3" s="58"/>
      <c r="F3" s="61" t="s">
        <v>188</v>
      </c>
    </row>
    <row r="4" spans="2:11" ht="21.75" customHeight="1" thickBot="1" x14ac:dyDescent="0.25">
      <c r="B4" s="60"/>
      <c r="C4" s="27" t="s">
        <v>214</v>
      </c>
      <c r="D4" s="27" t="s">
        <v>189</v>
      </c>
      <c r="E4" s="27" t="s">
        <v>187</v>
      </c>
      <c r="F4" s="62"/>
    </row>
    <row r="5" spans="2:11" ht="15.75" customHeight="1" x14ac:dyDescent="0.25">
      <c r="B5" s="20" t="s">
        <v>218</v>
      </c>
      <c r="C5" s="18">
        <v>8.9999999999999993E-3</v>
      </c>
      <c r="D5" s="19" t="s">
        <v>185</v>
      </c>
      <c r="E5" s="19" t="s">
        <v>190</v>
      </c>
      <c r="F5" s="21" t="s">
        <v>191</v>
      </c>
      <c r="G5" s="29" t="str">
        <f>IF(D5="FDA","fda=1","fda=0")</f>
        <v>fda=1</v>
      </c>
      <c r="H5" s="29" t="str">
        <f>IF(SEARCH("cancer",E5),"cancer=1","cancer=0")</f>
        <v>cancer=1</v>
      </c>
      <c r="J5" s="40">
        <v>7</v>
      </c>
      <c r="K5" s="41" t="s">
        <v>483</v>
      </c>
    </row>
    <row r="6" spans="2:11" ht="15.75" customHeight="1" x14ac:dyDescent="0.25">
      <c r="B6" s="22" t="s">
        <v>234</v>
      </c>
      <c r="C6" s="16">
        <v>0.61</v>
      </c>
      <c r="D6" s="17" t="s">
        <v>185</v>
      </c>
      <c r="E6" s="17" t="s">
        <v>183</v>
      </c>
      <c r="F6" s="23" t="s">
        <v>201</v>
      </c>
      <c r="G6" s="29" t="str">
        <f t="shared" ref="G6:G69" si="0">IF(D6="FDA","fda=1","fda=0")</f>
        <v>fda=1</v>
      </c>
      <c r="H6" s="29" t="str">
        <f t="shared" ref="H6:H69" si="1">IF(SEARCH("cancer",E6),"cancer=1","cancer=0")</f>
        <v>cancer=1</v>
      </c>
      <c r="J6" s="40">
        <v>1</v>
      </c>
      <c r="K6" s="42" t="s">
        <v>201</v>
      </c>
    </row>
    <row r="7" spans="2:11" ht="15.75" customHeight="1" x14ac:dyDescent="0.25">
      <c r="B7" s="22" t="s">
        <v>225</v>
      </c>
      <c r="C7" s="16">
        <v>0.66</v>
      </c>
      <c r="D7" s="17" t="s">
        <v>185</v>
      </c>
      <c r="E7" s="17" t="s">
        <v>183</v>
      </c>
      <c r="F7" s="23" t="s">
        <v>201</v>
      </c>
      <c r="G7" s="29" t="str">
        <f t="shared" si="0"/>
        <v>fda=1</v>
      </c>
      <c r="H7" s="29" t="str">
        <f t="shared" si="1"/>
        <v>cancer=1</v>
      </c>
      <c r="J7" s="40">
        <v>1</v>
      </c>
      <c r="K7" s="42" t="s">
        <v>201</v>
      </c>
    </row>
    <row r="8" spans="2:11" ht="15.75" customHeight="1" x14ac:dyDescent="0.25">
      <c r="B8" s="22" t="s">
        <v>223</v>
      </c>
      <c r="C8" s="16">
        <v>1</v>
      </c>
      <c r="D8" s="17" t="s">
        <v>185</v>
      </c>
      <c r="E8" s="17" t="s">
        <v>190</v>
      </c>
      <c r="F8" s="23" t="s">
        <v>200</v>
      </c>
      <c r="G8" s="29" t="str">
        <f t="shared" si="0"/>
        <v>fda=1</v>
      </c>
      <c r="H8" s="29" t="str">
        <f t="shared" si="1"/>
        <v>cancer=1</v>
      </c>
      <c r="J8" s="40">
        <v>8</v>
      </c>
      <c r="K8" s="41" t="s">
        <v>484</v>
      </c>
    </row>
    <row r="9" spans="2:11" ht="15.75" customHeight="1" x14ac:dyDescent="0.25">
      <c r="B9" s="22" t="s">
        <v>51</v>
      </c>
      <c r="C9" s="16">
        <v>1.1000000000000001</v>
      </c>
      <c r="D9" s="17" t="s">
        <v>185</v>
      </c>
      <c r="E9" s="17" t="s">
        <v>183</v>
      </c>
      <c r="F9" s="23" t="s">
        <v>203</v>
      </c>
      <c r="G9" s="29" t="str">
        <f t="shared" si="0"/>
        <v>fda=1</v>
      </c>
      <c r="H9" s="29" t="str">
        <f t="shared" si="1"/>
        <v>cancer=1</v>
      </c>
      <c r="J9" s="40">
        <v>2</v>
      </c>
      <c r="K9" s="42" t="s">
        <v>203</v>
      </c>
    </row>
    <row r="10" spans="2:11" ht="15.75" customHeight="1" x14ac:dyDescent="0.25">
      <c r="B10" s="22" t="s">
        <v>227</v>
      </c>
      <c r="C10" s="16">
        <v>2.8</v>
      </c>
      <c r="D10" s="17" t="s">
        <v>185</v>
      </c>
      <c r="E10" s="17" t="s">
        <v>190</v>
      </c>
      <c r="F10" s="23" t="s">
        <v>206</v>
      </c>
      <c r="G10" s="29" t="str">
        <f t="shared" si="0"/>
        <v>fda=1</v>
      </c>
      <c r="H10" s="29" t="str">
        <f t="shared" si="1"/>
        <v>cancer=1</v>
      </c>
      <c r="J10" s="40">
        <v>8</v>
      </c>
      <c r="K10" s="41" t="s">
        <v>484</v>
      </c>
    </row>
    <row r="11" spans="2:11" ht="15.75" customHeight="1" x14ac:dyDescent="0.25">
      <c r="B11" s="22" t="s">
        <v>155</v>
      </c>
      <c r="C11" s="16">
        <v>3.3</v>
      </c>
      <c r="D11" s="17" t="s">
        <v>193</v>
      </c>
      <c r="E11" s="17" t="s">
        <v>216</v>
      </c>
      <c r="F11" s="23" t="s">
        <v>192</v>
      </c>
      <c r="G11" s="29" t="str">
        <f t="shared" si="0"/>
        <v>fda=0</v>
      </c>
      <c r="J11" s="40">
        <v>8</v>
      </c>
      <c r="K11" s="41" t="s">
        <v>484</v>
      </c>
    </row>
    <row r="12" spans="2:11" ht="15.75" customHeight="1" x14ac:dyDescent="0.25">
      <c r="B12" s="22" t="s">
        <v>222</v>
      </c>
      <c r="C12" s="16">
        <v>4.8</v>
      </c>
      <c r="D12" s="17" t="s">
        <v>236</v>
      </c>
      <c r="E12" s="17" t="s">
        <v>190</v>
      </c>
      <c r="F12" s="23" t="s">
        <v>199</v>
      </c>
      <c r="G12" s="29" t="str">
        <f t="shared" si="0"/>
        <v>fda=0</v>
      </c>
      <c r="H12" s="29" t="str">
        <f t="shared" si="1"/>
        <v>cancer=1</v>
      </c>
      <c r="J12" s="40">
        <v>8</v>
      </c>
      <c r="K12" s="41" t="s">
        <v>484</v>
      </c>
    </row>
    <row r="13" spans="2:11" ht="15.75" customHeight="1" x14ac:dyDescent="0.25">
      <c r="B13" s="22" t="s">
        <v>226</v>
      </c>
      <c r="C13" s="16">
        <v>4.8</v>
      </c>
      <c r="D13" s="17" t="s">
        <v>185</v>
      </c>
      <c r="E13" s="17" t="s">
        <v>190</v>
      </c>
      <c r="F13" s="23" t="s">
        <v>205</v>
      </c>
      <c r="G13" s="29" t="str">
        <f t="shared" si="0"/>
        <v>fda=1</v>
      </c>
      <c r="H13" s="29" t="str">
        <f t="shared" si="1"/>
        <v>cancer=1</v>
      </c>
      <c r="J13" s="40">
        <v>8</v>
      </c>
      <c r="K13" s="41" t="s">
        <v>484</v>
      </c>
    </row>
    <row r="14" spans="2:11" ht="15.75" customHeight="1" x14ac:dyDescent="0.25">
      <c r="B14" s="22" t="s">
        <v>235</v>
      </c>
      <c r="C14" s="16">
        <v>5.4</v>
      </c>
      <c r="D14" s="17" t="s">
        <v>185</v>
      </c>
      <c r="E14" s="17" t="s">
        <v>183</v>
      </c>
      <c r="F14" s="23" t="s">
        <v>201</v>
      </c>
      <c r="G14" s="29" t="str">
        <f t="shared" si="0"/>
        <v>fda=1</v>
      </c>
      <c r="H14" s="29" t="str">
        <f t="shared" si="1"/>
        <v>cancer=1</v>
      </c>
      <c r="J14" s="40">
        <v>1</v>
      </c>
      <c r="K14" s="42" t="s">
        <v>201</v>
      </c>
    </row>
    <row r="15" spans="2:11" ht="15.75" customHeight="1" x14ac:dyDescent="0.25">
      <c r="B15" s="22" t="s">
        <v>231</v>
      </c>
      <c r="C15" s="16">
        <v>5.4</v>
      </c>
      <c r="D15" s="17" t="s">
        <v>185</v>
      </c>
      <c r="E15" s="17" t="s">
        <v>190</v>
      </c>
      <c r="F15" s="23" t="s">
        <v>212</v>
      </c>
      <c r="G15" s="29" t="str">
        <f t="shared" si="0"/>
        <v>fda=1</v>
      </c>
      <c r="H15" s="29" t="str">
        <f t="shared" si="1"/>
        <v>cancer=1</v>
      </c>
      <c r="J15" s="40">
        <v>7</v>
      </c>
      <c r="K15" s="41" t="s">
        <v>483</v>
      </c>
    </row>
    <row r="16" spans="2:11" ht="15.75" customHeight="1" x14ac:dyDescent="0.25">
      <c r="B16" s="22" t="s">
        <v>220</v>
      </c>
      <c r="C16" s="16">
        <v>5.8</v>
      </c>
      <c r="D16" s="17" t="s">
        <v>185</v>
      </c>
      <c r="E16" s="17" t="s">
        <v>190</v>
      </c>
      <c r="F16" s="23" t="s">
        <v>197</v>
      </c>
      <c r="G16" s="29" t="str">
        <f t="shared" si="0"/>
        <v>fda=1</v>
      </c>
      <c r="H16" s="29" t="str">
        <f t="shared" si="1"/>
        <v>cancer=1</v>
      </c>
      <c r="J16" s="40">
        <v>8</v>
      </c>
      <c r="K16" s="41" t="s">
        <v>484</v>
      </c>
    </row>
    <row r="17" spans="2:11" ht="15.75" customHeight="1" x14ac:dyDescent="0.25">
      <c r="B17" s="22" t="s">
        <v>156</v>
      </c>
      <c r="C17" s="16">
        <v>6.8</v>
      </c>
      <c r="D17" s="17" t="s">
        <v>195</v>
      </c>
      <c r="E17" s="17" t="s">
        <v>216</v>
      </c>
      <c r="F17" s="23" t="s">
        <v>194</v>
      </c>
      <c r="G17" s="29" t="str">
        <f t="shared" si="0"/>
        <v>fda=0</v>
      </c>
      <c r="J17" s="40">
        <v>7</v>
      </c>
      <c r="K17" s="41" t="s">
        <v>483</v>
      </c>
    </row>
    <row r="18" spans="2:11" ht="15.75" customHeight="1" x14ac:dyDescent="0.25">
      <c r="B18" s="22" t="s">
        <v>221</v>
      </c>
      <c r="C18" s="16">
        <v>7.1</v>
      </c>
      <c r="D18" s="17" t="s">
        <v>237</v>
      </c>
      <c r="E18" s="17" t="s">
        <v>190</v>
      </c>
      <c r="F18" s="23" t="s">
        <v>198</v>
      </c>
      <c r="G18" s="29" t="str">
        <f t="shared" si="0"/>
        <v>fda=0</v>
      </c>
      <c r="H18" s="29" t="str">
        <f t="shared" si="1"/>
        <v>cancer=1</v>
      </c>
      <c r="J18" s="40">
        <v>7</v>
      </c>
      <c r="K18" s="41" t="s">
        <v>483</v>
      </c>
    </row>
    <row r="19" spans="2:11" ht="15.75" customHeight="1" x14ac:dyDescent="0.25">
      <c r="B19" s="22" t="s">
        <v>233</v>
      </c>
      <c r="C19" s="16">
        <v>7.6</v>
      </c>
      <c r="D19" s="17" t="s">
        <v>185</v>
      </c>
      <c r="E19" s="17" t="s">
        <v>216</v>
      </c>
      <c r="F19" s="23" t="s">
        <v>196</v>
      </c>
      <c r="G19" s="29" t="str">
        <f t="shared" si="0"/>
        <v>fda=1</v>
      </c>
      <c r="J19" s="40">
        <v>5</v>
      </c>
      <c r="K19" s="41" t="s">
        <v>485</v>
      </c>
    </row>
    <row r="20" spans="2:11" ht="15.75" customHeight="1" x14ac:dyDescent="0.25">
      <c r="B20" s="22" t="s">
        <v>219</v>
      </c>
      <c r="C20" s="16">
        <v>8</v>
      </c>
      <c r="D20" s="17" t="s">
        <v>185</v>
      </c>
      <c r="E20" s="17" t="s">
        <v>190</v>
      </c>
      <c r="F20" s="23" t="s">
        <v>238</v>
      </c>
      <c r="G20" s="29" t="str">
        <f t="shared" si="0"/>
        <v>fda=1</v>
      </c>
      <c r="H20" s="29" t="str">
        <f t="shared" si="1"/>
        <v>cancer=1</v>
      </c>
      <c r="J20" s="40">
        <v>8</v>
      </c>
      <c r="K20" s="41" t="s">
        <v>484</v>
      </c>
    </row>
    <row r="21" spans="2:11" ht="15.75" customHeight="1" x14ac:dyDescent="0.25">
      <c r="B21" s="22" t="s">
        <v>144</v>
      </c>
      <c r="C21" s="16">
        <v>8</v>
      </c>
      <c r="D21" s="17" t="s">
        <v>185</v>
      </c>
      <c r="E21" s="17" t="s">
        <v>216</v>
      </c>
      <c r="F21" s="23" t="s">
        <v>204</v>
      </c>
      <c r="G21" s="29" t="str">
        <f t="shared" si="0"/>
        <v>fda=1</v>
      </c>
      <c r="J21" s="40">
        <v>7</v>
      </c>
      <c r="K21" s="40" t="s">
        <v>483</v>
      </c>
    </row>
    <row r="22" spans="2:11" ht="15.75" customHeight="1" x14ac:dyDescent="0.25">
      <c r="B22" s="22" t="s">
        <v>228</v>
      </c>
      <c r="C22" s="16">
        <v>8.3000000000000007</v>
      </c>
      <c r="D22" s="17" t="s">
        <v>185</v>
      </c>
      <c r="E22" s="17" t="s">
        <v>190</v>
      </c>
      <c r="F22" s="23" t="s">
        <v>207</v>
      </c>
      <c r="G22" s="29" t="str">
        <f t="shared" si="0"/>
        <v>fda=1</v>
      </c>
      <c r="H22" s="29" t="str">
        <f t="shared" si="1"/>
        <v>cancer=1</v>
      </c>
      <c r="J22" s="40">
        <v>3</v>
      </c>
      <c r="K22" s="40" t="s">
        <v>486</v>
      </c>
    </row>
    <row r="23" spans="2:11" ht="15.75" customHeight="1" x14ac:dyDescent="0.25">
      <c r="B23" s="22" t="s">
        <v>229</v>
      </c>
      <c r="C23" s="16">
        <v>9.3000000000000007</v>
      </c>
      <c r="D23" s="17" t="s">
        <v>185</v>
      </c>
      <c r="E23" s="17" t="s">
        <v>190</v>
      </c>
      <c r="F23" s="23" t="s">
        <v>210</v>
      </c>
      <c r="G23" s="29" t="str">
        <f t="shared" si="0"/>
        <v>fda=1</v>
      </c>
      <c r="H23" s="29" t="str">
        <f t="shared" si="1"/>
        <v>cancer=1</v>
      </c>
      <c r="J23" s="40">
        <v>8</v>
      </c>
      <c r="K23" s="41" t="s">
        <v>484</v>
      </c>
    </row>
    <row r="24" spans="2:11" ht="15.75" customHeight="1" x14ac:dyDescent="0.25">
      <c r="B24" s="22" t="s">
        <v>230</v>
      </c>
      <c r="C24" s="16">
        <v>9.3000000000000007</v>
      </c>
      <c r="D24" s="17" t="s">
        <v>185</v>
      </c>
      <c r="E24" s="17" t="s">
        <v>190</v>
      </c>
      <c r="F24" s="23" t="s">
        <v>211</v>
      </c>
      <c r="G24" s="29" t="str">
        <f t="shared" si="0"/>
        <v>fda=1</v>
      </c>
      <c r="H24" s="29" t="str">
        <f t="shared" si="1"/>
        <v>cancer=1</v>
      </c>
      <c r="J24" s="40">
        <v>3</v>
      </c>
      <c r="K24" s="40" t="s">
        <v>486</v>
      </c>
    </row>
    <row r="25" spans="2:11" ht="15.75" customHeight="1" x14ac:dyDescent="0.25">
      <c r="B25" s="22" t="s">
        <v>224</v>
      </c>
      <c r="C25" s="16">
        <v>11.7</v>
      </c>
      <c r="D25" s="17" t="s">
        <v>237</v>
      </c>
      <c r="E25" s="17" t="s">
        <v>190</v>
      </c>
      <c r="F25" s="23" t="s">
        <v>213</v>
      </c>
      <c r="G25" s="29" t="str">
        <f t="shared" si="0"/>
        <v>fda=0</v>
      </c>
      <c r="H25" s="29" t="str">
        <f t="shared" si="1"/>
        <v>cancer=1</v>
      </c>
      <c r="J25" s="40">
        <v>3</v>
      </c>
      <c r="K25" s="40" t="s">
        <v>486</v>
      </c>
    </row>
    <row r="26" spans="2:11" ht="15.75" customHeight="1" x14ac:dyDescent="0.25">
      <c r="B26" s="22" t="s">
        <v>71</v>
      </c>
      <c r="C26" s="16">
        <v>17.8</v>
      </c>
      <c r="D26" s="17" t="s">
        <v>185</v>
      </c>
      <c r="E26" s="17" t="s">
        <v>208</v>
      </c>
      <c r="F26" s="23" t="s">
        <v>209</v>
      </c>
      <c r="G26" s="29" t="str">
        <f t="shared" si="0"/>
        <v>fda=1</v>
      </c>
      <c r="H26" s="29" t="str">
        <f t="shared" si="1"/>
        <v>cancer=1</v>
      </c>
      <c r="J26" s="40">
        <v>3</v>
      </c>
      <c r="K26" s="40" t="s">
        <v>486</v>
      </c>
    </row>
    <row r="27" spans="2:11" ht="15.75" customHeight="1" x14ac:dyDescent="0.25">
      <c r="B27" s="22" t="s">
        <v>202</v>
      </c>
      <c r="C27" s="16">
        <v>18</v>
      </c>
      <c r="D27" s="17" t="s">
        <v>185</v>
      </c>
      <c r="E27" s="17" t="s">
        <v>183</v>
      </c>
      <c r="F27" s="23" t="s">
        <v>203</v>
      </c>
      <c r="G27" s="29" t="str">
        <f t="shared" si="0"/>
        <v>fda=1</v>
      </c>
      <c r="H27" s="29" t="str">
        <f t="shared" si="1"/>
        <v>cancer=1</v>
      </c>
      <c r="J27" s="40">
        <v>2</v>
      </c>
      <c r="K27" s="42" t="s">
        <v>203</v>
      </c>
    </row>
    <row r="28" spans="2:11" ht="15.75" customHeight="1" x14ac:dyDescent="0.25">
      <c r="B28" s="31" t="s">
        <v>217</v>
      </c>
      <c r="C28" s="32">
        <v>20</v>
      </c>
      <c r="D28" s="33" t="s">
        <v>185</v>
      </c>
      <c r="E28" s="33" t="s">
        <v>183</v>
      </c>
      <c r="F28" s="34" t="s">
        <v>184</v>
      </c>
      <c r="G28" s="29" t="str">
        <f t="shared" si="0"/>
        <v>fda=1</v>
      </c>
      <c r="H28" s="29" t="str">
        <f t="shared" si="1"/>
        <v>cancer=1</v>
      </c>
      <c r="J28" s="40">
        <v>7</v>
      </c>
      <c r="K28" s="40" t="s">
        <v>483</v>
      </c>
    </row>
    <row r="29" spans="2:11" ht="15.75" customHeight="1" x14ac:dyDescent="0.25">
      <c r="B29" s="22" t="s">
        <v>336</v>
      </c>
      <c r="C29" s="35" t="s">
        <v>335</v>
      </c>
      <c r="D29" s="17" t="s">
        <v>240</v>
      </c>
      <c r="E29" s="17" t="s">
        <v>183</v>
      </c>
      <c r="F29" s="23" t="s">
        <v>239</v>
      </c>
      <c r="G29" s="29" t="str">
        <f t="shared" si="0"/>
        <v>fda=0</v>
      </c>
      <c r="H29" s="29" t="str">
        <f t="shared" si="1"/>
        <v>cancer=1</v>
      </c>
      <c r="J29" s="40">
        <v>6</v>
      </c>
      <c r="K29" s="42" t="s">
        <v>239</v>
      </c>
    </row>
    <row r="30" spans="2:11" ht="15.75" customHeight="1" x14ac:dyDescent="0.25">
      <c r="B30" s="22" t="s">
        <v>112</v>
      </c>
      <c r="C30" s="35" t="s">
        <v>335</v>
      </c>
      <c r="D30" s="17" t="s">
        <v>242</v>
      </c>
      <c r="E30" s="17" t="s">
        <v>190</v>
      </c>
      <c r="F30" s="23" t="s">
        <v>241</v>
      </c>
      <c r="G30" s="29" t="str">
        <f t="shared" si="0"/>
        <v>fda=0</v>
      </c>
      <c r="H30" s="29" t="str">
        <f t="shared" si="1"/>
        <v>cancer=1</v>
      </c>
      <c r="J30" s="40">
        <v>9</v>
      </c>
      <c r="K30" s="40" t="s">
        <v>487</v>
      </c>
    </row>
    <row r="31" spans="2:11" ht="15.75" customHeight="1" x14ac:dyDescent="0.25">
      <c r="B31" s="22" t="s">
        <v>63</v>
      </c>
      <c r="C31" s="35" t="s">
        <v>335</v>
      </c>
      <c r="D31" s="17" t="s">
        <v>185</v>
      </c>
      <c r="E31" s="17" t="s">
        <v>208</v>
      </c>
      <c r="F31" s="23" t="s">
        <v>243</v>
      </c>
      <c r="G31" s="29" t="str">
        <f t="shared" si="0"/>
        <v>fda=1</v>
      </c>
      <c r="H31" s="29" t="str">
        <f t="shared" si="1"/>
        <v>cancer=1</v>
      </c>
      <c r="J31" s="40">
        <v>3</v>
      </c>
      <c r="K31" s="40" t="s">
        <v>486</v>
      </c>
    </row>
    <row r="32" spans="2:11" ht="15.75" customHeight="1" x14ac:dyDescent="0.25">
      <c r="B32" s="22" t="s">
        <v>337</v>
      </c>
      <c r="C32" s="35" t="s">
        <v>335</v>
      </c>
      <c r="D32" s="17" t="s">
        <v>185</v>
      </c>
      <c r="E32" s="17" t="s">
        <v>183</v>
      </c>
      <c r="F32" s="23" t="s">
        <v>244</v>
      </c>
      <c r="G32" s="29" t="str">
        <f t="shared" si="0"/>
        <v>fda=1</v>
      </c>
      <c r="H32" s="29" t="str">
        <f t="shared" si="1"/>
        <v>cancer=1</v>
      </c>
      <c r="J32" s="40">
        <v>4</v>
      </c>
      <c r="K32" s="40" t="s">
        <v>488</v>
      </c>
    </row>
    <row r="33" spans="2:11" ht="15.75" customHeight="1" x14ac:dyDescent="0.25">
      <c r="B33" s="22" t="s">
        <v>338</v>
      </c>
      <c r="C33" s="35" t="s">
        <v>335</v>
      </c>
      <c r="D33" s="17" t="s">
        <v>185</v>
      </c>
      <c r="E33" s="17" t="s">
        <v>183</v>
      </c>
      <c r="F33" s="23" t="s">
        <v>203</v>
      </c>
      <c r="G33" s="29" t="str">
        <f t="shared" si="0"/>
        <v>fda=1</v>
      </c>
      <c r="H33" s="29" t="str">
        <f t="shared" si="1"/>
        <v>cancer=1</v>
      </c>
      <c r="J33" s="40">
        <v>2</v>
      </c>
      <c r="K33" s="42" t="s">
        <v>203</v>
      </c>
    </row>
    <row r="34" spans="2:11" ht="15.75" customHeight="1" x14ac:dyDescent="0.25">
      <c r="B34" s="22" t="s">
        <v>339</v>
      </c>
      <c r="C34" s="35" t="s">
        <v>335</v>
      </c>
      <c r="D34" s="17" t="s">
        <v>185</v>
      </c>
      <c r="E34" s="17" t="s">
        <v>190</v>
      </c>
      <c r="F34" s="23" t="s">
        <v>245</v>
      </c>
      <c r="G34" s="29" t="str">
        <f t="shared" si="0"/>
        <v>fda=1</v>
      </c>
      <c r="H34" s="29" t="str">
        <f t="shared" si="1"/>
        <v>cancer=1</v>
      </c>
      <c r="J34" s="40">
        <v>3</v>
      </c>
      <c r="K34" s="40" t="s">
        <v>486</v>
      </c>
    </row>
    <row r="35" spans="2:11" ht="15.75" customHeight="1" x14ac:dyDescent="0.25">
      <c r="B35" s="22" t="s">
        <v>393</v>
      </c>
      <c r="C35" s="35" t="s">
        <v>335</v>
      </c>
      <c r="D35" s="17" t="s">
        <v>185</v>
      </c>
      <c r="E35" s="17" t="s">
        <v>183</v>
      </c>
      <c r="F35" s="23" t="s">
        <v>203</v>
      </c>
      <c r="G35" s="29" t="str">
        <f t="shared" si="0"/>
        <v>fda=1</v>
      </c>
      <c r="H35" s="29" t="str">
        <f t="shared" si="1"/>
        <v>cancer=1</v>
      </c>
      <c r="J35" s="40">
        <v>2</v>
      </c>
      <c r="K35" s="42" t="s">
        <v>203</v>
      </c>
    </row>
    <row r="36" spans="2:11" ht="15.75" customHeight="1" x14ac:dyDescent="0.25">
      <c r="B36" s="22" t="s">
        <v>105</v>
      </c>
      <c r="C36" s="35" t="s">
        <v>335</v>
      </c>
      <c r="D36" s="17" t="s">
        <v>247</v>
      </c>
      <c r="E36" s="17" t="s">
        <v>183</v>
      </c>
      <c r="F36" s="23" t="s">
        <v>246</v>
      </c>
      <c r="G36" s="29" t="str">
        <f t="shared" si="0"/>
        <v>fda=0</v>
      </c>
      <c r="H36" s="29" t="str">
        <f t="shared" si="1"/>
        <v>cancer=1</v>
      </c>
      <c r="J36" s="40">
        <v>5</v>
      </c>
      <c r="K36" s="41" t="s">
        <v>485</v>
      </c>
    </row>
    <row r="37" spans="2:11" ht="15.75" customHeight="1" x14ac:dyDescent="0.25">
      <c r="B37" s="22" t="s">
        <v>392</v>
      </c>
      <c r="C37" s="35" t="s">
        <v>335</v>
      </c>
      <c r="D37" s="17" t="s">
        <v>249</v>
      </c>
      <c r="E37" s="17" t="s">
        <v>190</v>
      </c>
      <c r="F37" s="23" t="s">
        <v>248</v>
      </c>
      <c r="G37" s="29" t="str">
        <f t="shared" si="0"/>
        <v>fda=0</v>
      </c>
      <c r="H37" s="29" t="str">
        <f t="shared" si="1"/>
        <v>cancer=1</v>
      </c>
      <c r="J37" s="40">
        <v>3</v>
      </c>
      <c r="K37" s="40" t="s">
        <v>486</v>
      </c>
    </row>
    <row r="38" spans="2:11" ht="15.75" customHeight="1" x14ac:dyDescent="0.25">
      <c r="B38" s="22" t="s">
        <v>391</v>
      </c>
      <c r="C38" s="35" t="s">
        <v>335</v>
      </c>
      <c r="D38" s="17" t="s">
        <v>185</v>
      </c>
      <c r="E38" s="17" t="s">
        <v>208</v>
      </c>
      <c r="F38" s="23" t="s">
        <v>250</v>
      </c>
      <c r="G38" s="29" t="str">
        <f t="shared" si="0"/>
        <v>fda=1</v>
      </c>
      <c r="H38" s="29" t="str">
        <f t="shared" si="1"/>
        <v>cancer=1</v>
      </c>
      <c r="J38" s="40">
        <v>3</v>
      </c>
      <c r="K38" s="40" t="s">
        <v>486</v>
      </c>
    </row>
    <row r="39" spans="2:11" ht="15.75" customHeight="1" x14ac:dyDescent="0.25">
      <c r="B39" s="22" t="s">
        <v>106</v>
      </c>
      <c r="C39" s="35" t="s">
        <v>335</v>
      </c>
      <c r="D39" s="17" t="s">
        <v>251</v>
      </c>
      <c r="E39" s="17" t="s">
        <v>183</v>
      </c>
      <c r="F39" s="23" t="s">
        <v>203</v>
      </c>
      <c r="G39" s="29" t="str">
        <f t="shared" si="0"/>
        <v>fda=0</v>
      </c>
      <c r="H39" s="29" t="str">
        <f t="shared" si="1"/>
        <v>cancer=1</v>
      </c>
      <c r="J39" s="40">
        <v>2</v>
      </c>
      <c r="K39" s="42" t="s">
        <v>203</v>
      </c>
    </row>
    <row r="40" spans="2:11" ht="15.75" customHeight="1" x14ac:dyDescent="0.25">
      <c r="B40" s="22" t="s">
        <v>390</v>
      </c>
      <c r="C40" s="35" t="s">
        <v>335</v>
      </c>
      <c r="D40" s="17" t="s">
        <v>254</v>
      </c>
      <c r="E40" s="17" t="s">
        <v>252</v>
      </c>
      <c r="F40" s="23" t="s">
        <v>253</v>
      </c>
      <c r="G40" s="29" t="str">
        <f t="shared" si="0"/>
        <v>fda=0</v>
      </c>
      <c r="H40" s="29" t="e">
        <f t="shared" si="1"/>
        <v>#VALUE!</v>
      </c>
      <c r="J40" s="40">
        <v>8</v>
      </c>
      <c r="K40" s="41" t="s">
        <v>484</v>
      </c>
    </row>
    <row r="41" spans="2:11" ht="15.75" customHeight="1" x14ac:dyDescent="0.25">
      <c r="B41" s="22" t="s">
        <v>389</v>
      </c>
      <c r="C41" s="35" t="s">
        <v>335</v>
      </c>
      <c r="D41" s="17" t="s">
        <v>185</v>
      </c>
      <c r="E41" s="17" t="s">
        <v>255</v>
      </c>
      <c r="F41" s="23" t="s">
        <v>256</v>
      </c>
      <c r="G41" s="29" t="str">
        <f t="shared" si="0"/>
        <v>fda=1</v>
      </c>
      <c r="H41" s="29" t="e">
        <f t="shared" si="1"/>
        <v>#VALUE!</v>
      </c>
      <c r="J41" s="40">
        <v>7</v>
      </c>
      <c r="K41" s="40" t="s">
        <v>483</v>
      </c>
    </row>
    <row r="42" spans="2:11" ht="15.75" customHeight="1" x14ac:dyDescent="0.25">
      <c r="B42" s="22" t="s">
        <v>126</v>
      </c>
      <c r="C42" s="35" t="s">
        <v>335</v>
      </c>
      <c r="D42" s="17" t="s">
        <v>185</v>
      </c>
      <c r="E42" s="17" t="s">
        <v>257</v>
      </c>
      <c r="F42" s="23" t="s">
        <v>204</v>
      </c>
      <c r="G42" s="29" t="str">
        <f t="shared" si="0"/>
        <v>fda=1</v>
      </c>
      <c r="H42" s="29" t="e">
        <f t="shared" si="1"/>
        <v>#VALUE!</v>
      </c>
      <c r="J42" s="40">
        <v>7</v>
      </c>
      <c r="K42" s="40" t="s">
        <v>483</v>
      </c>
    </row>
    <row r="43" spans="2:11" ht="15.75" customHeight="1" x14ac:dyDescent="0.25">
      <c r="B43" s="22" t="s">
        <v>77</v>
      </c>
      <c r="C43" s="35" t="s">
        <v>335</v>
      </c>
      <c r="D43" s="17" t="s">
        <v>185</v>
      </c>
      <c r="E43" s="17" t="s">
        <v>190</v>
      </c>
      <c r="F43" s="23" t="s">
        <v>258</v>
      </c>
      <c r="G43" s="29" t="str">
        <f t="shared" si="0"/>
        <v>fda=1</v>
      </c>
      <c r="H43" s="29" t="str">
        <f t="shared" si="1"/>
        <v>cancer=1</v>
      </c>
      <c r="J43" s="40">
        <v>3</v>
      </c>
      <c r="K43" s="40" t="s">
        <v>486</v>
      </c>
    </row>
    <row r="44" spans="2:11" ht="15.75" customHeight="1" x14ac:dyDescent="0.25">
      <c r="B44" s="22" t="s">
        <v>388</v>
      </c>
      <c r="C44" s="35" t="s">
        <v>335</v>
      </c>
      <c r="D44" s="17" t="s">
        <v>185</v>
      </c>
      <c r="E44" s="17" t="s">
        <v>183</v>
      </c>
      <c r="F44" s="23" t="s">
        <v>203</v>
      </c>
      <c r="G44" s="29" t="str">
        <f t="shared" si="0"/>
        <v>fda=1</v>
      </c>
      <c r="H44" s="29" t="str">
        <f t="shared" si="1"/>
        <v>cancer=1</v>
      </c>
      <c r="J44" s="40">
        <v>2</v>
      </c>
      <c r="K44" s="42" t="s">
        <v>203</v>
      </c>
    </row>
    <row r="45" spans="2:11" ht="15.75" customHeight="1" x14ac:dyDescent="0.25">
      <c r="B45" s="22" t="s">
        <v>107</v>
      </c>
      <c r="C45" s="35" t="s">
        <v>335</v>
      </c>
      <c r="D45" s="17" t="s">
        <v>193</v>
      </c>
      <c r="E45" s="17" t="s">
        <v>183</v>
      </c>
      <c r="F45" s="23" t="s">
        <v>203</v>
      </c>
      <c r="G45" s="29" t="str">
        <f t="shared" si="0"/>
        <v>fda=0</v>
      </c>
      <c r="H45" s="29" t="str">
        <f t="shared" si="1"/>
        <v>cancer=1</v>
      </c>
      <c r="J45" s="40">
        <v>2</v>
      </c>
      <c r="K45" s="42" t="s">
        <v>203</v>
      </c>
    </row>
    <row r="46" spans="2:11" ht="15.75" customHeight="1" x14ac:dyDescent="0.25">
      <c r="B46" s="22" t="s">
        <v>114</v>
      </c>
      <c r="C46" s="35" t="s">
        <v>335</v>
      </c>
      <c r="D46" s="17" t="s">
        <v>260</v>
      </c>
      <c r="E46" s="17" t="s">
        <v>190</v>
      </c>
      <c r="F46" s="23" t="s">
        <v>259</v>
      </c>
      <c r="G46" s="29" t="str">
        <f t="shared" si="0"/>
        <v>fda=0</v>
      </c>
      <c r="H46" s="29" t="str">
        <f t="shared" si="1"/>
        <v>cancer=1</v>
      </c>
      <c r="J46" s="40">
        <v>7</v>
      </c>
      <c r="K46" s="40" t="s">
        <v>483</v>
      </c>
    </row>
    <row r="47" spans="2:11" ht="15.75" customHeight="1" x14ac:dyDescent="0.25">
      <c r="B47" s="22" t="s">
        <v>387</v>
      </c>
      <c r="C47" s="35" t="s">
        <v>335</v>
      </c>
      <c r="D47" s="17" t="s">
        <v>185</v>
      </c>
      <c r="E47" s="17" t="s">
        <v>261</v>
      </c>
      <c r="F47" s="23" t="s">
        <v>262</v>
      </c>
      <c r="G47" s="29" t="str">
        <f t="shared" si="0"/>
        <v>fda=1</v>
      </c>
      <c r="H47" s="29" t="e">
        <f t="shared" si="1"/>
        <v>#VALUE!</v>
      </c>
      <c r="J47" s="40">
        <v>2</v>
      </c>
      <c r="K47" s="43" t="s">
        <v>203</v>
      </c>
    </row>
    <row r="48" spans="2:11" ht="15.75" customHeight="1" x14ac:dyDescent="0.25">
      <c r="B48" s="22" t="s">
        <v>21</v>
      </c>
      <c r="C48" s="35" t="s">
        <v>335</v>
      </c>
      <c r="D48" s="17" t="s">
        <v>185</v>
      </c>
      <c r="E48" s="17" t="s">
        <v>183</v>
      </c>
      <c r="F48" s="23" t="s">
        <v>203</v>
      </c>
      <c r="G48" s="29" t="str">
        <f t="shared" si="0"/>
        <v>fda=1</v>
      </c>
      <c r="H48" s="29" t="str">
        <f t="shared" si="1"/>
        <v>cancer=1</v>
      </c>
      <c r="J48" s="40">
        <v>2</v>
      </c>
      <c r="K48" s="43" t="s">
        <v>203</v>
      </c>
    </row>
    <row r="49" spans="2:11" ht="15.75" customHeight="1" x14ac:dyDescent="0.25">
      <c r="B49" s="22" t="s">
        <v>128</v>
      </c>
      <c r="C49" s="35" t="s">
        <v>335</v>
      </c>
      <c r="D49" s="17" t="s">
        <v>185</v>
      </c>
      <c r="E49" s="17" t="s">
        <v>263</v>
      </c>
      <c r="F49" s="23" t="s">
        <v>264</v>
      </c>
      <c r="G49" s="29" t="str">
        <f t="shared" si="0"/>
        <v>fda=1</v>
      </c>
      <c r="H49" s="29" t="e">
        <f t="shared" si="1"/>
        <v>#VALUE!</v>
      </c>
      <c r="J49" s="40">
        <v>3</v>
      </c>
      <c r="K49" s="40" t="s">
        <v>486</v>
      </c>
    </row>
    <row r="50" spans="2:11" ht="15.75" customHeight="1" x14ac:dyDescent="0.25">
      <c r="B50" s="22" t="s">
        <v>65</v>
      </c>
      <c r="C50" s="35" t="s">
        <v>335</v>
      </c>
      <c r="D50" s="17" t="s">
        <v>185</v>
      </c>
      <c r="E50" s="17" t="s">
        <v>208</v>
      </c>
      <c r="F50" s="23" t="s">
        <v>265</v>
      </c>
      <c r="G50" s="29" t="str">
        <f t="shared" si="0"/>
        <v>fda=1</v>
      </c>
      <c r="H50" s="29" t="str">
        <f t="shared" si="1"/>
        <v>cancer=1</v>
      </c>
      <c r="J50" s="40">
        <v>3</v>
      </c>
      <c r="K50" s="40" t="s">
        <v>486</v>
      </c>
    </row>
    <row r="51" spans="2:11" ht="15.75" customHeight="1" x14ac:dyDescent="0.25">
      <c r="B51" s="22" t="s">
        <v>154</v>
      </c>
      <c r="C51" s="35" t="s">
        <v>335</v>
      </c>
      <c r="D51" s="17" t="s">
        <v>267</v>
      </c>
      <c r="E51" s="17" t="s">
        <v>255</v>
      </c>
      <c r="F51" s="23" t="s">
        <v>266</v>
      </c>
      <c r="G51" s="29" t="str">
        <f t="shared" si="0"/>
        <v>fda=0</v>
      </c>
      <c r="H51" s="29" t="e">
        <f t="shared" si="1"/>
        <v>#VALUE!</v>
      </c>
      <c r="J51" s="40">
        <v>9</v>
      </c>
      <c r="K51" s="40" t="s">
        <v>487</v>
      </c>
    </row>
    <row r="52" spans="2:11" ht="15.75" customHeight="1" x14ac:dyDescent="0.25">
      <c r="B52" s="22" t="s">
        <v>22</v>
      </c>
      <c r="C52" s="35" t="s">
        <v>335</v>
      </c>
      <c r="D52" s="17" t="s">
        <v>185</v>
      </c>
      <c r="E52" s="17" t="s">
        <v>183</v>
      </c>
      <c r="F52" s="23" t="s">
        <v>203</v>
      </c>
      <c r="G52" s="29" t="str">
        <f t="shared" si="0"/>
        <v>fda=1</v>
      </c>
      <c r="H52" s="29" t="str">
        <f t="shared" si="1"/>
        <v>cancer=1</v>
      </c>
      <c r="J52" s="40">
        <v>2</v>
      </c>
      <c r="K52" s="43" t="s">
        <v>203</v>
      </c>
    </row>
    <row r="53" spans="2:11" ht="15.75" customHeight="1" x14ac:dyDescent="0.25">
      <c r="B53" s="22" t="s">
        <v>23</v>
      </c>
      <c r="C53" s="35" t="s">
        <v>335</v>
      </c>
      <c r="D53" s="17" t="s">
        <v>185</v>
      </c>
      <c r="E53" s="17" t="s">
        <v>183</v>
      </c>
      <c r="F53" s="23" t="s">
        <v>203</v>
      </c>
      <c r="G53" s="29" t="str">
        <f t="shared" si="0"/>
        <v>fda=1</v>
      </c>
      <c r="H53" s="29" t="str">
        <f t="shared" si="1"/>
        <v>cancer=1</v>
      </c>
      <c r="J53" s="40">
        <v>2</v>
      </c>
      <c r="K53" s="43" t="s">
        <v>203</v>
      </c>
    </row>
    <row r="54" spans="2:11" ht="15.75" customHeight="1" x14ac:dyDescent="0.25">
      <c r="B54" s="22" t="s">
        <v>386</v>
      </c>
      <c r="C54" s="35" t="s">
        <v>335</v>
      </c>
      <c r="D54" s="17" t="s">
        <v>185</v>
      </c>
      <c r="E54" s="17" t="s">
        <v>183</v>
      </c>
      <c r="F54" s="23" t="s">
        <v>203</v>
      </c>
      <c r="G54" s="29" t="str">
        <f t="shared" si="0"/>
        <v>fda=1</v>
      </c>
      <c r="H54" s="29" t="str">
        <f t="shared" si="1"/>
        <v>cancer=1</v>
      </c>
      <c r="J54" s="40">
        <v>2</v>
      </c>
      <c r="K54" s="43" t="s">
        <v>203</v>
      </c>
    </row>
    <row r="55" spans="2:11" ht="15.75" customHeight="1" x14ac:dyDescent="0.25">
      <c r="B55" s="22" t="s">
        <v>129</v>
      </c>
      <c r="C55" s="35" t="s">
        <v>335</v>
      </c>
      <c r="D55" s="17" t="s">
        <v>185</v>
      </c>
      <c r="E55" s="17" t="s">
        <v>268</v>
      </c>
      <c r="F55" s="23" t="s">
        <v>269</v>
      </c>
      <c r="G55" s="29" t="str">
        <f t="shared" si="0"/>
        <v>fda=1</v>
      </c>
      <c r="H55" s="29" t="e">
        <f t="shared" si="1"/>
        <v>#VALUE!</v>
      </c>
      <c r="J55" s="40">
        <v>3</v>
      </c>
      <c r="K55" s="40" t="s">
        <v>486</v>
      </c>
    </row>
    <row r="56" spans="2:11" ht="15.75" customHeight="1" x14ac:dyDescent="0.25">
      <c r="B56" s="22" t="s">
        <v>25</v>
      </c>
      <c r="C56" s="35" t="s">
        <v>335</v>
      </c>
      <c r="D56" s="17" t="s">
        <v>185</v>
      </c>
      <c r="E56" s="17" t="s">
        <v>183</v>
      </c>
      <c r="F56" s="23" t="s">
        <v>203</v>
      </c>
      <c r="G56" s="29" t="str">
        <f t="shared" si="0"/>
        <v>fda=1</v>
      </c>
      <c r="H56" s="29" t="str">
        <f t="shared" si="1"/>
        <v>cancer=1</v>
      </c>
      <c r="J56" s="40">
        <v>2</v>
      </c>
      <c r="K56" s="43" t="s">
        <v>203</v>
      </c>
    </row>
    <row r="57" spans="2:11" ht="15.75" customHeight="1" x14ac:dyDescent="0.25">
      <c r="B57" s="22" t="s">
        <v>26</v>
      </c>
      <c r="C57" s="35" t="s">
        <v>335</v>
      </c>
      <c r="D57" s="17" t="s">
        <v>185</v>
      </c>
      <c r="E57" s="17" t="s">
        <v>183</v>
      </c>
      <c r="F57" s="23" t="s">
        <v>203</v>
      </c>
      <c r="G57" s="29" t="str">
        <f t="shared" si="0"/>
        <v>fda=1</v>
      </c>
      <c r="H57" s="29" t="str">
        <f t="shared" si="1"/>
        <v>cancer=1</v>
      </c>
      <c r="J57" s="40">
        <v>2</v>
      </c>
      <c r="K57" s="43" t="s">
        <v>203</v>
      </c>
    </row>
    <row r="58" spans="2:11" ht="15.75" customHeight="1" x14ac:dyDescent="0.25">
      <c r="B58" s="22" t="s">
        <v>27</v>
      </c>
      <c r="C58" s="35" t="s">
        <v>335</v>
      </c>
      <c r="D58" s="17" t="s">
        <v>185</v>
      </c>
      <c r="E58" s="17" t="s">
        <v>183</v>
      </c>
      <c r="F58" s="23" t="s">
        <v>203</v>
      </c>
      <c r="G58" s="29" t="str">
        <f t="shared" si="0"/>
        <v>fda=1</v>
      </c>
      <c r="H58" s="29" t="str">
        <f t="shared" si="1"/>
        <v>cancer=1</v>
      </c>
      <c r="J58" s="40">
        <v>2</v>
      </c>
      <c r="K58" s="43" t="s">
        <v>203</v>
      </c>
    </row>
    <row r="59" spans="2:11" ht="15.75" customHeight="1" x14ac:dyDescent="0.25">
      <c r="B59" s="22" t="s">
        <v>28</v>
      </c>
      <c r="C59" s="35" t="s">
        <v>335</v>
      </c>
      <c r="D59" s="17" t="s">
        <v>185</v>
      </c>
      <c r="E59" s="17" t="s">
        <v>183</v>
      </c>
      <c r="F59" s="23" t="s">
        <v>203</v>
      </c>
      <c r="G59" s="29" t="str">
        <f t="shared" si="0"/>
        <v>fda=1</v>
      </c>
      <c r="H59" s="29" t="str">
        <f t="shared" si="1"/>
        <v>cancer=1</v>
      </c>
      <c r="J59" s="40">
        <v>2</v>
      </c>
      <c r="K59" s="43" t="s">
        <v>203</v>
      </c>
    </row>
    <row r="60" spans="2:11" ht="15.75" customHeight="1" x14ac:dyDescent="0.25">
      <c r="B60" s="22" t="s">
        <v>130</v>
      </c>
      <c r="C60" s="35" t="s">
        <v>335</v>
      </c>
      <c r="D60" s="17" t="s">
        <v>185</v>
      </c>
      <c r="E60" s="17" t="s">
        <v>252</v>
      </c>
      <c r="F60" s="23" t="s">
        <v>270</v>
      </c>
      <c r="G60" s="29" t="str">
        <f t="shared" si="0"/>
        <v>fda=1</v>
      </c>
      <c r="H60" s="29" t="e">
        <f t="shared" si="1"/>
        <v>#VALUE!</v>
      </c>
      <c r="J60" s="40">
        <v>7</v>
      </c>
      <c r="K60" s="40" t="s">
        <v>483</v>
      </c>
    </row>
    <row r="61" spans="2:11" ht="15.75" customHeight="1" x14ac:dyDescent="0.25">
      <c r="B61" s="22" t="s">
        <v>29</v>
      </c>
      <c r="C61" s="35" t="s">
        <v>335</v>
      </c>
      <c r="D61" s="17" t="s">
        <v>185</v>
      </c>
      <c r="E61" s="17" t="s">
        <v>183</v>
      </c>
      <c r="F61" s="23" t="s">
        <v>203</v>
      </c>
      <c r="G61" s="29" t="str">
        <f t="shared" si="0"/>
        <v>fda=1</v>
      </c>
      <c r="H61" s="29" t="str">
        <f t="shared" si="1"/>
        <v>cancer=1</v>
      </c>
      <c r="J61" s="40">
        <v>2</v>
      </c>
      <c r="K61" s="43" t="s">
        <v>203</v>
      </c>
    </row>
    <row r="62" spans="2:11" ht="15.75" customHeight="1" x14ac:dyDescent="0.25">
      <c r="B62" s="22" t="s">
        <v>30</v>
      </c>
      <c r="C62" s="35" t="s">
        <v>335</v>
      </c>
      <c r="D62" s="17" t="s">
        <v>185</v>
      </c>
      <c r="E62" s="17" t="s">
        <v>183</v>
      </c>
      <c r="F62" s="23" t="s">
        <v>203</v>
      </c>
      <c r="G62" s="29" t="str">
        <f t="shared" si="0"/>
        <v>fda=1</v>
      </c>
      <c r="H62" s="29" t="str">
        <f t="shared" si="1"/>
        <v>cancer=1</v>
      </c>
      <c r="J62" s="40">
        <v>2</v>
      </c>
      <c r="K62" s="43" t="s">
        <v>203</v>
      </c>
    </row>
    <row r="63" spans="2:11" ht="15.75" customHeight="1" x14ac:dyDescent="0.25">
      <c r="B63" s="22" t="s">
        <v>31</v>
      </c>
      <c r="C63" s="35" t="s">
        <v>335</v>
      </c>
      <c r="D63" s="17" t="s">
        <v>185</v>
      </c>
      <c r="E63" s="17" t="s">
        <v>183</v>
      </c>
      <c r="F63" s="23" t="s">
        <v>203</v>
      </c>
      <c r="G63" s="29" t="str">
        <f t="shared" si="0"/>
        <v>fda=1</v>
      </c>
      <c r="H63" s="29" t="str">
        <f t="shared" si="1"/>
        <v>cancer=1</v>
      </c>
      <c r="J63" s="40">
        <v>2</v>
      </c>
      <c r="K63" s="43" t="s">
        <v>203</v>
      </c>
    </row>
    <row r="64" spans="2:11" ht="15.75" customHeight="1" x14ac:dyDescent="0.25">
      <c r="B64" s="22" t="s">
        <v>385</v>
      </c>
      <c r="C64" s="35" t="s">
        <v>335</v>
      </c>
      <c r="D64" s="17" t="s">
        <v>185</v>
      </c>
      <c r="E64" s="17" t="s">
        <v>271</v>
      </c>
      <c r="F64" s="23" t="s">
        <v>272</v>
      </c>
      <c r="G64" s="29" t="str">
        <f t="shared" si="0"/>
        <v>fda=1</v>
      </c>
      <c r="H64" s="29" t="e">
        <f t="shared" si="1"/>
        <v>#VALUE!</v>
      </c>
      <c r="J64" s="40">
        <v>3</v>
      </c>
      <c r="K64" s="40" t="s">
        <v>486</v>
      </c>
    </row>
    <row r="65" spans="2:11" ht="15.75" customHeight="1" x14ac:dyDescent="0.25">
      <c r="B65" s="22" t="s">
        <v>157</v>
      </c>
      <c r="C65" s="35" t="s">
        <v>335</v>
      </c>
      <c r="D65" s="17" t="s">
        <v>275</v>
      </c>
      <c r="E65" s="17" t="s">
        <v>273</v>
      </c>
      <c r="F65" s="23" t="s">
        <v>274</v>
      </c>
      <c r="G65" s="29" t="str">
        <f t="shared" si="0"/>
        <v>fda=0</v>
      </c>
      <c r="H65" s="29" t="e">
        <f t="shared" si="1"/>
        <v>#VALUE!</v>
      </c>
      <c r="J65" s="40">
        <v>8</v>
      </c>
      <c r="K65" s="41" t="s">
        <v>484</v>
      </c>
    </row>
    <row r="66" spans="2:11" ht="15.75" customHeight="1" x14ac:dyDescent="0.25">
      <c r="B66" s="22" t="s">
        <v>32</v>
      </c>
      <c r="C66" s="35" t="s">
        <v>335</v>
      </c>
      <c r="D66" s="17" t="s">
        <v>185</v>
      </c>
      <c r="E66" s="17" t="s">
        <v>183</v>
      </c>
      <c r="F66" s="23" t="s">
        <v>203</v>
      </c>
      <c r="G66" s="29" t="str">
        <f t="shared" si="0"/>
        <v>fda=1</v>
      </c>
      <c r="H66" s="29" t="str">
        <f t="shared" si="1"/>
        <v>cancer=1</v>
      </c>
      <c r="J66" s="40">
        <v>2</v>
      </c>
      <c r="K66" s="43" t="s">
        <v>203</v>
      </c>
    </row>
    <row r="67" spans="2:11" ht="15.75" customHeight="1" x14ac:dyDescent="0.25">
      <c r="B67" s="22" t="s">
        <v>33</v>
      </c>
      <c r="C67" s="35" t="s">
        <v>335</v>
      </c>
      <c r="D67" s="17" t="s">
        <v>185</v>
      </c>
      <c r="E67" s="17" t="s">
        <v>183</v>
      </c>
      <c r="F67" s="23" t="s">
        <v>203</v>
      </c>
      <c r="G67" s="29" t="str">
        <f t="shared" si="0"/>
        <v>fda=1</v>
      </c>
      <c r="H67" s="29" t="str">
        <f t="shared" si="1"/>
        <v>cancer=1</v>
      </c>
      <c r="J67" s="40">
        <v>2</v>
      </c>
      <c r="K67" s="43" t="s">
        <v>203</v>
      </c>
    </row>
    <row r="68" spans="2:11" ht="15.75" customHeight="1" x14ac:dyDescent="0.25">
      <c r="B68" s="22" t="s">
        <v>384</v>
      </c>
      <c r="C68" s="35" t="s">
        <v>335</v>
      </c>
      <c r="D68" s="17" t="s">
        <v>185</v>
      </c>
      <c r="E68" s="17" t="s">
        <v>183</v>
      </c>
      <c r="F68" s="23" t="s">
        <v>203</v>
      </c>
      <c r="G68" s="29" t="str">
        <f t="shared" si="0"/>
        <v>fda=1</v>
      </c>
      <c r="H68" s="29" t="str">
        <f t="shared" si="1"/>
        <v>cancer=1</v>
      </c>
      <c r="J68" s="40">
        <v>2</v>
      </c>
      <c r="K68" s="43" t="s">
        <v>203</v>
      </c>
    </row>
    <row r="69" spans="2:11" ht="15.75" customHeight="1" x14ac:dyDescent="0.25">
      <c r="B69" s="22" t="s">
        <v>383</v>
      </c>
      <c r="C69" s="35" t="s">
        <v>335</v>
      </c>
      <c r="D69" s="17" t="s">
        <v>278</v>
      </c>
      <c r="E69" s="17" t="s">
        <v>276</v>
      </c>
      <c r="F69" s="23" t="s">
        <v>277</v>
      </c>
      <c r="G69" s="29" t="str">
        <f t="shared" si="0"/>
        <v>fda=0</v>
      </c>
      <c r="H69" s="29" t="e">
        <f t="shared" si="1"/>
        <v>#VALUE!</v>
      </c>
      <c r="J69" s="40">
        <v>7</v>
      </c>
      <c r="K69" s="40" t="s">
        <v>483</v>
      </c>
    </row>
    <row r="70" spans="2:11" ht="15.75" customHeight="1" x14ac:dyDescent="0.25">
      <c r="B70" s="22" t="s">
        <v>82</v>
      </c>
      <c r="C70" s="35" t="s">
        <v>335</v>
      </c>
      <c r="D70" s="17" t="s">
        <v>185</v>
      </c>
      <c r="E70" s="17" t="s">
        <v>190</v>
      </c>
      <c r="F70" s="23" t="s">
        <v>279</v>
      </c>
      <c r="G70" s="29" t="str">
        <f t="shared" ref="G70:G133" si="2">IF(D70="FDA","fda=1","fda=0")</f>
        <v>fda=1</v>
      </c>
      <c r="H70" s="29" t="str">
        <f t="shared" ref="H70:H133" si="3">IF(SEARCH("cancer",E70),"cancer=1","cancer=0")</f>
        <v>cancer=1</v>
      </c>
      <c r="J70" s="40">
        <v>9</v>
      </c>
      <c r="K70" s="40" t="s">
        <v>487</v>
      </c>
    </row>
    <row r="71" spans="2:11" ht="15.75" customHeight="1" x14ac:dyDescent="0.25">
      <c r="B71" s="22" t="s">
        <v>382</v>
      </c>
      <c r="C71" s="35" t="s">
        <v>335</v>
      </c>
      <c r="D71" s="17" t="s">
        <v>185</v>
      </c>
      <c r="E71" s="17" t="s">
        <v>208</v>
      </c>
      <c r="F71" s="23" t="s">
        <v>209</v>
      </c>
      <c r="G71" s="29" t="str">
        <f t="shared" si="2"/>
        <v>fda=1</v>
      </c>
      <c r="H71" s="29" t="str">
        <f t="shared" si="3"/>
        <v>cancer=1</v>
      </c>
      <c r="J71" s="40">
        <v>3</v>
      </c>
      <c r="K71" s="40" t="s">
        <v>486</v>
      </c>
    </row>
    <row r="72" spans="2:11" ht="15.75" customHeight="1" x14ac:dyDescent="0.25">
      <c r="B72" s="22" t="s">
        <v>381</v>
      </c>
      <c r="C72" s="35" t="s">
        <v>335</v>
      </c>
      <c r="D72" s="17" t="s">
        <v>185</v>
      </c>
      <c r="E72" s="17" t="s">
        <v>183</v>
      </c>
      <c r="F72" s="23" t="s">
        <v>239</v>
      </c>
      <c r="G72" s="29" t="str">
        <f t="shared" si="2"/>
        <v>fda=1</v>
      </c>
      <c r="H72" s="29" t="str">
        <f t="shared" si="3"/>
        <v>cancer=1</v>
      </c>
      <c r="J72" s="40">
        <v>6</v>
      </c>
      <c r="K72" s="42" t="s">
        <v>239</v>
      </c>
    </row>
    <row r="73" spans="2:11" ht="15.75" customHeight="1" x14ac:dyDescent="0.25">
      <c r="B73" s="22" t="s">
        <v>108</v>
      </c>
      <c r="C73" s="35" t="s">
        <v>335</v>
      </c>
      <c r="D73" s="17" t="s">
        <v>280</v>
      </c>
      <c r="E73" s="17" t="s">
        <v>183</v>
      </c>
      <c r="F73" s="23" t="s">
        <v>203</v>
      </c>
      <c r="G73" s="29" t="str">
        <f t="shared" si="2"/>
        <v>fda=0</v>
      </c>
      <c r="H73" s="29" t="str">
        <f t="shared" si="3"/>
        <v>cancer=1</v>
      </c>
      <c r="J73" s="40">
        <v>2</v>
      </c>
      <c r="K73" s="43" t="s">
        <v>203</v>
      </c>
    </row>
    <row r="74" spans="2:11" ht="15.75" customHeight="1" x14ac:dyDescent="0.25">
      <c r="B74" s="22" t="s">
        <v>380</v>
      </c>
      <c r="C74" s="35" t="s">
        <v>335</v>
      </c>
      <c r="D74" s="17" t="s">
        <v>185</v>
      </c>
      <c r="E74" s="17" t="s">
        <v>281</v>
      </c>
      <c r="F74" s="23" t="s">
        <v>282</v>
      </c>
      <c r="G74" s="29" t="str">
        <f t="shared" si="2"/>
        <v>fda=1</v>
      </c>
      <c r="H74" s="29" t="e">
        <f t="shared" si="3"/>
        <v>#VALUE!</v>
      </c>
      <c r="J74" s="40">
        <v>3</v>
      </c>
      <c r="K74" s="40" t="s">
        <v>486</v>
      </c>
    </row>
    <row r="75" spans="2:11" ht="15.75" customHeight="1" x14ac:dyDescent="0.25">
      <c r="B75" s="22" t="s">
        <v>83</v>
      </c>
      <c r="C75" s="35" t="s">
        <v>335</v>
      </c>
      <c r="D75" s="17" t="s">
        <v>185</v>
      </c>
      <c r="E75" s="17" t="s">
        <v>190</v>
      </c>
      <c r="F75" s="23" t="s">
        <v>198</v>
      </c>
      <c r="G75" s="29" t="str">
        <f t="shared" si="2"/>
        <v>fda=1</v>
      </c>
      <c r="H75" s="29" t="str">
        <f t="shared" si="3"/>
        <v>cancer=1</v>
      </c>
      <c r="J75" s="40">
        <v>3</v>
      </c>
      <c r="K75" s="40" t="s">
        <v>486</v>
      </c>
    </row>
    <row r="76" spans="2:11" ht="15.75" customHeight="1" x14ac:dyDescent="0.25">
      <c r="B76" s="22" t="s">
        <v>379</v>
      </c>
      <c r="C76" s="35" t="s">
        <v>335</v>
      </c>
      <c r="D76" s="17" t="s">
        <v>185</v>
      </c>
      <c r="E76" s="17" t="s">
        <v>283</v>
      </c>
      <c r="F76" s="23" t="s">
        <v>284</v>
      </c>
      <c r="G76" s="29" t="str">
        <f t="shared" si="2"/>
        <v>fda=1</v>
      </c>
      <c r="H76" s="29" t="e">
        <f t="shared" si="3"/>
        <v>#VALUE!</v>
      </c>
      <c r="J76" s="40">
        <v>7</v>
      </c>
      <c r="K76" s="40" t="s">
        <v>483</v>
      </c>
    </row>
    <row r="77" spans="2:11" ht="15.75" customHeight="1" x14ac:dyDescent="0.25">
      <c r="B77" s="22" t="s">
        <v>38</v>
      </c>
      <c r="C77" s="35" t="s">
        <v>335</v>
      </c>
      <c r="D77" s="17" t="s">
        <v>185</v>
      </c>
      <c r="E77" s="17" t="s">
        <v>183</v>
      </c>
      <c r="F77" s="23" t="s">
        <v>239</v>
      </c>
      <c r="G77" s="29" t="str">
        <f t="shared" si="2"/>
        <v>fda=1</v>
      </c>
      <c r="H77" s="29" t="str">
        <f t="shared" si="3"/>
        <v>cancer=1</v>
      </c>
      <c r="J77" s="40">
        <v>6</v>
      </c>
      <c r="K77" s="42" t="s">
        <v>239</v>
      </c>
    </row>
    <row r="78" spans="2:11" ht="15.75" customHeight="1" x14ac:dyDescent="0.25">
      <c r="B78" s="22" t="s">
        <v>378</v>
      </c>
      <c r="C78" s="35" t="s">
        <v>335</v>
      </c>
      <c r="D78" s="17" t="s">
        <v>185</v>
      </c>
      <c r="E78" s="17" t="s">
        <v>183</v>
      </c>
      <c r="F78" s="23" t="s">
        <v>201</v>
      </c>
      <c r="G78" s="29" t="str">
        <f t="shared" si="2"/>
        <v>fda=1</v>
      </c>
      <c r="H78" s="29" t="str">
        <f t="shared" si="3"/>
        <v>cancer=1</v>
      </c>
      <c r="J78" s="40">
        <v>1</v>
      </c>
      <c r="K78" s="42" t="s">
        <v>201</v>
      </c>
    </row>
    <row r="79" spans="2:11" ht="15.75" customHeight="1" x14ac:dyDescent="0.25">
      <c r="B79" s="22" t="s">
        <v>377</v>
      </c>
      <c r="C79" s="35" t="s">
        <v>335</v>
      </c>
      <c r="D79" s="17" t="s">
        <v>185</v>
      </c>
      <c r="E79" s="17" t="s">
        <v>190</v>
      </c>
      <c r="F79" s="23" t="s">
        <v>285</v>
      </c>
      <c r="G79" s="29" t="str">
        <f t="shared" si="2"/>
        <v>fda=1</v>
      </c>
      <c r="H79" s="29" t="str">
        <f t="shared" si="3"/>
        <v>cancer=1</v>
      </c>
      <c r="J79" s="40">
        <v>8</v>
      </c>
      <c r="K79" s="41" t="s">
        <v>484</v>
      </c>
    </row>
    <row r="80" spans="2:11" ht="15.75" customHeight="1" x14ac:dyDescent="0.25">
      <c r="B80" s="22" t="s">
        <v>376</v>
      </c>
      <c r="C80" s="35" t="s">
        <v>335</v>
      </c>
      <c r="D80" s="17" t="s">
        <v>185</v>
      </c>
      <c r="E80" s="17" t="s">
        <v>257</v>
      </c>
      <c r="F80" s="23" t="s">
        <v>203</v>
      </c>
      <c r="G80" s="29" t="str">
        <f t="shared" si="2"/>
        <v>fda=1</v>
      </c>
      <c r="H80" s="29" t="e">
        <f t="shared" si="3"/>
        <v>#VALUE!</v>
      </c>
      <c r="J80" s="40">
        <v>2</v>
      </c>
      <c r="K80" s="40" t="s">
        <v>203</v>
      </c>
    </row>
    <row r="81" spans="2:11" ht="15.75" customHeight="1" x14ac:dyDescent="0.25">
      <c r="B81" s="22" t="s">
        <v>40</v>
      </c>
      <c r="C81" s="35" t="s">
        <v>335</v>
      </c>
      <c r="D81" s="17" t="s">
        <v>185</v>
      </c>
      <c r="E81" s="17" t="s">
        <v>183</v>
      </c>
      <c r="F81" s="23" t="s">
        <v>203</v>
      </c>
      <c r="G81" s="29" t="str">
        <f t="shared" si="2"/>
        <v>fda=1</v>
      </c>
      <c r="H81" s="29" t="str">
        <f t="shared" si="3"/>
        <v>cancer=1</v>
      </c>
      <c r="J81" s="40">
        <v>2</v>
      </c>
      <c r="K81" s="40" t="s">
        <v>203</v>
      </c>
    </row>
    <row r="82" spans="2:11" ht="15.75" customHeight="1" x14ac:dyDescent="0.25">
      <c r="B82" s="22" t="s">
        <v>375</v>
      </c>
      <c r="C82" s="35" t="s">
        <v>335</v>
      </c>
      <c r="D82" s="17" t="s">
        <v>185</v>
      </c>
      <c r="E82" s="17" t="s">
        <v>183</v>
      </c>
      <c r="F82" s="23" t="s">
        <v>203</v>
      </c>
      <c r="G82" s="29" t="str">
        <f t="shared" si="2"/>
        <v>fda=1</v>
      </c>
      <c r="H82" s="29" t="str">
        <f t="shared" si="3"/>
        <v>cancer=1</v>
      </c>
      <c r="J82" s="40">
        <v>2</v>
      </c>
      <c r="K82" s="40" t="s">
        <v>203</v>
      </c>
    </row>
    <row r="83" spans="2:11" ht="15.75" customHeight="1" x14ac:dyDescent="0.25">
      <c r="B83" s="22" t="s">
        <v>136</v>
      </c>
      <c r="C83" s="35" t="s">
        <v>335</v>
      </c>
      <c r="D83" s="17" t="s">
        <v>185</v>
      </c>
      <c r="E83" s="17" t="s">
        <v>286</v>
      </c>
      <c r="F83" s="23" t="s">
        <v>287</v>
      </c>
      <c r="G83" s="29" t="str">
        <f t="shared" si="2"/>
        <v>fda=1</v>
      </c>
      <c r="H83" s="29" t="e">
        <f t="shared" si="3"/>
        <v>#VALUE!</v>
      </c>
      <c r="J83" s="40">
        <v>5</v>
      </c>
      <c r="K83" s="41" t="s">
        <v>485</v>
      </c>
    </row>
    <row r="84" spans="2:11" ht="15.75" customHeight="1" x14ac:dyDescent="0.25">
      <c r="B84" s="22" t="s">
        <v>374</v>
      </c>
      <c r="C84" s="35" t="s">
        <v>335</v>
      </c>
      <c r="D84" s="17" t="s">
        <v>185</v>
      </c>
      <c r="E84" s="17" t="s">
        <v>208</v>
      </c>
      <c r="F84" s="23" t="s">
        <v>288</v>
      </c>
      <c r="G84" s="29" t="str">
        <f t="shared" si="2"/>
        <v>fda=1</v>
      </c>
      <c r="H84" s="29" t="str">
        <f t="shared" si="3"/>
        <v>cancer=1</v>
      </c>
      <c r="J84" s="40">
        <v>3</v>
      </c>
      <c r="K84" s="40" t="s">
        <v>486</v>
      </c>
    </row>
    <row r="85" spans="2:11" ht="15.75" customHeight="1" x14ac:dyDescent="0.25">
      <c r="B85" s="22" t="s">
        <v>110</v>
      </c>
      <c r="C85" s="35" t="s">
        <v>335</v>
      </c>
      <c r="D85" s="17" t="s">
        <v>289</v>
      </c>
      <c r="E85" s="17" t="s">
        <v>208</v>
      </c>
      <c r="F85" s="23" t="s">
        <v>250</v>
      </c>
      <c r="G85" s="29" t="str">
        <f t="shared" si="2"/>
        <v>fda=0</v>
      </c>
      <c r="H85" s="29" t="str">
        <f t="shared" si="3"/>
        <v>cancer=1</v>
      </c>
      <c r="J85" s="40">
        <v>7</v>
      </c>
      <c r="K85" s="40" t="s">
        <v>483</v>
      </c>
    </row>
    <row r="86" spans="2:11" ht="15.75" customHeight="1" x14ac:dyDescent="0.25">
      <c r="B86" s="22" t="s">
        <v>373</v>
      </c>
      <c r="C86" s="35" t="s">
        <v>335</v>
      </c>
      <c r="D86" s="17" t="s">
        <v>185</v>
      </c>
      <c r="E86" s="17" t="s">
        <v>183</v>
      </c>
      <c r="F86" s="23" t="s">
        <v>203</v>
      </c>
      <c r="G86" s="29" t="str">
        <f t="shared" si="2"/>
        <v>fda=1</v>
      </c>
      <c r="H86" s="29" t="str">
        <f t="shared" si="3"/>
        <v>cancer=1</v>
      </c>
      <c r="J86" s="40">
        <v>2</v>
      </c>
      <c r="K86" s="40" t="s">
        <v>203</v>
      </c>
    </row>
    <row r="87" spans="2:11" ht="15.75" customHeight="1" x14ac:dyDescent="0.25">
      <c r="B87" s="22" t="s">
        <v>372</v>
      </c>
      <c r="C87" s="35" t="s">
        <v>335</v>
      </c>
      <c r="D87" s="17" t="s">
        <v>185</v>
      </c>
      <c r="E87" s="17" t="s">
        <v>208</v>
      </c>
      <c r="F87" s="23" t="s">
        <v>272</v>
      </c>
      <c r="G87" s="29" t="str">
        <f t="shared" si="2"/>
        <v>fda=1</v>
      </c>
      <c r="H87" s="29" t="str">
        <f t="shared" si="3"/>
        <v>cancer=1</v>
      </c>
      <c r="J87" s="40">
        <v>3</v>
      </c>
      <c r="K87" s="40" t="s">
        <v>486</v>
      </c>
    </row>
    <row r="88" spans="2:11" ht="15.75" customHeight="1" x14ac:dyDescent="0.25">
      <c r="B88" s="22" t="s">
        <v>371</v>
      </c>
      <c r="C88" s="35" t="s">
        <v>335</v>
      </c>
      <c r="D88" s="17" t="s">
        <v>185</v>
      </c>
      <c r="E88" s="17" t="s">
        <v>190</v>
      </c>
      <c r="F88" s="23" t="s">
        <v>198</v>
      </c>
      <c r="G88" s="29" t="str">
        <f t="shared" si="2"/>
        <v>fda=1</v>
      </c>
      <c r="H88" s="29" t="str">
        <f t="shared" si="3"/>
        <v>cancer=1</v>
      </c>
      <c r="J88" s="40">
        <v>3</v>
      </c>
      <c r="K88" s="40" t="s">
        <v>486</v>
      </c>
    </row>
    <row r="89" spans="2:11" ht="15.75" customHeight="1" x14ac:dyDescent="0.25">
      <c r="B89" s="22" t="s">
        <v>43</v>
      </c>
      <c r="C89" s="35" t="s">
        <v>335</v>
      </c>
      <c r="D89" s="17" t="s">
        <v>185</v>
      </c>
      <c r="E89" s="17" t="s">
        <v>183</v>
      </c>
      <c r="F89" s="23" t="s">
        <v>203</v>
      </c>
      <c r="G89" s="29" t="str">
        <f t="shared" si="2"/>
        <v>fda=1</v>
      </c>
      <c r="H89" s="29" t="str">
        <f t="shared" si="3"/>
        <v>cancer=1</v>
      </c>
      <c r="J89" s="40">
        <v>2</v>
      </c>
      <c r="K89" s="40" t="s">
        <v>203</v>
      </c>
    </row>
    <row r="90" spans="2:11" ht="15.75" customHeight="1" x14ac:dyDescent="0.25">
      <c r="B90" s="22" t="s">
        <v>109</v>
      </c>
      <c r="C90" s="35" t="s">
        <v>335</v>
      </c>
      <c r="D90" s="17" t="s">
        <v>242</v>
      </c>
      <c r="E90" s="17" t="s">
        <v>183</v>
      </c>
      <c r="F90" s="23" t="s">
        <v>201</v>
      </c>
      <c r="G90" s="29" t="str">
        <f t="shared" si="2"/>
        <v>fda=0</v>
      </c>
      <c r="H90" s="29" t="str">
        <f t="shared" si="3"/>
        <v>cancer=1</v>
      </c>
      <c r="J90" s="40">
        <v>1</v>
      </c>
      <c r="K90" s="42" t="s">
        <v>201</v>
      </c>
    </row>
    <row r="91" spans="2:11" ht="15.75" customHeight="1" x14ac:dyDescent="0.25">
      <c r="B91" s="22" t="s">
        <v>73</v>
      </c>
      <c r="C91" s="35" t="s">
        <v>335</v>
      </c>
      <c r="D91" s="17" t="s">
        <v>185</v>
      </c>
      <c r="E91" s="17" t="s">
        <v>290</v>
      </c>
      <c r="F91" s="23" t="s">
        <v>291</v>
      </c>
      <c r="G91" s="29" t="str">
        <f t="shared" si="2"/>
        <v>fda=1</v>
      </c>
      <c r="H91" s="29" t="str">
        <f t="shared" si="3"/>
        <v>cancer=1</v>
      </c>
      <c r="J91" s="40">
        <v>7</v>
      </c>
      <c r="K91" s="40" t="s">
        <v>483</v>
      </c>
    </row>
    <row r="92" spans="2:11" ht="15.75" customHeight="1" x14ac:dyDescent="0.25">
      <c r="B92" s="22" t="s">
        <v>44</v>
      </c>
      <c r="C92" s="35" t="s">
        <v>335</v>
      </c>
      <c r="D92" s="17" t="s">
        <v>185</v>
      </c>
      <c r="E92" s="17" t="s">
        <v>183</v>
      </c>
      <c r="F92" s="23" t="s">
        <v>203</v>
      </c>
      <c r="G92" s="29" t="str">
        <f t="shared" si="2"/>
        <v>fda=1</v>
      </c>
      <c r="H92" s="29" t="str">
        <f t="shared" si="3"/>
        <v>cancer=1</v>
      </c>
      <c r="J92" s="40">
        <v>2</v>
      </c>
      <c r="K92" s="40" t="s">
        <v>203</v>
      </c>
    </row>
    <row r="93" spans="2:11" ht="15.75" customHeight="1" x14ac:dyDescent="0.25">
      <c r="B93" s="22" t="s">
        <v>86</v>
      </c>
      <c r="C93" s="35" t="s">
        <v>335</v>
      </c>
      <c r="D93" s="17" t="s">
        <v>185</v>
      </c>
      <c r="E93" s="17" t="s">
        <v>190</v>
      </c>
      <c r="F93" s="23" t="s">
        <v>292</v>
      </c>
      <c r="G93" s="29" t="str">
        <f t="shared" si="2"/>
        <v>fda=1</v>
      </c>
      <c r="H93" s="29" t="str">
        <f t="shared" si="3"/>
        <v>cancer=1</v>
      </c>
      <c r="J93" s="40">
        <v>3</v>
      </c>
      <c r="K93" s="40" t="s">
        <v>486</v>
      </c>
    </row>
    <row r="94" spans="2:11" ht="15.75" customHeight="1" x14ac:dyDescent="0.25">
      <c r="B94" s="22" t="s">
        <v>45</v>
      </c>
      <c r="C94" s="35" t="s">
        <v>335</v>
      </c>
      <c r="D94" s="17" t="s">
        <v>185</v>
      </c>
      <c r="E94" s="17" t="s">
        <v>183</v>
      </c>
      <c r="F94" s="23" t="s">
        <v>201</v>
      </c>
      <c r="G94" s="29" t="str">
        <f t="shared" si="2"/>
        <v>fda=1</v>
      </c>
      <c r="H94" s="29" t="str">
        <f t="shared" si="3"/>
        <v>cancer=1</v>
      </c>
      <c r="J94" s="40">
        <v>1</v>
      </c>
      <c r="K94" s="42" t="s">
        <v>201</v>
      </c>
    </row>
    <row r="95" spans="2:11" ht="15.75" customHeight="1" x14ac:dyDescent="0.25">
      <c r="B95" s="22" t="s">
        <v>370</v>
      </c>
      <c r="C95" s="35" t="s">
        <v>335</v>
      </c>
      <c r="D95" s="17" t="s">
        <v>185</v>
      </c>
      <c r="E95" s="17" t="s">
        <v>293</v>
      </c>
      <c r="F95" s="23" t="s">
        <v>294</v>
      </c>
      <c r="G95" s="29" t="str">
        <f t="shared" si="2"/>
        <v>fda=1</v>
      </c>
      <c r="H95" s="29" t="e">
        <f t="shared" si="3"/>
        <v>#VALUE!</v>
      </c>
      <c r="J95" s="40">
        <v>4</v>
      </c>
      <c r="K95" s="40" t="s">
        <v>488</v>
      </c>
    </row>
    <row r="96" spans="2:11" ht="15.75" customHeight="1" x14ac:dyDescent="0.25">
      <c r="B96" s="22" t="s">
        <v>138</v>
      </c>
      <c r="C96" s="35" t="s">
        <v>335</v>
      </c>
      <c r="D96" s="17" t="s">
        <v>185</v>
      </c>
      <c r="E96" s="17" t="s">
        <v>295</v>
      </c>
      <c r="F96" s="23" t="s">
        <v>296</v>
      </c>
      <c r="G96" s="29" t="str">
        <f t="shared" si="2"/>
        <v>fda=1</v>
      </c>
      <c r="H96" s="29" t="e">
        <f t="shared" si="3"/>
        <v>#VALUE!</v>
      </c>
      <c r="J96" s="40">
        <v>5</v>
      </c>
      <c r="K96" s="40" t="s">
        <v>485</v>
      </c>
    </row>
    <row r="97" spans="2:11" ht="15.75" customHeight="1" x14ac:dyDescent="0.25">
      <c r="B97" s="22" t="s">
        <v>369</v>
      </c>
      <c r="C97" s="35" t="s">
        <v>335</v>
      </c>
      <c r="D97" s="17" t="s">
        <v>185</v>
      </c>
      <c r="E97" s="17" t="s">
        <v>190</v>
      </c>
      <c r="F97" s="23" t="s">
        <v>245</v>
      </c>
      <c r="G97" s="29" t="str">
        <f t="shared" si="2"/>
        <v>fda=1</v>
      </c>
      <c r="H97" s="29" t="str">
        <f t="shared" si="3"/>
        <v>cancer=1</v>
      </c>
      <c r="J97" s="40">
        <v>3</v>
      </c>
      <c r="K97" s="40" t="s">
        <v>486</v>
      </c>
    </row>
    <row r="98" spans="2:11" ht="15.75" customHeight="1" x14ac:dyDescent="0.25">
      <c r="B98" s="22" t="s">
        <v>74</v>
      </c>
      <c r="C98" s="35" t="s">
        <v>335</v>
      </c>
      <c r="D98" s="17" t="s">
        <v>185</v>
      </c>
      <c r="E98" s="17" t="s">
        <v>290</v>
      </c>
      <c r="F98" s="23" t="s">
        <v>297</v>
      </c>
      <c r="G98" s="29" t="str">
        <f t="shared" si="2"/>
        <v>fda=1</v>
      </c>
      <c r="H98" s="29" t="str">
        <f t="shared" si="3"/>
        <v>cancer=1</v>
      </c>
      <c r="J98" s="40">
        <v>7</v>
      </c>
      <c r="K98" s="40" t="s">
        <v>483</v>
      </c>
    </row>
    <row r="99" spans="2:11" ht="15.75" customHeight="1" x14ac:dyDescent="0.25">
      <c r="B99" s="22" t="s">
        <v>69</v>
      </c>
      <c r="C99" s="35" t="s">
        <v>335</v>
      </c>
      <c r="D99" s="17" t="s">
        <v>185</v>
      </c>
      <c r="E99" s="17" t="s">
        <v>208</v>
      </c>
      <c r="F99" s="23" t="s">
        <v>250</v>
      </c>
      <c r="G99" s="29" t="str">
        <f t="shared" si="2"/>
        <v>fda=1</v>
      </c>
      <c r="H99" s="29" t="str">
        <f t="shared" si="3"/>
        <v>cancer=1</v>
      </c>
      <c r="J99" s="40">
        <v>7</v>
      </c>
      <c r="K99" s="40" t="s">
        <v>483</v>
      </c>
    </row>
    <row r="100" spans="2:11" ht="15.75" customHeight="1" x14ac:dyDescent="0.25">
      <c r="B100" s="22" t="s">
        <v>368</v>
      </c>
      <c r="C100" s="35" t="s">
        <v>335</v>
      </c>
      <c r="D100" s="17" t="s">
        <v>185</v>
      </c>
      <c r="E100" s="17" t="s">
        <v>298</v>
      </c>
      <c r="F100" s="23" t="s">
        <v>299</v>
      </c>
      <c r="G100" s="29" t="str">
        <f t="shared" si="2"/>
        <v>fda=1</v>
      </c>
      <c r="H100" s="29" t="e">
        <f t="shared" si="3"/>
        <v>#VALUE!</v>
      </c>
      <c r="J100" s="40">
        <v>7</v>
      </c>
      <c r="K100" s="40" t="s">
        <v>483</v>
      </c>
    </row>
    <row r="101" spans="2:11" ht="15.75" customHeight="1" x14ac:dyDescent="0.25">
      <c r="B101" s="22" t="s">
        <v>367</v>
      </c>
      <c r="C101" s="35" t="s">
        <v>335</v>
      </c>
      <c r="D101" s="17" t="s">
        <v>185</v>
      </c>
      <c r="E101" s="17" t="s">
        <v>261</v>
      </c>
      <c r="F101" s="23" t="s">
        <v>262</v>
      </c>
      <c r="G101" s="29" t="str">
        <f t="shared" si="2"/>
        <v>fda=1</v>
      </c>
      <c r="H101" s="29" t="e">
        <f t="shared" si="3"/>
        <v>#VALUE!</v>
      </c>
      <c r="J101" s="40">
        <v>2</v>
      </c>
      <c r="K101" s="42" t="s">
        <v>203</v>
      </c>
    </row>
    <row r="102" spans="2:11" ht="15.75" customHeight="1" x14ac:dyDescent="0.25">
      <c r="B102" s="22" t="s">
        <v>366</v>
      </c>
      <c r="C102" s="35" t="s">
        <v>335</v>
      </c>
      <c r="D102" s="17" t="s">
        <v>185</v>
      </c>
      <c r="E102" s="17" t="s">
        <v>183</v>
      </c>
      <c r="F102" s="23" t="s">
        <v>203</v>
      </c>
      <c r="G102" s="29" t="str">
        <f t="shared" si="2"/>
        <v>fda=1</v>
      </c>
      <c r="H102" s="29" t="str">
        <f t="shared" si="3"/>
        <v>cancer=1</v>
      </c>
      <c r="J102" s="40">
        <v>2</v>
      </c>
      <c r="K102" s="42" t="s">
        <v>203</v>
      </c>
    </row>
    <row r="103" spans="2:11" ht="15.75" customHeight="1" x14ac:dyDescent="0.25">
      <c r="B103" s="22" t="s">
        <v>118</v>
      </c>
      <c r="C103" s="35" t="s">
        <v>335</v>
      </c>
      <c r="D103" s="17" t="s">
        <v>301</v>
      </c>
      <c r="E103" s="17" t="s">
        <v>190</v>
      </c>
      <c r="F103" s="23" t="s">
        <v>300</v>
      </c>
      <c r="G103" s="29" t="str">
        <f t="shared" si="2"/>
        <v>fda=0</v>
      </c>
      <c r="H103" s="29" t="str">
        <f t="shared" si="3"/>
        <v>cancer=1</v>
      </c>
      <c r="J103" s="40">
        <v>8</v>
      </c>
      <c r="K103" s="41" t="s">
        <v>484</v>
      </c>
    </row>
    <row r="104" spans="2:11" ht="15.75" customHeight="1" x14ac:dyDescent="0.25">
      <c r="B104" s="22" t="s">
        <v>119</v>
      </c>
      <c r="C104" s="35" t="s">
        <v>335</v>
      </c>
      <c r="D104" s="17" t="s">
        <v>303</v>
      </c>
      <c r="E104" s="17" t="s">
        <v>190</v>
      </c>
      <c r="F104" s="23" t="s">
        <v>302</v>
      </c>
      <c r="G104" s="29" t="str">
        <f t="shared" si="2"/>
        <v>fda=0</v>
      </c>
      <c r="H104" s="29" t="str">
        <f t="shared" si="3"/>
        <v>cancer=1</v>
      </c>
      <c r="J104" s="40">
        <v>3</v>
      </c>
      <c r="K104" s="40" t="s">
        <v>486</v>
      </c>
    </row>
    <row r="105" spans="2:11" ht="15.75" customHeight="1" x14ac:dyDescent="0.25">
      <c r="B105" s="22" t="s">
        <v>365</v>
      </c>
      <c r="C105" s="35" t="s">
        <v>335</v>
      </c>
      <c r="D105" s="17" t="s">
        <v>185</v>
      </c>
      <c r="E105" s="17" t="s">
        <v>208</v>
      </c>
      <c r="F105" s="23" t="s">
        <v>265</v>
      </c>
      <c r="G105" s="29" t="str">
        <f t="shared" si="2"/>
        <v>fda=1</v>
      </c>
      <c r="H105" s="29" t="str">
        <f t="shared" si="3"/>
        <v>cancer=1</v>
      </c>
      <c r="J105" s="40">
        <v>3</v>
      </c>
      <c r="K105" s="40" t="s">
        <v>486</v>
      </c>
    </row>
    <row r="106" spans="2:11" ht="15.75" customHeight="1" x14ac:dyDescent="0.25">
      <c r="B106" s="22" t="s">
        <v>304</v>
      </c>
      <c r="C106" s="35" t="s">
        <v>335</v>
      </c>
      <c r="D106" s="17" t="s">
        <v>185</v>
      </c>
      <c r="E106" s="17" t="s">
        <v>208</v>
      </c>
      <c r="F106" s="23" t="s">
        <v>305</v>
      </c>
      <c r="G106" s="29" t="str">
        <f t="shared" si="2"/>
        <v>fda=1</v>
      </c>
      <c r="H106" s="29" t="str">
        <f t="shared" si="3"/>
        <v>cancer=1</v>
      </c>
      <c r="J106" s="40">
        <v>3</v>
      </c>
      <c r="K106" s="40" t="s">
        <v>486</v>
      </c>
    </row>
    <row r="107" spans="2:11" ht="15.75" customHeight="1" x14ac:dyDescent="0.25">
      <c r="B107" s="22" t="s">
        <v>48</v>
      </c>
      <c r="C107" s="35" t="s">
        <v>335</v>
      </c>
      <c r="D107" s="17" t="s">
        <v>185</v>
      </c>
      <c r="E107" s="17" t="s">
        <v>183</v>
      </c>
      <c r="F107" s="23" t="s">
        <v>203</v>
      </c>
      <c r="G107" s="29" t="str">
        <f t="shared" si="2"/>
        <v>fda=1</v>
      </c>
      <c r="H107" s="29" t="str">
        <f t="shared" si="3"/>
        <v>cancer=1</v>
      </c>
      <c r="J107" s="40">
        <v>2</v>
      </c>
      <c r="K107" s="40" t="s">
        <v>203</v>
      </c>
    </row>
    <row r="108" spans="2:11" ht="15.75" customHeight="1" x14ac:dyDescent="0.25">
      <c r="B108" s="22" t="s">
        <v>364</v>
      </c>
      <c r="C108" s="35" t="s">
        <v>335</v>
      </c>
      <c r="D108" s="17" t="s">
        <v>185</v>
      </c>
      <c r="E108" s="17" t="s">
        <v>261</v>
      </c>
      <c r="F108" s="23" t="s">
        <v>306</v>
      </c>
      <c r="G108" s="29" t="str">
        <f t="shared" si="2"/>
        <v>fda=1</v>
      </c>
      <c r="H108" s="29" t="e">
        <f t="shared" si="3"/>
        <v>#VALUE!</v>
      </c>
      <c r="J108" s="40">
        <v>2</v>
      </c>
      <c r="K108" s="40" t="s">
        <v>203</v>
      </c>
    </row>
    <row r="109" spans="2:11" ht="15.75" customHeight="1" x14ac:dyDescent="0.25">
      <c r="B109" s="22" t="s">
        <v>363</v>
      </c>
      <c r="C109" s="35" t="s">
        <v>335</v>
      </c>
      <c r="D109" s="17" t="s">
        <v>185</v>
      </c>
      <c r="E109" s="17" t="s">
        <v>183</v>
      </c>
      <c r="F109" s="23" t="s">
        <v>203</v>
      </c>
      <c r="G109" s="29" t="str">
        <f t="shared" si="2"/>
        <v>fda=1</v>
      </c>
      <c r="H109" s="29" t="str">
        <f t="shared" si="3"/>
        <v>cancer=1</v>
      </c>
      <c r="J109" s="40">
        <v>2</v>
      </c>
      <c r="K109" s="40" t="s">
        <v>203</v>
      </c>
    </row>
    <row r="110" spans="2:11" ht="15.75" customHeight="1" x14ac:dyDescent="0.25">
      <c r="B110" s="22" t="s">
        <v>362</v>
      </c>
      <c r="C110" s="35" t="s">
        <v>335</v>
      </c>
      <c r="D110" s="17" t="s">
        <v>185</v>
      </c>
      <c r="E110" s="17" t="s">
        <v>307</v>
      </c>
      <c r="F110" s="23" t="s">
        <v>308</v>
      </c>
      <c r="G110" s="29" t="str">
        <f t="shared" si="2"/>
        <v>fda=1</v>
      </c>
      <c r="H110" s="29" t="e">
        <f t="shared" si="3"/>
        <v>#VALUE!</v>
      </c>
      <c r="J110" s="40">
        <v>8</v>
      </c>
      <c r="K110" s="41" t="s">
        <v>484</v>
      </c>
    </row>
    <row r="111" spans="2:11" ht="15.75" customHeight="1" x14ac:dyDescent="0.25">
      <c r="B111" s="22" t="s">
        <v>361</v>
      </c>
      <c r="C111" s="35" t="s">
        <v>335</v>
      </c>
      <c r="D111" s="17" t="s">
        <v>185</v>
      </c>
      <c r="E111" s="17" t="s">
        <v>183</v>
      </c>
      <c r="F111" s="23" t="s">
        <v>309</v>
      </c>
      <c r="G111" s="29" t="str">
        <f t="shared" si="2"/>
        <v>fda=1</v>
      </c>
      <c r="H111" s="29" t="str">
        <f t="shared" si="3"/>
        <v>cancer=1</v>
      </c>
      <c r="J111" s="40">
        <v>7</v>
      </c>
      <c r="K111" s="40" t="s">
        <v>483</v>
      </c>
    </row>
    <row r="112" spans="2:11" ht="15.75" customHeight="1" x14ac:dyDescent="0.25">
      <c r="B112" s="22" t="s">
        <v>159</v>
      </c>
      <c r="C112" s="35" t="s">
        <v>335</v>
      </c>
      <c r="D112" s="17" t="s">
        <v>310</v>
      </c>
      <c r="E112" s="17" t="s">
        <v>257</v>
      </c>
      <c r="F112" s="23" t="s">
        <v>203</v>
      </c>
      <c r="G112" s="29" t="str">
        <f t="shared" si="2"/>
        <v>fda=0</v>
      </c>
      <c r="H112" s="29" t="e">
        <f t="shared" si="3"/>
        <v>#VALUE!</v>
      </c>
      <c r="J112" s="40">
        <v>2</v>
      </c>
      <c r="K112" s="40" t="s">
        <v>203</v>
      </c>
    </row>
    <row r="113" spans="2:11" ht="15.75" customHeight="1" x14ac:dyDescent="0.25">
      <c r="B113" s="22" t="s">
        <v>143</v>
      </c>
      <c r="C113" s="35" t="s">
        <v>335</v>
      </c>
      <c r="D113" s="17" t="s">
        <v>185</v>
      </c>
      <c r="E113" s="17" t="s">
        <v>311</v>
      </c>
      <c r="F113" s="23" t="s">
        <v>312</v>
      </c>
      <c r="G113" s="29" t="str">
        <f t="shared" si="2"/>
        <v>fda=1</v>
      </c>
      <c r="H113" s="29" t="e">
        <f t="shared" si="3"/>
        <v>#VALUE!</v>
      </c>
      <c r="J113" s="40">
        <v>3</v>
      </c>
      <c r="K113" s="40" t="s">
        <v>486</v>
      </c>
    </row>
    <row r="114" spans="2:11" ht="15.75" customHeight="1" x14ac:dyDescent="0.25">
      <c r="B114" s="22" t="s">
        <v>360</v>
      </c>
      <c r="C114" s="35" t="s">
        <v>335</v>
      </c>
      <c r="D114" s="17" t="s">
        <v>185</v>
      </c>
      <c r="E114" s="17" t="s">
        <v>183</v>
      </c>
      <c r="F114" s="23" t="s">
        <v>203</v>
      </c>
      <c r="G114" s="29" t="str">
        <f t="shared" si="2"/>
        <v>fda=1</v>
      </c>
      <c r="H114" s="29" t="str">
        <f t="shared" si="3"/>
        <v>cancer=1</v>
      </c>
      <c r="J114" s="40">
        <v>2</v>
      </c>
      <c r="K114" s="40" t="s">
        <v>203</v>
      </c>
    </row>
    <row r="115" spans="2:11" ht="15.75" customHeight="1" x14ac:dyDescent="0.25">
      <c r="B115" s="22" t="s">
        <v>120</v>
      </c>
      <c r="C115" s="35" t="s">
        <v>335</v>
      </c>
      <c r="D115" s="17" t="s">
        <v>249</v>
      </c>
      <c r="E115" s="17" t="s">
        <v>190</v>
      </c>
      <c r="F115" s="23" t="s">
        <v>313</v>
      </c>
      <c r="G115" s="29" t="str">
        <f t="shared" si="2"/>
        <v>fda=0</v>
      </c>
      <c r="H115" s="29" t="str">
        <f t="shared" si="3"/>
        <v>cancer=1</v>
      </c>
      <c r="J115" s="40">
        <v>3</v>
      </c>
      <c r="K115" s="40" t="s">
        <v>486</v>
      </c>
    </row>
    <row r="116" spans="2:11" ht="15.75" customHeight="1" x14ac:dyDescent="0.25">
      <c r="B116" s="22" t="s">
        <v>359</v>
      </c>
      <c r="C116" s="35" t="s">
        <v>335</v>
      </c>
      <c r="D116" s="17" t="s">
        <v>185</v>
      </c>
      <c r="E116" s="17" t="s">
        <v>314</v>
      </c>
      <c r="F116" s="23" t="s">
        <v>287</v>
      </c>
      <c r="G116" s="29" t="str">
        <f t="shared" si="2"/>
        <v>fda=1</v>
      </c>
      <c r="H116" s="29" t="e">
        <f t="shared" si="3"/>
        <v>#VALUE!</v>
      </c>
      <c r="J116" s="40">
        <v>5</v>
      </c>
      <c r="K116" s="40" t="s">
        <v>485</v>
      </c>
    </row>
    <row r="117" spans="2:11" ht="15.75" customHeight="1" x14ac:dyDescent="0.25">
      <c r="B117" s="22" t="s">
        <v>358</v>
      </c>
      <c r="C117" s="35" t="s">
        <v>335</v>
      </c>
      <c r="D117" s="17" t="s">
        <v>185</v>
      </c>
      <c r="E117" s="17" t="s">
        <v>190</v>
      </c>
      <c r="F117" s="23" t="s">
        <v>259</v>
      </c>
      <c r="G117" s="29" t="str">
        <f t="shared" si="2"/>
        <v>fda=1</v>
      </c>
      <c r="H117" s="29" t="str">
        <f t="shared" si="3"/>
        <v>cancer=1</v>
      </c>
      <c r="J117" s="40">
        <v>7</v>
      </c>
      <c r="K117" s="40" t="s">
        <v>483</v>
      </c>
    </row>
    <row r="118" spans="2:11" ht="15.75" customHeight="1" x14ac:dyDescent="0.25">
      <c r="B118" s="22" t="s">
        <v>357</v>
      </c>
      <c r="C118" s="35" t="s">
        <v>335</v>
      </c>
      <c r="D118" s="17" t="s">
        <v>185</v>
      </c>
      <c r="E118" s="17" t="s">
        <v>183</v>
      </c>
      <c r="F118" s="23" t="s">
        <v>203</v>
      </c>
      <c r="G118" s="29" t="str">
        <f t="shared" si="2"/>
        <v>fda=1</v>
      </c>
      <c r="H118" s="29" t="str">
        <f t="shared" si="3"/>
        <v>cancer=1</v>
      </c>
      <c r="J118" s="40">
        <v>2</v>
      </c>
      <c r="K118" s="40" t="s">
        <v>203</v>
      </c>
    </row>
    <row r="119" spans="2:11" ht="15.75" customHeight="1" x14ac:dyDescent="0.25">
      <c r="B119" s="22" t="s">
        <v>356</v>
      </c>
      <c r="C119" s="35" t="s">
        <v>335</v>
      </c>
      <c r="D119" s="17" t="s">
        <v>185</v>
      </c>
      <c r="E119" s="17" t="s">
        <v>183</v>
      </c>
      <c r="F119" s="23" t="s">
        <v>239</v>
      </c>
      <c r="G119" s="29" t="str">
        <f t="shared" si="2"/>
        <v>fda=1</v>
      </c>
      <c r="H119" s="29" t="str">
        <f t="shared" si="3"/>
        <v>cancer=1</v>
      </c>
      <c r="J119" s="40">
        <v>6</v>
      </c>
      <c r="K119" s="42" t="s">
        <v>239</v>
      </c>
    </row>
    <row r="120" spans="2:11" ht="15.75" customHeight="1" x14ac:dyDescent="0.25">
      <c r="B120" s="22" t="s">
        <v>160</v>
      </c>
      <c r="C120" s="35" t="s">
        <v>335</v>
      </c>
      <c r="D120" s="17" t="s">
        <v>315</v>
      </c>
      <c r="E120" s="17" t="s">
        <v>255</v>
      </c>
      <c r="F120" s="23" t="s">
        <v>266</v>
      </c>
      <c r="G120" s="29" t="str">
        <f t="shared" si="2"/>
        <v>fda=0</v>
      </c>
      <c r="H120" s="29" t="e">
        <f t="shared" si="3"/>
        <v>#VALUE!</v>
      </c>
      <c r="J120" s="40">
        <v>9</v>
      </c>
      <c r="K120" s="40" t="s">
        <v>487</v>
      </c>
    </row>
    <row r="121" spans="2:11" ht="15.75" customHeight="1" x14ac:dyDescent="0.25">
      <c r="B121" s="22" t="s">
        <v>90</v>
      </c>
      <c r="C121" s="35" t="s">
        <v>335</v>
      </c>
      <c r="D121" s="17" t="s">
        <v>185</v>
      </c>
      <c r="E121" s="17" t="s">
        <v>190</v>
      </c>
      <c r="F121" s="23" t="s">
        <v>258</v>
      </c>
      <c r="G121" s="29" t="str">
        <f t="shared" si="2"/>
        <v>fda=1</v>
      </c>
      <c r="H121" s="29" t="str">
        <f t="shared" si="3"/>
        <v>cancer=1</v>
      </c>
      <c r="J121" s="40">
        <v>3</v>
      </c>
      <c r="K121" s="40" t="s">
        <v>486</v>
      </c>
    </row>
    <row r="122" spans="2:11" ht="15.75" customHeight="1" x14ac:dyDescent="0.25">
      <c r="B122" s="22" t="s">
        <v>55</v>
      </c>
      <c r="C122" s="35" t="s">
        <v>335</v>
      </c>
      <c r="D122" s="17" t="s">
        <v>185</v>
      </c>
      <c r="E122" s="17" t="s">
        <v>183</v>
      </c>
      <c r="F122" s="23" t="s">
        <v>244</v>
      </c>
      <c r="G122" s="29" t="str">
        <f t="shared" si="2"/>
        <v>fda=1</v>
      </c>
      <c r="H122" s="29" t="str">
        <f t="shared" si="3"/>
        <v>cancer=1</v>
      </c>
      <c r="J122" s="40">
        <v>4</v>
      </c>
      <c r="K122" s="40" t="s">
        <v>488</v>
      </c>
    </row>
    <row r="123" spans="2:11" ht="15.75" customHeight="1" x14ac:dyDescent="0.25">
      <c r="B123" s="22" t="s">
        <v>355</v>
      </c>
      <c r="C123" s="35" t="s">
        <v>335</v>
      </c>
      <c r="D123" s="17" t="s">
        <v>185</v>
      </c>
      <c r="E123" s="17" t="s">
        <v>255</v>
      </c>
      <c r="F123" s="23" t="s">
        <v>316</v>
      </c>
      <c r="G123" s="29" t="str">
        <f t="shared" si="2"/>
        <v>fda=1</v>
      </c>
      <c r="H123" s="29" t="e">
        <f t="shared" si="3"/>
        <v>#VALUE!</v>
      </c>
      <c r="J123" s="40">
        <v>4</v>
      </c>
      <c r="K123" s="40" t="s">
        <v>488</v>
      </c>
    </row>
    <row r="124" spans="2:11" ht="15.75" customHeight="1" x14ac:dyDescent="0.25">
      <c r="B124" s="22" t="s">
        <v>354</v>
      </c>
      <c r="C124" s="35" t="s">
        <v>335</v>
      </c>
      <c r="D124" s="17" t="s">
        <v>185</v>
      </c>
      <c r="E124" s="17" t="s">
        <v>183</v>
      </c>
      <c r="F124" s="23" t="s">
        <v>203</v>
      </c>
      <c r="G124" s="29" t="str">
        <f t="shared" si="2"/>
        <v>fda=1</v>
      </c>
      <c r="H124" s="29" t="str">
        <f t="shared" si="3"/>
        <v>cancer=1</v>
      </c>
      <c r="J124" s="40">
        <v>2</v>
      </c>
      <c r="K124" s="40" t="s">
        <v>203</v>
      </c>
    </row>
    <row r="125" spans="2:11" ht="15.75" customHeight="1" x14ac:dyDescent="0.25">
      <c r="B125" s="22" t="s">
        <v>353</v>
      </c>
      <c r="C125" s="35" t="s">
        <v>335</v>
      </c>
      <c r="D125" s="17" t="s">
        <v>185</v>
      </c>
      <c r="E125" s="17" t="s">
        <v>298</v>
      </c>
      <c r="F125" s="23" t="s">
        <v>317</v>
      </c>
      <c r="G125" s="29" t="str">
        <f t="shared" si="2"/>
        <v>fda=1</v>
      </c>
      <c r="H125" s="29" t="e">
        <f t="shared" si="3"/>
        <v>#VALUE!</v>
      </c>
      <c r="J125" s="40">
        <v>7</v>
      </c>
      <c r="K125" s="40" t="s">
        <v>483</v>
      </c>
    </row>
    <row r="126" spans="2:11" ht="15.75" customHeight="1" x14ac:dyDescent="0.25">
      <c r="B126" s="22" t="s">
        <v>75</v>
      </c>
      <c r="C126" s="35" t="s">
        <v>335</v>
      </c>
      <c r="D126" s="17" t="s">
        <v>185</v>
      </c>
      <c r="E126" s="17" t="s">
        <v>290</v>
      </c>
      <c r="F126" s="23" t="s">
        <v>297</v>
      </c>
      <c r="G126" s="29" t="str">
        <f t="shared" si="2"/>
        <v>fda=1</v>
      </c>
      <c r="H126" s="29" t="str">
        <f t="shared" si="3"/>
        <v>cancer=1</v>
      </c>
      <c r="J126" s="40">
        <v>7</v>
      </c>
      <c r="K126" s="40" t="s">
        <v>483</v>
      </c>
    </row>
    <row r="127" spans="2:11" ht="15.75" customHeight="1" x14ac:dyDescent="0.25">
      <c r="B127" s="22" t="s">
        <v>121</v>
      </c>
      <c r="C127" s="35" t="s">
        <v>335</v>
      </c>
      <c r="D127" s="17" t="s">
        <v>319</v>
      </c>
      <c r="E127" s="17" t="s">
        <v>190</v>
      </c>
      <c r="F127" s="23" t="s">
        <v>318</v>
      </c>
      <c r="G127" s="29" t="str">
        <f t="shared" si="2"/>
        <v>fda=0</v>
      </c>
      <c r="H127" s="29" t="str">
        <f t="shared" si="3"/>
        <v>cancer=1</v>
      </c>
      <c r="J127" s="40">
        <v>4</v>
      </c>
      <c r="K127" s="40" t="s">
        <v>488</v>
      </c>
    </row>
    <row r="128" spans="2:11" ht="15.75" customHeight="1" x14ac:dyDescent="0.25">
      <c r="B128" s="22" t="s">
        <v>320</v>
      </c>
      <c r="C128" s="35" t="s">
        <v>335</v>
      </c>
      <c r="D128" s="17" t="s">
        <v>185</v>
      </c>
      <c r="E128" s="17" t="s">
        <v>183</v>
      </c>
      <c r="F128" s="23" t="s">
        <v>203</v>
      </c>
      <c r="G128" s="29" t="str">
        <f t="shared" si="2"/>
        <v>fda=1</v>
      </c>
      <c r="H128" s="29" t="str">
        <f t="shared" si="3"/>
        <v>cancer=1</v>
      </c>
      <c r="J128" s="40">
        <v>2</v>
      </c>
      <c r="K128" s="40" t="s">
        <v>203</v>
      </c>
    </row>
    <row r="129" spans="2:11" ht="15.75" customHeight="1" x14ac:dyDescent="0.25">
      <c r="B129" s="22" t="s">
        <v>352</v>
      </c>
      <c r="C129" s="35" t="s">
        <v>335</v>
      </c>
      <c r="D129" s="17" t="s">
        <v>185</v>
      </c>
      <c r="E129" s="17" t="s">
        <v>190</v>
      </c>
      <c r="F129" s="23" t="s">
        <v>211</v>
      </c>
      <c r="G129" s="29" t="str">
        <f t="shared" si="2"/>
        <v>fda=1</v>
      </c>
      <c r="H129" s="29" t="str">
        <f t="shared" si="3"/>
        <v>cancer=1</v>
      </c>
      <c r="J129" s="40">
        <v>3</v>
      </c>
      <c r="K129" s="40" t="s">
        <v>486</v>
      </c>
    </row>
    <row r="130" spans="2:11" ht="15.75" customHeight="1" x14ac:dyDescent="0.25">
      <c r="B130" s="22" t="s">
        <v>351</v>
      </c>
      <c r="C130" s="35" t="s">
        <v>335</v>
      </c>
      <c r="D130" s="17" t="s">
        <v>185</v>
      </c>
      <c r="E130" s="17" t="s">
        <v>298</v>
      </c>
      <c r="F130" s="23" t="s">
        <v>317</v>
      </c>
      <c r="G130" s="29" t="str">
        <f t="shared" si="2"/>
        <v>fda=1</v>
      </c>
      <c r="H130" s="29" t="e">
        <f t="shared" si="3"/>
        <v>#VALUE!</v>
      </c>
      <c r="J130" s="40">
        <v>7</v>
      </c>
      <c r="K130" s="40" t="s">
        <v>483</v>
      </c>
    </row>
    <row r="131" spans="2:11" ht="15.75" customHeight="1" x14ac:dyDescent="0.25">
      <c r="B131" s="22" t="s">
        <v>350</v>
      </c>
      <c r="C131" s="35" t="s">
        <v>335</v>
      </c>
      <c r="D131" s="17" t="s">
        <v>185</v>
      </c>
      <c r="E131" s="17" t="s">
        <v>190</v>
      </c>
      <c r="F131" s="23" t="s">
        <v>321</v>
      </c>
      <c r="G131" s="29" t="str">
        <f t="shared" si="2"/>
        <v>fda=1</v>
      </c>
      <c r="H131" s="29" t="str">
        <f t="shared" si="3"/>
        <v>cancer=1</v>
      </c>
      <c r="J131" s="40">
        <v>8</v>
      </c>
      <c r="K131" s="41" t="s">
        <v>484</v>
      </c>
    </row>
    <row r="132" spans="2:11" ht="15.75" customHeight="1" x14ac:dyDescent="0.25">
      <c r="B132" s="22" t="s">
        <v>122</v>
      </c>
      <c r="C132" s="35" t="s">
        <v>335</v>
      </c>
      <c r="D132" s="17" t="s">
        <v>249</v>
      </c>
      <c r="E132" s="17" t="s">
        <v>190</v>
      </c>
      <c r="F132" s="23" t="s">
        <v>322</v>
      </c>
      <c r="G132" s="29" t="str">
        <f t="shared" si="2"/>
        <v>fda=0</v>
      </c>
      <c r="H132" s="29" t="str">
        <f t="shared" si="3"/>
        <v>cancer=1</v>
      </c>
      <c r="J132" s="40">
        <v>8</v>
      </c>
      <c r="K132" s="41" t="s">
        <v>484</v>
      </c>
    </row>
    <row r="133" spans="2:11" ht="15.75" customHeight="1" x14ac:dyDescent="0.25">
      <c r="B133" s="22" t="s">
        <v>349</v>
      </c>
      <c r="C133" s="35" t="s">
        <v>335</v>
      </c>
      <c r="D133" s="17" t="s">
        <v>185</v>
      </c>
      <c r="E133" s="17" t="s">
        <v>190</v>
      </c>
      <c r="F133" s="23" t="s">
        <v>323</v>
      </c>
      <c r="G133" s="29" t="str">
        <f t="shared" si="2"/>
        <v>fda=1</v>
      </c>
      <c r="H133" s="29" t="str">
        <f t="shared" si="3"/>
        <v>cancer=1</v>
      </c>
      <c r="J133" s="40">
        <v>3</v>
      </c>
      <c r="K133" s="40" t="s">
        <v>486</v>
      </c>
    </row>
    <row r="134" spans="2:11" ht="15.75" customHeight="1" x14ac:dyDescent="0.25">
      <c r="B134" s="22" t="s">
        <v>348</v>
      </c>
      <c r="C134" s="35" t="s">
        <v>335</v>
      </c>
      <c r="D134" s="17" t="s">
        <v>185</v>
      </c>
      <c r="E134" s="17" t="s">
        <v>183</v>
      </c>
      <c r="F134" s="23" t="s">
        <v>203</v>
      </c>
      <c r="G134" s="29" t="str">
        <f t="shared" ref="G134:G150" si="4">IF(D134="FDA","fda=1","fda=0")</f>
        <v>fda=1</v>
      </c>
      <c r="H134" s="29" t="str">
        <f t="shared" ref="H134:H150" si="5">IF(SEARCH("cancer",E134),"cancer=1","cancer=0")</f>
        <v>cancer=1</v>
      </c>
      <c r="J134" s="40">
        <v>2</v>
      </c>
      <c r="K134" s="40" t="s">
        <v>203</v>
      </c>
    </row>
    <row r="135" spans="2:11" ht="15.75" customHeight="1" x14ac:dyDescent="0.25">
      <c r="B135" s="22" t="s">
        <v>347</v>
      </c>
      <c r="C135" s="35" t="s">
        <v>335</v>
      </c>
      <c r="D135" s="17" t="s">
        <v>185</v>
      </c>
      <c r="E135" s="17" t="s">
        <v>255</v>
      </c>
      <c r="F135" s="23" t="s">
        <v>256</v>
      </c>
      <c r="G135" s="29" t="str">
        <f t="shared" si="4"/>
        <v>fda=1</v>
      </c>
      <c r="H135" s="29" t="e">
        <f t="shared" si="5"/>
        <v>#VALUE!</v>
      </c>
      <c r="J135" s="40">
        <v>7</v>
      </c>
      <c r="K135" s="40" t="s">
        <v>483</v>
      </c>
    </row>
    <row r="136" spans="2:11" ht="15.75" customHeight="1" x14ac:dyDescent="0.25">
      <c r="B136" s="22" t="s">
        <v>161</v>
      </c>
      <c r="C136" s="35" t="s">
        <v>335</v>
      </c>
      <c r="D136" s="17" t="s">
        <v>325</v>
      </c>
      <c r="E136" s="17" t="s">
        <v>314</v>
      </c>
      <c r="F136" s="23" t="s">
        <v>324</v>
      </c>
      <c r="G136" s="29" t="str">
        <f t="shared" si="4"/>
        <v>fda=0</v>
      </c>
      <c r="H136" s="29" t="e">
        <f t="shared" si="5"/>
        <v>#VALUE!</v>
      </c>
      <c r="J136" s="40">
        <v>7</v>
      </c>
      <c r="K136" s="40" t="s">
        <v>483</v>
      </c>
    </row>
    <row r="137" spans="2:11" ht="15.75" customHeight="1" x14ac:dyDescent="0.25">
      <c r="B137" s="22" t="s">
        <v>346</v>
      </c>
      <c r="C137" s="35" t="s">
        <v>335</v>
      </c>
      <c r="D137" s="17" t="s">
        <v>185</v>
      </c>
      <c r="E137" s="17" t="s">
        <v>183</v>
      </c>
      <c r="F137" s="23" t="s">
        <v>201</v>
      </c>
      <c r="G137" s="29" t="str">
        <f t="shared" si="4"/>
        <v>fda=1</v>
      </c>
      <c r="H137" s="29" t="str">
        <f t="shared" si="5"/>
        <v>cancer=1</v>
      </c>
      <c r="J137" s="40">
        <v>1</v>
      </c>
      <c r="K137" s="42" t="s">
        <v>201</v>
      </c>
    </row>
    <row r="138" spans="2:11" ht="15.75" customHeight="1" x14ac:dyDescent="0.25">
      <c r="B138" s="22" t="s">
        <v>394</v>
      </c>
      <c r="C138" s="35" t="s">
        <v>335</v>
      </c>
      <c r="D138" s="17" t="s">
        <v>327</v>
      </c>
      <c r="E138" s="17" t="s">
        <v>190</v>
      </c>
      <c r="F138" s="23" t="s">
        <v>326</v>
      </c>
      <c r="G138" s="29" t="str">
        <f t="shared" si="4"/>
        <v>fda=0</v>
      </c>
      <c r="H138" s="29" t="str">
        <f t="shared" si="5"/>
        <v>cancer=1</v>
      </c>
      <c r="J138" s="40">
        <v>7</v>
      </c>
      <c r="K138" s="40" t="s">
        <v>483</v>
      </c>
    </row>
    <row r="139" spans="2:11" ht="15.75" customHeight="1" x14ac:dyDescent="0.25">
      <c r="B139" s="22" t="s">
        <v>345</v>
      </c>
      <c r="C139" s="35" t="s">
        <v>335</v>
      </c>
      <c r="D139" s="17" t="s">
        <v>185</v>
      </c>
      <c r="E139" s="17" t="s">
        <v>190</v>
      </c>
      <c r="F139" s="23" t="s">
        <v>321</v>
      </c>
      <c r="G139" s="29" t="str">
        <f t="shared" si="4"/>
        <v>fda=1</v>
      </c>
      <c r="H139" s="29" t="str">
        <f t="shared" si="5"/>
        <v>cancer=1</v>
      </c>
      <c r="J139" s="40">
        <v>8</v>
      </c>
      <c r="K139" s="41" t="s">
        <v>484</v>
      </c>
    </row>
    <row r="140" spans="2:11" ht="15.75" customHeight="1" x14ac:dyDescent="0.25">
      <c r="B140" s="22" t="s">
        <v>150</v>
      </c>
      <c r="C140" s="35" t="s">
        <v>335</v>
      </c>
      <c r="D140" s="17" t="s">
        <v>185</v>
      </c>
      <c r="E140" s="17" t="s">
        <v>298</v>
      </c>
      <c r="F140" s="23" t="s">
        <v>328</v>
      </c>
      <c r="G140" s="29" t="str">
        <f t="shared" si="4"/>
        <v>fda=1</v>
      </c>
      <c r="H140" s="29" t="e">
        <f t="shared" si="5"/>
        <v>#VALUE!</v>
      </c>
      <c r="J140" s="40">
        <v>5</v>
      </c>
      <c r="K140" s="40" t="s">
        <v>485</v>
      </c>
    </row>
    <row r="141" spans="2:11" ht="15.75" customHeight="1" x14ac:dyDescent="0.25">
      <c r="B141" s="22" t="s">
        <v>151</v>
      </c>
      <c r="C141" s="35" t="s">
        <v>335</v>
      </c>
      <c r="D141" s="17" t="s">
        <v>185</v>
      </c>
      <c r="E141" s="17" t="s">
        <v>293</v>
      </c>
      <c r="F141" s="23" t="s">
        <v>329</v>
      </c>
      <c r="G141" s="29" t="str">
        <f t="shared" si="4"/>
        <v>fda=1</v>
      </c>
      <c r="H141" s="29" t="e">
        <f t="shared" si="5"/>
        <v>#VALUE!</v>
      </c>
      <c r="J141" s="40">
        <v>7</v>
      </c>
      <c r="K141" s="40" t="s">
        <v>483</v>
      </c>
    </row>
    <row r="142" spans="2:11" ht="15.75" customHeight="1" x14ac:dyDescent="0.25">
      <c r="B142" s="22" t="s">
        <v>72</v>
      </c>
      <c r="C142" s="35" t="s">
        <v>335</v>
      </c>
      <c r="D142" s="17" t="s">
        <v>185</v>
      </c>
      <c r="E142" s="17" t="s">
        <v>208</v>
      </c>
      <c r="F142" s="23" t="s">
        <v>209</v>
      </c>
      <c r="G142" s="29" t="str">
        <f t="shared" si="4"/>
        <v>fda=1</v>
      </c>
      <c r="H142" s="29" t="str">
        <f t="shared" si="5"/>
        <v>cancer=1</v>
      </c>
      <c r="J142" s="40">
        <v>3</v>
      </c>
      <c r="K142" s="40" t="s">
        <v>486</v>
      </c>
    </row>
    <row r="143" spans="2:11" ht="15.75" customHeight="1" x14ac:dyDescent="0.25">
      <c r="B143" s="22" t="s">
        <v>344</v>
      </c>
      <c r="C143" s="35" t="s">
        <v>335</v>
      </c>
      <c r="D143" s="17" t="s">
        <v>185</v>
      </c>
      <c r="E143" s="17" t="s">
        <v>190</v>
      </c>
      <c r="F143" s="23" t="s">
        <v>330</v>
      </c>
      <c r="G143" s="29" t="str">
        <f t="shared" si="4"/>
        <v>fda=1</v>
      </c>
      <c r="H143" s="29" t="str">
        <f t="shared" si="5"/>
        <v>cancer=1</v>
      </c>
      <c r="J143" s="40">
        <v>7</v>
      </c>
      <c r="K143" s="40" t="s">
        <v>483</v>
      </c>
    </row>
    <row r="144" spans="2:11" ht="15.75" customHeight="1" x14ac:dyDescent="0.25">
      <c r="B144" s="22" t="s">
        <v>124</v>
      </c>
      <c r="C144" s="35" t="s">
        <v>335</v>
      </c>
      <c r="D144" s="17" t="s">
        <v>267</v>
      </c>
      <c r="E144" s="17" t="s">
        <v>190</v>
      </c>
      <c r="F144" s="23" t="s">
        <v>258</v>
      </c>
      <c r="G144" s="29" t="str">
        <f t="shared" si="4"/>
        <v>fda=0</v>
      </c>
      <c r="H144" s="29" t="str">
        <f t="shared" si="5"/>
        <v>cancer=1</v>
      </c>
      <c r="J144" s="40">
        <v>3</v>
      </c>
      <c r="K144" s="40" t="s">
        <v>486</v>
      </c>
    </row>
    <row r="145" spans="2:11" ht="15.75" customHeight="1" x14ac:dyDescent="0.25">
      <c r="B145" s="22" t="s">
        <v>343</v>
      </c>
      <c r="C145" s="35" t="s">
        <v>335</v>
      </c>
      <c r="D145" s="17" t="s">
        <v>185</v>
      </c>
      <c r="E145" s="17" t="s">
        <v>190</v>
      </c>
      <c r="F145" s="23" t="s">
        <v>331</v>
      </c>
      <c r="G145" s="29" t="str">
        <f t="shared" si="4"/>
        <v>fda=1</v>
      </c>
      <c r="H145" s="29" t="str">
        <f t="shared" si="5"/>
        <v>cancer=1</v>
      </c>
      <c r="J145" s="40">
        <v>8</v>
      </c>
      <c r="K145" s="41" t="s">
        <v>484</v>
      </c>
    </row>
    <row r="146" spans="2:11" ht="15.75" customHeight="1" x14ac:dyDescent="0.25">
      <c r="B146" s="22" t="s">
        <v>61</v>
      </c>
      <c r="C146" s="35" t="s">
        <v>335</v>
      </c>
      <c r="D146" s="17" t="s">
        <v>185</v>
      </c>
      <c r="E146" s="17" t="s">
        <v>183</v>
      </c>
      <c r="F146" s="23" t="s">
        <v>239</v>
      </c>
      <c r="G146" s="29" t="str">
        <f t="shared" si="4"/>
        <v>fda=1</v>
      </c>
      <c r="H146" s="29" t="str">
        <f t="shared" si="5"/>
        <v>cancer=1</v>
      </c>
      <c r="J146" s="40">
        <v>6</v>
      </c>
      <c r="K146" s="42" t="s">
        <v>239</v>
      </c>
    </row>
    <row r="147" spans="2:11" ht="15.75" customHeight="1" x14ac:dyDescent="0.25">
      <c r="B147" s="22" t="s">
        <v>342</v>
      </c>
      <c r="C147" s="35" t="s">
        <v>335</v>
      </c>
      <c r="D147" s="17" t="s">
        <v>185</v>
      </c>
      <c r="E147" s="17" t="s">
        <v>183</v>
      </c>
      <c r="F147" s="23" t="s">
        <v>239</v>
      </c>
      <c r="G147" s="29" t="str">
        <f t="shared" si="4"/>
        <v>fda=1</v>
      </c>
      <c r="H147" s="29" t="str">
        <f t="shared" si="5"/>
        <v>cancer=1</v>
      </c>
      <c r="J147" s="40">
        <v>6</v>
      </c>
      <c r="K147" s="42" t="s">
        <v>239</v>
      </c>
    </row>
    <row r="148" spans="2:11" ht="15.75" customHeight="1" x14ac:dyDescent="0.25">
      <c r="B148" s="22" t="s">
        <v>341</v>
      </c>
      <c r="C148" s="35" t="s">
        <v>335</v>
      </c>
      <c r="D148" s="17" t="s">
        <v>185</v>
      </c>
      <c r="E148" s="17" t="s">
        <v>190</v>
      </c>
      <c r="F148" s="23" t="s">
        <v>332</v>
      </c>
      <c r="G148" s="29" t="str">
        <f t="shared" si="4"/>
        <v>fda=1</v>
      </c>
      <c r="H148" s="29" t="str">
        <f t="shared" si="5"/>
        <v>cancer=1</v>
      </c>
      <c r="J148" s="40">
        <v>8</v>
      </c>
      <c r="K148" s="41" t="s">
        <v>484</v>
      </c>
    </row>
    <row r="149" spans="2:11" ht="15.75" customHeight="1" x14ac:dyDescent="0.25">
      <c r="B149" s="22" t="s">
        <v>340</v>
      </c>
      <c r="C149" s="35" t="s">
        <v>335</v>
      </c>
      <c r="D149" s="17" t="s">
        <v>185</v>
      </c>
      <c r="E149" s="17" t="s">
        <v>190</v>
      </c>
      <c r="F149" s="23" t="s">
        <v>197</v>
      </c>
      <c r="G149" s="29" t="str">
        <f t="shared" si="4"/>
        <v>fda=1</v>
      </c>
      <c r="H149" s="29" t="str">
        <f t="shared" si="5"/>
        <v>cancer=1</v>
      </c>
      <c r="J149" s="40">
        <v>8</v>
      </c>
      <c r="K149" s="41" t="s">
        <v>484</v>
      </c>
    </row>
    <row r="150" spans="2:11" ht="15.75" customHeight="1" thickBot="1" x14ac:dyDescent="0.3">
      <c r="B150" s="24" t="s">
        <v>152</v>
      </c>
      <c r="C150" s="36" t="s">
        <v>335</v>
      </c>
      <c r="D150" s="25" t="s">
        <v>185</v>
      </c>
      <c r="E150" s="25" t="s">
        <v>333</v>
      </c>
      <c r="F150" s="26" t="s">
        <v>334</v>
      </c>
      <c r="G150" s="29" t="str">
        <f t="shared" si="4"/>
        <v>fda=1</v>
      </c>
      <c r="H150" s="29" t="e">
        <f t="shared" si="5"/>
        <v>#VALUE!</v>
      </c>
      <c r="J150" s="40">
        <v>8</v>
      </c>
      <c r="K150" s="41" t="s">
        <v>484</v>
      </c>
    </row>
  </sheetData>
  <sortState ref="B6:F28">
    <sortCondition ref="C5:C28"/>
  </sortState>
  <mergeCells count="3">
    <mergeCell ref="D3:E3"/>
    <mergeCell ref="B3:B4"/>
    <mergeCell ref="F3:F4"/>
  </mergeCells>
  <conditionalFormatting sqref="C5:C2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48"/>
  <sheetViews>
    <sheetView zoomScaleNormal="100" workbookViewId="0">
      <selection activeCell="A3" sqref="A3:B11"/>
    </sheetView>
  </sheetViews>
  <sheetFormatPr defaultRowHeight="15" x14ac:dyDescent="0.25"/>
  <cols>
    <col min="8" max="8" width="32.7109375" bestFit="1" customWidth="1"/>
    <col min="9" max="9" width="9.7109375" style="39" customWidth="1"/>
    <col min="10" max="10" width="10.28515625" bestFit="1" customWidth="1"/>
    <col min="11" max="11" width="24.28515625" bestFit="1" customWidth="1"/>
    <col min="12" max="12" width="8.42578125" customWidth="1"/>
    <col min="13" max="15" width="8.42578125" style="39" customWidth="1"/>
    <col min="19" max="19" width="32.7109375" bestFit="1" customWidth="1"/>
    <col min="20" max="20" width="22.28515625" bestFit="1" customWidth="1"/>
    <col min="23" max="23" width="32.7109375" bestFit="1" customWidth="1"/>
    <col min="36" max="36" width="13.7109375" bestFit="1" customWidth="1"/>
  </cols>
  <sheetData>
    <row r="1" spans="1:45" x14ac:dyDescent="0.25">
      <c r="A1" s="63" t="s">
        <v>475</v>
      </c>
      <c r="B1" s="63"/>
      <c r="C1" s="63"/>
      <c r="D1" s="63"/>
      <c r="E1" s="63"/>
      <c r="F1" s="63"/>
      <c r="G1" s="37"/>
      <c r="P1" s="63" t="s">
        <v>482</v>
      </c>
      <c r="Q1" s="63"/>
      <c r="R1" s="63"/>
      <c r="S1" s="63"/>
      <c r="T1" s="63"/>
      <c r="AA1" s="63" t="s">
        <v>496</v>
      </c>
      <c r="AB1" s="63"/>
      <c r="AC1" s="63"/>
      <c r="AD1" s="63"/>
      <c r="AG1" s="63" t="s">
        <v>498</v>
      </c>
      <c r="AH1" s="63"/>
      <c r="AI1" s="63"/>
      <c r="AJ1" s="63"/>
    </row>
    <row r="2" spans="1:45" x14ac:dyDescent="0.25">
      <c r="I2" s="39" t="s">
        <v>494</v>
      </c>
      <c r="J2" t="s">
        <v>476</v>
      </c>
      <c r="K2" t="s">
        <v>479</v>
      </c>
      <c r="L2" t="s">
        <v>489</v>
      </c>
      <c r="P2" s="38" t="s">
        <v>490</v>
      </c>
      <c r="Q2" s="38" t="s">
        <v>491</v>
      </c>
      <c r="R2" s="38" t="s">
        <v>492</v>
      </c>
      <c r="S2" s="38" t="s">
        <v>482</v>
      </c>
      <c r="T2" s="38" t="s">
        <v>493</v>
      </c>
      <c r="AA2" s="38" t="s">
        <v>490</v>
      </c>
      <c r="AB2" s="38" t="s">
        <v>491</v>
      </c>
      <c r="AC2" s="38" t="s">
        <v>492</v>
      </c>
      <c r="AD2" s="38" t="s">
        <v>497</v>
      </c>
      <c r="AG2" s="38" t="s">
        <v>490</v>
      </c>
      <c r="AH2" s="38" t="s">
        <v>491</v>
      </c>
      <c r="AI2" s="38" t="s">
        <v>492</v>
      </c>
      <c r="AJ2" s="38" t="s">
        <v>497</v>
      </c>
      <c r="AR2" t="s">
        <v>499</v>
      </c>
      <c r="AS2" t="s">
        <v>507</v>
      </c>
    </row>
    <row r="3" spans="1:45" x14ac:dyDescent="0.25">
      <c r="A3" s="40" t="s">
        <v>472</v>
      </c>
      <c r="B3" s="40">
        <v>1</v>
      </c>
      <c r="C3" s="40">
        <v>1</v>
      </c>
      <c r="D3" s="40">
        <v>0</v>
      </c>
      <c r="E3" s="40">
        <v>1000</v>
      </c>
      <c r="F3" s="40" t="s">
        <v>474</v>
      </c>
      <c r="G3" s="40">
        <v>1</v>
      </c>
      <c r="H3" s="40" t="s">
        <v>395</v>
      </c>
      <c r="I3" s="40">
        <v>0.61</v>
      </c>
      <c r="J3" s="42" t="s">
        <v>480</v>
      </c>
      <c r="K3" s="42" t="s">
        <v>477</v>
      </c>
      <c r="L3" s="40">
        <v>1</v>
      </c>
      <c r="M3" s="40"/>
      <c r="N3" s="40"/>
      <c r="O3" s="40"/>
      <c r="P3">
        <f>C3</f>
        <v>1</v>
      </c>
      <c r="Q3">
        <f>D3</f>
        <v>0</v>
      </c>
      <c r="R3">
        <f>E3</f>
        <v>1000</v>
      </c>
      <c r="S3" t="str">
        <f>H3</f>
        <v>Epirubicin_HCl</v>
      </c>
      <c r="T3" t="str">
        <f>J3&amp;","&amp;K3&amp;",group="&amp;L3</f>
        <v>fda=1,cancer=1,group=1</v>
      </c>
      <c r="W3" s="39" t="s">
        <v>218</v>
      </c>
      <c r="X3">
        <v>8.9999999999999993E-3</v>
      </c>
      <c r="Y3">
        <f>VLOOKUP(H3,$W$3:$X$148,2,FALSE)</f>
        <v>0.61</v>
      </c>
      <c r="AA3">
        <f>P3</f>
        <v>1</v>
      </c>
      <c r="AB3">
        <f>Q3</f>
        <v>0</v>
      </c>
      <c r="AC3">
        <f>R3</f>
        <v>1000</v>
      </c>
      <c r="AD3">
        <f>I3</f>
        <v>0.61</v>
      </c>
      <c r="AE3" t="str">
        <f>IF(AD3=25,"id=0","id=1")</f>
        <v>id=1</v>
      </c>
      <c r="AG3">
        <f>AA3</f>
        <v>1</v>
      </c>
      <c r="AH3">
        <f>AB3</f>
        <v>0</v>
      </c>
      <c r="AI3">
        <f>AC3</f>
        <v>1000</v>
      </c>
      <c r="AJ3" t="str">
        <f t="shared" ref="AJ3:AJ34" si="0">"fill_color="&amp;VLOOKUP(L3,$AQ$3:$AR$11,2,FALSE)</f>
        <v>fill_color=chr1</v>
      </c>
      <c r="AL3" s="56">
        <v>3</v>
      </c>
      <c r="AM3" s="56">
        <v>0</v>
      </c>
      <c r="AN3" s="56">
        <v>1000</v>
      </c>
      <c r="AO3" s="55" t="s">
        <v>201</v>
      </c>
      <c r="AP3" t="s">
        <v>511</v>
      </c>
      <c r="AQ3">
        <v>1</v>
      </c>
      <c r="AR3" t="s">
        <v>500</v>
      </c>
      <c r="AS3" s="44" t="s">
        <v>201</v>
      </c>
    </row>
    <row r="4" spans="1:45" x14ac:dyDescent="0.25">
      <c r="A4" s="40" t="s">
        <v>472</v>
      </c>
      <c r="B4" s="40">
        <v>2</v>
      </c>
      <c r="C4" s="40">
        <v>2</v>
      </c>
      <c r="D4" s="40">
        <v>0</v>
      </c>
      <c r="E4" s="40">
        <v>1000</v>
      </c>
      <c r="F4" s="40" t="s">
        <v>473</v>
      </c>
      <c r="G4" s="40">
        <v>2</v>
      </c>
      <c r="H4" s="40" t="s">
        <v>225</v>
      </c>
      <c r="I4" s="40">
        <v>0.66</v>
      </c>
      <c r="J4" s="42" t="s">
        <v>480</v>
      </c>
      <c r="K4" s="42" t="s">
        <v>477</v>
      </c>
      <c r="L4" s="40">
        <v>1</v>
      </c>
      <c r="M4" s="40"/>
      <c r="N4" s="40"/>
      <c r="O4" s="40"/>
      <c r="P4" s="39">
        <f t="shared" ref="P4:P67" si="1">C4</f>
        <v>2</v>
      </c>
      <c r="Q4" s="39">
        <f t="shared" ref="Q4:Q67" si="2">D4</f>
        <v>0</v>
      </c>
      <c r="R4" s="39">
        <f t="shared" ref="R4:R67" si="3">E4</f>
        <v>1000</v>
      </c>
      <c r="S4" s="39" t="str">
        <f t="shared" ref="S4:S67" si="4">H4</f>
        <v>Doxorubicin</v>
      </c>
      <c r="T4" s="39" t="str">
        <f t="shared" ref="T4:T67" si="5">J4&amp;","&amp;K4&amp;",group="&amp;L4</f>
        <v>fda=1,cancer=1,group=1</v>
      </c>
      <c r="W4" s="39" t="s">
        <v>395</v>
      </c>
      <c r="X4">
        <v>0.61</v>
      </c>
      <c r="Y4" s="39">
        <f t="shared" ref="Y4:Y67" si="6">VLOOKUP(H4,$W$3:$X$148,2,FALSE)</f>
        <v>0.66</v>
      </c>
      <c r="AA4" s="39">
        <f t="shared" ref="AA4:AA67" si="7">P4</f>
        <v>2</v>
      </c>
      <c r="AB4" s="39">
        <f t="shared" ref="AB4:AB67" si="8">Q4</f>
        <v>0</v>
      </c>
      <c r="AC4" s="39">
        <f t="shared" ref="AC4:AC67" si="9">R4</f>
        <v>1000</v>
      </c>
      <c r="AD4" s="39">
        <f t="shared" ref="AD4:AD67" si="10">I4</f>
        <v>0.66</v>
      </c>
      <c r="AE4" s="39" t="str">
        <f t="shared" ref="AE4:AE67" si="11">IF(AD4=25,"id=0","id=1")</f>
        <v>id=1</v>
      </c>
      <c r="AG4" s="39">
        <f t="shared" ref="AG4:AG7" si="12">AA4</f>
        <v>2</v>
      </c>
      <c r="AH4" s="39">
        <f t="shared" ref="AH4:AH7" si="13">AB4</f>
        <v>0</v>
      </c>
      <c r="AI4" s="39">
        <f t="shared" ref="AI4:AI7" si="14">AC4</f>
        <v>1000</v>
      </c>
      <c r="AJ4" s="39" t="str">
        <f t="shared" si="0"/>
        <v>fill_color=chr1</v>
      </c>
      <c r="AL4" s="56">
        <v>26</v>
      </c>
      <c r="AM4" s="56">
        <v>0</v>
      </c>
      <c r="AN4" s="56">
        <v>1000</v>
      </c>
      <c r="AO4" s="55" t="s">
        <v>508</v>
      </c>
      <c r="AP4" s="52" t="s">
        <v>511</v>
      </c>
      <c r="AQ4">
        <v>2</v>
      </c>
      <c r="AR4" t="s">
        <v>501</v>
      </c>
      <c r="AS4" s="47" t="s">
        <v>508</v>
      </c>
    </row>
    <row r="5" spans="1:45" x14ac:dyDescent="0.25">
      <c r="A5" s="40" t="s">
        <v>472</v>
      </c>
      <c r="B5" s="40">
        <v>3</v>
      </c>
      <c r="C5" s="40">
        <v>3</v>
      </c>
      <c r="D5" s="40">
        <v>0</v>
      </c>
      <c r="E5" s="40">
        <v>1000</v>
      </c>
      <c r="F5" s="40" t="s">
        <v>474</v>
      </c>
      <c r="G5" s="40">
        <v>3</v>
      </c>
      <c r="H5" s="40" t="s">
        <v>396</v>
      </c>
      <c r="I5" s="40">
        <v>5.4</v>
      </c>
      <c r="J5" s="42" t="s">
        <v>480</v>
      </c>
      <c r="K5" s="42" t="s">
        <v>477</v>
      </c>
      <c r="L5" s="40">
        <v>1</v>
      </c>
      <c r="M5" s="40"/>
      <c r="N5" s="40"/>
      <c r="O5" s="40"/>
      <c r="P5" s="39">
        <f t="shared" si="1"/>
        <v>3</v>
      </c>
      <c r="Q5" s="39">
        <f t="shared" si="2"/>
        <v>0</v>
      </c>
      <c r="R5" s="39">
        <f t="shared" si="3"/>
        <v>1000</v>
      </c>
      <c r="S5" s="39" t="str">
        <f t="shared" si="4"/>
        <v>Topotecan_HCl</v>
      </c>
      <c r="T5" s="39" t="str">
        <f t="shared" si="5"/>
        <v>fda=1,cancer=1,group=1</v>
      </c>
      <c r="W5" s="39" t="s">
        <v>225</v>
      </c>
      <c r="X5">
        <v>0.66</v>
      </c>
      <c r="Y5" s="39">
        <f t="shared" si="6"/>
        <v>5.4</v>
      </c>
      <c r="AA5" s="39">
        <f t="shared" si="7"/>
        <v>3</v>
      </c>
      <c r="AB5" s="39">
        <f t="shared" si="8"/>
        <v>0</v>
      </c>
      <c r="AC5" s="39">
        <f t="shared" si="9"/>
        <v>1000</v>
      </c>
      <c r="AD5" s="39">
        <f t="shared" si="10"/>
        <v>5.4</v>
      </c>
      <c r="AE5" s="39" t="str">
        <f t="shared" si="11"/>
        <v>id=1</v>
      </c>
      <c r="AG5" s="56">
        <f t="shared" si="12"/>
        <v>3</v>
      </c>
      <c r="AH5" s="56">
        <f t="shared" si="13"/>
        <v>0</v>
      </c>
      <c r="AI5" s="56">
        <f t="shared" si="14"/>
        <v>1000</v>
      </c>
      <c r="AJ5" s="56" t="str">
        <f t="shared" si="0"/>
        <v>fill_color=chr1</v>
      </c>
      <c r="AL5" s="56">
        <v>61</v>
      </c>
      <c r="AM5" s="56">
        <v>0</v>
      </c>
      <c r="AN5" s="56">
        <v>1000</v>
      </c>
      <c r="AO5" s="53" t="s">
        <v>486</v>
      </c>
      <c r="AP5" t="s">
        <v>510</v>
      </c>
      <c r="AQ5" s="39">
        <v>3</v>
      </c>
      <c r="AR5" t="s">
        <v>502</v>
      </c>
      <c r="AS5" s="49" t="s">
        <v>486</v>
      </c>
    </row>
    <row r="6" spans="1:45" x14ac:dyDescent="0.25">
      <c r="A6" s="40" t="s">
        <v>472</v>
      </c>
      <c r="B6" s="40">
        <v>4</v>
      </c>
      <c r="C6" s="40">
        <v>4</v>
      </c>
      <c r="D6" s="40">
        <v>0</v>
      </c>
      <c r="E6" s="40">
        <v>1000</v>
      </c>
      <c r="F6" s="40" t="s">
        <v>474</v>
      </c>
      <c r="G6" s="40">
        <v>4</v>
      </c>
      <c r="H6" s="40" t="s">
        <v>428</v>
      </c>
      <c r="I6" s="40">
        <v>25</v>
      </c>
      <c r="J6" s="42" t="s">
        <v>480</v>
      </c>
      <c r="K6" s="42" t="s">
        <v>477</v>
      </c>
      <c r="L6" s="40">
        <v>1</v>
      </c>
      <c r="M6" s="40"/>
      <c r="N6" s="40"/>
      <c r="O6" s="40"/>
      <c r="P6" s="39">
        <f t="shared" si="1"/>
        <v>4</v>
      </c>
      <c r="Q6" s="39">
        <f t="shared" si="2"/>
        <v>0</v>
      </c>
      <c r="R6" s="39">
        <f t="shared" si="3"/>
        <v>1000</v>
      </c>
      <c r="S6" s="39" t="str">
        <f t="shared" si="4"/>
        <v>Etoposide</v>
      </c>
      <c r="T6" s="39" t="str">
        <f t="shared" si="5"/>
        <v>fda=1,cancer=1,group=1</v>
      </c>
      <c r="W6" s="39" t="s">
        <v>223</v>
      </c>
      <c r="X6">
        <v>1</v>
      </c>
      <c r="Y6" s="39">
        <f t="shared" si="6"/>
        <v>25</v>
      </c>
      <c r="AA6" s="39">
        <f t="shared" si="7"/>
        <v>4</v>
      </c>
      <c r="AB6" s="39">
        <f t="shared" si="8"/>
        <v>0</v>
      </c>
      <c r="AC6" s="39">
        <f t="shared" si="9"/>
        <v>1000</v>
      </c>
      <c r="AD6" s="39">
        <f t="shared" si="10"/>
        <v>25</v>
      </c>
      <c r="AE6" s="39" t="str">
        <f t="shared" si="11"/>
        <v>id=0</v>
      </c>
      <c r="AG6" s="39">
        <f t="shared" si="12"/>
        <v>4</v>
      </c>
      <c r="AH6" s="39">
        <f t="shared" si="13"/>
        <v>0</v>
      </c>
      <c r="AI6" s="39">
        <f t="shared" si="14"/>
        <v>1000</v>
      </c>
      <c r="AJ6" s="39" t="str">
        <f t="shared" si="0"/>
        <v>fill_color=chr1</v>
      </c>
      <c r="AL6" s="56">
        <v>81</v>
      </c>
      <c r="AM6" s="56">
        <v>0</v>
      </c>
      <c r="AN6" s="56">
        <v>1000</v>
      </c>
      <c r="AO6" s="53" t="s">
        <v>488</v>
      </c>
      <c r="AP6" t="s">
        <v>512</v>
      </c>
      <c r="AQ6" s="39">
        <v>4</v>
      </c>
      <c r="AR6" s="39" t="s">
        <v>503</v>
      </c>
      <c r="AS6" s="53" t="s">
        <v>488</v>
      </c>
    </row>
    <row r="7" spans="1:45" ht="15.75" x14ac:dyDescent="0.25">
      <c r="A7" s="40" t="s">
        <v>472</v>
      </c>
      <c r="B7" s="40">
        <v>5</v>
      </c>
      <c r="C7" s="40">
        <v>5</v>
      </c>
      <c r="D7" s="40">
        <v>0</v>
      </c>
      <c r="E7" s="40">
        <v>1000</v>
      </c>
      <c r="F7" s="40" t="s">
        <v>474</v>
      </c>
      <c r="G7" s="40">
        <v>5</v>
      </c>
      <c r="H7" s="40" t="s">
        <v>109</v>
      </c>
      <c r="I7" s="40">
        <v>25</v>
      </c>
      <c r="J7" s="42" t="s">
        <v>481</v>
      </c>
      <c r="K7" s="42" t="s">
        <v>477</v>
      </c>
      <c r="L7" s="40">
        <v>1</v>
      </c>
      <c r="M7" s="40"/>
      <c r="N7" s="40"/>
      <c r="O7" s="40"/>
      <c r="P7" s="39">
        <f t="shared" si="1"/>
        <v>5</v>
      </c>
      <c r="Q7" s="39">
        <f t="shared" si="2"/>
        <v>0</v>
      </c>
      <c r="R7" s="39">
        <f t="shared" si="3"/>
        <v>1000</v>
      </c>
      <c r="S7" s="39" t="str">
        <f t="shared" si="4"/>
        <v>Genistein</v>
      </c>
      <c r="T7" s="39" t="str">
        <f t="shared" si="5"/>
        <v>fda=0,cancer=1,group=1</v>
      </c>
      <c r="W7" s="39" t="s">
        <v>51</v>
      </c>
      <c r="X7">
        <v>1.1000000000000001</v>
      </c>
      <c r="Y7" s="39">
        <f t="shared" si="6"/>
        <v>25</v>
      </c>
      <c r="AA7" s="39">
        <f t="shared" si="7"/>
        <v>5</v>
      </c>
      <c r="AB7" s="39">
        <f t="shared" si="8"/>
        <v>0</v>
      </c>
      <c r="AC7" s="39">
        <f t="shared" si="9"/>
        <v>1000</v>
      </c>
      <c r="AD7" s="39">
        <f t="shared" si="10"/>
        <v>25</v>
      </c>
      <c r="AE7" s="39" t="str">
        <f t="shared" si="11"/>
        <v>id=0</v>
      </c>
      <c r="AG7" s="39">
        <f t="shared" si="12"/>
        <v>5</v>
      </c>
      <c r="AH7" s="39">
        <f t="shared" si="13"/>
        <v>0</v>
      </c>
      <c r="AI7" s="39">
        <f t="shared" si="14"/>
        <v>1000</v>
      </c>
      <c r="AJ7" s="39" t="str">
        <f t="shared" si="0"/>
        <v>fill_color=chr1</v>
      </c>
      <c r="AL7" s="56">
        <v>86</v>
      </c>
      <c r="AM7" s="56">
        <v>0</v>
      </c>
      <c r="AN7" s="56">
        <v>1000</v>
      </c>
      <c r="AO7" s="54" t="s">
        <v>485</v>
      </c>
      <c r="AP7" s="52" t="s">
        <v>510</v>
      </c>
      <c r="AQ7" s="39">
        <v>5</v>
      </c>
      <c r="AR7" s="39" t="s">
        <v>504</v>
      </c>
      <c r="AS7" s="48" t="s">
        <v>485</v>
      </c>
    </row>
    <row r="8" spans="1:45" x14ac:dyDescent="0.25">
      <c r="A8" s="40" t="s">
        <v>472</v>
      </c>
      <c r="B8" s="40">
        <v>6</v>
      </c>
      <c r="C8" s="40">
        <v>6</v>
      </c>
      <c r="D8" s="40">
        <v>0</v>
      </c>
      <c r="E8" s="40">
        <v>1000</v>
      </c>
      <c r="F8" s="40" t="s">
        <v>474</v>
      </c>
      <c r="G8" s="40">
        <v>6</v>
      </c>
      <c r="H8" s="40" t="s">
        <v>45</v>
      </c>
      <c r="I8" s="40">
        <v>25</v>
      </c>
      <c r="J8" s="42" t="s">
        <v>480</v>
      </c>
      <c r="K8" s="42" t="s">
        <v>477</v>
      </c>
      <c r="L8" s="40">
        <v>1</v>
      </c>
      <c r="M8" s="40"/>
      <c r="N8" s="40"/>
      <c r="O8" s="40"/>
      <c r="P8" s="39">
        <f t="shared" si="1"/>
        <v>6</v>
      </c>
      <c r="Q8" s="39">
        <f t="shared" si="2"/>
        <v>0</v>
      </c>
      <c r="R8" s="39">
        <f t="shared" si="3"/>
        <v>1000</v>
      </c>
      <c r="S8" s="39" t="str">
        <f t="shared" si="4"/>
        <v>Irinotecan</v>
      </c>
      <c r="T8" s="39" t="str">
        <f t="shared" si="5"/>
        <v>fda=1,cancer=1,group=1</v>
      </c>
      <c r="W8" s="39" t="s">
        <v>227</v>
      </c>
      <c r="X8">
        <v>2.8</v>
      </c>
      <c r="Y8" s="39">
        <f t="shared" si="6"/>
        <v>25</v>
      </c>
      <c r="AA8" s="39">
        <f t="shared" si="7"/>
        <v>6</v>
      </c>
      <c r="AB8" s="39">
        <f t="shared" si="8"/>
        <v>0</v>
      </c>
      <c r="AC8" s="39">
        <f t="shared" si="9"/>
        <v>1000</v>
      </c>
      <c r="AD8" s="39">
        <f t="shared" si="10"/>
        <v>25</v>
      </c>
      <c r="AE8" s="39" t="str">
        <f t="shared" si="11"/>
        <v>id=0</v>
      </c>
      <c r="AG8" s="39">
        <f t="shared" ref="AG8:AG71" si="15">AA8</f>
        <v>6</v>
      </c>
      <c r="AH8" s="39">
        <f t="shared" ref="AH8:AH71" si="16">AB8</f>
        <v>0</v>
      </c>
      <c r="AI8" s="39">
        <f t="shared" ref="AI8:AI71" si="17">AC8</f>
        <v>1000</v>
      </c>
      <c r="AJ8" s="39" t="str">
        <f t="shared" si="0"/>
        <v>fill_color=chr1</v>
      </c>
      <c r="AL8" s="56">
        <v>92</v>
      </c>
      <c r="AM8" s="56">
        <v>0</v>
      </c>
      <c r="AN8" s="56">
        <v>1000</v>
      </c>
      <c r="AO8" s="55" t="s">
        <v>239</v>
      </c>
      <c r="AP8" s="52" t="s">
        <v>512</v>
      </c>
      <c r="AQ8" s="39">
        <v>6</v>
      </c>
      <c r="AR8" s="39" t="s">
        <v>505</v>
      </c>
      <c r="AS8" s="50" t="s">
        <v>239</v>
      </c>
    </row>
    <row r="9" spans="1:45" ht="15.75" x14ac:dyDescent="0.25">
      <c r="A9" s="40" t="s">
        <v>472</v>
      </c>
      <c r="B9" s="40">
        <v>7</v>
      </c>
      <c r="C9" s="40">
        <v>7</v>
      </c>
      <c r="D9" s="40">
        <v>0</v>
      </c>
      <c r="E9" s="40">
        <v>1000</v>
      </c>
      <c r="F9" s="40" t="s">
        <v>473</v>
      </c>
      <c r="G9" s="40">
        <v>7</v>
      </c>
      <c r="H9" s="40" t="s">
        <v>346</v>
      </c>
      <c r="I9" s="40">
        <v>25</v>
      </c>
      <c r="J9" s="42" t="s">
        <v>480</v>
      </c>
      <c r="K9" s="42" t="s">
        <v>477</v>
      </c>
      <c r="L9" s="40">
        <v>1</v>
      </c>
      <c r="M9" s="40"/>
      <c r="N9" s="40"/>
      <c r="O9" s="40"/>
      <c r="P9" s="39">
        <f t="shared" si="1"/>
        <v>7</v>
      </c>
      <c r="Q9" s="39">
        <f t="shared" si="2"/>
        <v>0</v>
      </c>
      <c r="R9" s="39">
        <f t="shared" si="3"/>
        <v>1000</v>
      </c>
      <c r="S9" s="39" t="str">
        <f t="shared" si="4"/>
        <v>Teniposide</v>
      </c>
      <c r="T9" s="39" t="str">
        <f t="shared" si="5"/>
        <v>fda=1,cancer=1,group=1</v>
      </c>
      <c r="W9" s="39" t="s">
        <v>155</v>
      </c>
      <c r="X9">
        <v>3.3</v>
      </c>
      <c r="Y9" s="39">
        <f t="shared" si="6"/>
        <v>25</v>
      </c>
      <c r="AA9" s="39">
        <f t="shared" si="7"/>
        <v>7</v>
      </c>
      <c r="AB9" s="39">
        <f t="shared" si="8"/>
        <v>0</v>
      </c>
      <c r="AC9" s="39">
        <f t="shared" si="9"/>
        <v>1000</v>
      </c>
      <c r="AD9" s="39">
        <f t="shared" si="10"/>
        <v>25</v>
      </c>
      <c r="AE9" s="39" t="str">
        <f t="shared" si="11"/>
        <v>id=0</v>
      </c>
      <c r="AG9" s="39">
        <f t="shared" si="15"/>
        <v>7</v>
      </c>
      <c r="AH9" s="39">
        <f t="shared" si="16"/>
        <v>0</v>
      </c>
      <c r="AI9" s="39">
        <f t="shared" si="17"/>
        <v>1000</v>
      </c>
      <c r="AJ9" s="39" t="str">
        <f t="shared" si="0"/>
        <v>fill_color=chr1</v>
      </c>
      <c r="AL9" s="56">
        <v>107</v>
      </c>
      <c r="AM9" s="56">
        <v>0</v>
      </c>
      <c r="AN9" s="56">
        <v>1000</v>
      </c>
      <c r="AO9" s="54" t="s">
        <v>483</v>
      </c>
      <c r="AP9" s="52" t="s">
        <v>510</v>
      </c>
      <c r="AQ9" s="39">
        <v>7</v>
      </c>
      <c r="AR9" s="39" t="s">
        <v>506</v>
      </c>
      <c r="AS9" s="45" t="s">
        <v>483</v>
      </c>
    </row>
    <row r="10" spans="1:45" ht="15.75" x14ac:dyDescent="0.25">
      <c r="A10" s="40" t="s">
        <v>472</v>
      </c>
      <c r="B10" s="40">
        <v>8</v>
      </c>
      <c r="C10" s="40">
        <v>8</v>
      </c>
      <c r="D10" s="40">
        <v>0</v>
      </c>
      <c r="E10" s="40">
        <v>1000</v>
      </c>
      <c r="F10" s="40" t="s">
        <v>473</v>
      </c>
      <c r="G10" s="40">
        <v>8</v>
      </c>
      <c r="H10" s="40" t="s">
        <v>51</v>
      </c>
      <c r="I10" s="40">
        <v>1.1000000000000001</v>
      </c>
      <c r="J10" s="42" t="s">
        <v>480</v>
      </c>
      <c r="K10" s="42" t="s">
        <v>477</v>
      </c>
      <c r="L10" s="40">
        <v>2</v>
      </c>
      <c r="M10" s="40"/>
      <c r="N10" s="40"/>
      <c r="O10" s="40"/>
      <c r="P10" s="39">
        <f t="shared" si="1"/>
        <v>8</v>
      </c>
      <c r="Q10" s="39">
        <f t="shared" si="2"/>
        <v>0</v>
      </c>
      <c r="R10" s="39">
        <f t="shared" si="3"/>
        <v>1000</v>
      </c>
      <c r="S10" s="39" t="str">
        <f t="shared" si="4"/>
        <v>Mitoxantrone</v>
      </c>
      <c r="T10" s="39" t="str">
        <f t="shared" si="5"/>
        <v>fda=1,cancer=1,group=2</v>
      </c>
      <c r="W10" s="39" t="s">
        <v>222</v>
      </c>
      <c r="X10">
        <v>4.8</v>
      </c>
      <c r="Y10" s="39">
        <f t="shared" si="6"/>
        <v>1.1000000000000001</v>
      </c>
      <c r="AA10" s="39">
        <f t="shared" si="7"/>
        <v>8</v>
      </c>
      <c r="AB10" s="39">
        <f t="shared" si="8"/>
        <v>0</v>
      </c>
      <c r="AC10" s="39">
        <f t="shared" si="9"/>
        <v>1000</v>
      </c>
      <c r="AD10" s="39">
        <f t="shared" si="10"/>
        <v>1.1000000000000001</v>
      </c>
      <c r="AE10" s="39" t="str">
        <f t="shared" si="11"/>
        <v>id=1</v>
      </c>
      <c r="AG10" s="39">
        <f t="shared" si="15"/>
        <v>8</v>
      </c>
      <c r="AH10" s="39">
        <f t="shared" si="16"/>
        <v>0</v>
      </c>
      <c r="AI10" s="39">
        <f t="shared" si="17"/>
        <v>1000</v>
      </c>
      <c r="AJ10" s="39" t="str">
        <f t="shared" si="0"/>
        <v>fill_color=chr4</v>
      </c>
      <c r="AL10" s="56">
        <v>130</v>
      </c>
      <c r="AM10" s="56">
        <v>0</v>
      </c>
      <c r="AN10" s="56">
        <v>1000</v>
      </c>
      <c r="AO10" s="54" t="s">
        <v>484</v>
      </c>
      <c r="AP10" s="52" t="s">
        <v>511</v>
      </c>
      <c r="AQ10" s="39">
        <v>8</v>
      </c>
      <c r="AR10" s="39" t="s">
        <v>473</v>
      </c>
      <c r="AS10" s="46" t="s">
        <v>484</v>
      </c>
    </row>
    <row r="11" spans="1:45" x14ac:dyDescent="0.25">
      <c r="A11" s="40" t="s">
        <v>472</v>
      </c>
      <c r="B11" s="40">
        <v>9</v>
      </c>
      <c r="C11" s="40">
        <v>9</v>
      </c>
      <c r="D11" s="40">
        <v>0</v>
      </c>
      <c r="E11" s="40">
        <v>1000</v>
      </c>
      <c r="F11" s="40" t="s">
        <v>473</v>
      </c>
      <c r="G11" s="40">
        <v>9</v>
      </c>
      <c r="H11" s="40" t="s">
        <v>400</v>
      </c>
      <c r="I11" s="40">
        <v>18</v>
      </c>
      <c r="J11" s="42" t="s">
        <v>480</v>
      </c>
      <c r="K11" s="42" t="s">
        <v>477</v>
      </c>
      <c r="L11" s="40">
        <v>2</v>
      </c>
      <c r="M11" s="40"/>
      <c r="N11" s="40"/>
      <c r="O11" s="40"/>
      <c r="P11" s="39">
        <f t="shared" si="1"/>
        <v>9</v>
      </c>
      <c r="Q11" s="39">
        <f t="shared" si="2"/>
        <v>0</v>
      </c>
      <c r="R11" s="39">
        <f t="shared" si="3"/>
        <v>1000</v>
      </c>
      <c r="S11" s="39" t="str">
        <f t="shared" si="4"/>
        <v>Mechlorethamine_HCl</v>
      </c>
      <c r="T11" s="39" t="str">
        <f t="shared" si="5"/>
        <v>fda=1,cancer=1,group=2</v>
      </c>
      <c r="W11" s="39" t="s">
        <v>226</v>
      </c>
      <c r="X11">
        <v>4.8</v>
      </c>
      <c r="Y11" s="39">
        <f t="shared" si="6"/>
        <v>18</v>
      </c>
      <c r="AA11" s="39">
        <f t="shared" si="7"/>
        <v>9</v>
      </c>
      <c r="AB11" s="39">
        <f t="shared" si="8"/>
        <v>0</v>
      </c>
      <c r="AC11" s="39">
        <f t="shared" si="9"/>
        <v>1000</v>
      </c>
      <c r="AD11" s="39">
        <f t="shared" si="10"/>
        <v>18</v>
      </c>
      <c r="AE11" s="39" t="str">
        <f t="shared" si="11"/>
        <v>id=1</v>
      </c>
      <c r="AG11" s="39">
        <f t="shared" si="15"/>
        <v>9</v>
      </c>
      <c r="AH11" s="39">
        <f t="shared" si="16"/>
        <v>0</v>
      </c>
      <c r="AI11" s="39">
        <f t="shared" si="17"/>
        <v>1000</v>
      </c>
      <c r="AJ11" s="39" t="str">
        <f t="shared" si="0"/>
        <v>fill_color=chr4</v>
      </c>
      <c r="AL11" s="56">
        <v>146</v>
      </c>
      <c r="AM11" s="56">
        <v>0</v>
      </c>
      <c r="AN11" s="56">
        <v>1000</v>
      </c>
      <c r="AO11" s="53" t="s">
        <v>509</v>
      </c>
      <c r="AP11" s="52" t="s">
        <v>511</v>
      </c>
      <c r="AQ11" s="39">
        <v>9</v>
      </c>
      <c r="AR11" s="39" t="s">
        <v>474</v>
      </c>
      <c r="AS11" s="51" t="s">
        <v>509</v>
      </c>
    </row>
    <row r="12" spans="1:45" x14ac:dyDescent="0.25">
      <c r="A12" s="40" t="s">
        <v>472</v>
      </c>
      <c r="B12" s="40">
        <v>10</v>
      </c>
      <c r="C12" s="40">
        <v>10</v>
      </c>
      <c r="D12" s="40">
        <v>0</v>
      </c>
      <c r="E12" s="40">
        <v>1000</v>
      </c>
      <c r="F12" s="40" t="s">
        <v>473</v>
      </c>
      <c r="G12" s="40">
        <v>10</v>
      </c>
      <c r="H12" s="40" t="s">
        <v>338</v>
      </c>
      <c r="I12" s="40">
        <v>25</v>
      </c>
      <c r="J12" s="42" t="s">
        <v>480</v>
      </c>
      <c r="K12" s="42" t="s">
        <v>477</v>
      </c>
      <c r="L12" s="40">
        <v>2</v>
      </c>
      <c r="M12" s="40"/>
      <c r="N12" s="40"/>
      <c r="O12" s="40"/>
      <c r="P12" s="39">
        <f t="shared" si="1"/>
        <v>10</v>
      </c>
      <c r="Q12" s="39">
        <f t="shared" si="2"/>
        <v>0</v>
      </c>
      <c r="R12" s="39">
        <f t="shared" si="3"/>
        <v>1000</v>
      </c>
      <c r="S12" s="39" t="str">
        <f t="shared" si="4"/>
        <v>Adrucil</v>
      </c>
      <c r="T12" s="39" t="str">
        <f t="shared" si="5"/>
        <v>fda=1,cancer=1,group=2</v>
      </c>
      <c r="W12" s="39" t="s">
        <v>396</v>
      </c>
      <c r="X12">
        <v>5.4</v>
      </c>
      <c r="Y12" s="39">
        <f t="shared" si="6"/>
        <v>25</v>
      </c>
      <c r="AA12" s="39">
        <f t="shared" si="7"/>
        <v>10</v>
      </c>
      <c r="AB12" s="39">
        <f t="shared" si="8"/>
        <v>0</v>
      </c>
      <c r="AC12" s="39">
        <f t="shared" si="9"/>
        <v>1000</v>
      </c>
      <c r="AD12" s="39">
        <f t="shared" si="10"/>
        <v>25</v>
      </c>
      <c r="AE12" s="39" t="str">
        <f t="shared" si="11"/>
        <v>id=0</v>
      </c>
      <c r="AG12" s="39">
        <f t="shared" si="15"/>
        <v>10</v>
      </c>
      <c r="AH12" s="39">
        <f t="shared" si="16"/>
        <v>0</v>
      </c>
      <c r="AI12" s="39">
        <f t="shared" si="17"/>
        <v>1000</v>
      </c>
      <c r="AJ12" s="39" t="str">
        <f t="shared" si="0"/>
        <v>fill_color=chr4</v>
      </c>
    </row>
    <row r="13" spans="1:45" x14ac:dyDescent="0.25">
      <c r="A13" s="40" t="s">
        <v>472</v>
      </c>
      <c r="B13" s="40">
        <v>11</v>
      </c>
      <c r="C13" s="40">
        <v>11</v>
      </c>
      <c r="D13" s="40">
        <v>0</v>
      </c>
      <c r="E13" s="40">
        <v>1000</v>
      </c>
      <c r="F13" s="40" t="s">
        <v>473</v>
      </c>
      <c r="G13" s="40">
        <v>11</v>
      </c>
      <c r="H13" s="40" t="s">
        <v>404</v>
      </c>
      <c r="I13" s="40">
        <v>25</v>
      </c>
      <c r="J13" s="42" t="s">
        <v>480</v>
      </c>
      <c r="K13" s="42" t="s">
        <v>477</v>
      </c>
      <c r="L13" s="40">
        <v>2</v>
      </c>
      <c r="M13" s="40"/>
      <c r="N13" s="40"/>
      <c r="O13" s="40"/>
      <c r="P13" s="39">
        <f t="shared" si="1"/>
        <v>11</v>
      </c>
      <c r="Q13" s="39">
        <f t="shared" si="2"/>
        <v>0</v>
      </c>
      <c r="R13" s="39">
        <f t="shared" si="3"/>
        <v>1000</v>
      </c>
      <c r="S13" s="39" t="str">
        <f t="shared" si="4"/>
        <v>Altretamine</v>
      </c>
      <c r="T13" s="39" t="str">
        <f t="shared" si="5"/>
        <v>fda=1,cancer=1,group=2</v>
      </c>
      <c r="W13" s="39" t="s">
        <v>231</v>
      </c>
      <c r="X13">
        <v>5.4</v>
      </c>
      <c r="Y13" s="39">
        <f t="shared" si="6"/>
        <v>25</v>
      </c>
      <c r="AA13" s="39">
        <f t="shared" si="7"/>
        <v>11</v>
      </c>
      <c r="AB13" s="39">
        <f t="shared" si="8"/>
        <v>0</v>
      </c>
      <c r="AC13" s="39">
        <f t="shared" si="9"/>
        <v>1000</v>
      </c>
      <c r="AD13" s="39">
        <f t="shared" si="10"/>
        <v>25</v>
      </c>
      <c r="AE13" s="39" t="str">
        <f t="shared" si="11"/>
        <v>id=0</v>
      </c>
      <c r="AG13" s="39">
        <f t="shared" si="15"/>
        <v>11</v>
      </c>
      <c r="AH13" s="39">
        <f t="shared" si="16"/>
        <v>0</v>
      </c>
      <c r="AI13" s="39">
        <f t="shared" si="17"/>
        <v>1000</v>
      </c>
      <c r="AJ13" s="39" t="str">
        <f t="shared" si="0"/>
        <v>fill_color=chr4</v>
      </c>
    </row>
    <row r="14" spans="1:45" x14ac:dyDescent="0.25">
      <c r="A14" s="40" t="s">
        <v>472</v>
      </c>
      <c r="B14" s="40">
        <v>12</v>
      </c>
      <c r="C14" s="40">
        <v>12</v>
      </c>
      <c r="D14" s="40">
        <v>0</v>
      </c>
      <c r="E14" s="40">
        <v>1000</v>
      </c>
      <c r="F14" s="40" t="s">
        <v>473</v>
      </c>
      <c r="G14" s="40">
        <v>12</v>
      </c>
      <c r="H14" s="40" t="s">
        <v>407</v>
      </c>
      <c r="I14" s="40">
        <v>25</v>
      </c>
      <c r="J14" s="42" t="s">
        <v>481</v>
      </c>
      <c r="K14" s="42" t="s">
        <v>477</v>
      </c>
      <c r="L14" s="40">
        <v>2</v>
      </c>
      <c r="M14" s="40"/>
      <c r="N14" s="40"/>
      <c r="O14" s="40"/>
      <c r="P14" s="39">
        <f t="shared" si="1"/>
        <v>12</v>
      </c>
      <c r="Q14" s="39">
        <f t="shared" si="2"/>
        <v>0</v>
      </c>
      <c r="R14" s="39">
        <f t="shared" si="3"/>
        <v>1000</v>
      </c>
      <c r="S14" s="39" t="str">
        <f t="shared" si="4"/>
        <v>Ancitabine_Hydrochloride</v>
      </c>
      <c r="T14" s="39" t="str">
        <f t="shared" si="5"/>
        <v>fda=0,cancer=1,group=2</v>
      </c>
      <c r="W14" s="39" t="s">
        <v>220</v>
      </c>
      <c r="X14">
        <v>5.8</v>
      </c>
      <c r="Y14" s="39">
        <f t="shared" si="6"/>
        <v>25</v>
      </c>
      <c r="AA14" s="39">
        <f t="shared" si="7"/>
        <v>12</v>
      </c>
      <c r="AB14" s="39">
        <f t="shared" si="8"/>
        <v>0</v>
      </c>
      <c r="AC14" s="39">
        <f t="shared" si="9"/>
        <v>1000</v>
      </c>
      <c r="AD14" s="39">
        <f t="shared" si="10"/>
        <v>25</v>
      </c>
      <c r="AE14" s="39" t="str">
        <f t="shared" si="11"/>
        <v>id=0</v>
      </c>
      <c r="AG14" s="39">
        <f t="shared" si="15"/>
        <v>12</v>
      </c>
      <c r="AH14" s="39">
        <f t="shared" si="16"/>
        <v>0</v>
      </c>
      <c r="AI14" s="39">
        <f t="shared" si="17"/>
        <v>1000</v>
      </c>
      <c r="AJ14" s="39" t="str">
        <f t="shared" si="0"/>
        <v>fill_color=chr4</v>
      </c>
    </row>
    <row r="15" spans="1:45" x14ac:dyDescent="0.25">
      <c r="A15" s="40" t="s">
        <v>472</v>
      </c>
      <c r="B15" s="40">
        <v>13</v>
      </c>
      <c r="C15" s="40">
        <v>13</v>
      </c>
      <c r="D15" s="40">
        <v>0</v>
      </c>
      <c r="E15" s="40">
        <v>1000</v>
      </c>
      <c r="F15" s="40" t="s">
        <v>474</v>
      </c>
      <c r="G15" s="40">
        <v>13</v>
      </c>
      <c r="H15" s="40" t="s">
        <v>411</v>
      </c>
      <c r="I15" s="40">
        <v>25</v>
      </c>
      <c r="J15" s="42" t="s">
        <v>480</v>
      </c>
      <c r="K15" s="42" t="s">
        <v>477</v>
      </c>
      <c r="L15" s="40">
        <v>2</v>
      </c>
      <c r="M15" s="40"/>
      <c r="N15" s="40"/>
      <c r="O15" s="40"/>
      <c r="P15" s="39">
        <f t="shared" si="1"/>
        <v>13</v>
      </c>
      <c r="Q15" s="39">
        <f t="shared" si="2"/>
        <v>0</v>
      </c>
      <c r="R15" s="39">
        <f t="shared" si="3"/>
        <v>1000</v>
      </c>
      <c r="S15" s="39" t="str">
        <f t="shared" si="4"/>
        <v>Azacitidine</v>
      </c>
      <c r="T15" s="39" t="str">
        <f t="shared" si="5"/>
        <v>fda=1,cancer=1,group=2</v>
      </c>
      <c r="W15" s="39" t="s">
        <v>156</v>
      </c>
      <c r="X15">
        <v>6.8</v>
      </c>
      <c r="Y15" s="39">
        <f t="shared" si="6"/>
        <v>25</v>
      </c>
      <c r="AA15" s="39">
        <f t="shared" si="7"/>
        <v>13</v>
      </c>
      <c r="AB15" s="39">
        <f t="shared" si="8"/>
        <v>0</v>
      </c>
      <c r="AC15" s="39">
        <f t="shared" si="9"/>
        <v>1000</v>
      </c>
      <c r="AD15" s="39">
        <f t="shared" si="10"/>
        <v>25</v>
      </c>
      <c r="AE15" s="39" t="str">
        <f t="shared" si="11"/>
        <v>id=0</v>
      </c>
      <c r="AG15" s="39">
        <f t="shared" si="15"/>
        <v>13</v>
      </c>
      <c r="AH15" s="39">
        <f t="shared" si="16"/>
        <v>0</v>
      </c>
      <c r="AI15" s="39">
        <f t="shared" si="17"/>
        <v>1000</v>
      </c>
      <c r="AJ15" s="39" t="str">
        <f t="shared" si="0"/>
        <v>fill_color=chr4</v>
      </c>
    </row>
    <row r="16" spans="1:45" x14ac:dyDescent="0.25">
      <c r="A16" s="40" t="s">
        <v>472</v>
      </c>
      <c r="B16" s="40">
        <v>14</v>
      </c>
      <c r="C16" s="40">
        <v>14</v>
      </c>
      <c r="D16" s="40">
        <v>0</v>
      </c>
      <c r="E16" s="40">
        <v>1000</v>
      </c>
      <c r="F16" s="40" t="s">
        <v>473</v>
      </c>
      <c r="G16" s="40">
        <v>14</v>
      </c>
      <c r="H16" s="40" t="s">
        <v>107</v>
      </c>
      <c r="I16" s="40">
        <v>25</v>
      </c>
      <c r="J16" s="42" t="s">
        <v>481</v>
      </c>
      <c r="K16" s="42" t="s">
        <v>477</v>
      </c>
      <c r="L16" s="40">
        <v>2</v>
      </c>
      <c r="M16" s="40"/>
      <c r="N16" s="40"/>
      <c r="O16" s="40"/>
      <c r="P16" s="39">
        <f t="shared" si="1"/>
        <v>14</v>
      </c>
      <c r="Q16" s="39">
        <f t="shared" si="2"/>
        <v>0</v>
      </c>
      <c r="R16" s="39">
        <f t="shared" si="3"/>
        <v>1000</v>
      </c>
      <c r="S16" s="39" t="str">
        <f t="shared" si="4"/>
        <v>Azaguanine-8</v>
      </c>
      <c r="T16" s="39" t="str">
        <f t="shared" si="5"/>
        <v>fda=0,cancer=1,group=2</v>
      </c>
      <c r="W16" s="39" t="s">
        <v>221</v>
      </c>
      <c r="X16">
        <v>7.1</v>
      </c>
      <c r="Y16" s="39">
        <f t="shared" si="6"/>
        <v>25</v>
      </c>
      <c r="AA16" s="39">
        <f t="shared" si="7"/>
        <v>14</v>
      </c>
      <c r="AB16" s="39">
        <f t="shared" si="8"/>
        <v>0</v>
      </c>
      <c r="AC16" s="39">
        <f t="shared" si="9"/>
        <v>1000</v>
      </c>
      <c r="AD16" s="39">
        <f t="shared" si="10"/>
        <v>25</v>
      </c>
      <c r="AE16" s="39" t="str">
        <f t="shared" si="11"/>
        <v>id=0</v>
      </c>
      <c r="AG16" s="39">
        <f t="shared" si="15"/>
        <v>14</v>
      </c>
      <c r="AH16" s="39">
        <f t="shared" si="16"/>
        <v>0</v>
      </c>
      <c r="AI16" s="39">
        <f t="shared" si="17"/>
        <v>1000</v>
      </c>
      <c r="AJ16" s="39" t="str">
        <f t="shared" si="0"/>
        <v>fill_color=chr4</v>
      </c>
    </row>
    <row r="17" spans="1:36" x14ac:dyDescent="0.25">
      <c r="A17" s="40" t="s">
        <v>472</v>
      </c>
      <c r="B17" s="40">
        <v>15</v>
      </c>
      <c r="C17" s="40">
        <v>15</v>
      </c>
      <c r="D17" s="40">
        <v>0</v>
      </c>
      <c r="E17" s="40">
        <v>1000</v>
      </c>
      <c r="F17" s="40" t="s">
        <v>473</v>
      </c>
      <c r="G17" s="40">
        <v>15</v>
      </c>
      <c r="H17" s="40" t="s">
        <v>412</v>
      </c>
      <c r="I17" s="40">
        <v>25</v>
      </c>
      <c r="J17" s="42" t="s">
        <v>480</v>
      </c>
      <c r="K17" s="42" t="s">
        <v>478</v>
      </c>
      <c r="L17" s="40">
        <v>2</v>
      </c>
      <c r="M17" s="40"/>
      <c r="N17" s="40"/>
      <c r="O17" s="40"/>
      <c r="P17" s="39">
        <f t="shared" si="1"/>
        <v>15</v>
      </c>
      <c r="Q17" s="39">
        <f t="shared" si="2"/>
        <v>0</v>
      </c>
      <c r="R17" s="39">
        <f t="shared" si="3"/>
        <v>1000</v>
      </c>
      <c r="S17" s="39" t="str">
        <f t="shared" si="4"/>
        <v>Azithromycin</v>
      </c>
      <c r="T17" s="39" t="str">
        <f t="shared" si="5"/>
        <v>fda=1,cancer=0,group=2</v>
      </c>
      <c r="W17" s="39" t="s">
        <v>397</v>
      </c>
      <c r="X17">
        <v>7.6</v>
      </c>
      <c r="Y17" s="39">
        <f t="shared" si="6"/>
        <v>25</v>
      </c>
      <c r="AA17" s="39">
        <f t="shared" si="7"/>
        <v>15</v>
      </c>
      <c r="AB17" s="39">
        <f t="shared" si="8"/>
        <v>0</v>
      </c>
      <c r="AC17" s="39">
        <f t="shared" si="9"/>
        <v>1000</v>
      </c>
      <c r="AD17" s="39">
        <f t="shared" si="10"/>
        <v>25</v>
      </c>
      <c r="AE17" s="39" t="str">
        <f t="shared" si="11"/>
        <v>id=0</v>
      </c>
      <c r="AG17" s="39">
        <f t="shared" si="15"/>
        <v>15</v>
      </c>
      <c r="AH17" s="39">
        <f t="shared" si="16"/>
        <v>0</v>
      </c>
      <c r="AI17" s="39">
        <f t="shared" si="17"/>
        <v>1000</v>
      </c>
      <c r="AJ17" s="39" t="str">
        <f t="shared" si="0"/>
        <v>fill_color=chr4</v>
      </c>
    </row>
    <row r="18" spans="1:36" x14ac:dyDescent="0.25">
      <c r="A18" s="40" t="s">
        <v>472</v>
      </c>
      <c r="B18" s="40">
        <v>16</v>
      </c>
      <c r="C18" s="40">
        <v>16</v>
      </c>
      <c r="D18" s="40">
        <v>0</v>
      </c>
      <c r="E18" s="40">
        <v>1000</v>
      </c>
      <c r="F18" s="40" t="s">
        <v>474</v>
      </c>
      <c r="G18" s="40">
        <v>16</v>
      </c>
      <c r="H18" s="40" t="s">
        <v>413</v>
      </c>
      <c r="I18" s="40">
        <v>25</v>
      </c>
      <c r="J18" s="42" t="s">
        <v>480</v>
      </c>
      <c r="K18" s="42" t="s">
        <v>477</v>
      </c>
      <c r="L18" s="40">
        <v>2</v>
      </c>
      <c r="M18" s="40"/>
      <c r="N18" s="40"/>
      <c r="O18" s="40"/>
      <c r="P18" s="39">
        <f t="shared" si="1"/>
        <v>16</v>
      </c>
      <c r="Q18" s="39">
        <f t="shared" si="2"/>
        <v>0</v>
      </c>
      <c r="R18" s="39">
        <f t="shared" si="3"/>
        <v>1000</v>
      </c>
      <c r="S18" s="39" t="str">
        <f t="shared" si="4"/>
        <v>Bendamustine_Hcl</v>
      </c>
      <c r="T18" s="39" t="str">
        <f t="shared" si="5"/>
        <v>fda=1,cancer=1,group=2</v>
      </c>
      <c r="W18" s="39" t="s">
        <v>219</v>
      </c>
      <c r="X18">
        <v>8</v>
      </c>
      <c r="Y18" s="39">
        <f t="shared" si="6"/>
        <v>25</v>
      </c>
      <c r="AA18" s="39">
        <f t="shared" si="7"/>
        <v>16</v>
      </c>
      <c r="AB18" s="39">
        <f t="shared" si="8"/>
        <v>0</v>
      </c>
      <c r="AC18" s="39">
        <f t="shared" si="9"/>
        <v>1000</v>
      </c>
      <c r="AD18" s="39">
        <f t="shared" si="10"/>
        <v>25</v>
      </c>
      <c r="AE18" s="39" t="str">
        <f t="shared" si="11"/>
        <v>id=0</v>
      </c>
      <c r="AG18" s="39">
        <f t="shared" si="15"/>
        <v>16</v>
      </c>
      <c r="AH18" s="39">
        <f t="shared" si="16"/>
        <v>0</v>
      </c>
      <c r="AI18" s="39">
        <f t="shared" si="17"/>
        <v>1000</v>
      </c>
      <c r="AJ18" s="39" t="str">
        <f t="shared" si="0"/>
        <v>fill_color=chr4</v>
      </c>
    </row>
    <row r="19" spans="1:36" x14ac:dyDescent="0.25">
      <c r="A19" s="40" t="s">
        <v>472</v>
      </c>
      <c r="B19" s="40">
        <v>17</v>
      </c>
      <c r="C19" s="40">
        <v>17</v>
      </c>
      <c r="D19" s="40">
        <v>0</v>
      </c>
      <c r="E19" s="40">
        <v>1000</v>
      </c>
      <c r="F19" s="40" t="s">
        <v>474</v>
      </c>
      <c r="G19" s="40">
        <v>17</v>
      </c>
      <c r="H19" s="40" t="s">
        <v>415</v>
      </c>
      <c r="I19" s="40">
        <v>25</v>
      </c>
      <c r="J19" s="42" t="s">
        <v>480</v>
      </c>
      <c r="K19" s="42" t="s">
        <v>477</v>
      </c>
      <c r="L19" s="40">
        <v>2</v>
      </c>
      <c r="M19" s="40"/>
      <c r="N19" s="40"/>
      <c r="O19" s="40"/>
      <c r="P19" s="39">
        <f t="shared" si="1"/>
        <v>17</v>
      </c>
      <c r="Q19" s="39">
        <f t="shared" si="2"/>
        <v>0</v>
      </c>
      <c r="R19" s="39">
        <f t="shared" si="3"/>
        <v>1000</v>
      </c>
      <c r="S19" s="39" t="str">
        <f t="shared" si="4"/>
        <v>Bleomycin_Sulfate</v>
      </c>
      <c r="T19" s="39" t="str">
        <f t="shared" si="5"/>
        <v>fda=1,cancer=1,group=2</v>
      </c>
      <c r="W19" s="39" t="s">
        <v>398</v>
      </c>
      <c r="X19">
        <v>8</v>
      </c>
      <c r="Y19" s="39">
        <f t="shared" si="6"/>
        <v>25</v>
      </c>
      <c r="AA19" s="39">
        <f t="shared" si="7"/>
        <v>17</v>
      </c>
      <c r="AB19" s="39">
        <f t="shared" si="8"/>
        <v>0</v>
      </c>
      <c r="AC19" s="39">
        <f t="shared" si="9"/>
        <v>1000</v>
      </c>
      <c r="AD19" s="39">
        <f t="shared" si="10"/>
        <v>25</v>
      </c>
      <c r="AE19" s="39" t="str">
        <f t="shared" si="11"/>
        <v>id=0</v>
      </c>
      <c r="AG19" s="39">
        <f t="shared" si="15"/>
        <v>17</v>
      </c>
      <c r="AH19" s="39">
        <f t="shared" si="16"/>
        <v>0</v>
      </c>
      <c r="AI19" s="39">
        <f t="shared" si="17"/>
        <v>1000</v>
      </c>
      <c r="AJ19" s="39" t="str">
        <f t="shared" si="0"/>
        <v>fill_color=chr4</v>
      </c>
    </row>
    <row r="20" spans="1:36" x14ac:dyDescent="0.25">
      <c r="A20" s="40" t="s">
        <v>472</v>
      </c>
      <c r="B20" s="40">
        <v>18</v>
      </c>
      <c r="C20" s="40">
        <v>18</v>
      </c>
      <c r="D20" s="40">
        <v>0</v>
      </c>
      <c r="E20" s="40">
        <v>1000</v>
      </c>
      <c r="F20" s="40" t="s">
        <v>473</v>
      </c>
      <c r="G20" s="40">
        <v>18</v>
      </c>
      <c r="H20" s="40" t="s">
        <v>23</v>
      </c>
      <c r="I20" s="40">
        <v>25</v>
      </c>
      <c r="J20" s="42" t="s">
        <v>480</v>
      </c>
      <c r="K20" s="42" t="s">
        <v>477</v>
      </c>
      <c r="L20" s="40">
        <v>2</v>
      </c>
      <c r="M20" s="40"/>
      <c r="N20" s="40"/>
      <c r="O20" s="40"/>
      <c r="P20" s="39">
        <f t="shared" si="1"/>
        <v>18</v>
      </c>
      <c r="Q20" s="39">
        <f t="shared" si="2"/>
        <v>0</v>
      </c>
      <c r="R20" s="39">
        <f t="shared" si="3"/>
        <v>1000</v>
      </c>
      <c r="S20" s="39" t="str">
        <f t="shared" si="4"/>
        <v>Busulfan</v>
      </c>
      <c r="T20" s="39" t="str">
        <f t="shared" si="5"/>
        <v>fda=1,cancer=1,group=2</v>
      </c>
      <c r="W20" s="39" t="s">
        <v>399</v>
      </c>
      <c r="X20">
        <v>8.3000000000000007</v>
      </c>
      <c r="Y20" s="39">
        <f t="shared" si="6"/>
        <v>25</v>
      </c>
      <c r="AA20" s="39">
        <f t="shared" si="7"/>
        <v>18</v>
      </c>
      <c r="AB20" s="39">
        <f t="shared" si="8"/>
        <v>0</v>
      </c>
      <c r="AC20" s="39">
        <f t="shared" si="9"/>
        <v>1000</v>
      </c>
      <c r="AD20" s="39">
        <f t="shared" si="10"/>
        <v>25</v>
      </c>
      <c r="AE20" s="39" t="str">
        <f t="shared" si="11"/>
        <v>id=0</v>
      </c>
      <c r="AG20" s="39">
        <f t="shared" si="15"/>
        <v>18</v>
      </c>
      <c r="AH20" s="39">
        <f t="shared" si="16"/>
        <v>0</v>
      </c>
      <c r="AI20" s="39">
        <f t="shared" si="17"/>
        <v>1000</v>
      </c>
      <c r="AJ20" s="39" t="str">
        <f t="shared" si="0"/>
        <v>fill_color=chr4</v>
      </c>
    </row>
    <row r="21" spans="1:36" x14ac:dyDescent="0.25">
      <c r="A21" s="40" t="s">
        <v>472</v>
      </c>
      <c r="B21" s="40">
        <v>19</v>
      </c>
      <c r="C21" s="40">
        <v>19</v>
      </c>
      <c r="D21" s="40">
        <v>0</v>
      </c>
      <c r="E21" s="40">
        <v>1000</v>
      </c>
      <c r="F21" s="40" t="s">
        <v>474</v>
      </c>
      <c r="G21" s="40">
        <v>19</v>
      </c>
      <c r="H21" s="40" t="s">
        <v>416</v>
      </c>
      <c r="I21" s="40">
        <v>25</v>
      </c>
      <c r="J21" s="42" t="s">
        <v>480</v>
      </c>
      <c r="K21" s="42" t="s">
        <v>477</v>
      </c>
      <c r="L21" s="40">
        <v>2</v>
      </c>
      <c r="M21" s="40"/>
      <c r="N21" s="40"/>
      <c r="O21" s="40"/>
      <c r="P21" s="39">
        <f t="shared" si="1"/>
        <v>19</v>
      </c>
      <c r="Q21" s="39">
        <f t="shared" si="2"/>
        <v>0</v>
      </c>
      <c r="R21" s="39">
        <f t="shared" si="3"/>
        <v>1000</v>
      </c>
      <c r="S21" s="39" t="str">
        <f t="shared" si="4"/>
        <v>Capecitabine</v>
      </c>
      <c r="T21" s="39" t="str">
        <f t="shared" si="5"/>
        <v>fda=1,cancer=1,group=2</v>
      </c>
      <c r="W21" s="39" t="s">
        <v>229</v>
      </c>
      <c r="X21">
        <v>9.3000000000000007</v>
      </c>
      <c r="Y21" s="39">
        <f t="shared" si="6"/>
        <v>25</v>
      </c>
      <c r="AA21" s="39">
        <f t="shared" si="7"/>
        <v>19</v>
      </c>
      <c r="AB21" s="39">
        <f t="shared" si="8"/>
        <v>0</v>
      </c>
      <c r="AC21" s="39">
        <f t="shared" si="9"/>
        <v>1000</v>
      </c>
      <c r="AD21" s="39">
        <f t="shared" si="10"/>
        <v>25</v>
      </c>
      <c r="AE21" s="39" t="str">
        <f t="shared" si="11"/>
        <v>id=0</v>
      </c>
      <c r="AG21" s="39">
        <f t="shared" si="15"/>
        <v>19</v>
      </c>
      <c r="AH21" s="39">
        <f t="shared" si="16"/>
        <v>0</v>
      </c>
      <c r="AI21" s="39">
        <f t="shared" si="17"/>
        <v>1000</v>
      </c>
      <c r="AJ21" s="39" t="str">
        <f t="shared" si="0"/>
        <v>fill_color=chr4</v>
      </c>
    </row>
    <row r="22" spans="1:36" x14ac:dyDescent="0.25">
      <c r="A22" s="40" t="s">
        <v>472</v>
      </c>
      <c r="B22" s="40">
        <v>20</v>
      </c>
      <c r="C22" s="40">
        <v>20</v>
      </c>
      <c r="D22" s="40">
        <v>0</v>
      </c>
      <c r="E22" s="40">
        <v>1000</v>
      </c>
      <c r="F22" s="40" t="s">
        <v>474</v>
      </c>
      <c r="G22" s="40">
        <v>20</v>
      </c>
      <c r="H22" s="40" t="s">
        <v>25</v>
      </c>
      <c r="I22" s="40">
        <v>25</v>
      </c>
      <c r="J22" s="42" t="s">
        <v>480</v>
      </c>
      <c r="K22" s="42" t="s">
        <v>477</v>
      </c>
      <c r="L22" s="40">
        <v>2</v>
      </c>
      <c r="M22" s="40"/>
      <c r="N22" s="40"/>
      <c r="O22" s="40"/>
      <c r="P22" s="39">
        <f t="shared" si="1"/>
        <v>20</v>
      </c>
      <c r="Q22" s="39">
        <f t="shared" si="2"/>
        <v>0</v>
      </c>
      <c r="R22" s="39">
        <f t="shared" si="3"/>
        <v>1000</v>
      </c>
      <c r="S22" s="39" t="str">
        <f t="shared" si="4"/>
        <v>Carboplatin</v>
      </c>
      <c r="T22" s="39" t="str">
        <f t="shared" si="5"/>
        <v>fda=1,cancer=1,group=2</v>
      </c>
      <c r="W22" s="39" t="s">
        <v>230</v>
      </c>
      <c r="X22">
        <v>9.3000000000000007</v>
      </c>
      <c r="Y22" s="39">
        <f t="shared" si="6"/>
        <v>25</v>
      </c>
      <c r="AA22" s="39">
        <f t="shared" si="7"/>
        <v>20</v>
      </c>
      <c r="AB22" s="39">
        <f t="shared" si="8"/>
        <v>0</v>
      </c>
      <c r="AC22" s="39">
        <f t="shared" si="9"/>
        <v>1000</v>
      </c>
      <c r="AD22" s="39">
        <f t="shared" si="10"/>
        <v>25</v>
      </c>
      <c r="AE22" s="39" t="str">
        <f t="shared" si="11"/>
        <v>id=0</v>
      </c>
      <c r="AG22" s="39">
        <f t="shared" si="15"/>
        <v>20</v>
      </c>
      <c r="AH22" s="39">
        <f t="shared" si="16"/>
        <v>0</v>
      </c>
      <c r="AI22" s="39">
        <f t="shared" si="17"/>
        <v>1000</v>
      </c>
      <c r="AJ22" s="39" t="str">
        <f t="shared" si="0"/>
        <v>fill_color=chr4</v>
      </c>
    </row>
    <row r="23" spans="1:36" x14ac:dyDescent="0.25">
      <c r="A23" s="40" t="s">
        <v>472</v>
      </c>
      <c r="B23" s="40">
        <v>21</v>
      </c>
      <c r="C23" s="40">
        <v>21</v>
      </c>
      <c r="D23" s="40">
        <v>0</v>
      </c>
      <c r="E23" s="40">
        <v>1000</v>
      </c>
      <c r="F23" s="40" t="s">
        <v>473</v>
      </c>
      <c r="G23" s="40">
        <v>21</v>
      </c>
      <c r="H23" s="40" t="s">
        <v>26</v>
      </c>
      <c r="I23" s="40">
        <v>25</v>
      </c>
      <c r="J23" s="42" t="s">
        <v>480</v>
      </c>
      <c r="K23" s="42" t="s">
        <v>477</v>
      </c>
      <c r="L23" s="40">
        <v>2</v>
      </c>
      <c r="M23" s="40"/>
      <c r="N23" s="40"/>
      <c r="O23" s="40"/>
      <c r="P23" s="39">
        <f t="shared" si="1"/>
        <v>21</v>
      </c>
      <c r="Q23" s="39">
        <f t="shared" si="2"/>
        <v>0</v>
      </c>
      <c r="R23" s="39">
        <f t="shared" si="3"/>
        <v>1000</v>
      </c>
      <c r="S23" s="39" t="str">
        <f t="shared" si="4"/>
        <v>Carmofur</v>
      </c>
      <c r="T23" s="39" t="str">
        <f t="shared" si="5"/>
        <v>fda=1,cancer=1,group=2</v>
      </c>
      <c r="W23" s="39" t="s">
        <v>224</v>
      </c>
      <c r="X23">
        <v>11.7</v>
      </c>
      <c r="Y23" s="39">
        <f t="shared" si="6"/>
        <v>25</v>
      </c>
      <c r="AA23" s="39">
        <f t="shared" si="7"/>
        <v>21</v>
      </c>
      <c r="AB23" s="39">
        <f t="shared" si="8"/>
        <v>0</v>
      </c>
      <c r="AC23" s="39">
        <f t="shared" si="9"/>
        <v>1000</v>
      </c>
      <c r="AD23" s="39">
        <f t="shared" si="10"/>
        <v>25</v>
      </c>
      <c r="AE23" s="39" t="str">
        <f t="shared" si="11"/>
        <v>id=0</v>
      </c>
      <c r="AG23" s="39">
        <f t="shared" si="15"/>
        <v>21</v>
      </c>
      <c r="AH23" s="39">
        <f t="shared" si="16"/>
        <v>0</v>
      </c>
      <c r="AI23" s="39">
        <f t="shared" si="17"/>
        <v>1000</v>
      </c>
      <c r="AJ23" s="39" t="str">
        <f t="shared" si="0"/>
        <v>fill_color=chr4</v>
      </c>
    </row>
    <row r="24" spans="1:36" x14ac:dyDescent="0.25">
      <c r="A24" s="40" t="s">
        <v>472</v>
      </c>
      <c r="B24" s="40">
        <v>22</v>
      </c>
      <c r="C24" s="40">
        <v>22</v>
      </c>
      <c r="D24" s="40">
        <v>0</v>
      </c>
      <c r="E24" s="40">
        <v>1000</v>
      </c>
      <c r="F24" s="40" t="s">
        <v>474</v>
      </c>
      <c r="G24" s="40">
        <v>22</v>
      </c>
      <c r="H24" s="40" t="s">
        <v>27</v>
      </c>
      <c r="I24" s="40">
        <v>25</v>
      </c>
      <c r="J24" s="42" t="s">
        <v>480</v>
      </c>
      <c r="K24" s="42" t="s">
        <v>477</v>
      </c>
      <c r="L24" s="40">
        <v>2</v>
      </c>
      <c r="M24" s="40"/>
      <c r="N24" s="40"/>
      <c r="O24" s="40"/>
      <c r="P24" s="39">
        <f t="shared" si="1"/>
        <v>22</v>
      </c>
      <c r="Q24" s="39">
        <f t="shared" si="2"/>
        <v>0</v>
      </c>
      <c r="R24" s="39">
        <f t="shared" si="3"/>
        <v>1000</v>
      </c>
      <c r="S24" s="39" t="str">
        <f t="shared" si="4"/>
        <v>Carmustine</v>
      </c>
      <c r="T24" s="39" t="str">
        <f t="shared" si="5"/>
        <v>fda=1,cancer=1,group=2</v>
      </c>
      <c r="W24" s="39" t="s">
        <v>71</v>
      </c>
      <c r="X24">
        <v>17.8</v>
      </c>
      <c r="Y24" s="39">
        <f t="shared" si="6"/>
        <v>25</v>
      </c>
      <c r="AA24" s="39">
        <f t="shared" si="7"/>
        <v>22</v>
      </c>
      <c r="AB24" s="39">
        <f t="shared" si="8"/>
        <v>0</v>
      </c>
      <c r="AC24" s="39">
        <f t="shared" si="9"/>
        <v>1000</v>
      </c>
      <c r="AD24" s="39">
        <f t="shared" si="10"/>
        <v>25</v>
      </c>
      <c r="AE24" s="39" t="str">
        <f t="shared" si="11"/>
        <v>id=0</v>
      </c>
      <c r="AG24" s="39">
        <f t="shared" si="15"/>
        <v>22</v>
      </c>
      <c r="AH24" s="39">
        <f t="shared" si="16"/>
        <v>0</v>
      </c>
      <c r="AI24" s="39">
        <f t="shared" si="17"/>
        <v>1000</v>
      </c>
      <c r="AJ24" s="39" t="str">
        <f t="shared" si="0"/>
        <v>fill_color=chr4</v>
      </c>
    </row>
    <row r="25" spans="1:36" x14ac:dyDescent="0.25">
      <c r="A25" s="40" t="s">
        <v>472</v>
      </c>
      <c r="B25" s="40">
        <v>23</v>
      </c>
      <c r="C25" s="40">
        <v>23</v>
      </c>
      <c r="D25" s="40">
        <v>0</v>
      </c>
      <c r="E25" s="40">
        <v>1000</v>
      </c>
      <c r="F25" s="40" t="s">
        <v>473</v>
      </c>
      <c r="G25" s="40">
        <v>23</v>
      </c>
      <c r="H25" s="40" t="s">
        <v>28</v>
      </c>
      <c r="I25" s="40">
        <v>25</v>
      </c>
      <c r="J25" s="42" t="s">
        <v>480</v>
      </c>
      <c r="K25" s="42" t="s">
        <v>477</v>
      </c>
      <c r="L25" s="40">
        <v>2</v>
      </c>
      <c r="M25" s="40"/>
      <c r="N25" s="40"/>
      <c r="O25" s="40"/>
      <c r="P25" s="39">
        <f t="shared" si="1"/>
        <v>23</v>
      </c>
      <c r="Q25" s="39">
        <f t="shared" si="2"/>
        <v>0</v>
      </c>
      <c r="R25" s="39">
        <f t="shared" si="3"/>
        <v>1000</v>
      </c>
      <c r="S25" s="39" t="str">
        <f t="shared" si="4"/>
        <v>Chlorambucil</v>
      </c>
      <c r="T25" s="39" t="str">
        <f t="shared" si="5"/>
        <v>fda=1,cancer=1,group=2</v>
      </c>
      <c r="W25" s="39" t="s">
        <v>400</v>
      </c>
      <c r="X25">
        <v>18</v>
      </c>
      <c r="Y25" s="39">
        <f t="shared" si="6"/>
        <v>25</v>
      </c>
      <c r="AA25" s="39">
        <f t="shared" si="7"/>
        <v>23</v>
      </c>
      <c r="AB25" s="39">
        <f t="shared" si="8"/>
        <v>0</v>
      </c>
      <c r="AC25" s="39">
        <f t="shared" si="9"/>
        <v>1000</v>
      </c>
      <c r="AD25" s="39">
        <f t="shared" si="10"/>
        <v>25</v>
      </c>
      <c r="AE25" s="39" t="str">
        <f t="shared" si="11"/>
        <v>id=0</v>
      </c>
      <c r="AG25" s="39">
        <f t="shared" si="15"/>
        <v>23</v>
      </c>
      <c r="AH25" s="39">
        <f t="shared" si="16"/>
        <v>0</v>
      </c>
      <c r="AI25" s="39">
        <f t="shared" si="17"/>
        <v>1000</v>
      </c>
      <c r="AJ25" s="39" t="str">
        <f t="shared" si="0"/>
        <v>fill_color=chr4</v>
      </c>
    </row>
    <row r="26" spans="1:36" x14ac:dyDescent="0.25">
      <c r="A26" s="40" t="s">
        <v>472</v>
      </c>
      <c r="B26" s="40">
        <v>24</v>
      </c>
      <c r="C26" s="40">
        <v>24</v>
      </c>
      <c r="D26" s="40">
        <v>0</v>
      </c>
      <c r="E26" s="40">
        <v>1000</v>
      </c>
      <c r="F26" s="40" t="s">
        <v>473</v>
      </c>
      <c r="G26" s="40">
        <v>24</v>
      </c>
      <c r="H26" s="40" t="s">
        <v>29</v>
      </c>
      <c r="I26" s="40">
        <v>25</v>
      </c>
      <c r="J26" s="42" t="s">
        <v>480</v>
      </c>
      <c r="K26" s="42" t="s">
        <v>477</v>
      </c>
      <c r="L26" s="40">
        <v>2</v>
      </c>
      <c r="M26" s="40"/>
      <c r="N26" s="40"/>
      <c r="O26" s="40"/>
      <c r="P26" s="39">
        <f t="shared" si="1"/>
        <v>24</v>
      </c>
      <c r="Q26" s="39">
        <f t="shared" si="2"/>
        <v>0</v>
      </c>
      <c r="R26" s="39">
        <f t="shared" si="3"/>
        <v>1000</v>
      </c>
      <c r="S26" s="39" t="str">
        <f t="shared" si="4"/>
        <v>Cisplatin</v>
      </c>
      <c r="T26" s="39" t="str">
        <f t="shared" si="5"/>
        <v>fda=1,cancer=1,group=2</v>
      </c>
      <c r="W26" s="39" t="s">
        <v>401</v>
      </c>
      <c r="X26">
        <v>20</v>
      </c>
      <c r="Y26" s="39">
        <f t="shared" si="6"/>
        <v>25</v>
      </c>
      <c r="AA26" s="39">
        <f t="shared" si="7"/>
        <v>24</v>
      </c>
      <c r="AB26" s="39">
        <f t="shared" si="8"/>
        <v>0</v>
      </c>
      <c r="AC26" s="39">
        <f t="shared" si="9"/>
        <v>1000</v>
      </c>
      <c r="AD26" s="39">
        <f t="shared" si="10"/>
        <v>25</v>
      </c>
      <c r="AE26" s="39" t="str">
        <f t="shared" si="11"/>
        <v>id=0</v>
      </c>
      <c r="AG26" s="39">
        <f t="shared" si="15"/>
        <v>24</v>
      </c>
      <c r="AH26" s="39">
        <f t="shared" si="16"/>
        <v>0</v>
      </c>
      <c r="AI26" s="39">
        <f t="shared" si="17"/>
        <v>1000</v>
      </c>
      <c r="AJ26" s="39" t="str">
        <f t="shared" si="0"/>
        <v>fill_color=chr4</v>
      </c>
    </row>
    <row r="27" spans="1:36" x14ac:dyDescent="0.25">
      <c r="A27" s="40" t="s">
        <v>472</v>
      </c>
      <c r="B27" s="40">
        <v>25</v>
      </c>
      <c r="C27" s="40">
        <v>25</v>
      </c>
      <c r="D27" s="40">
        <v>0</v>
      </c>
      <c r="E27" s="40">
        <v>1000</v>
      </c>
      <c r="F27" s="40" t="s">
        <v>474</v>
      </c>
      <c r="G27" s="40">
        <v>25</v>
      </c>
      <c r="H27" s="40" t="s">
        <v>30</v>
      </c>
      <c r="I27" s="40">
        <v>25</v>
      </c>
      <c r="J27" s="42" t="s">
        <v>480</v>
      </c>
      <c r="K27" s="42" t="s">
        <v>477</v>
      </c>
      <c r="L27" s="40">
        <v>2</v>
      </c>
      <c r="M27" s="40"/>
      <c r="N27" s="40"/>
      <c r="O27" s="40"/>
      <c r="P27" s="39">
        <f t="shared" si="1"/>
        <v>25</v>
      </c>
      <c r="Q27" s="39">
        <f t="shared" si="2"/>
        <v>0</v>
      </c>
      <c r="R27" s="39">
        <f t="shared" si="3"/>
        <v>1000</v>
      </c>
      <c r="S27" s="39" t="str">
        <f t="shared" si="4"/>
        <v>Cladribine</v>
      </c>
      <c r="T27" s="39" t="str">
        <f t="shared" si="5"/>
        <v>fda=1,cancer=1,group=2</v>
      </c>
      <c r="W27" s="39" t="s">
        <v>336</v>
      </c>
      <c r="X27">
        <v>25</v>
      </c>
      <c r="Y27" s="39">
        <f t="shared" si="6"/>
        <v>25</v>
      </c>
      <c r="AA27" s="39">
        <f t="shared" si="7"/>
        <v>25</v>
      </c>
      <c r="AB27" s="39">
        <f t="shared" si="8"/>
        <v>0</v>
      </c>
      <c r="AC27" s="39">
        <f t="shared" si="9"/>
        <v>1000</v>
      </c>
      <c r="AD27" s="39">
        <f t="shared" si="10"/>
        <v>25</v>
      </c>
      <c r="AE27" s="39" t="str">
        <f t="shared" si="11"/>
        <v>id=0</v>
      </c>
      <c r="AG27" s="39">
        <f t="shared" si="15"/>
        <v>25</v>
      </c>
      <c r="AH27" s="39">
        <f t="shared" si="16"/>
        <v>0</v>
      </c>
      <c r="AI27" s="39">
        <f t="shared" si="17"/>
        <v>1000</v>
      </c>
      <c r="AJ27" s="39" t="str">
        <f t="shared" si="0"/>
        <v>fill_color=chr4</v>
      </c>
    </row>
    <row r="28" spans="1:36" x14ac:dyDescent="0.25">
      <c r="A28" s="40" t="s">
        <v>472</v>
      </c>
      <c r="B28" s="40">
        <v>26</v>
      </c>
      <c r="C28" s="40">
        <v>26</v>
      </c>
      <c r="D28" s="40">
        <v>0</v>
      </c>
      <c r="E28" s="40">
        <v>1000</v>
      </c>
      <c r="F28" s="40" t="s">
        <v>473</v>
      </c>
      <c r="G28" s="40">
        <v>26</v>
      </c>
      <c r="H28" s="40" t="s">
        <v>31</v>
      </c>
      <c r="I28" s="40">
        <v>25</v>
      </c>
      <c r="J28" s="42" t="s">
        <v>480</v>
      </c>
      <c r="K28" s="42" t="s">
        <v>477</v>
      </c>
      <c r="L28" s="40">
        <v>2</v>
      </c>
      <c r="M28" s="40"/>
      <c r="N28" s="40"/>
      <c r="O28" s="40"/>
      <c r="P28" s="39">
        <f t="shared" si="1"/>
        <v>26</v>
      </c>
      <c r="Q28" s="39">
        <f t="shared" si="2"/>
        <v>0</v>
      </c>
      <c r="R28" s="39">
        <f t="shared" si="3"/>
        <v>1000</v>
      </c>
      <c r="S28" s="39" t="str">
        <f t="shared" si="4"/>
        <v>Clofarabine</v>
      </c>
      <c r="T28" s="39" t="str">
        <f t="shared" si="5"/>
        <v>fda=1,cancer=1,group=2</v>
      </c>
      <c r="W28" s="39" t="s">
        <v>112</v>
      </c>
      <c r="X28" s="39">
        <v>25</v>
      </c>
      <c r="Y28" s="39">
        <f t="shared" si="6"/>
        <v>25</v>
      </c>
      <c r="AA28" s="39">
        <f t="shared" si="7"/>
        <v>26</v>
      </c>
      <c r="AB28" s="39">
        <f t="shared" si="8"/>
        <v>0</v>
      </c>
      <c r="AC28" s="39">
        <f t="shared" si="9"/>
        <v>1000</v>
      </c>
      <c r="AD28" s="39">
        <f t="shared" si="10"/>
        <v>25</v>
      </c>
      <c r="AE28" s="39" t="str">
        <f t="shared" si="11"/>
        <v>id=0</v>
      </c>
      <c r="AG28" s="56">
        <f t="shared" si="15"/>
        <v>26</v>
      </c>
      <c r="AH28" s="56">
        <f t="shared" si="16"/>
        <v>0</v>
      </c>
      <c r="AI28" s="56">
        <f t="shared" si="17"/>
        <v>1000</v>
      </c>
      <c r="AJ28" s="56" t="str">
        <f t="shared" si="0"/>
        <v>fill_color=chr4</v>
      </c>
    </row>
    <row r="29" spans="1:36" x14ac:dyDescent="0.25">
      <c r="A29" s="40" t="s">
        <v>472</v>
      </c>
      <c r="B29" s="40">
        <v>27</v>
      </c>
      <c r="C29" s="40">
        <v>27</v>
      </c>
      <c r="D29" s="40">
        <v>0</v>
      </c>
      <c r="E29" s="40">
        <v>1000</v>
      </c>
      <c r="F29" s="40" t="s">
        <v>474</v>
      </c>
      <c r="G29" s="40">
        <v>27</v>
      </c>
      <c r="H29" s="40" t="s">
        <v>420</v>
      </c>
      <c r="I29" s="40">
        <v>25</v>
      </c>
      <c r="J29" s="42" t="s">
        <v>480</v>
      </c>
      <c r="K29" s="42" t="s">
        <v>477</v>
      </c>
      <c r="L29" s="40">
        <v>2</v>
      </c>
      <c r="M29" s="40"/>
      <c r="N29" s="40"/>
      <c r="O29" s="40"/>
      <c r="P29" s="39">
        <f t="shared" si="1"/>
        <v>27</v>
      </c>
      <c r="Q29" s="39">
        <f t="shared" si="2"/>
        <v>0</v>
      </c>
      <c r="R29" s="39">
        <f t="shared" si="3"/>
        <v>1000</v>
      </c>
      <c r="S29" s="39" t="str">
        <f t="shared" si="4"/>
        <v>Cyclophosphamide_Monohydrate</v>
      </c>
      <c r="T29" s="39" t="str">
        <f t="shared" si="5"/>
        <v>fda=1,cancer=1,group=2</v>
      </c>
      <c r="W29" s="39" t="s">
        <v>402</v>
      </c>
      <c r="X29" s="39">
        <v>25</v>
      </c>
      <c r="Y29" s="39">
        <f t="shared" si="6"/>
        <v>25</v>
      </c>
      <c r="AA29" s="39">
        <f t="shared" si="7"/>
        <v>27</v>
      </c>
      <c r="AB29" s="39">
        <f t="shared" si="8"/>
        <v>0</v>
      </c>
      <c r="AC29" s="39">
        <f t="shared" si="9"/>
        <v>1000</v>
      </c>
      <c r="AD29" s="39">
        <f t="shared" si="10"/>
        <v>25</v>
      </c>
      <c r="AE29" s="39" t="str">
        <f t="shared" si="11"/>
        <v>id=0</v>
      </c>
      <c r="AG29" s="39">
        <f t="shared" si="15"/>
        <v>27</v>
      </c>
      <c r="AH29" s="39">
        <f t="shared" si="16"/>
        <v>0</v>
      </c>
      <c r="AI29" s="39">
        <f t="shared" si="17"/>
        <v>1000</v>
      </c>
      <c r="AJ29" s="39" t="str">
        <f t="shared" si="0"/>
        <v>fill_color=chr4</v>
      </c>
    </row>
    <row r="30" spans="1:36" x14ac:dyDescent="0.25">
      <c r="A30" s="40" t="s">
        <v>472</v>
      </c>
      <c r="B30" s="40">
        <v>28</v>
      </c>
      <c r="C30" s="40">
        <v>28</v>
      </c>
      <c r="D30" s="40">
        <v>0</v>
      </c>
      <c r="E30" s="40">
        <v>1000</v>
      </c>
      <c r="F30" s="40" t="s">
        <v>473</v>
      </c>
      <c r="G30" s="40">
        <v>28</v>
      </c>
      <c r="H30" s="40" t="s">
        <v>33</v>
      </c>
      <c r="I30" s="40">
        <v>25</v>
      </c>
      <c r="J30" s="42" t="s">
        <v>480</v>
      </c>
      <c r="K30" s="42" t="s">
        <v>477</v>
      </c>
      <c r="L30" s="40">
        <v>2</v>
      </c>
      <c r="M30" s="40"/>
      <c r="N30" s="40"/>
      <c r="O30" s="40"/>
      <c r="P30" s="39">
        <f t="shared" si="1"/>
        <v>28</v>
      </c>
      <c r="Q30" s="39">
        <f t="shared" si="2"/>
        <v>0</v>
      </c>
      <c r="R30" s="39">
        <f t="shared" si="3"/>
        <v>1000</v>
      </c>
      <c r="S30" s="39" t="str">
        <f t="shared" si="4"/>
        <v>Cytarabine</v>
      </c>
      <c r="T30" s="39" t="str">
        <f t="shared" si="5"/>
        <v>fda=1,cancer=1,group=2</v>
      </c>
      <c r="W30" s="39" t="s">
        <v>337</v>
      </c>
      <c r="X30" s="39">
        <v>25</v>
      </c>
      <c r="Y30" s="39">
        <f t="shared" si="6"/>
        <v>25</v>
      </c>
      <c r="AA30" s="39">
        <f t="shared" si="7"/>
        <v>28</v>
      </c>
      <c r="AB30" s="39">
        <f t="shared" si="8"/>
        <v>0</v>
      </c>
      <c r="AC30" s="39">
        <f t="shared" si="9"/>
        <v>1000</v>
      </c>
      <c r="AD30" s="39">
        <f t="shared" si="10"/>
        <v>25</v>
      </c>
      <c r="AE30" s="39" t="str">
        <f t="shared" si="11"/>
        <v>id=0</v>
      </c>
      <c r="AG30" s="39">
        <f t="shared" si="15"/>
        <v>28</v>
      </c>
      <c r="AH30" s="39">
        <f t="shared" si="16"/>
        <v>0</v>
      </c>
      <c r="AI30" s="39">
        <f t="shared" si="17"/>
        <v>1000</v>
      </c>
      <c r="AJ30" s="39" t="str">
        <f t="shared" si="0"/>
        <v>fill_color=chr4</v>
      </c>
    </row>
    <row r="31" spans="1:36" x14ac:dyDescent="0.25">
      <c r="A31" s="40" t="s">
        <v>472</v>
      </c>
      <c r="B31" s="40">
        <v>29</v>
      </c>
      <c r="C31" s="40">
        <v>29</v>
      </c>
      <c r="D31" s="40">
        <v>0</v>
      </c>
      <c r="E31" s="40">
        <v>1000</v>
      </c>
      <c r="F31" s="40" t="s">
        <v>474</v>
      </c>
      <c r="G31" s="40">
        <v>29</v>
      </c>
      <c r="H31" s="40" t="s">
        <v>421</v>
      </c>
      <c r="I31" s="40">
        <v>25</v>
      </c>
      <c r="J31" s="42" t="s">
        <v>480</v>
      </c>
      <c r="K31" s="42" t="s">
        <v>477</v>
      </c>
      <c r="L31" s="40">
        <v>2</v>
      </c>
      <c r="M31" s="40"/>
      <c r="N31" s="40"/>
      <c r="O31" s="40"/>
      <c r="P31" s="39">
        <f t="shared" si="1"/>
        <v>29</v>
      </c>
      <c r="Q31" s="39">
        <f t="shared" si="2"/>
        <v>0</v>
      </c>
      <c r="R31" s="39">
        <f t="shared" si="3"/>
        <v>1000</v>
      </c>
      <c r="S31" s="39" t="str">
        <f t="shared" si="4"/>
        <v>Dacarbazine</v>
      </c>
      <c r="T31" s="39" t="str">
        <f t="shared" si="5"/>
        <v>fda=1,cancer=1,group=2</v>
      </c>
      <c r="W31" s="39" t="s">
        <v>338</v>
      </c>
      <c r="X31" s="39">
        <v>25</v>
      </c>
      <c r="Y31" s="39">
        <f t="shared" si="6"/>
        <v>25</v>
      </c>
      <c r="AA31" s="39">
        <f t="shared" si="7"/>
        <v>29</v>
      </c>
      <c r="AB31" s="39">
        <f t="shared" si="8"/>
        <v>0</v>
      </c>
      <c r="AC31" s="39">
        <f t="shared" si="9"/>
        <v>1000</v>
      </c>
      <c r="AD31" s="39">
        <f t="shared" si="10"/>
        <v>25</v>
      </c>
      <c r="AE31" s="39" t="str">
        <f t="shared" si="11"/>
        <v>id=0</v>
      </c>
      <c r="AG31" s="39">
        <f t="shared" si="15"/>
        <v>29</v>
      </c>
      <c r="AH31" s="39">
        <f t="shared" si="16"/>
        <v>0</v>
      </c>
      <c r="AI31" s="39">
        <f t="shared" si="17"/>
        <v>1000</v>
      </c>
      <c r="AJ31" s="39" t="str">
        <f t="shared" si="0"/>
        <v>fill_color=chr4</v>
      </c>
    </row>
    <row r="32" spans="1:36" x14ac:dyDescent="0.25">
      <c r="A32" s="40" t="s">
        <v>472</v>
      </c>
      <c r="B32" s="40">
        <v>30</v>
      </c>
      <c r="C32" s="40">
        <v>30</v>
      </c>
      <c r="D32" s="40">
        <v>0</v>
      </c>
      <c r="E32" s="40">
        <v>1000</v>
      </c>
      <c r="F32" s="40" t="s">
        <v>473</v>
      </c>
      <c r="G32" s="40">
        <v>30</v>
      </c>
      <c r="H32" s="40" t="s">
        <v>108</v>
      </c>
      <c r="I32" s="40">
        <v>25</v>
      </c>
      <c r="J32" s="42" t="s">
        <v>481</v>
      </c>
      <c r="K32" s="42" t="s">
        <v>477</v>
      </c>
      <c r="L32" s="40">
        <v>2</v>
      </c>
      <c r="M32" s="40"/>
      <c r="N32" s="40"/>
      <c r="O32" s="40"/>
      <c r="P32" s="39">
        <f t="shared" si="1"/>
        <v>30</v>
      </c>
      <c r="Q32" s="39">
        <f t="shared" si="2"/>
        <v>0</v>
      </c>
      <c r="R32" s="39">
        <f t="shared" si="3"/>
        <v>1000</v>
      </c>
      <c r="S32" s="39" t="str">
        <f t="shared" si="4"/>
        <v>Doxifluridine</v>
      </c>
      <c r="T32" s="39" t="str">
        <f t="shared" si="5"/>
        <v>fda=0,cancer=1,group=2</v>
      </c>
      <c r="W32" s="39" t="s">
        <v>403</v>
      </c>
      <c r="X32" s="39">
        <v>25</v>
      </c>
      <c r="Y32" s="39">
        <f t="shared" si="6"/>
        <v>25</v>
      </c>
      <c r="AA32" s="39">
        <f t="shared" si="7"/>
        <v>30</v>
      </c>
      <c r="AB32" s="39">
        <f t="shared" si="8"/>
        <v>0</v>
      </c>
      <c r="AC32" s="39">
        <f t="shared" si="9"/>
        <v>1000</v>
      </c>
      <c r="AD32" s="39">
        <f t="shared" si="10"/>
        <v>25</v>
      </c>
      <c r="AE32" s="39" t="str">
        <f t="shared" si="11"/>
        <v>id=0</v>
      </c>
      <c r="AG32" s="39">
        <f t="shared" si="15"/>
        <v>30</v>
      </c>
      <c r="AH32" s="39">
        <f t="shared" si="16"/>
        <v>0</v>
      </c>
      <c r="AI32" s="39">
        <f t="shared" si="17"/>
        <v>1000</v>
      </c>
      <c r="AJ32" s="39" t="str">
        <f t="shared" si="0"/>
        <v>fill_color=chr4</v>
      </c>
    </row>
    <row r="33" spans="1:36" x14ac:dyDescent="0.25">
      <c r="A33" s="40" t="s">
        <v>472</v>
      </c>
      <c r="B33" s="40">
        <v>31</v>
      </c>
      <c r="C33" s="40">
        <v>31</v>
      </c>
      <c r="D33" s="40">
        <v>0</v>
      </c>
      <c r="E33" s="40">
        <v>1000</v>
      </c>
      <c r="F33" s="40" t="s">
        <v>474</v>
      </c>
      <c r="G33" s="40">
        <v>31</v>
      </c>
      <c r="H33" s="40" t="s">
        <v>430</v>
      </c>
      <c r="I33" s="40">
        <v>25</v>
      </c>
      <c r="J33" s="42" t="s">
        <v>480</v>
      </c>
      <c r="K33" s="42" t="s">
        <v>478</v>
      </c>
      <c r="L33" s="40">
        <v>2</v>
      </c>
      <c r="M33" s="40"/>
      <c r="N33" s="40"/>
      <c r="O33" s="40"/>
      <c r="P33" s="39">
        <f t="shared" si="1"/>
        <v>31</v>
      </c>
      <c r="Q33" s="39">
        <f t="shared" si="2"/>
        <v>0</v>
      </c>
      <c r="R33" s="39">
        <f t="shared" si="3"/>
        <v>1000</v>
      </c>
      <c r="S33" s="39" t="str">
        <f t="shared" si="4"/>
        <v>Famciclovir</v>
      </c>
      <c r="T33" s="39" t="str">
        <f t="shared" si="5"/>
        <v>fda=1,cancer=0,group=2</v>
      </c>
      <c r="W33" s="39" t="s">
        <v>404</v>
      </c>
      <c r="X33" s="39">
        <v>25</v>
      </c>
      <c r="Y33" s="39">
        <f t="shared" si="6"/>
        <v>25</v>
      </c>
      <c r="AA33" s="39">
        <f t="shared" si="7"/>
        <v>31</v>
      </c>
      <c r="AB33" s="39">
        <f t="shared" si="8"/>
        <v>0</v>
      </c>
      <c r="AC33" s="39">
        <f t="shared" si="9"/>
        <v>1000</v>
      </c>
      <c r="AD33" s="39">
        <f t="shared" si="10"/>
        <v>25</v>
      </c>
      <c r="AE33" s="39" t="str">
        <f t="shared" si="11"/>
        <v>id=0</v>
      </c>
      <c r="AG33" s="39">
        <f t="shared" si="15"/>
        <v>31</v>
      </c>
      <c r="AH33" s="39">
        <f t="shared" si="16"/>
        <v>0</v>
      </c>
      <c r="AI33" s="39">
        <f t="shared" si="17"/>
        <v>1000</v>
      </c>
      <c r="AJ33" s="39" t="str">
        <f t="shared" si="0"/>
        <v>fill_color=chr4</v>
      </c>
    </row>
    <row r="34" spans="1:36" x14ac:dyDescent="0.25">
      <c r="A34" s="40" t="s">
        <v>472</v>
      </c>
      <c r="B34" s="40">
        <v>32</v>
      </c>
      <c r="C34" s="40">
        <v>32</v>
      </c>
      <c r="D34" s="40">
        <v>0</v>
      </c>
      <c r="E34" s="40">
        <v>1000</v>
      </c>
      <c r="F34" s="40" t="s">
        <v>473</v>
      </c>
      <c r="G34" s="40">
        <v>32</v>
      </c>
      <c r="H34" s="40" t="s">
        <v>40</v>
      </c>
      <c r="I34" s="40">
        <v>25</v>
      </c>
      <c r="J34" s="42" t="s">
        <v>480</v>
      </c>
      <c r="K34" s="42" t="s">
        <v>477</v>
      </c>
      <c r="L34" s="40">
        <v>2</v>
      </c>
      <c r="M34" s="40"/>
      <c r="N34" s="40"/>
      <c r="O34" s="40"/>
      <c r="P34" s="39">
        <f t="shared" si="1"/>
        <v>32</v>
      </c>
      <c r="Q34" s="39">
        <f t="shared" si="2"/>
        <v>0</v>
      </c>
      <c r="R34" s="39">
        <f t="shared" si="3"/>
        <v>1000</v>
      </c>
      <c r="S34" s="39" t="str">
        <f t="shared" si="4"/>
        <v>Floxuridine</v>
      </c>
      <c r="T34" s="39" t="str">
        <f t="shared" si="5"/>
        <v>fda=1,cancer=1,group=2</v>
      </c>
      <c r="W34" s="39" t="s">
        <v>405</v>
      </c>
      <c r="X34" s="39">
        <v>25</v>
      </c>
      <c r="Y34" s="39">
        <f t="shared" si="6"/>
        <v>25</v>
      </c>
      <c r="AA34" s="39">
        <f t="shared" si="7"/>
        <v>32</v>
      </c>
      <c r="AB34" s="39">
        <f t="shared" si="8"/>
        <v>0</v>
      </c>
      <c r="AC34" s="39">
        <f t="shared" si="9"/>
        <v>1000</v>
      </c>
      <c r="AD34" s="39">
        <f t="shared" si="10"/>
        <v>25</v>
      </c>
      <c r="AE34" s="39" t="str">
        <f t="shared" si="11"/>
        <v>id=0</v>
      </c>
      <c r="AG34" s="39">
        <f t="shared" si="15"/>
        <v>32</v>
      </c>
      <c r="AH34" s="39">
        <f t="shared" si="16"/>
        <v>0</v>
      </c>
      <c r="AI34" s="39">
        <f t="shared" si="17"/>
        <v>1000</v>
      </c>
      <c r="AJ34" s="39" t="str">
        <f t="shared" si="0"/>
        <v>fill_color=chr4</v>
      </c>
    </row>
    <row r="35" spans="1:36" x14ac:dyDescent="0.25">
      <c r="A35" s="40" t="s">
        <v>472</v>
      </c>
      <c r="B35" s="40">
        <v>33</v>
      </c>
      <c r="C35" s="40">
        <v>33</v>
      </c>
      <c r="D35" s="40">
        <v>0</v>
      </c>
      <c r="E35" s="40">
        <v>1000</v>
      </c>
      <c r="F35" s="40" t="s">
        <v>474</v>
      </c>
      <c r="G35" s="40">
        <v>33</v>
      </c>
      <c r="H35" s="40" t="s">
        <v>431</v>
      </c>
      <c r="I35" s="40">
        <v>25</v>
      </c>
      <c r="J35" s="42" t="s">
        <v>480</v>
      </c>
      <c r="K35" s="42" t="s">
        <v>477</v>
      </c>
      <c r="L35" s="40">
        <v>2</v>
      </c>
      <c r="M35" s="40"/>
      <c r="N35" s="40"/>
      <c r="O35" s="40"/>
      <c r="P35" s="39">
        <f t="shared" si="1"/>
        <v>33</v>
      </c>
      <c r="Q35" s="39">
        <f t="shared" si="2"/>
        <v>0</v>
      </c>
      <c r="R35" s="39">
        <f t="shared" si="3"/>
        <v>1000</v>
      </c>
      <c r="S35" s="39" t="str">
        <f t="shared" si="4"/>
        <v>Fludarabine</v>
      </c>
      <c r="T35" s="39" t="str">
        <f t="shared" si="5"/>
        <v>fda=1,cancer=1,group=2</v>
      </c>
      <c r="W35" s="39" t="s">
        <v>406</v>
      </c>
      <c r="X35" s="39">
        <v>25</v>
      </c>
      <c r="Y35" s="39">
        <f t="shared" si="6"/>
        <v>25</v>
      </c>
      <c r="AA35" s="39">
        <f t="shared" si="7"/>
        <v>33</v>
      </c>
      <c r="AB35" s="39">
        <f t="shared" si="8"/>
        <v>0</v>
      </c>
      <c r="AC35" s="39">
        <f t="shared" si="9"/>
        <v>1000</v>
      </c>
      <c r="AD35" s="39">
        <f t="shared" si="10"/>
        <v>25</v>
      </c>
      <c r="AE35" s="39" t="str">
        <f t="shared" si="11"/>
        <v>id=0</v>
      </c>
      <c r="AG35" s="39">
        <f t="shared" si="15"/>
        <v>33</v>
      </c>
      <c r="AH35" s="39">
        <f t="shared" si="16"/>
        <v>0</v>
      </c>
      <c r="AI35" s="39">
        <f t="shared" si="17"/>
        <v>1000</v>
      </c>
      <c r="AJ35" s="39" t="str">
        <f t="shared" ref="AJ35:AJ66" si="18">"fill_color="&amp;VLOOKUP(L35,$AQ$3:$AR$11,2,FALSE)</f>
        <v>fill_color=chr4</v>
      </c>
    </row>
    <row r="36" spans="1:36" x14ac:dyDescent="0.25">
      <c r="A36" s="40" t="s">
        <v>472</v>
      </c>
      <c r="B36" s="40">
        <v>34</v>
      </c>
      <c r="C36" s="40">
        <v>34</v>
      </c>
      <c r="D36" s="40">
        <v>0</v>
      </c>
      <c r="E36" s="40">
        <v>1000</v>
      </c>
      <c r="F36" s="40" t="s">
        <v>474</v>
      </c>
      <c r="G36" s="40">
        <v>34</v>
      </c>
      <c r="H36" s="40" t="s">
        <v>434</v>
      </c>
      <c r="I36" s="40">
        <v>25</v>
      </c>
      <c r="J36" s="42" t="s">
        <v>480</v>
      </c>
      <c r="K36" s="42" t="s">
        <v>477</v>
      </c>
      <c r="L36" s="40">
        <v>2</v>
      </c>
      <c r="M36" s="40"/>
      <c r="N36" s="40"/>
      <c r="O36" s="40"/>
      <c r="P36" s="39">
        <f t="shared" si="1"/>
        <v>34</v>
      </c>
      <c r="Q36" s="39">
        <f t="shared" si="2"/>
        <v>0</v>
      </c>
      <c r="R36" s="39">
        <f t="shared" si="3"/>
        <v>1000</v>
      </c>
      <c r="S36" s="39" t="str">
        <f t="shared" si="4"/>
        <v>Ftorafur</v>
      </c>
      <c r="T36" s="39" t="str">
        <f t="shared" si="5"/>
        <v>fda=1,cancer=1,group=2</v>
      </c>
      <c r="W36" s="39" t="s">
        <v>391</v>
      </c>
      <c r="X36" s="39">
        <v>25</v>
      </c>
      <c r="Y36" s="39">
        <f t="shared" si="6"/>
        <v>25</v>
      </c>
      <c r="AA36" s="39">
        <f t="shared" si="7"/>
        <v>34</v>
      </c>
      <c r="AB36" s="39">
        <f t="shared" si="8"/>
        <v>0</v>
      </c>
      <c r="AC36" s="39">
        <f t="shared" si="9"/>
        <v>1000</v>
      </c>
      <c r="AD36" s="39">
        <f t="shared" si="10"/>
        <v>25</v>
      </c>
      <c r="AE36" s="39" t="str">
        <f t="shared" si="11"/>
        <v>id=0</v>
      </c>
      <c r="AG36" s="39">
        <f t="shared" si="15"/>
        <v>34</v>
      </c>
      <c r="AH36" s="39">
        <f t="shared" si="16"/>
        <v>0</v>
      </c>
      <c r="AI36" s="39">
        <f t="shared" si="17"/>
        <v>1000</v>
      </c>
      <c r="AJ36" s="39" t="str">
        <f t="shared" si="18"/>
        <v>fill_color=chr4</v>
      </c>
    </row>
    <row r="37" spans="1:36" x14ac:dyDescent="0.25">
      <c r="A37" s="40" t="s">
        <v>472</v>
      </c>
      <c r="B37" s="40">
        <v>35</v>
      </c>
      <c r="C37" s="40">
        <v>35</v>
      </c>
      <c r="D37" s="40">
        <v>0</v>
      </c>
      <c r="E37" s="40">
        <v>1000</v>
      </c>
      <c r="F37" s="40" t="s">
        <v>473</v>
      </c>
      <c r="G37" s="40">
        <v>35</v>
      </c>
      <c r="H37" s="40" t="s">
        <v>437</v>
      </c>
      <c r="I37" s="40">
        <v>25</v>
      </c>
      <c r="J37" s="42" t="s">
        <v>480</v>
      </c>
      <c r="K37" s="42" t="s">
        <v>477</v>
      </c>
      <c r="L37" s="40">
        <v>2</v>
      </c>
      <c r="M37" s="40"/>
      <c r="N37" s="40"/>
      <c r="O37" s="40"/>
      <c r="P37" s="39">
        <f t="shared" si="1"/>
        <v>35</v>
      </c>
      <c r="Q37" s="39">
        <f t="shared" si="2"/>
        <v>0</v>
      </c>
      <c r="R37" s="39">
        <f t="shared" si="3"/>
        <v>1000</v>
      </c>
      <c r="S37" s="39" t="str">
        <f t="shared" si="4"/>
        <v>Gemcitabine_Hydrochloride</v>
      </c>
      <c r="T37" s="39" t="str">
        <f t="shared" si="5"/>
        <v>fda=1,cancer=1,group=2</v>
      </c>
      <c r="W37" s="39" t="s">
        <v>407</v>
      </c>
      <c r="X37" s="39">
        <v>25</v>
      </c>
      <c r="Y37" s="39">
        <f t="shared" si="6"/>
        <v>25</v>
      </c>
      <c r="AA37" s="39">
        <f t="shared" si="7"/>
        <v>35</v>
      </c>
      <c r="AB37" s="39">
        <f t="shared" si="8"/>
        <v>0</v>
      </c>
      <c r="AC37" s="39">
        <f t="shared" si="9"/>
        <v>1000</v>
      </c>
      <c r="AD37" s="39">
        <f t="shared" si="10"/>
        <v>25</v>
      </c>
      <c r="AE37" s="39" t="str">
        <f t="shared" si="11"/>
        <v>id=0</v>
      </c>
      <c r="AG37" s="39">
        <f t="shared" si="15"/>
        <v>35</v>
      </c>
      <c r="AH37" s="39">
        <f t="shared" si="16"/>
        <v>0</v>
      </c>
      <c r="AI37" s="39">
        <f t="shared" si="17"/>
        <v>1000</v>
      </c>
      <c r="AJ37" s="39" t="str">
        <f t="shared" si="18"/>
        <v>fill_color=chr4</v>
      </c>
    </row>
    <row r="38" spans="1:36" x14ac:dyDescent="0.25">
      <c r="A38" s="40" t="s">
        <v>472</v>
      </c>
      <c r="B38" s="40">
        <v>36</v>
      </c>
      <c r="C38" s="40">
        <v>36</v>
      </c>
      <c r="D38" s="40">
        <v>0</v>
      </c>
      <c r="E38" s="40">
        <v>1000</v>
      </c>
      <c r="F38" s="40" t="s">
        <v>474</v>
      </c>
      <c r="G38" s="40">
        <v>36</v>
      </c>
      <c r="H38" s="40" t="s">
        <v>44</v>
      </c>
      <c r="I38" s="40">
        <v>25</v>
      </c>
      <c r="J38" s="42" t="s">
        <v>480</v>
      </c>
      <c r="K38" s="42" t="s">
        <v>477</v>
      </c>
      <c r="L38" s="40">
        <v>2</v>
      </c>
      <c r="M38" s="40"/>
      <c r="N38" s="40"/>
      <c r="O38" s="40"/>
      <c r="P38" s="39">
        <f t="shared" si="1"/>
        <v>36</v>
      </c>
      <c r="Q38" s="39">
        <f t="shared" si="2"/>
        <v>0</v>
      </c>
      <c r="R38" s="39">
        <f t="shared" si="3"/>
        <v>1000</v>
      </c>
      <c r="S38" s="39" t="str">
        <f t="shared" si="4"/>
        <v>Ifosfamide</v>
      </c>
      <c r="T38" s="39" t="str">
        <f t="shared" si="5"/>
        <v>fda=1,cancer=1,group=2</v>
      </c>
      <c r="W38" s="39" t="s">
        <v>408</v>
      </c>
      <c r="X38" s="39">
        <v>25</v>
      </c>
      <c r="Y38" s="39">
        <f t="shared" si="6"/>
        <v>25</v>
      </c>
      <c r="AA38" s="39">
        <f t="shared" si="7"/>
        <v>36</v>
      </c>
      <c r="AB38" s="39">
        <f t="shared" si="8"/>
        <v>0</v>
      </c>
      <c r="AC38" s="39">
        <f t="shared" si="9"/>
        <v>1000</v>
      </c>
      <c r="AD38" s="39">
        <f t="shared" si="10"/>
        <v>25</v>
      </c>
      <c r="AE38" s="39" t="str">
        <f t="shared" si="11"/>
        <v>id=0</v>
      </c>
      <c r="AG38" s="39">
        <f t="shared" si="15"/>
        <v>36</v>
      </c>
      <c r="AH38" s="39">
        <f t="shared" si="16"/>
        <v>0</v>
      </c>
      <c r="AI38" s="39">
        <f t="shared" si="17"/>
        <v>1000</v>
      </c>
      <c r="AJ38" s="39" t="str">
        <f t="shared" si="18"/>
        <v>fill_color=chr4</v>
      </c>
    </row>
    <row r="39" spans="1:36" x14ac:dyDescent="0.25">
      <c r="A39" s="40" t="s">
        <v>472</v>
      </c>
      <c r="B39" s="40">
        <v>37</v>
      </c>
      <c r="C39" s="40">
        <v>37</v>
      </c>
      <c r="D39" s="40">
        <v>0</v>
      </c>
      <c r="E39" s="40">
        <v>1000</v>
      </c>
      <c r="F39" s="40" t="s">
        <v>473</v>
      </c>
      <c r="G39" s="40">
        <v>37</v>
      </c>
      <c r="H39" s="40" t="s">
        <v>443</v>
      </c>
      <c r="I39" s="40">
        <v>25</v>
      </c>
      <c r="J39" s="42" t="s">
        <v>480</v>
      </c>
      <c r="K39" s="42" t="s">
        <v>478</v>
      </c>
      <c r="L39" s="40">
        <v>2</v>
      </c>
      <c r="M39" s="40"/>
      <c r="N39" s="40"/>
      <c r="O39" s="40"/>
      <c r="P39" s="39">
        <f t="shared" si="1"/>
        <v>37</v>
      </c>
      <c r="Q39" s="39">
        <f t="shared" si="2"/>
        <v>0</v>
      </c>
      <c r="R39" s="39">
        <f t="shared" si="3"/>
        <v>1000</v>
      </c>
      <c r="S39" s="39" t="str">
        <f t="shared" si="4"/>
        <v>Lincomycin_Hydrochloride</v>
      </c>
      <c r="T39" s="39" t="str">
        <f t="shared" si="5"/>
        <v>fda=1,cancer=0,group=2</v>
      </c>
      <c r="W39" s="39" t="s">
        <v>409</v>
      </c>
      <c r="X39" s="39">
        <v>25</v>
      </c>
      <c r="Y39" s="39">
        <f t="shared" si="6"/>
        <v>25</v>
      </c>
      <c r="AA39" s="39">
        <f t="shared" si="7"/>
        <v>37</v>
      </c>
      <c r="AB39" s="39">
        <f t="shared" si="8"/>
        <v>0</v>
      </c>
      <c r="AC39" s="39">
        <f t="shared" si="9"/>
        <v>1000</v>
      </c>
      <c r="AD39" s="39">
        <f t="shared" si="10"/>
        <v>25</v>
      </c>
      <c r="AE39" s="39" t="str">
        <f t="shared" si="11"/>
        <v>id=0</v>
      </c>
      <c r="AG39" s="39">
        <f t="shared" si="15"/>
        <v>37</v>
      </c>
      <c r="AH39" s="39">
        <f t="shared" si="16"/>
        <v>0</v>
      </c>
      <c r="AI39" s="39">
        <f t="shared" si="17"/>
        <v>1000</v>
      </c>
      <c r="AJ39" s="39" t="str">
        <f t="shared" si="18"/>
        <v>fill_color=chr4</v>
      </c>
    </row>
    <row r="40" spans="1:36" x14ac:dyDescent="0.25">
      <c r="A40" s="40" t="s">
        <v>472</v>
      </c>
      <c r="B40" s="40">
        <v>38</v>
      </c>
      <c r="C40" s="40">
        <v>38</v>
      </c>
      <c r="D40" s="40">
        <v>0</v>
      </c>
      <c r="E40" s="40">
        <v>1000</v>
      </c>
      <c r="F40" s="40" t="s">
        <v>474</v>
      </c>
      <c r="G40" s="40">
        <v>38</v>
      </c>
      <c r="H40" s="40" t="s">
        <v>444</v>
      </c>
      <c r="I40" s="40">
        <v>25</v>
      </c>
      <c r="J40" s="42" t="s">
        <v>480</v>
      </c>
      <c r="K40" s="42" t="s">
        <v>477</v>
      </c>
      <c r="L40" s="40">
        <v>2</v>
      </c>
      <c r="M40" s="40"/>
      <c r="N40" s="40"/>
      <c r="O40" s="40"/>
      <c r="P40" s="39">
        <f t="shared" si="1"/>
        <v>38</v>
      </c>
      <c r="Q40" s="39">
        <f t="shared" si="2"/>
        <v>0</v>
      </c>
      <c r="R40" s="39">
        <f t="shared" si="3"/>
        <v>1000</v>
      </c>
      <c r="S40" s="39" t="str">
        <f t="shared" si="4"/>
        <v>Lomustine</v>
      </c>
      <c r="T40" s="39" t="str">
        <f t="shared" si="5"/>
        <v>fda=1,cancer=1,group=2</v>
      </c>
      <c r="W40" s="39" t="s">
        <v>410</v>
      </c>
      <c r="X40" s="39">
        <v>25</v>
      </c>
      <c r="Y40" s="39">
        <f t="shared" si="6"/>
        <v>25</v>
      </c>
      <c r="AA40" s="39">
        <f t="shared" si="7"/>
        <v>38</v>
      </c>
      <c r="AB40" s="39">
        <f t="shared" si="8"/>
        <v>0</v>
      </c>
      <c r="AC40" s="39">
        <f t="shared" si="9"/>
        <v>1000</v>
      </c>
      <c r="AD40" s="39">
        <f t="shared" si="10"/>
        <v>25</v>
      </c>
      <c r="AE40" s="39" t="str">
        <f t="shared" si="11"/>
        <v>id=0</v>
      </c>
      <c r="AG40" s="39">
        <f t="shared" si="15"/>
        <v>38</v>
      </c>
      <c r="AH40" s="39">
        <f t="shared" si="16"/>
        <v>0</v>
      </c>
      <c r="AI40" s="39">
        <f t="shared" si="17"/>
        <v>1000</v>
      </c>
      <c r="AJ40" s="39" t="str">
        <f t="shared" si="18"/>
        <v>fill_color=chr4</v>
      </c>
    </row>
    <row r="41" spans="1:36" x14ac:dyDescent="0.25">
      <c r="A41" s="40" t="s">
        <v>472</v>
      </c>
      <c r="B41" s="40">
        <v>39</v>
      </c>
      <c r="C41" s="40">
        <v>39</v>
      </c>
      <c r="D41" s="40">
        <v>0</v>
      </c>
      <c r="E41" s="40">
        <v>1000</v>
      </c>
      <c r="F41" s="40" t="s">
        <v>473</v>
      </c>
      <c r="G41" s="40">
        <v>39</v>
      </c>
      <c r="H41" s="40" t="s">
        <v>48</v>
      </c>
      <c r="I41" s="40">
        <v>25</v>
      </c>
      <c r="J41" s="42" t="s">
        <v>480</v>
      </c>
      <c r="K41" s="42" t="s">
        <v>477</v>
      </c>
      <c r="L41" s="40">
        <v>2</v>
      </c>
      <c r="M41" s="40"/>
      <c r="N41" s="40"/>
      <c r="O41" s="40"/>
      <c r="P41" s="39">
        <f t="shared" si="1"/>
        <v>39</v>
      </c>
      <c r="Q41" s="39">
        <f t="shared" si="2"/>
        <v>0</v>
      </c>
      <c r="R41" s="39">
        <f t="shared" si="3"/>
        <v>1000</v>
      </c>
      <c r="S41" s="39" t="str">
        <f t="shared" si="4"/>
        <v>Mercaptopurine</v>
      </c>
      <c r="T41" s="39" t="str">
        <f t="shared" si="5"/>
        <v>fda=1,cancer=1,group=2</v>
      </c>
      <c r="W41" s="39" t="s">
        <v>77</v>
      </c>
      <c r="X41" s="39">
        <v>25</v>
      </c>
      <c r="Y41" s="39">
        <f t="shared" si="6"/>
        <v>25</v>
      </c>
      <c r="AA41" s="39">
        <f t="shared" si="7"/>
        <v>39</v>
      </c>
      <c r="AB41" s="39">
        <f t="shared" si="8"/>
        <v>0</v>
      </c>
      <c r="AC41" s="39">
        <f t="shared" si="9"/>
        <v>1000</v>
      </c>
      <c r="AD41" s="39">
        <f t="shared" si="10"/>
        <v>25</v>
      </c>
      <c r="AE41" s="39" t="str">
        <f t="shared" si="11"/>
        <v>id=0</v>
      </c>
      <c r="AG41" s="39">
        <f t="shared" si="15"/>
        <v>39</v>
      </c>
      <c r="AH41" s="39">
        <f t="shared" si="16"/>
        <v>0</v>
      </c>
      <c r="AI41" s="39">
        <f t="shared" si="17"/>
        <v>1000</v>
      </c>
      <c r="AJ41" s="39" t="str">
        <f t="shared" si="18"/>
        <v>fill_color=chr4</v>
      </c>
    </row>
    <row r="42" spans="1:36" x14ac:dyDescent="0.25">
      <c r="A42" s="40" t="s">
        <v>472</v>
      </c>
      <c r="B42" s="40">
        <v>40</v>
      </c>
      <c r="C42" s="40">
        <v>40</v>
      </c>
      <c r="D42" s="40">
        <v>0</v>
      </c>
      <c r="E42" s="40">
        <v>1000</v>
      </c>
      <c r="F42" s="40" t="s">
        <v>474</v>
      </c>
      <c r="G42" s="40">
        <v>40</v>
      </c>
      <c r="H42" s="40" t="s">
        <v>447</v>
      </c>
      <c r="I42" s="40">
        <v>25</v>
      </c>
      <c r="J42" s="42" t="s">
        <v>480</v>
      </c>
      <c r="K42" s="42" t="s">
        <v>478</v>
      </c>
      <c r="L42" s="40">
        <v>2</v>
      </c>
      <c r="M42" s="40"/>
      <c r="N42" s="40"/>
      <c r="O42" s="40"/>
      <c r="P42" s="39">
        <f t="shared" si="1"/>
        <v>40</v>
      </c>
      <c r="Q42" s="39">
        <f t="shared" si="2"/>
        <v>0</v>
      </c>
      <c r="R42" s="39">
        <f t="shared" si="3"/>
        <v>1000</v>
      </c>
      <c r="S42" s="39" t="str">
        <f t="shared" si="4"/>
        <v>Methacycline_Hydrochloride</v>
      </c>
      <c r="T42" s="39" t="str">
        <f t="shared" si="5"/>
        <v>fda=1,cancer=0,group=2</v>
      </c>
      <c r="W42" s="39" t="s">
        <v>411</v>
      </c>
      <c r="X42" s="39">
        <v>25</v>
      </c>
      <c r="Y42" s="39">
        <f t="shared" si="6"/>
        <v>25</v>
      </c>
      <c r="AA42" s="39">
        <f t="shared" si="7"/>
        <v>40</v>
      </c>
      <c r="AB42" s="39">
        <f t="shared" si="8"/>
        <v>0</v>
      </c>
      <c r="AC42" s="39">
        <f t="shared" si="9"/>
        <v>1000</v>
      </c>
      <c r="AD42" s="39">
        <f t="shared" si="10"/>
        <v>25</v>
      </c>
      <c r="AE42" s="39" t="str">
        <f t="shared" si="11"/>
        <v>id=0</v>
      </c>
      <c r="AG42" s="39">
        <f t="shared" si="15"/>
        <v>40</v>
      </c>
      <c r="AH42" s="39">
        <f t="shared" si="16"/>
        <v>0</v>
      </c>
      <c r="AI42" s="39">
        <f t="shared" si="17"/>
        <v>1000</v>
      </c>
      <c r="AJ42" s="39" t="str">
        <f t="shared" si="18"/>
        <v>fill_color=chr4</v>
      </c>
    </row>
    <row r="43" spans="1:36" x14ac:dyDescent="0.25">
      <c r="A43" s="40" t="s">
        <v>472</v>
      </c>
      <c r="B43" s="40">
        <v>41</v>
      </c>
      <c r="C43" s="40">
        <v>41</v>
      </c>
      <c r="D43" s="40">
        <v>0</v>
      </c>
      <c r="E43" s="40">
        <v>1000</v>
      </c>
      <c r="F43" s="40" t="s">
        <v>473</v>
      </c>
      <c r="G43" s="40">
        <v>41</v>
      </c>
      <c r="H43" s="40" t="s">
        <v>448</v>
      </c>
      <c r="I43" s="40">
        <v>25</v>
      </c>
      <c r="J43" s="42" t="s">
        <v>480</v>
      </c>
      <c r="K43" s="42" t="s">
        <v>477</v>
      </c>
      <c r="L43" s="40">
        <v>2</v>
      </c>
      <c r="M43" s="40"/>
      <c r="N43" s="40"/>
      <c r="O43" s="40"/>
      <c r="P43" s="39">
        <f t="shared" si="1"/>
        <v>41</v>
      </c>
      <c r="Q43" s="39">
        <f t="shared" si="2"/>
        <v>0</v>
      </c>
      <c r="R43" s="39">
        <f t="shared" si="3"/>
        <v>1000</v>
      </c>
      <c r="S43" s="39" t="str">
        <f t="shared" si="4"/>
        <v>Methazolastone</v>
      </c>
      <c r="T43" s="39" t="str">
        <f t="shared" si="5"/>
        <v>fda=1,cancer=1,group=2</v>
      </c>
      <c r="W43" s="39" t="s">
        <v>107</v>
      </c>
      <c r="X43" s="39">
        <v>25</v>
      </c>
      <c r="Y43" s="39">
        <f t="shared" si="6"/>
        <v>25</v>
      </c>
      <c r="AA43" s="39">
        <f t="shared" si="7"/>
        <v>41</v>
      </c>
      <c r="AB43" s="39">
        <f t="shared" si="8"/>
        <v>0</v>
      </c>
      <c r="AC43" s="39">
        <f t="shared" si="9"/>
        <v>1000</v>
      </c>
      <c r="AD43" s="39">
        <f t="shared" si="10"/>
        <v>25</v>
      </c>
      <c r="AE43" s="39" t="str">
        <f t="shared" si="11"/>
        <v>id=0</v>
      </c>
      <c r="AG43" s="39">
        <f t="shared" si="15"/>
        <v>41</v>
      </c>
      <c r="AH43" s="39">
        <f t="shared" si="16"/>
        <v>0</v>
      </c>
      <c r="AI43" s="39">
        <f t="shared" si="17"/>
        <v>1000</v>
      </c>
      <c r="AJ43" s="39" t="str">
        <f t="shared" si="18"/>
        <v>fill_color=chr4</v>
      </c>
    </row>
    <row r="44" spans="1:36" x14ac:dyDescent="0.25">
      <c r="A44" s="40" t="s">
        <v>472</v>
      </c>
      <c r="B44" s="40">
        <v>42</v>
      </c>
      <c r="C44" s="40">
        <v>42</v>
      </c>
      <c r="D44" s="40">
        <v>0</v>
      </c>
      <c r="E44" s="40">
        <v>1000</v>
      </c>
      <c r="F44" s="40" t="s">
        <v>474</v>
      </c>
      <c r="G44" s="40">
        <v>42</v>
      </c>
      <c r="H44" s="40" t="s">
        <v>159</v>
      </c>
      <c r="I44" s="40">
        <v>25</v>
      </c>
      <c r="J44" s="42" t="s">
        <v>481</v>
      </c>
      <c r="K44" s="42" t="s">
        <v>478</v>
      </c>
      <c r="L44" s="40">
        <v>2</v>
      </c>
      <c r="M44" s="40"/>
      <c r="N44" s="40"/>
      <c r="O44" s="40"/>
      <c r="P44" s="39">
        <f t="shared" si="1"/>
        <v>42</v>
      </c>
      <c r="Q44" s="39">
        <f t="shared" si="2"/>
        <v>0</v>
      </c>
      <c r="R44" s="39">
        <f t="shared" si="3"/>
        <v>1000</v>
      </c>
      <c r="S44" s="39" t="str">
        <f t="shared" si="4"/>
        <v>Moroxydine</v>
      </c>
      <c r="T44" s="39" t="str">
        <f t="shared" si="5"/>
        <v>fda=0,cancer=0,group=2</v>
      </c>
      <c r="W44" s="39" t="s">
        <v>114</v>
      </c>
      <c r="X44" s="39">
        <v>25</v>
      </c>
      <c r="Y44" s="39">
        <f t="shared" si="6"/>
        <v>25</v>
      </c>
      <c r="AA44" s="39">
        <f t="shared" si="7"/>
        <v>42</v>
      </c>
      <c r="AB44" s="39">
        <f t="shared" si="8"/>
        <v>0</v>
      </c>
      <c r="AC44" s="39">
        <f t="shared" si="9"/>
        <v>1000</v>
      </c>
      <c r="AD44" s="39">
        <f t="shared" si="10"/>
        <v>25</v>
      </c>
      <c r="AE44" s="39" t="str">
        <f t="shared" si="11"/>
        <v>id=0</v>
      </c>
      <c r="AG44" s="39">
        <f t="shared" si="15"/>
        <v>42</v>
      </c>
      <c r="AH44" s="39">
        <f t="shared" si="16"/>
        <v>0</v>
      </c>
      <c r="AI44" s="39">
        <f t="shared" si="17"/>
        <v>1000</v>
      </c>
      <c r="AJ44" s="39" t="str">
        <f t="shared" si="18"/>
        <v>fill_color=chr4</v>
      </c>
    </row>
    <row r="45" spans="1:36" x14ac:dyDescent="0.25">
      <c r="A45" s="40" t="s">
        <v>472</v>
      </c>
      <c r="B45" s="40">
        <v>43</v>
      </c>
      <c r="C45" s="40">
        <v>43</v>
      </c>
      <c r="D45" s="40">
        <v>0</v>
      </c>
      <c r="E45" s="40">
        <v>1000</v>
      </c>
      <c r="F45" s="40" t="s">
        <v>474</v>
      </c>
      <c r="G45" s="40">
        <v>43</v>
      </c>
      <c r="H45" s="40" t="s">
        <v>452</v>
      </c>
      <c r="I45" s="40">
        <v>25</v>
      </c>
      <c r="J45" s="42" t="s">
        <v>480</v>
      </c>
      <c r="K45" s="42" t="s">
        <v>477</v>
      </c>
      <c r="L45" s="40">
        <v>2</v>
      </c>
      <c r="M45" s="40"/>
      <c r="N45" s="40"/>
      <c r="O45" s="40"/>
      <c r="P45" s="39">
        <f t="shared" si="1"/>
        <v>43</v>
      </c>
      <c r="Q45" s="39">
        <f t="shared" si="2"/>
        <v>0</v>
      </c>
      <c r="R45" s="39">
        <f t="shared" si="3"/>
        <v>1000</v>
      </c>
      <c r="S45" s="39" t="str">
        <f t="shared" si="4"/>
        <v>Nelarabine</v>
      </c>
      <c r="T45" s="39" t="str">
        <f t="shared" si="5"/>
        <v>fda=1,cancer=1,group=2</v>
      </c>
      <c r="W45" s="39" t="s">
        <v>412</v>
      </c>
      <c r="X45" s="39">
        <v>25</v>
      </c>
      <c r="Y45" s="39">
        <f t="shared" si="6"/>
        <v>25</v>
      </c>
      <c r="AA45" s="39">
        <f t="shared" si="7"/>
        <v>43</v>
      </c>
      <c r="AB45" s="39">
        <f t="shared" si="8"/>
        <v>0</v>
      </c>
      <c r="AC45" s="39">
        <f t="shared" si="9"/>
        <v>1000</v>
      </c>
      <c r="AD45" s="39">
        <f t="shared" si="10"/>
        <v>25</v>
      </c>
      <c r="AE45" s="39" t="str">
        <f t="shared" si="11"/>
        <v>id=0</v>
      </c>
      <c r="AG45" s="39">
        <f t="shared" si="15"/>
        <v>43</v>
      </c>
      <c r="AH45" s="39">
        <f t="shared" si="16"/>
        <v>0</v>
      </c>
      <c r="AI45" s="39">
        <f t="shared" si="17"/>
        <v>1000</v>
      </c>
      <c r="AJ45" s="39" t="str">
        <f t="shared" si="18"/>
        <v>fill_color=chr4</v>
      </c>
    </row>
    <row r="46" spans="1:36" x14ac:dyDescent="0.25">
      <c r="A46" s="40" t="s">
        <v>472</v>
      </c>
      <c r="B46" s="40">
        <v>44</v>
      </c>
      <c r="C46" s="40">
        <v>44</v>
      </c>
      <c r="D46" s="40">
        <v>0</v>
      </c>
      <c r="E46" s="40">
        <v>1000</v>
      </c>
      <c r="F46" s="40" t="s">
        <v>474</v>
      </c>
      <c r="G46" s="40">
        <v>44</v>
      </c>
      <c r="H46" s="40" t="s">
        <v>454</v>
      </c>
      <c r="I46" s="40">
        <v>25</v>
      </c>
      <c r="J46" s="42" t="s">
        <v>480</v>
      </c>
      <c r="K46" s="42" t="s">
        <v>477</v>
      </c>
      <c r="L46" s="40">
        <v>2</v>
      </c>
      <c r="M46" s="40"/>
      <c r="N46" s="40"/>
      <c r="O46" s="40"/>
      <c r="P46" s="39">
        <f t="shared" si="1"/>
        <v>44</v>
      </c>
      <c r="Q46" s="39">
        <f t="shared" si="2"/>
        <v>0</v>
      </c>
      <c r="R46" s="39">
        <f t="shared" si="3"/>
        <v>1000</v>
      </c>
      <c r="S46" s="39" t="str">
        <f t="shared" si="4"/>
        <v>Oxaliplatin</v>
      </c>
      <c r="T46" s="39" t="str">
        <f t="shared" si="5"/>
        <v>fda=1,cancer=1,group=2</v>
      </c>
      <c r="W46" s="39" t="s">
        <v>413</v>
      </c>
      <c r="X46" s="39">
        <v>25</v>
      </c>
      <c r="Y46" s="39">
        <f t="shared" si="6"/>
        <v>25</v>
      </c>
      <c r="AA46" s="39">
        <f t="shared" si="7"/>
        <v>44</v>
      </c>
      <c r="AB46" s="39">
        <f t="shared" si="8"/>
        <v>0</v>
      </c>
      <c r="AC46" s="39">
        <f t="shared" si="9"/>
        <v>1000</v>
      </c>
      <c r="AD46" s="39">
        <f t="shared" si="10"/>
        <v>25</v>
      </c>
      <c r="AE46" s="39" t="str">
        <f t="shared" si="11"/>
        <v>id=0</v>
      </c>
      <c r="AG46" s="39">
        <f t="shared" si="15"/>
        <v>44</v>
      </c>
      <c r="AH46" s="39">
        <f t="shared" si="16"/>
        <v>0</v>
      </c>
      <c r="AI46" s="39">
        <f t="shared" si="17"/>
        <v>1000</v>
      </c>
      <c r="AJ46" s="39" t="str">
        <f t="shared" si="18"/>
        <v>fill_color=chr4</v>
      </c>
    </row>
    <row r="47" spans="1:36" x14ac:dyDescent="0.25">
      <c r="A47" s="40" t="s">
        <v>472</v>
      </c>
      <c r="B47" s="40">
        <v>45</v>
      </c>
      <c r="C47" s="40">
        <v>45</v>
      </c>
      <c r="D47" s="40">
        <v>0</v>
      </c>
      <c r="E47" s="40">
        <v>1000</v>
      </c>
      <c r="F47" s="40" t="s">
        <v>474</v>
      </c>
      <c r="G47" s="40">
        <v>45</v>
      </c>
      <c r="H47" s="40" t="s">
        <v>457</v>
      </c>
      <c r="I47" s="40">
        <v>25</v>
      </c>
      <c r="J47" s="42" t="s">
        <v>480</v>
      </c>
      <c r="K47" s="42" t="s">
        <v>477</v>
      </c>
      <c r="L47" s="40">
        <v>2</v>
      </c>
      <c r="M47" s="40"/>
      <c r="N47" s="40"/>
      <c r="O47" s="40"/>
      <c r="P47" s="39">
        <f t="shared" si="1"/>
        <v>45</v>
      </c>
      <c r="Q47" s="39">
        <f t="shared" si="2"/>
        <v>0</v>
      </c>
      <c r="R47" s="39">
        <f t="shared" si="3"/>
        <v>1000</v>
      </c>
      <c r="S47" s="39" t="str">
        <f t="shared" si="4"/>
        <v>Phenylbutyric_Acid</v>
      </c>
      <c r="T47" s="39" t="str">
        <f t="shared" si="5"/>
        <v>fda=1,cancer=1,group=2</v>
      </c>
      <c r="W47" s="39" t="s">
        <v>414</v>
      </c>
      <c r="X47" s="39">
        <v>25</v>
      </c>
      <c r="Y47" s="39">
        <f t="shared" si="6"/>
        <v>25</v>
      </c>
      <c r="AA47" s="39">
        <f t="shared" si="7"/>
        <v>45</v>
      </c>
      <c r="AB47" s="39">
        <f t="shared" si="8"/>
        <v>0</v>
      </c>
      <c r="AC47" s="39">
        <f t="shared" si="9"/>
        <v>1000</v>
      </c>
      <c r="AD47" s="39">
        <f t="shared" si="10"/>
        <v>25</v>
      </c>
      <c r="AE47" s="39" t="str">
        <f t="shared" si="11"/>
        <v>id=0</v>
      </c>
      <c r="AG47" s="39">
        <f t="shared" si="15"/>
        <v>45</v>
      </c>
      <c r="AH47" s="39">
        <f t="shared" si="16"/>
        <v>0</v>
      </c>
      <c r="AI47" s="39">
        <f t="shared" si="17"/>
        <v>1000</v>
      </c>
      <c r="AJ47" s="39" t="str">
        <f t="shared" si="18"/>
        <v>fill_color=chr4</v>
      </c>
    </row>
    <row r="48" spans="1:36" x14ac:dyDescent="0.25">
      <c r="A48" s="40" t="s">
        <v>472</v>
      </c>
      <c r="B48" s="40">
        <v>46</v>
      </c>
      <c r="C48" s="40">
        <v>46</v>
      </c>
      <c r="D48" s="40">
        <v>0</v>
      </c>
      <c r="E48" s="40">
        <v>1000</v>
      </c>
      <c r="F48" s="40" t="s">
        <v>474</v>
      </c>
      <c r="G48" s="40">
        <v>46</v>
      </c>
      <c r="H48" s="40" t="s">
        <v>460</v>
      </c>
      <c r="I48" s="40">
        <v>25</v>
      </c>
      <c r="J48" s="42" t="s">
        <v>480</v>
      </c>
      <c r="K48" s="42" t="s">
        <v>477</v>
      </c>
      <c r="L48" s="40">
        <v>2</v>
      </c>
      <c r="M48" s="40"/>
      <c r="N48" s="40"/>
      <c r="O48" s="40"/>
      <c r="P48" s="39">
        <f t="shared" si="1"/>
        <v>46</v>
      </c>
      <c r="Q48" s="39">
        <f t="shared" si="2"/>
        <v>0</v>
      </c>
      <c r="R48" s="39">
        <f t="shared" si="3"/>
        <v>1000</v>
      </c>
      <c r="S48" s="39" t="str">
        <f t="shared" si="4"/>
        <v>Procarbazine_HCl</v>
      </c>
      <c r="T48" s="39" t="str">
        <f t="shared" si="5"/>
        <v>fda=1,cancer=1,group=2</v>
      </c>
      <c r="W48" s="39" t="s">
        <v>65</v>
      </c>
      <c r="X48" s="39">
        <v>25</v>
      </c>
      <c r="Y48" s="39">
        <f t="shared" si="6"/>
        <v>25</v>
      </c>
      <c r="AA48" s="39">
        <f t="shared" si="7"/>
        <v>46</v>
      </c>
      <c r="AB48" s="39">
        <f t="shared" si="8"/>
        <v>0</v>
      </c>
      <c r="AC48" s="39">
        <f t="shared" si="9"/>
        <v>1000</v>
      </c>
      <c r="AD48" s="39">
        <f t="shared" si="10"/>
        <v>25</v>
      </c>
      <c r="AE48" s="39" t="str">
        <f t="shared" si="11"/>
        <v>id=0</v>
      </c>
      <c r="AG48" s="39">
        <f t="shared" si="15"/>
        <v>46</v>
      </c>
      <c r="AH48" s="39">
        <f t="shared" si="16"/>
        <v>0</v>
      </c>
      <c r="AI48" s="39">
        <f t="shared" si="17"/>
        <v>1000</v>
      </c>
      <c r="AJ48" s="39" t="str">
        <f t="shared" si="18"/>
        <v>fill_color=chr4</v>
      </c>
    </row>
    <row r="49" spans="1:36" x14ac:dyDescent="0.25">
      <c r="A49" s="40" t="s">
        <v>472</v>
      </c>
      <c r="B49" s="40">
        <v>47</v>
      </c>
      <c r="C49" s="40">
        <v>47</v>
      </c>
      <c r="D49" s="40">
        <v>0</v>
      </c>
      <c r="E49" s="40">
        <v>1000</v>
      </c>
      <c r="F49" s="40" t="s">
        <v>474</v>
      </c>
      <c r="G49" s="40">
        <v>47</v>
      </c>
      <c r="H49" s="40" t="s">
        <v>348</v>
      </c>
      <c r="I49" s="40">
        <v>25</v>
      </c>
      <c r="J49" s="42" t="s">
        <v>480</v>
      </c>
      <c r="K49" s="42" t="s">
        <v>477</v>
      </c>
      <c r="L49" s="40">
        <v>2</v>
      </c>
      <c r="M49" s="40"/>
      <c r="N49" s="40"/>
      <c r="O49" s="40"/>
      <c r="P49" s="39">
        <f t="shared" si="1"/>
        <v>47</v>
      </c>
      <c r="Q49" s="39">
        <f t="shared" si="2"/>
        <v>0</v>
      </c>
      <c r="R49" s="39">
        <f t="shared" si="3"/>
        <v>1000</v>
      </c>
      <c r="S49" s="39" t="str">
        <f t="shared" si="4"/>
        <v>Streptozotocin</v>
      </c>
      <c r="T49" s="39" t="str">
        <f t="shared" si="5"/>
        <v>fda=1,cancer=1,group=2</v>
      </c>
      <c r="W49" s="39" t="s">
        <v>154</v>
      </c>
      <c r="X49" s="39">
        <v>25</v>
      </c>
      <c r="Y49" s="39">
        <f t="shared" si="6"/>
        <v>25</v>
      </c>
      <c r="AA49" s="39">
        <f t="shared" si="7"/>
        <v>47</v>
      </c>
      <c r="AB49" s="39">
        <f t="shared" si="8"/>
        <v>0</v>
      </c>
      <c r="AC49" s="39">
        <f t="shared" si="9"/>
        <v>1000</v>
      </c>
      <c r="AD49" s="39">
        <f t="shared" si="10"/>
        <v>25</v>
      </c>
      <c r="AE49" s="39" t="str">
        <f t="shared" si="11"/>
        <v>id=0</v>
      </c>
      <c r="AG49" s="39">
        <f t="shared" si="15"/>
        <v>47</v>
      </c>
      <c r="AH49" s="39">
        <f t="shared" si="16"/>
        <v>0</v>
      </c>
      <c r="AI49" s="39">
        <f t="shared" si="17"/>
        <v>1000</v>
      </c>
      <c r="AJ49" s="39" t="str">
        <f t="shared" si="18"/>
        <v>fill_color=chr4</v>
      </c>
    </row>
    <row r="50" spans="1:36" x14ac:dyDescent="0.25">
      <c r="A50" s="40" t="s">
        <v>472</v>
      </c>
      <c r="B50" s="40">
        <v>48</v>
      </c>
      <c r="C50" s="40">
        <v>48</v>
      </c>
      <c r="D50" s="40">
        <v>0</v>
      </c>
      <c r="E50" s="40">
        <v>1000</v>
      </c>
      <c r="F50" s="40" t="s">
        <v>474</v>
      </c>
      <c r="G50" s="40">
        <v>48</v>
      </c>
      <c r="H50" s="40" t="s">
        <v>399</v>
      </c>
      <c r="I50" s="40">
        <v>8.3000000000000007</v>
      </c>
      <c r="J50" s="42" t="s">
        <v>480</v>
      </c>
      <c r="K50" s="42" t="s">
        <v>477</v>
      </c>
      <c r="L50" s="40">
        <v>3</v>
      </c>
      <c r="M50" s="40"/>
      <c r="N50" s="40"/>
      <c r="O50" s="40"/>
      <c r="P50" s="39">
        <f t="shared" si="1"/>
        <v>48</v>
      </c>
      <c r="Q50" s="39">
        <f t="shared" si="2"/>
        <v>0</v>
      </c>
      <c r="R50" s="39">
        <f t="shared" si="3"/>
        <v>1000</v>
      </c>
      <c r="S50" s="39" t="str">
        <f t="shared" si="4"/>
        <v>Sunitinib_Malate</v>
      </c>
      <c r="T50" s="39" t="str">
        <f t="shared" si="5"/>
        <v>fda=1,cancer=1,group=3</v>
      </c>
      <c r="W50" s="39" t="s">
        <v>415</v>
      </c>
      <c r="X50" s="39">
        <v>25</v>
      </c>
      <c r="Y50" s="39">
        <f t="shared" si="6"/>
        <v>8.3000000000000007</v>
      </c>
      <c r="AA50" s="39">
        <f t="shared" si="7"/>
        <v>48</v>
      </c>
      <c r="AB50" s="39">
        <f t="shared" si="8"/>
        <v>0</v>
      </c>
      <c r="AC50" s="39">
        <f t="shared" si="9"/>
        <v>1000</v>
      </c>
      <c r="AD50" s="39">
        <f t="shared" si="10"/>
        <v>8.3000000000000007</v>
      </c>
      <c r="AE50" s="39" t="str">
        <f t="shared" si="11"/>
        <v>id=1</v>
      </c>
      <c r="AG50" s="39">
        <f t="shared" si="15"/>
        <v>48</v>
      </c>
      <c r="AH50" s="39">
        <f t="shared" si="16"/>
        <v>0</v>
      </c>
      <c r="AI50" s="39">
        <f t="shared" si="17"/>
        <v>1000</v>
      </c>
      <c r="AJ50" s="39" t="str">
        <f t="shared" si="18"/>
        <v>fill_color=chr8</v>
      </c>
    </row>
    <row r="51" spans="1:36" x14ac:dyDescent="0.25">
      <c r="A51" s="40" t="s">
        <v>472</v>
      </c>
      <c r="B51" s="40">
        <v>49</v>
      </c>
      <c r="C51" s="40">
        <v>49</v>
      </c>
      <c r="D51" s="40">
        <v>0</v>
      </c>
      <c r="E51" s="40">
        <v>1000</v>
      </c>
      <c r="F51" s="40" t="s">
        <v>474</v>
      </c>
      <c r="G51" s="40">
        <v>49</v>
      </c>
      <c r="H51" s="40" t="s">
        <v>230</v>
      </c>
      <c r="I51" s="40">
        <v>9.3000000000000007</v>
      </c>
      <c r="J51" s="42" t="s">
        <v>480</v>
      </c>
      <c r="K51" s="42" t="s">
        <v>477</v>
      </c>
      <c r="L51" s="40">
        <v>3</v>
      </c>
      <c r="M51" s="40"/>
      <c r="N51" s="40"/>
      <c r="O51" s="40"/>
      <c r="P51" s="39">
        <f t="shared" si="1"/>
        <v>49</v>
      </c>
      <c r="Q51" s="39">
        <f t="shared" si="2"/>
        <v>0</v>
      </c>
      <c r="R51" s="39">
        <f t="shared" si="3"/>
        <v>1000</v>
      </c>
      <c r="S51" s="39" t="str">
        <f t="shared" si="4"/>
        <v>Vandetanib</v>
      </c>
      <c r="T51" s="39" t="str">
        <f t="shared" si="5"/>
        <v>fda=1,cancer=1,group=3</v>
      </c>
      <c r="W51" s="39" t="s">
        <v>23</v>
      </c>
      <c r="X51" s="39">
        <v>25</v>
      </c>
      <c r="Y51" s="39">
        <f t="shared" si="6"/>
        <v>9.3000000000000007</v>
      </c>
      <c r="AA51" s="39">
        <f t="shared" si="7"/>
        <v>49</v>
      </c>
      <c r="AB51" s="39">
        <f t="shared" si="8"/>
        <v>0</v>
      </c>
      <c r="AC51" s="39">
        <f t="shared" si="9"/>
        <v>1000</v>
      </c>
      <c r="AD51" s="39">
        <f t="shared" si="10"/>
        <v>9.3000000000000007</v>
      </c>
      <c r="AE51" s="39" t="str">
        <f t="shared" si="11"/>
        <v>id=1</v>
      </c>
      <c r="AG51" s="39">
        <f t="shared" si="15"/>
        <v>49</v>
      </c>
      <c r="AH51" s="39">
        <f t="shared" si="16"/>
        <v>0</v>
      </c>
      <c r="AI51" s="39">
        <f t="shared" si="17"/>
        <v>1000</v>
      </c>
      <c r="AJ51" s="39" t="str">
        <f t="shared" si="18"/>
        <v>fill_color=chr8</v>
      </c>
    </row>
    <row r="52" spans="1:36" x14ac:dyDescent="0.25">
      <c r="A52" s="40" t="s">
        <v>472</v>
      </c>
      <c r="B52" s="40">
        <v>50</v>
      </c>
      <c r="C52" s="40">
        <v>50</v>
      </c>
      <c r="D52" s="40">
        <v>0</v>
      </c>
      <c r="E52" s="40">
        <v>1000</v>
      </c>
      <c r="F52" s="40" t="s">
        <v>473</v>
      </c>
      <c r="G52" s="40">
        <v>50</v>
      </c>
      <c r="H52" s="40" t="s">
        <v>224</v>
      </c>
      <c r="I52" s="40">
        <v>11.7</v>
      </c>
      <c r="J52" s="42" t="s">
        <v>481</v>
      </c>
      <c r="K52" s="42" t="s">
        <v>477</v>
      </c>
      <c r="L52" s="40">
        <v>3</v>
      </c>
      <c r="M52" s="40"/>
      <c r="N52" s="40"/>
      <c r="O52" s="40"/>
      <c r="P52" s="39">
        <f t="shared" si="1"/>
        <v>50</v>
      </c>
      <c r="Q52" s="39">
        <f t="shared" si="2"/>
        <v>0</v>
      </c>
      <c r="R52" s="39">
        <f t="shared" si="3"/>
        <v>1000</v>
      </c>
      <c r="S52" s="39" t="str">
        <f t="shared" si="4"/>
        <v>Dovitinib</v>
      </c>
      <c r="T52" s="39" t="str">
        <f t="shared" si="5"/>
        <v>fda=0,cancer=1,group=3</v>
      </c>
      <c r="W52" s="39" t="s">
        <v>416</v>
      </c>
      <c r="X52" s="39">
        <v>25</v>
      </c>
      <c r="Y52" s="39">
        <f t="shared" si="6"/>
        <v>11.7</v>
      </c>
      <c r="AA52" s="39">
        <f t="shared" si="7"/>
        <v>50</v>
      </c>
      <c r="AB52" s="39">
        <f t="shared" si="8"/>
        <v>0</v>
      </c>
      <c r="AC52" s="39">
        <f t="shared" si="9"/>
        <v>1000</v>
      </c>
      <c r="AD52" s="39">
        <f t="shared" si="10"/>
        <v>11.7</v>
      </c>
      <c r="AE52" s="39" t="str">
        <f t="shared" si="11"/>
        <v>id=1</v>
      </c>
      <c r="AG52" s="39">
        <f t="shared" si="15"/>
        <v>50</v>
      </c>
      <c r="AH52" s="39">
        <f t="shared" si="16"/>
        <v>0</v>
      </c>
      <c r="AI52" s="39">
        <f t="shared" si="17"/>
        <v>1000</v>
      </c>
      <c r="AJ52" s="39" t="str">
        <f t="shared" si="18"/>
        <v>fill_color=chr8</v>
      </c>
    </row>
    <row r="53" spans="1:36" x14ac:dyDescent="0.25">
      <c r="A53" s="40" t="s">
        <v>472</v>
      </c>
      <c r="B53" s="40">
        <v>51</v>
      </c>
      <c r="C53" s="40">
        <v>51</v>
      </c>
      <c r="D53" s="40">
        <v>0</v>
      </c>
      <c r="E53" s="40">
        <v>1000</v>
      </c>
      <c r="F53" s="40" t="s">
        <v>474</v>
      </c>
      <c r="G53" s="40">
        <v>51</v>
      </c>
      <c r="H53" s="40" t="s">
        <v>71</v>
      </c>
      <c r="I53" s="40">
        <v>17.8</v>
      </c>
      <c r="J53" s="42" t="s">
        <v>480</v>
      </c>
      <c r="K53" s="42" t="s">
        <v>477</v>
      </c>
      <c r="L53" s="40">
        <v>3</v>
      </c>
      <c r="M53" s="40"/>
      <c r="N53" s="40"/>
      <c r="O53" s="40"/>
      <c r="P53" s="39">
        <f t="shared" si="1"/>
        <v>51</v>
      </c>
      <c r="Q53" s="39">
        <f t="shared" si="2"/>
        <v>0</v>
      </c>
      <c r="R53" s="39">
        <f t="shared" si="3"/>
        <v>1000</v>
      </c>
      <c r="S53" s="39" t="str">
        <f t="shared" si="4"/>
        <v>Tamoxifen</v>
      </c>
      <c r="T53" s="39" t="str">
        <f t="shared" si="5"/>
        <v>fda=1,cancer=1,group=3</v>
      </c>
      <c r="W53" s="39" t="s">
        <v>417</v>
      </c>
      <c r="X53" s="39">
        <v>25</v>
      </c>
      <c r="Y53" s="39">
        <f t="shared" si="6"/>
        <v>17.8</v>
      </c>
      <c r="AA53" s="39">
        <f t="shared" si="7"/>
        <v>51</v>
      </c>
      <c r="AB53" s="39">
        <f t="shared" si="8"/>
        <v>0</v>
      </c>
      <c r="AC53" s="39">
        <f t="shared" si="9"/>
        <v>1000</v>
      </c>
      <c r="AD53" s="39">
        <f t="shared" si="10"/>
        <v>17.8</v>
      </c>
      <c r="AE53" s="39" t="str">
        <f t="shared" si="11"/>
        <v>id=1</v>
      </c>
      <c r="AG53" s="39">
        <f t="shared" si="15"/>
        <v>51</v>
      </c>
      <c r="AH53" s="39">
        <f t="shared" si="16"/>
        <v>0</v>
      </c>
      <c r="AI53" s="39">
        <f t="shared" si="17"/>
        <v>1000</v>
      </c>
      <c r="AJ53" s="39" t="str">
        <f t="shared" si="18"/>
        <v>fill_color=chr8</v>
      </c>
    </row>
    <row r="54" spans="1:36" x14ac:dyDescent="0.25">
      <c r="A54" s="40" t="s">
        <v>472</v>
      </c>
      <c r="B54" s="40">
        <v>52</v>
      </c>
      <c r="C54" s="40">
        <v>52</v>
      </c>
      <c r="D54" s="40">
        <v>0</v>
      </c>
      <c r="E54" s="40">
        <v>1000</v>
      </c>
      <c r="F54" s="40" t="s">
        <v>473</v>
      </c>
      <c r="G54" s="40">
        <v>52</v>
      </c>
      <c r="H54" s="40" t="s">
        <v>402</v>
      </c>
      <c r="I54" s="40">
        <v>25</v>
      </c>
      <c r="J54" s="42" t="s">
        <v>480</v>
      </c>
      <c r="K54" s="42" t="s">
        <v>477</v>
      </c>
      <c r="L54" s="40">
        <v>3</v>
      </c>
      <c r="M54" s="40"/>
      <c r="N54" s="40"/>
      <c r="O54" s="40"/>
      <c r="P54" s="39">
        <f t="shared" si="1"/>
        <v>52</v>
      </c>
      <c r="Q54" s="39">
        <f t="shared" si="2"/>
        <v>0</v>
      </c>
      <c r="R54" s="39">
        <f t="shared" si="3"/>
        <v>1000</v>
      </c>
      <c r="S54" s="39" t="str">
        <f t="shared" si="4"/>
        <v>Abiraterone_Acetate</v>
      </c>
      <c r="T54" s="39" t="str">
        <f t="shared" si="5"/>
        <v>fda=1,cancer=1,group=3</v>
      </c>
      <c r="W54" s="39" t="s">
        <v>25</v>
      </c>
      <c r="X54" s="39">
        <v>25</v>
      </c>
      <c r="Y54" s="39">
        <f t="shared" si="6"/>
        <v>25</v>
      </c>
      <c r="AA54" s="39">
        <f t="shared" si="7"/>
        <v>52</v>
      </c>
      <c r="AB54" s="39">
        <f t="shared" si="8"/>
        <v>0</v>
      </c>
      <c r="AC54" s="39">
        <f t="shared" si="9"/>
        <v>1000</v>
      </c>
      <c r="AD54" s="39">
        <f t="shared" si="10"/>
        <v>25</v>
      </c>
      <c r="AE54" s="39" t="str">
        <f t="shared" si="11"/>
        <v>id=0</v>
      </c>
      <c r="AG54" s="39">
        <f t="shared" si="15"/>
        <v>52</v>
      </c>
      <c r="AH54" s="39">
        <f t="shared" si="16"/>
        <v>0</v>
      </c>
      <c r="AI54" s="39">
        <f t="shared" si="17"/>
        <v>1000</v>
      </c>
      <c r="AJ54" s="39" t="str">
        <f t="shared" si="18"/>
        <v>fill_color=chr8</v>
      </c>
    </row>
    <row r="55" spans="1:36" x14ac:dyDescent="0.25">
      <c r="A55" s="40" t="s">
        <v>472</v>
      </c>
      <c r="B55" s="40">
        <v>53</v>
      </c>
      <c r="C55" s="40">
        <v>53</v>
      </c>
      <c r="D55" s="40">
        <v>0</v>
      </c>
      <c r="E55" s="40">
        <v>1000</v>
      </c>
      <c r="F55" s="40" t="s">
        <v>474</v>
      </c>
      <c r="G55" s="40">
        <v>53</v>
      </c>
      <c r="H55" s="40" t="s">
        <v>403</v>
      </c>
      <c r="I55" s="40">
        <v>25</v>
      </c>
      <c r="J55" s="42" t="s">
        <v>480</v>
      </c>
      <c r="K55" s="42" t="s">
        <v>477</v>
      </c>
      <c r="L55" s="40">
        <v>3</v>
      </c>
      <c r="M55" s="40"/>
      <c r="N55" s="40"/>
      <c r="O55" s="40"/>
      <c r="P55" s="39">
        <f t="shared" si="1"/>
        <v>53</v>
      </c>
      <c r="Q55" s="39">
        <f t="shared" si="2"/>
        <v>0</v>
      </c>
      <c r="R55" s="39">
        <f t="shared" si="3"/>
        <v>1000</v>
      </c>
      <c r="S55" s="39" t="str">
        <f t="shared" si="4"/>
        <v>Afatinib</v>
      </c>
      <c r="T55" s="39" t="str">
        <f t="shared" si="5"/>
        <v>fda=1,cancer=1,group=3</v>
      </c>
      <c r="W55" s="39" t="s">
        <v>26</v>
      </c>
      <c r="X55" s="39">
        <v>25</v>
      </c>
      <c r="Y55" s="39">
        <f t="shared" si="6"/>
        <v>25</v>
      </c>
      <c r="AA55" s="39">
        <f t="shared" si="7"/>
        <v>53</v>
      </c>
      <c r="AB55" s="39">
        <f t="shared" si="8"/>
        <v>0</v>
      </c>
      <c r="AC55" s="39">
        <f t="shared" si="9"/>
        <v>1000</v>
      </c>
      <c r="AD55" s="39">
        <f t="shared" si="10"/>
        <v>25</v>
      </c>
      <c r="AE55" s="39" t="str">
        <f t="shared" si="11"/>
        <v>id=0</v>
      </c>
      <c r="AG55" s="39">
        <f t="shared" si="15"/>
        <v>53</v>
      </c>
      <c r="AH55" s="39">
        <f t="shared" si="16"/>
        <v>0</v>
      </c>
      <c r="AI55" s="39">
        <f t="shared" si="17"/>
        <v>1000</v>
      </c>
      <c r="AJ55" s="39" t="str">
        <f t="shared" si="18"/>
        <v>fill_color=chr8</v>
      </c>
    </row>
    <row r="56" spans="1:36" x14ac:dyDescent="0.25">
      <c r="A56" s="40" t="s">
        <v>472</v>
      </c>
      <c r="B56" s="40">
        <v>54</v>
      </c>
      <c r="C56" s="40">
        <v>54</v>
      </c>
      <c r="D56" s="40">
        <v>0</v>
      </c>
      <c r="E56" s="40">
        <v>1000</v>
      </c>
      <c r="F56" s="40" t="s">
        <v>473</v>
      </c>
      <c r="G56" s="40">
        <v>54</v>
      </c>
      <c r="H56" s="40" t="s">
        <v>406</v>
      </c>
      <c r="I56" s="40">
        <v>25</v>
      </c>
      <c r="J56" s="42" t="s">
        <v>481</v>
      </c>
      <c r="K56" s="42" t="s">
        <v>477</v>
      </c>
      <c r="L56" s="40">
        <v>3</v>
      </c>
      <c r="M56" s="40"/>
      <c r="N56" s="40"/>
      <c r="O56" s="40"/>
      <c r="P56" s="39">
        <f t="shared" si="1"/>
        <v>54</v>
      </c>
      <c r="Q56" s="39">
        <f t="shared" si="2"/>
        <v>0</v>
      </c>
      <c r="R56" s="39">
        <f t="shared" si="3"/>
        <v>1000</v>
      </c>
      <c r="S56" s="39" t="str">
        <f t="shared" si="4"/>
        <v>Amuvatinib</v>
      </c>
      <c r="T56" s="39" t="str">
        <f t="shared" si="5"/>
        <v>fda=0,cancer=1,group=3</v>
      </c>
      <c r="W56" s="39" t="s">
        <v>27</v>
      </c>
      <c r="X56" s="39">
        <v>25</v>
      </c>
      <c r="Y56" s="39">
        <f t="shared" si="6"/>
        <v>25</v>
      </c>
      <c r="AA56" s="39">
        <f t="shared" si="7"/>
        <v>54</v>
      </c>
      <c r="AB56" s="39">
        <f t="shared" si="8"/>
        <v>0</v>
      </c>
      <c r="AC56" s="39">
        <f t="shared" si="9"/>
        <v>1000</v>
      </c>
      <c r="AD56" s="39">
        <f t="shared" si="10"/>
        <v>25</v>
      </c>
      <c r="AE56" s="39" t="str">
        <f t="shared" si="11"/>
        <v>id=0</v>
      </c>
      <c r="AG56" s="39">
        <f t="shared" si="15"/>
        <v>54</v>
      </c>
      <c r="AH56" s="39">
        <f t="shared" si="16"/>
        <v>0</v>
      </c>
      <c r="AI56" s="39">
        <f t="shared" si="17"/>
        <v>1000</v>
      </c>
      <c r="AJ56" s="39" t="str">
        <f t="shared" si="18"/>
        <v>fill_color=chr8</v>
      </c>
    </row>
    <row r="57" spans="1:36" x14ac:dyDescent="0.25">
      <c r="A57" s="40" t="s">
        <v>472</v>
      </c>
      <c r="B57" s="40">
        <v>55</v>
      </c>
      <c r="C57" s="40">
        <v>55</v>
      </c>
      <c r="D57" s="40">
        <v>0</v>
      </c>
      <c r="E57" s="40">
        <v>1000</v>
      </c>
      <c r="F57" s="40" t="s">
        <v>474</v>
      </c>
      <c r="G57" s="40">
        <v>55</v>
      </c>
      <c r="H57" s="40" t="s">
        <v>391</v>
      </c>
      <c r="I57" s="40">
        <v>25</v>
      </c>
      <c r="J57" s="42" t="s">
        <v>480</v>
      </c>
      <c r="K57" s="42" t="s">
        <v>477</v>
      </c>
      <c r="L57" s="40">
        <v>3</v>
      </c>
      <c r="M57" s="40"/>
      <c r="N57" s="40"/>
      <c r="O57" s="40"/>
      <c r="P57" s="39">
        <f t="shared" si="1"/>
        <v>55</v>
      </c>
      <c r="Q57" s="39">
        <f t="shared" si="2"/>
        <v>0</v>
      </c>
      <c r="R57" s="39">
        <f t="shared" si="3"/>
        <v>1000</v>
      </c>
      <c r="S57" s="39" t="str">
        <f t="shared" si="4"/>
        <v>Anastrozole</v>
      </c>
      <c r="T57" s="39" t="str">
        <f t="shared" si="5"/>
        <v>fda=1,cancer=1,group=3</v>
      </c>
      <c r="W57" s="39" t="s">
        <v>28</v>
      </c>
      <c r="X57" s="39">
        <v>25</v>
      </c>
      <c r="Y57" s="39">
        <f t="shared" si="6"/>
        <v>25</v>
      </c>
      <c r="AA57" s="39">
        <f t="shared" si="7"/>
        <v>55</v>
      </c>
      <c r="AB57" s="39">
        <f t="shared" si="8"/>
        <v>0</v>
      </c>
      <c r="AC57" s="39">
        <f t="shared" si="9"/>
        <v>1000</v>
      </c>
      <c r="AD57" s="39">
        <f t="shared" si="10"/>
        <v>25</v>
      </c>
      <c r="AE57" s="39" t="str">
        <f t="shared" si="11"/>
        <v>id=0</v>
      </c>
      <c r="AG57" s="39">
        <f t="shared" si="15"/>
        <v>55</v>
      </c>
      <c r="AH57" s="39">
        <f t="shared" si="16"/>
        <v>0</v>
      </c>
      <c r="AI57" s="39">
        <f t="shared" si="17"/>
        <v>1000</v>
      </c>
      <c r="AJ57" s="39" t="str">
        <f t="shared" si="18"/>
        <v>fill_color=chr8</v>
      </c>
    </row>
    <row r="58" spans="1:36" x14ac:dyDescent="0.25">
      <c r="A58" s="40" t="s">
        <v>472</v>
      </c>
      <c r="B58" s="40">
        <v>56</v>
      </c>
      <c r="C58" s="40">
        <v>56</v>
      </c>
      <c r="D58" s="40">
        <v>0</v>
      </c>
      <c r="E58" s="40">
        <v>1000</v>
      </c>
      <c r="F58" s="40" t="s">
        <v>473</v>
      </c>
      <c r="G58" s="40">
        <v>56</v>
      </c>
      <c r="H58" s="40" t="s">
        <v>77</v>
      </c>
      <c r="I58" s="40">
        <v>25</v>
      </c>
      <c r="J58" s="42" t="s">
        <v>480</v>
      </c>
      <c r="K58" s="42" t="s">
        <v>477</v>
      </c>
      <c r="L58" s="40">
        <v>3</v>
      </c>
      <c r="M58" s="40"/>
      <c r="N58" s="40"/>
      <c r="O58" s="40"/>
      <c r="P58" s="39">
        <f t="shared" si="1"/>
        <v>56</v>
      </c>
      <c r="Q58" s="39">
        <f t="shared" si="2"/>
        <v>0</v>
      </c>
      <c r="R58" s="39">
        <f t="shared" si="3"/>
        <v>1000</v>
      </c>
      <c r="S58" s="39" t="str">
        <f t="shared" si="4"/>
        <v>Axitinib</v>
      </c>
      <c r="T58" s="39" t="str">
        <f t="shared" si="5"/>
        <v>fda=1,cancer=1,group=3</v>
      </c>
      <c r="W58" s="39" t="s">
        <v>418</v>
      </c>
      <c r="X58" s="39">
        <v>25</v>
      </c>
      <c r="Y58" s="39">
        <f t="shared" si="6"/>
        <v>25</v>
      </c>
      <c r="AA58" s="39">
        <f t="shared" si="7"/>
        <v>56</v>
      </c>
      <c r="AB58" s="39">
        <f t="shared" si="8"/>
        <v>0</v>
      </c>
      <c r="AC58" s="39">
        <f t="shared" si="9"/>
        <v>1000</v>
      </c>
      <c r="AD58" s="39">
        <f t="shared" si="10"/>
        <v>25</v>
      </c>
      <c r="AE58" s="39" t="str">
        <f t="shared" si="11"/>
        <v>id=0</v>
      </c>
      <c r="AG58" s="39">
        <f t="shared" si="15"/>
        <v>56</v>
      </c>
      <c r="AH58" s="39">
        <f t="shared" si="16"/>
        <v>0</v>
      </c>
      <c r="AI58" s="39">
        <f t="shared" si="17"/>
        <v>1000</v>
      </c>
      <c r="AJ58" s="39" t="str">
        <f t="shared" si="18"/>
        <v>fill_color=chr8</v>
      </c>
    </row>
    <row r="59" spans="1:36" x14ac:dyDescent="0.25">
      <c r="A59" s="40" t="s">
        <v>472</v>
      </c>
      <c r="B59" s="40">
        <v>57</v>
      </c>
      <c r="C59" s="40">
        <v>57</v>
      </c>
      <c r="D59" s="40">
        <v>0</v>
      </c>
      <c r="E59" s="40">
        <v>1000</v>
      </c>
      <c r="F59" s="40" t="s">
        <v>473</v>
      </c>
      <c r="G59" s="40">
        <v>57</v>
      </c>
      <c r="H59" s="40" t="s">
        <v>414</v>
      </c>
      <c r="I59" s="40">
        <v>25</v>
      </c>
      <c r="J59" s="42" t="s">
        <v>480</v>
      </c>
      <c r="K59" s="42" t="s">
        <v>478</v>
      </c>
      <c r="L59" s="40">
        <v>3</v>
      </c>
      <c r="M59" s="40"/>
      <c r="N59" s="40"/>
      <c r="O59" s="40"/>
      <c r="P59" s="39">
        <f t="shared" si="1"/>
        <v>57</v>
      </c>
      <c r="Q59" s="39">
        <f t="shared" si="2"/>
        <v>0</v>
      </c>
      <c r="R59" s="39">
        <f t="shared" si="3"/>
        <v>1000</v>
      </c>
      <c r="S59" s="39" t="str">
        <f t="shared" si="4"/>
        <v>Bepotastine_Besilate</v>
      </c>
      <c r="T59" s="39" t="str">
        <f t="shared" si="5"/>
        <v>fda=1,cancer=0,group=3</v>
      </c>
      <c r="W59" s="39" t="s">
        <v>29</v>
      </c>
      <c r="X59" s="39">
        <v>25</v>
      </c>
      <c r="Y59" s="39">
        <f t="shared" si="6"/>
        <v>25</v>
      </c>
      <c r="AA59" s="39">
        <f t="shared" si="7"/>
        <v>57</v>
      </c>
      <c r="AB59" s="39">
        <f t="shared" si="8"/>
        <v>0</v>
      </c>
      <c r="AC59" s="39">
        <f t="shared" si="9"/>
        <v>1000</v>
      </c>
      <c r="AD59" s="39">
        <f t="shared" si="10"/>
        <v>25</v>
      </c>
      <c r="AE59" s="39" t="str">
        <f t="shared" si="11"/>
        <v>id=0</v>
      </c>
      <c r="AG59" s="39">
        <f t="shared" si="15"/>
        <v>57</v>
      </c>
      <c r="AH59" s="39">
        <f t="shared" si="16"/>
        <v>0</v>
      </c>
      <c r="AI59" s="39">
        <f t="shared" si="17"/>
        <v>1000</v>
      </c>
      <c r="AJ59" s="39" t="str">
        <f t="shared" si="18"/>
        <v>fill_color=chr8</v>
      </c>
    </row>
    <row r="60" spans="1:36" x14ac:dyDescent="0.25">
      <c r="A60" s="40" t="s">
        <v>472</v>
      </c>
      <c r="B60" s="40">
        <v>58</v>
      </c>
      <c r="C60" s="40">
        <v>58</v>
      </c>
      <c r="D60" s="40">
        <v>0</v>
      </c>
      <c r="E60" s="40">
        <v>1000</v>
      </c>
      <c r="F60" s="40" t="s">
        <v>474</v>
      </c>
      <c r="G60" s="40">
        <v>58</v>
      </c>
      <c r="H60" s="40" t="s">
        <v>65</v>
      </c>
      <c r="I60" s="40">
        <v>25</v>
      </c>
      <c r="J60" s="42" t="s">
        <v>480</v>
      </c>
      <c r="K60" s="42" t="s">
        <v>477</v>
      </c>
      <c r="L60" s="40">
        <v>3</v>
      </c>
      <c r="M60" s="40"/>
      <c r="N60" s="40"/>
      <c r="O60" s="40"/>
      <c r="P60" s="39">
        <f t="shared" si="1"/>
        <v>58</v>
      </c>
      <c r="Q60" s="39">
        <f t="shared" si="2"/>
        <v>0</v>
      </c>
      <c r="R60" s="39">
        <f t="shared" si="3"/>
        <v>1000</v>
      </c>
      <c r="S60" s="39" t="str">
        <f t="shared" si="4"/>
        <v>Bicalutamide</v>
      </c>
      <c r="T60" s="39" t="str">
        <f t="shared" si="5"/>
        <v>fda=1,cancer=1,group=3</v>
      </c>
      <c r="W60" s="39" t="s">
        <v>30</v>
      </c>
      <c r="X60" s="39">
        <v>25</v>
      </c>
      <c r="Y60" s="39">
        <f t="shared" si="6"/>
        <v>25</v>
      </c>
      <c r="AA60" s="39">
        <f t="shared" si="7"/>
        <v>58</v>
      </c>
      <c r="AB60" s="39">
        <f t="shared" si="8"/>
        <v>0</v>
      </c>
      <c r="AC60" s="39">
        <f t="shared" si="9"/>
        <v>1000</v>
      </c>
      <c r="AD60" s="39">
        <f t="shared" si="10"/>
        <v>25</v>
      </c>
      <c r="AE60" s="39" t="str">
        <f t="shared" si="11"/>
        <v>id=0</v>
      </c>
      <c r="AG60" s="39">
        <f t="shared" si="15"/>
        <v>58</v>
      </c>
      <c r="AH60" s="39">
        <f t="shared" si="16"/>
        <v>0</v>
      </c>
      <c r="AI60" s="39">
        <f t="shared" si="17"/>
        <v>1000</v>
      </c>
      <c r="AJ60" s="39" t="str">
        <f t="shared" si="18"/>
        <v>fill_color=chr8</v>
      </c>
    </row>
    <row r="61" spans="1:36" x14ac:dyDescent="0.25">
      <c r="A61" s="40" t="s">
        <v>472</v>
      </c>
      <c r="B61" s="40">
        <v>59</v>
      </c>
      <c r="C61" s="40">
        <v>59</v>
      </c>
      <c r="D61" s="40">
        <v>0</v>
      </c>
      <c r="E61" s="40">
        <v>1000</v>
      </c>
      <c r="F61" s="40" t="s">
        <v>473</v>
      </c>
      <c r="G61" s="40">
        <v>59</v>
      </c>
      <c r="H61" s="40" t="s">
        <v>417</v>
      </c>
      <c r="I61" s="40">
        <v>25</v>
      </c>
      <c r="J61" s="42" t="s">
        <v>480</v>
      </c>
      <c r="K61" s="42" t="s">
        <v>478</v>
      </c>
      <c r="L61" s="40">
        <v>3</v>
      </c>
      <c r="M61" s="40"/>
      <c r="N61" s="40"/>
      <c r="O61" s="40"/>
      <c r="P61" s="39">
        <f t="shared" si="1"/>
        <v>59</v>
      </c>
      <c r="Q61" s="39">
        <f t="shared" si="2"/>
        <v>0</v>
      </c>
      <c r="R61" s="39">
        <f t="shared" si="3"/>
        <v>1000</v>
      </c>
      <c r="S61" s="39" t="str">
        <f t="shared" si="4"/>
        <v>Carbazochrome_Sodium_Sulfonate</v>
      </c>
      <c r="T61" s="39" t="str">
        <f t="shared" si="5"/>
        <v>fda=1,cancer=0,group=3</v>
      </c>
      <c r="W61" s="39" t="s">
        <v>31</v>
      </c>
      <c r="X61" s="39">
        <v>25</v>
      </c>
      <c r="Y61" s="39">
        <f t="shared" si="6"/>
        <v>25</v>
      </c>
      <c r="AA61" s="39">
        <f t="shared" si="7"/>
        <v>59</v>
      </c>
      <c r="AB61" s="39">
        <f t="shared" si="8"/>
        <v>0</v>
      </c>
      <c r="AC61" s="39">
        <f t="shared" si="9"/>
        <v>1000</v>
      </c>
      <c r="AD61" s="39">
        <f t="shared" si="10"/>
        <v>25</v>
      </c>
      <c r="AE61" s="39" t="str">
        <f t="shared" si="11"/>
        <v>id=0</v>
      </c>
      <c r="AG61" s="39">
        <f t="shared" si="15"/>
        <v>59</v>
      </c>
      <c r="AH61" s="39">
        <f t="shared" si="16"/>
        <v>0</v>
      </c>
      <c r="AI61" s="39">
        <f t="shared" si="17"/>
        <v>1000</v>
      </c>
      <c r="AJ61" s="39" t="str">
        <f t="shared" si="18"/>
        <v>fill_color=chr8</v>
      </c>
    </row>
    <row r="62" spans="1:36" x14ac:dyDescent="0.25">
      <c r="A62" s="40" t="s">
        <v>472</v>
      </c>
      <c r="B62" s="40">
        <v>60</v>
      </c>
      <c r="C62" s="40">
        <v>60</v>
      </c>
      <c r="D62" s="40">
        <v>0</v>
      </c>
      <c r="E62" s="40">
        <v>1000</v>
      </c>
      <c r="F62" s="40" t="s">
        <v>474</v>
      </c>
      <c r="G62" s="40">
        <v>60</v>
      </c>
      <c r="H62" s="40" t="s">
        <v>419</v>
      </c>
      <c r="I62" s="40">
        <v>25</v>
      </c>
      <c r="J62" s="42" t="s">
        <v>480</v>
      </c>
      <c r="K62" s="42" t="s">
        <v>478</v>
      </c>
      <c r="L62" s="40">
        <v>3</v>
      </c>
      <c r="M62" s="40"/>
      <c r="N62" s="40"/>
      <c r="O62" s="40"/>
      <c r="P62" s="39">
        <f t="shared" si="1"/>
        <v>60</v>
      </c>
      <c r="Q62" s="39">
        <f t="shared" si="2"/>
        <v>0</v>
      </c>
      <c r="R62" s="39">
        <f t="shared" si="3"/>
        <v>1000</v>
      </c>
      <c r="S62" s="39" t="str">
        <f t="shared" si="4"/>
        <v>Clomifene_Citrate</v>
      </c>
      <c r="T62" s="39" t="str">
        <f t="shared" si="5"/>
        <v>fda=1,cancer=0,group=3</v>
      </c>
      <c r="W62" s="39" t="s">
        <v>419</v>
      </c>
      <c r="X62" s="39">
        <v>25</v>
      </c>
      <c r="Y62" s="39">
        <f t="shared" si="6"/>
        <v>25</v>
      </c>
      <c r="AA62" s="39">
        <f t="shared" si="7"/>
        <v>60</v>
      </c>
      <c r="AB62" s="39">
        <f t="shared" si="8"/>
        <v>0</v>
      </c>
      <c r="AC62" s="39">
        <f t="shared" si="9"/>
        <v>1000</v>
      </c>
      <c r="AD62" s="39">
        <f t="shared" si="10"/>
        <v>25</v>
      </c>
      <c r="AE62" s="39" t="str">
        <f t="shared" si="11"/>
        <v>id=0</v>
      </c>
      <c r="AG62" s="39">
        <f t="shared" si="15"/>
        <v>60</v>
      </c>
      <c r="AH62" s="39">
        <f t="shared" si="16"/>
        <v>0</v>
      </c>
      <c r="AI62" s="39">
        <f t="shared" si="17"/>
        <v>1000</v>
      </c>
      <c r="AJ62" s="39" t="str">
        <f t="shared" si="18"/>
        <v>fill_color=chr8</v>
      </c>
    </row>
    <row r="63" spans="1:36" x14ac:dyDescent="0.25">
      <c r="A63" s="40" t="s">
        <v>472</v>
      </c>
      <c r="B63" s="40">
        <v>61</v>
      </c>
      <c r="C63" s="40">
        <v>61</v>
      </c>
      <c r="D63" s="40">
        <v>0</v>
      </c>
      <c r="E63" s="40">
        <v>1000</v>
      </c>
      <c r="F63" s="40" t="s">
        <v>473</v>
      </c>
      <c r="G63" s="40">
        <v>61</v>
      </c>
      <c r="H63" s="40" t="s">
        <v>423</v>
      </c>
      <c r="I63" s="40">
        <v>25</v>
      </c>
      <c r="J63" s="42" t="s">
        <v>480</v>
      </c>
      <c r="K63" s="42" t="s">
        <v>477</v>
      </c>
      <c r="L63" s="40">
        <v>3</v>
      </c>
      <c r="M63" s="40"/>
      <c r="N63" s="40"/>
      <c r="O63" s="40"/>
      <c r="P63" s="39">
        <f t="shared" si="1"/>
        <v>61</v>
      </c>
      <c r="Q63" s="39">
        <f t="shared" si="2"/>
        <v>0</v>
      </c>
      <c r="R63" s="39">
        <f t="shared" si="3"/>
        <v>1000</v>
      </c>
      <c r="S63" s="39" t="str">
        <f t="shared" si="4"/>
        <v>Diethylstilbestrol</v>
      </c>
      <c r="T63" s="39" t="str">
        <f t="shared" si="5"/>
        <v>fda=1,cancer=1,group=3</v>
      </c>
      <c r="W63" s="39" t="s">
        <v>157</v>
      </c>
      <c r="X63" s="39">
        <v>25</v>
      </c>
      <c r="Y63" s="39">
        <f t="shared" si="6"/>
        <v>25</v>
      </c>
      <c r="AA63" s="39">
        <f t="shared" si="7"/>
        <v>61</v>
      </c>
      <c r="AB63" s="39">
        <f t="shared" si="8"/>
        <v>0</v>
      </c>
      <c r="AC63" s="39">
        <f t="shared" si="9"/>
        <v>1000</v>
      </c>
      <c r="AD63" s="39">
        <f t="shared" si="10"/>
        <v>25</v>
      </c>
      <c r="AE63" s="39" t="str">
        <f t="shared" si="11"/>
        <v>id=0</v>
      </c>
      <c r="AG63" s="56">
        <f t="shared" si="15"/>
        <v>61</v>
      </c>
      <c r="AH63" s="56">
        <f t="shared" si="16"/>
        <v>0</v>
      </c>
      <c r="AI63" s="56">
        <f t="shared" si="17"/>
        <v>1000</v>
      </c>
      <c r="AJ63" s="56" t="str">
        <f t="shared" si="18"/>
        <v>fill_color=chr8</v>
      </c>
    </row>
    <row r="64" spans="1:36" x14ac:dyDescent="0.25">
      <c r="A64" s="40" t="s">
        <v>472</v>
      </c>
      <c r="B64" s="40">
        <v>62</v>
      </c>
      <c r="C64" s="40">
        <v>62</v>
      </c>
      <c r="D64" s="40">
        <v>0</v>
      </c>
      <c r="E64" s="40">
        <v>1000</v>
      </c>
      <c r="F64" s="40" t="s">
        <v>474</v>
      </c>
      <c r="G64" s="40">
        <v>62</v>
      </c>
      <c r="H64" s="40" t="s">
        <v>425</v>
      </c>
      <c r="I64" s="40">
        <v>25</v>
      </c>
      <c r="J64" s="42" t="s">
        <v>480</v>
      </c>
      <c r="K64" s="42" t="s">
        <v>478</v>
      </c>
      <c r="L64" s="40">
        <v>3</v>
      </c>
      <c r="M64" s="40"/>
      <c r="N64" s="40"/>
      <c r="O64" s="40"/>
      <c r="P64" s="39">
        <f t="shared" si="1"/>
        <v>62</v>
      </c>
      <c r="Q64" s="39">
        <f t="shared" si="2"/>
        <v>0</v>
      </c>
      <c r="R64" s="39">
        <f t="shared" si="3"/>
        <v>1000</v>
      </c>
      <c r="S64" s="39" t="str">
        <f t="shared" si="4"/>
        <v>Eltrombopag</v>
      </c>
      <c r="T64" s="39" t="str">
        <f t="shared" si="5"/>
        <v>fda=1,cancer=0,group=3</v>
      </c>
      <c r="W64" s="39" t="s">
        <v>420</v>
      </c>
      <c r="X64" s="39">
        <v>25</v>
      </c>
      <c r="Y64" s="39">
        <f t="shared" si="6"/>
        <v>25</v>
      </c>
      <c r="AA64" s="39">
        <f t="shared" si="7"/>
        <v>62</v>
      </c>
      <c r="AB64" s="39">
        <f t="shared" si="8"/>
        <v>0</v>
      </c>
      <c r="AC64" s="39">
        <f t="shared" si="9"/>
        <v>1000</v>
      </c>
      <c r="AD64" s="39">
        <f t="shared" si="10"/>
        <v>25</v>
      </c>
      <c r="AE64" s="39" t="str">
        <f t="shared" si="11"/>
        <v>id=0</v>
      </c>
      <c r="AG64" s="39">
        <f t="shared" si="15"/>
        <v>62</v>
      </c>
      <c r="AH64" s="39">
        <f t="shared" si="16"/>
        <v>0</v>
      </c>
      <c r="AI64" s="39">
        <f t="shared" si="17"/>
        <v>1000</v>
      </c>
      <c r="AJ64" s="39" t="str">
        <f t="shared" si="18"/>
        <v>fill_color=chr8</v>
      </c>
    </row>
    <row r="65" spans="1:36" x14ac:dyDescent="0.25">
      <c r="A65" s="40" t="s">
        <v>472</v>
      </c>
      <c r="B65" s="40">
        <v>63</v>
      </c>
      <c r="C65" s="40">
        <v>63</v>
      </c>
      <c r="D65" s="40">
        <v>0</v>
      </c>
      <c r="E65" s="40">
        <v>1000</v>
      </c>
      <c r="F65" s="40" t="s">
        <v>473</v>
      </c>
      <c r="G65" s="40">
        <v>63</v>
      </c>
      <c r="H65" s="40" t="s">
        <v>426</v>
      </c>
      <c r="I65" s="40">
        <v>25</v>
      </c>
      <c r="J65" s="42" t="s">
        <v>480</v>
      </c>
      <c r="K65" s="42" t="s">
        <v>477</v>
      </c>
      <c r="L65" s="40">
        <v>3</v>
      </c>
      <c r="M65" s="40"/>
      <c r="N65" s="40"/>
      <c r="O65" s="40"/>
      <c r="P65" s="39">
        <f t="shared" si="1"/>
        <v>63</v>
      </c>
      <c r="Q65" s="39">
        <f t="shared" si="2"/>
        <v>0</v>
      </c>
      <c r="R65" s="39">
        <f t="shared" si="3"/>
        <v>1000</v>
      </c>
      <c r="S65" s="39" t="str">
        <f t="shared" si="4"/>
        <v>Erlotinib_Hcl</v>
      </c>
      <c r="T65" s="39" t="str">
        <f t="shared" si="5"/>
        <v>fda=1,cancer=1,group=3</v>
      </c>
      <c r="W65" s="39" t="s">
        <v>33</v>
      </c>
      <c r="X65" s="39">
        <v>25</v>
      </c>
      <c r="Y65" s="39">
        <f t="shared" si="6"/>
        <v>25</v>
      </c>
      <c r="AA65" s="39">
        <f t="shared" si="7"/>
        <v>63</v>
      </c>
      <c r="AB65" s="39">
        <f t="shared" si="8"/>
        <v>0</v>
      </c>
      <c r="AC65" s="39">
        <f t="shared" si="9"/>
        <v>1000</v>
      </c>
      <c r="AD65" s="39">
        <f t="shared" si="10"/>
        <v>25</v>
      </c>
      <c r="AE65" s="39" t="str">
        <f t="shared" si="11"/>
        <v>id=0</v>
      </c>
      <c r="AG65" s="39">
        <f t="shared" si="15"/>
        <v>63</v>
      </c>
      <c r="AH65" s="39">
        <f t="shared" si="16"/>
        <v>0</v>
      </c>
      <c r="AI65" s="39">
        <f t="shared" si="17"/>
        <v>1000</v>
      </c>
      <c r="AJ65" s="39" t="str">
        <f t="shared" si="18"/>
        <v>fill_color=chr8</v>
      </c>
    </row>
    <row r="66" spans="1:36" x14ac:dyDescent="0.25">
      <c r="A66" s="40" t="s">
        <v>472</v>
      </c>
      <c r="B66" s="40">
        <v>64</v>
      </c>
      <c r="C66" s="40">
        <v>64</v>
      </c>
      <c r="D66" s="40">
        <v>0</v>
      </c>
      <c r="E66" s="40">
        <v>1000</v>
      </c>
      <c r="F66" s="40" t="s">
        <v>474</v>
      </c>
      <c r="G66" s="40">
        <v>64</v>
      </c>
      <c r="H66" s="40" t="s">
        <v>433</v>
      </c>
      <c r="I66" s="40">
        <v>25</v>
      </c>
      <c r="J66" s="42" t="s">
        <v>480</v>
      </c>
      <c r="K66" s="42" t="s">
        <v>477</v>
      </c>
      <c r="L66" s="40">
        <v>3</v>
      </c>
      <c r="M66" s="40"/>
      <c r="N66" s="40"/>
      <c r="O66" s="40"/>
      <c r="P66" s="39">
        <f t="shared" si="1"/>
        <v>64</v>
      </c>
      <c r="Q66" s="39">
        <f t="shared" si="2"/>
        <v>0</v>
      </c>
      <c r="R66" s="39">
        <f t="shared" si="3"/>
        <v>1000</v>
      </c>
      <c r="S66" s="39" t="str">
        <f t="shared" si="4"/>
        <v>Flutamide</v>
      </c>
      <c r="T66" s="39" t="str">
        <f t="shared" si="5"/>
        <v>fda=1,cancer=1,group=3</v>
      </c>
      <c r="W66" s="39" t="s">
        <v>421</v>
      </c>
      <c r="X66" s="39">
        <v>25</v>
      </c>
      <c r="Y66" s="39">
        <f t="shared" si="6"/>
        <v>25</v>
      </c>
      <c r="AA66" s="39">
        <f t="shared" si="7"/>
        <v>64</v>
      </c>
      <c r="AB66" s="39">
        <f t="shared" si="8"/>
        <v>0</v>
      </c>
      <c r="AC66" s="39">
        <f t="shared" si="9"/>
        <v>1000</v>
      </c>
      <c r="AD66" s="39">
        <f t="shared" si="10"/>
        <v>25</v>
      </c>
      <c r="AE66" s="39" t="str">
        <f t="shared" si="11"/>
        <v>id=0</v>
      </c>
      <c r="AG66" s="39">
        <f t="shared" si="15"/>
        <v>64</v>
      </c>
      <c r="AH66" s="39">
        <f t="shared" si="16"/>
        <v>0</v>
      </c>
      <c r="AI66" s="39">
        <f t="shared" si="17"/>
        <v>1000</v>
      </c>
      <c r="AJ66" s="39" t="str">
        <f t="shared" si="18"/>
        <v>fill_color=chr8</v>
      </c>
    </row>
    <row r="67" spans="1:36" x14ac:dyDescent="0.25">
      <c r="A67" s="40" t="s">
        <v>472</v>
      </c>
      <c r="B67" s="40">
        <v>65</v>
      </c>
      <c r="C67" s="40">
        <v>65</v>
      </c>
      <c r="D67" s="40">
        <v>0</v>
      </c>
      <c r="E67" s="40">
        <v>1000</v>
      </c>
      <c r="F67" s="40" t="s">
        <v>473</v>
      </c>
      <c r="G67" s="40">
        <v>65</v>
      </c>
      <c r="H67" s="40" t="s">
        <v>435</v>
      </c>
      <c r="I67" s="40">
        <v>25</v>
      </c>
      <c r="J67" s="42" t="s">
        <v>480</v>
      </c>
      <c r="K67" s="42" t="s">
        <v>477</v>
      </c>
      <c r="L67" s="40">
        <v>3</v>
      </c>
      <c r="M67" s="40"/>
      <c r="N67" s="40"/>
      <c r="O67" s="40"/>
      <c r="P67" s="39">
        <f t="shared" si="1"/>
        <v>65</v>
      </c>
      <c r="Q67" s="39">
        <f t="shared" si="2"/>
        <v>0</v>
      </c>
      <c r="R67" s="39">
        <f t="shared" si="3"/>
        <v>1000</v>
      </c>
      <c r="S67" s="39" t="str">
        <f t="shared" si="4"/>
        <v>Fulvestrant</v>
      </c>
      <c r="T67" s="39" t="str">
        <f t="shared" si="5"/>
        <v>fda=1,cancer=1,group=3</v>
      </c>
      <c r="W67" s="39" t="s">
        <v>422</v>
      </c>
      <c r="X67" s="39">
        <v>25</v>
      </c>
      <c r="Y67" s="39">
        <f t="shared" si="6"/>
        <v>25</v>
      </c>
      <c r="AA67" s="39">
        <f t="shared" si="7"/>
        <v>65</v>
      </c>
      <c r="AB67" s="39">
        <f t="shared" si="8"/>
        <v>0</v>
      </c>
      <c r="AC67" s="39">
        <f t="shared" si="9"/>
        <v>1000</v>
      </c>
      <c r="AD67" s="39">
        <f t="shared" si="10"/>
        <v>25</v>
      </c>
      <c r="AE67" s="39" t="str">
        <f t="shared" si="11"/>
        <v>id=0</v>
      </c>
      <c r="AG67" s="39">
        <f t="shared" si="15"/>
        <v>65</v>
      </c>
      <c r="AH67" s="39">
        <f t="shared" si="16"/>
        <v>0</v>
      </c>
      <c r="AI67" s="39">
        <f t="shared" si="17"/>
        <v>1000</v>
      </c>
      <c r="AJ67" s="39" t="str">
        <f t="shared" ref="AJ67:AJ98" si="19">"fill_color="&amp;VLOOKUP(L67,$AQ$3:$AR$11,2,FALSE)</f>
        <v>fill_color=chr8</v>
      </c>
    </row>
    <row r="68" spans="1:36" x14ac:dyDescent="0.25">
      <c r="A68" s="40" t="s">
        <v>472</v>
      </c>
      <c r="B68" s="40">
        <v>66</v>
      </c>
      <c r="C68" s="40">
        <v>66</v>
      </c>
      <c r="D68" s="40">
        <v>0</v>
      </c>
      <c r="E68" s="40">
        <v>1000</v>
      </c>
      <c r="F68" s="40" t="s">
        <v>474</v>
      </c>
      <c r="G68" s="40">
        <v>66</v>
      </c>
      <c r="H68" s="40" t="s">
        <v>436</v>
      </c>
      <c r="I68" s="40">
        <v>25</v>
      </c>
      <c r="J68" s="42" t="s">
        <v>480</v>
      </c>
      <c r="K68" s="42" t="s">
        <v>477</v>
      </c>
      <c r="L68" s="40">
        <v>3</v>
      </c>
      <c r="M68" s="40"/>
      <c r="N68" s="40"/>
      <c r="O68" s="40"/>
      <c r="P68" s="39">
        <f t="shared" ref="P68:P131" si="20">C68</f>
        <v>66</v>
      </c>
      <c r="Q68" s="39">
        <f t="shared" ref="Q68:Q131" si="21">D68</f>
        <v>0</v>
      </c>
      <c r="R68" s="39">
        <f t="shared" ref="R68:R131" si="22">E68</f>
        <v>1000</v>
      </c>
      <c r="S68" s="39" t="str">
        <f t="shared" ref="S68:S131" si="23">H68</f>
        <v>Gefitinib</v>
      </c>
      <c r="T68" s="39" t="str">
        <f t="shared" ref="T68:T131" si="24">J68&amp;","&amp;K68&amp;",group="&amp;L68</f>
        <v>fda=1,cancer=1,group=3</v>
      </c>
      <c r="W68" s="39" t="s">
        <v>82</v>
      </c>
      <c r="X68" s="39">
        <v>25</v>
      </c>
      <c r="Y68" s="39">
        <f t="shared" ref="Y68:Y131" si="25">VLOOKUP(H68,$W$3:$X$148,2,FALSE)</f>
        <v>25</v>
      </c>
      <c r="AA68" s="39">
        <f t="shared" ref="AA68:AA131" si="26">P68</f>
        <v>66</v>
      </c>
      <c r="AB68" s="39">
        <f t="shared" ref="AB68:AB131" si="27">Q68</f>
        <v>0</v>
      </c>
      <c r="AC68" s="39">
        <f t="shared" ref="AC68:AC131" si="28">R68</f>
        <v>1000</v>
      </c>
      <c r="AD68" s="39">
        <f t="shared" ref="AD68:AD131" si="29">I68</f>
        <v>25</v>
      </c>
      <c r="AE68" s="39" t="str">
        <f t="shared" ref="AE68:AE131" si="30">IF(AD68=25,"id=0","id=1")</f>
        <v>id=0</v>
      </c>
      <c r="AG68" s="39">
        <f t="shared" si="15"/>
        <v>66</v>
      </c>
      <c r="AH68" s="39">
        <f t="shared" si="16"/>
        <v>0</v>
      </c>
      <c r="AI68" s="39">
        <f t="shared" si="17"/>
        <v>1000</v>
      </c>
      <c r="AJ68" s="39" t="str">
        <f t="shared" si="19"/>
        <v>fill_color=chr8</v>
      </c>
    </row>
    <row r="69" spans="1:36" x14ac:dyDescent="0.25">
      <c r="A69" s="40" t="s">
        <v>472</v>
      </c>
      <c r="B69" s="40">
        <v>67</v>
      </c>
      <c r="C69" s="40">
        <v>67</v>
      </c>
      <c r="D69" s="40">
        <v>0</v>
      </c>
      <c r="E69" s="40">
        <v>1000</v>
      </c>
      <c r="F69" s="40" t="s">
        <v>473</v>
      </c>
      <c r="G69" s="40">
        <v>67</v>
      </c>
      <c r="H69" s="40" t="s">
        <v>439</v>
      </c>
      <c r="I69" s="40">
        <v>25</v>
      </c>
      <c r="J69" s="42" t="s">
        <v>480</v>
      </c>
      <c r="K69" s="42" t="s">
        <v>477</v>
      </c>
      <c r="L69" s="40">
        <v>3</v>
      </c>
      <c r="M69" s="40"/>
      <c r="N69" s="40"/>
      <c r="O69" s="40"/>
      <c r="P69" s="39">
        <f t="shared" si="20"/>
        <v>67</v>
      </c>
      <c r="Q69" s="39">
        <f t="shared" si="21"/>
        <v>0</v>
      </c>
      <c r="R69" s="39">
        <f t="shared" si="22"/>
        <v>1000</v>
      </c>
      <c r="S69" s="39" t="str">
        <f t="shared" si="23"/>
        <v>Imatinib_Mesylate</v>
      </c>
      <c r="T69" s="39" t="str">
        <f t="shared" si="24"/>
        <v>fda=1,cancer=1,group=3</v>
      </c>
      <c r="W69" s="39" t="s">
        <v>423</v>
      </c>
      <c r="X69" s="39">
        <v>25</v>
      </c>
      <c r="Y69" s="39">
        <f t="shared" si="25"/>
        <v>25</v>
      </c>
      <c r="AA69" s="39">
        <f t="shared" si="26"/>
        <v>67</v>
      </c>
      <c r="AB69" s="39">
        <f t="shared" si="27"/>
        <v>0</v>
      </c>
      <c r="AC69" s="39">
        <f t="shared" si="28"/>
        <v>1000</v>
      </c>
      <c r="AD69" s="39">
        <f t="shared" si="29"/>
        <v>25</v>
      </c>
      <c r="AE69" s="39" t="str">
        <f t="shared" si="30"/>
        <v>id=0</v>
      </c>
      <c r="AG69" s="39">
        <f t="shared" si="15"/>
        <v>67</v>
      </c>
      <c r="AH69" s="39">
        <f t="shared" si="16"/>
        <v>0</v>
      </c>
      <c r="AI69" s="39">
        <f t="shared" si="17"/>
        <v>1000</v>
      </c>
      <c r="AJ69" s="39" t="str">
        <f t="shared" si="19"/>
        <v>fill_color=chr8</v>
      </c>
    </row>
    <row r="70" spans="1:36" x14ac:dyDescent="0.25">
      <c r="A70" s="40" t="s">
        <v>472</v>
      </c>
      <c r="B70" s="40">
        <v>68</v>
      </c>
      <c r="C70" s="40">
        <v>68</v>
      </c>
      <c r="D70" s="40">
        <v>0</v>
      </c>
      <c r="E70" s="40">
        <v>1000</v>
      </c>
      <c r="F70" s="40" t="s">
        <v>473</v>
      </c>
      <c r="G70" s="40">
        <v>68</v>
      </c>
      <c r="H70" s="40" t="s">
        <v>441</v>
      </c>
      <c r="I70" s="40">
        <v>25</v>
      </c>
      <c r="J70" s="42" t="s">
        <v>480</v>
      </c>
      <c r="K70" s="42" t="s">
        <v>477</v>
      </c>
      <c r="L70" s="40">
        <v>3</v>
      </c>
      <c r="M70" s="40"/>
      <c r="N70" s="40"/>
      <c r="O70" s="40"/>
      <c r="P70" s="39">
        <f t="shared" si="20"/>
        <v>68</v>
      </c>
      <c r="Q70" s="39">
        <f t="shared" si="21"/>
        <v>0</v>
      </c>
      <c r="R70" s="39">
        <f t="shared" si="22"/>
        <v>1000</v>
      </c>
      <c r="S70" s="39" t="str">
        <f t="shared" si="23"/>
        <v>Lapatinib_Ditosylate</v>
      </c>
      <c r="T70" s="39" t="str">
        <f t="shared" si="24"/>
        <v>fda=1,cancer=1,group=3</v>
      </c>
      <c r="W70" s="39" t="s">
        <v>424</v>
      </c>
      <c r="X70" s="39">
        <v>25</v>
      </c>
      <c r="Y70" s="39">
        <f t="shared" si="25"/>
        <v>25</v>
      </c>
      <c r="AA70" s="39">
        <f t="shared" si="26"/>
        <v>68</v>
      </c>
      <c r="AB70" s="39">
        <f t="shared" si="27"/>
        <v>0</v>
      </c>
      <c r="AC70" s="39">
        <f t="shared" si="28"/>
        <v>1000</v>
      </c>
      <c r="AD70" s="39">
        <f t="shared" si="29"/>
        <v>25</v>
      </c>
      <c r="AE70" s="39" t="str">
        <f t="shared" si="30"/>
        <v>id=0</v>
      </c>
      <c r="AG70" s="39">
        <f t="shared" si="15"/>
        <v>68</v>
      </c>
      <c r="AH70" s="39">
        <f t="shared" si="16"/>
        <v>0</v>
      </c>
      <c r="AI70" s="39">
        <f t="shared" si="17"/>
        <v>1000</v>
      </c>
      <c r="AJ70" s="39" t="str">
        <f t="shared" si="19"/>
        <v>fill_color=chr8</v>
      </c>
    </row>
    <row r="71" spans="1:36" x14ac:dyDescent="0.25">
      <c r="A71" s="40" t="s">
        <v>472</v>
      </c>
      <c r="B71" s="40">
        <v>69</v>
      </c>
      <c r="C71" s="40">
        <v>69</v>
      </c>
      <c r="D71" s="40">
        <v>0</v>
      </c>
      <c r="E71" s="40">
        <v>1000</v>
      </c>
      <c r="F71" s="40" t="s">
        <v>474</v>
      </c>
      <c r="G71" s="40">
        <v>69</v>
      </c>
      <c r="H71" s="40" t="s">
        <v>119</v>
      </c>
      <c r="I71" s="40">
        <v>25</v>
      </c>
      <c r="J71" s="42" t="s">
        <v>481</v>
      </c>
      <c r="K71" s="42" t="s">
        <v>477</v>
      </c>
      <c r="L71" s="40">
        <v>3</v>
      </c>
      <c r="M71" s="40"/>
      <c r="N71" s="40"/>
      <c r="O71" s="40"/>
      <c r="P71" s="39">
        <f t="shared" si="20"/>
        <v>69</v>
      </c>
      <c r="Q71" s="39">
        <f t="shared" si="21"/>
        <v>0</v>
      </c>
      <c r="R71" s="39">
        <f t="shared" si="22"/>
        <v>1000</v>
      </c>
      <c r="S71" s="39" t="str">
        <f t="shared" si="23"/>
        <v>Masitinib</v>
      </c>
      <c r="T71" s="39" t="str">
        <f t="shared" si="24"/>
        <v>fda=0,cancer=1,group=3</v>
      </c>
      <c r="W71" s="39" t="s">
        <v>108</v>
      </c>
      <c r="X71" s="39">
        <v>25</v>
      </c>
      <c r="Y71" s="39">
        <f t="shared" si="25"/>
        <v>25</v>
      </c>
      <c r="AA71" s="39">
        <f t="shared" si="26"/>
        <v>69</v>
      </c>
      <c r="AB71" s="39">
        <f t="shared" si="27"/>
        <v>0</v>
      </c>
      <c r="AC71" s="39">
        <f t="shared" si="28"/>
        <v>1000</v>
      </c>
      <c r="AD71" s="39">
        <f t="shared" si="29"/>
        <v>25</v>
      </c>
      <c r="AE71" s="39" t="str">
        <f t="shared" si="30"/>
        <v>id=0</v>
      </c>
      <c r="AG71" s="39">
        <f t="shared" si="15"/>
        <v>69</v>
      </c>
      <c r="AH71" s="39">
        <f t="shared" si="16"/>
        <v>0</v>
      </c>
      <c r="AI71" s="39">
        <f t="shared" si="17"/>
        <v>1000</v>
      </c>
      <c r="AJ71" s="39" t="str">
        <f t="shared" si="19"/>
        <v>fill_color=chr8</v>
      </c>
    </row>
    <row r="72" spans="1:36" x14ac:dyDescent="0.25">
      <c r="A72" s="40" t="s">
        <v>472</v>
      </c>
      <c r="B72" s="40">
        <v>70</v>
      </c>
      <c r="C72" s="40">
        <v>70</v>
      </c>
      <c r="D72" s="40">
        <v>0</v>
      </c>
      <c r="E72" s="40">
        <v>1000</v>
      </c>
      <c r="F72" s="40" t="s">
        <v>473</v>
      </c>
      <c r="G72" s="40">
        <v>70</v>
      </c>
      <c r="H72" s="40" t="s">
        <v>445</v>
      </c>
      <c r="I72" s="40">
        <v>25</v>
      </c>
      <c r="J72" s="42" t="s">
        <v>480</v>
      </c>
      <c r="K72" s="42" t="s">
        <v>477</v>
      </c>
      <c r="L72" s="40">
        <v>3</v>
      </c>
      <c r="M72" s="40"/>
      <c r="N72" s="40"/>
      <c r="O72" s="40"/>
      <c r="P72" s="39">
        <f t="shared" si="20"/>
        <v>70</v>
      </c>
      <c r="Q72" s="39">
        <f t="shared" si="21"/>
        <v>0</v>
      </c>
      <c r="R72" s="39">
        <f t="shared" si="22"/>
        <v>1000</v>
      </c>
      <c r="S72" s="39" t="str">
        <f t="shared" si="23"/>
        <v>Mdv3100</v>
      </c>
      <c r="T72" s="39" t="str">
        <f t="shared" si="24"/>
        <v>fda=1,cancer=1,group=3</v>
      </c>
      <c r="W72" s="39" t="s">
        <v>425</v>
      </c>
      <c r="X72" s="39">
        <v>25</v>
      </c>
      <c r="Y72" s="39">
        <f t="shared" si="25"/>
        <v>25</v>
      </c>
      <c r="AA72" s="39">
        <f t="shared" si="26"/>
        <v>70</v>
      </c>
      <c r="AB72" s="39">
        <f t="shared" si="27"/>
        <v>0</v>
      </c>
      <c r="AC72" s="39">
        <f t="shared" si="28"/>
        <v>1000</v>
      </c>
      <c r="AD72" s="39">
        <f t="shared" si="29"/>
        <v>25</v>
      </c>
      <c r="AE72" s="39" t="str">
        <f t="shared" si="30"/>
        <v>id=0</v>
      </c>
      <c r="AG72" s="39">
        <f t="shared" ref="AG72:AG135" si="31">AA72</f>
        <v>70</v>
      </c>
      <c r="AH72" s="39">
        <f t="shared" ref="AH72:AH135" si="32">AB72</f>
        <v>0</v>
      </c>
      <c r="AI72" s="39">
        <f t="shared" ref="AI72:AI135" si="33">AC72</f>
        <v>1000</v>
      </c>
      <c r="AJ72" s="39" t="str">
        <f t="shared" si="19"/>
        <v>fill_color=chr8</v>
      </c>
    </row>
    <row r="73" spans="1:36" x14ac:dyDescent="0.25">
      <c r="A73" s="40" t="s">
        <v>472</v>
      </c>
      <c r="B73" s="40">
        <v>71</v>
      </c>
      <c r="C73" s="40">
        <v>71</v>
      </c>
      <c r="D73" s="40">
        <v>0</v>
      </c>
      <c r="E73" s="40">
        <v>1000</v>
      </c>
      <c r="F73" s="40" t="s">
        <v>474</v>
      </c>
      <c r="G73" s="40">
        <v>71</v>
      </c>
      <c r="H73" s="40" t="s">
        <v>446</v>
      </c>
      <c r="I73" s="40">
        <v>25</v>
      </c>
      <c r="J73" s="42" t="s">
        <v>480</v>
      </c>
      <c r="K73" s="42" t="s">
        <v>477</v>
      </c>
      <c r="L73" s="40">
        <v>3</v>
      </c>
      <c r="M73" s="40"/>
      <c r="N73" s="40"/>
      <c r="O73" s="40"/>
      <c r="P73" s="39">
        <f t="shared" si="20"/>
        <v>71</v>
      </c>
      <c r="Q73" s="39">
        <f t="shared" si="21"/>
        <v>0</v>
      </c>
      <c r="R73" s="39">
        <f t="shared" si="22"/>
        <v>1000</v>
      </c>
      <c r="S73" s="39" t="str">
        <f t="shared" si="23"/>
        <v>Megestrol_Acetate</v>
      </c>
      <c r="T73" s="39" t="str">
        <f t="shared" si="24"/>
        <v>fda=1,cancer=1,group=3</v>
      </c>
      <c r="W73" s="39" t="s">
        <v>426</v>
      </c>
      <c r="X73" s="39">
        <v>25</v>
      </c>
      <c r="Y73" s="39">
        <f t="shared" si="25"/>
        <v>25</v>
      </c>
      <c r="AA73" s="39">
        <f t="shared" si="26"/>
        <v>71</v>
      </c>
      <c r="AB73" s="39">
        <f t="shared" si="27"/>
        <v>0</v>
      </c>
      <c r="AC73" s="39">
        <f t="shared" si="28"/>
        <v>1000</v>
      </c>
      <c r="AD73" s="39">
        <f t="shared" si="29"/>
        <v>25</v>
      </c>
      <c r="AE73" s="39" t="str">
        <f t="shared" si="30"/>
        <v>id=0</v>
      </c>
      <c r="AG73" s="39">
        <f t="shared" si="31"/>
        <v>71</v>
      </c>
      <c r="AH73" s="39">
        <f t="shared" si="32"/>
        <v>0</v>
      </c>
      <c r="AI73" s="39">
        <f t="shared" si="33"/>
        <v>1000</v>
      </c>
      <c r="AJ73" s="39" t="str">
        <f t="shared" si="19"/>
        <v>fill_color=chr8</v>
      </c>
    </row>
    <row r="74" spans="1:36" x14ac:dyDescent="0.25">
      <c r="A74" s="40" t="s">
        <v>472</v>
      </c>
      <c r="B74" s="40">
        <v>72</v>
      </c>
      <c r="C74" s="40">
        <v>72</v>
      </c>
      <c r="D74" s="40">
        <v>0</v>
      </c>
      <c r="E74" s="40">
        <v>1000</v>
      </c>
      <c r="F74" s="40" t="s">
        <v>473</v>
      </c>
      <c r="G74" s="40">
        <v>72</v>
      </c>
      <c r="H74" s="40" t="s">
        <v>451</v>
      </c>
      <c r="I74" s="40">
        <v>25</v>
      </c>
      <c r="J74" s="42" t="s">
        <v>480</v>
      </c>
      <c r="K74" s="42" t="s">
        <v>478</v>
      </c>
      <c r="L74" s="40">
        <v>3</v>
      </c>
      <c r="M74" s="40"/>
      <c r="N74" s="40"/>
      <c r="O74" s="40"/>
      <c r="P74" s="39">
        <f t="shared" si="20"/>
        <v>72</v>
      </c>
      <c r="Q74" s="39">
        <f t="shared" si="21"/>
        <v>0</v>
      </c>
      <c r="R74" s="39">
        <f t="shared" si="22"/>
        <v>1000</v>
      </c>
      <c r="S74" s="39" t="str">
        <f t="shared" si="23"/>
        <v>Naloxone_Hcl</v>
      </c>
      <c r="T74" s="39" t="str">
        <f t="shared" si="24"/>
        <v>fda=1,cancer=0,group=3</v>
      </c>
      <c r="W74" s="39" t="s">
        <v>427</v>
      </c>
      <c r="X74" s="39">
        <v>25</v>
      </c>
      <c r="Y74" s="39">
        <f t="shared" si="25"/>
        <v>25</v>
      </c>
      <c r="AA74" s="39">
        <f t="shared" si="26"/>
        <v>72</v>
      </c>
      <c r="AB74" s="39">
        <f t="shared" si="27"/>
        <v>0</v>
      </c>
      <c r="AC74" s="39">
        <f t="shared" si="28"/>
        <v>1000</v>
      </c>
      <c r="AD74" s="39">
        <f t="shared" si="29"/>
        <v>25</v>
      </c>
      <c r="AE74" s="39" t="str">
        <f t="shared" si="30"/>
        <v>id=0</v>
      </c>
      <c r="AG74" s="39">
        <f t="shared" si="31"/>
        <v>72</v>
      </c>
      <c r="AH74" s="39">
        <f t="shared" si="32"/>
        <v>0</v>
      </c>
      <c r="AI74" s="39">
        <f t="shared" si="33"/>
        <v>1000</v>
      </c>
      <c r="AJ74" s="39" t="str">
        <f t="shared" si="19"/>
        <v>fill_color=chr8</v>
      </c>
    </row>
    <row r="75" spans="1:36" x14ac:dyDescent="0.25">
      <c r="A75" s="40" t="s">
        <v>472</v>
      </c>
      <c r="B75" s="40">
        <v>73</v>
      </c>
      <c r="C75" s="40">
        <v>73</v>
      </c>
      <c r="D75" s="40">
        <v>0</v>
      </c>
      <c r="E75" s="40">
        <v>1000</v>
      </c>
      <c r="F75" s="40" t="s">
        <v>473</v>
      </c>
      <c r="G75" s="40">
        <v>73</v>
      </c>
      <c r="H75" s="40" t="s">
        <v>120</v>
      </c>
      <c r="I75" s="40">
        <v>25</v>
      </c>
      <c r="J75" s="42" t="s">
        <v>481</v>
      </c>
      <c r="K75" s="42" t="s">
        <v>477</v>
      </c>
      <c r="L75" s="40">
        <v>3</v>
      </c>
      <c r="M75" s="40"/>
      <c r="N75" s="40"/>
      <c r="O75" s="40"/>
      <c r="P75" s="39">
        <f t="shared" si="20"/>
        <v>73</v>
      </c>
      <c r="Q75" s="39">
        <f t="shared" si="21"/>
        <v>0</v>
      </c>
      <c r="R75" s="39">
        <f t="shared" si="22"/>
        <v>1000</v>
      </c>
      <c r="S75" s="39" t="str">
        <f t="shared" si="23"/>
        <v>Neratinib</v>
      </c>
      <c r="T75" s="39" t="str">
        <f t="shared" si="24"/>
        <v>fda=0,cancer=1,group=3</v>
      </c>
      <c r="W75" s="39" t="s">
        <v>38</v>
      </c>
      <c r="X75" s="39">
        <v>25</v>
      </c>
      <c r="Y75" s="39">
        <f t="shared" si="25"/>
        <v>25</v>
      </c>
      <c r="AA75" s="39">
        <f t="shared" si="26"/>
        <v>73</v>
      </c>
      <c r="AB75" s="39">
        <f t="shared" si="27"/>
        <v>0</v>
      </c>
      <c r="AC75" s="39">
        <f t="shared" si="28"/>
        <v>1000</v>
      </c>
      <c r="AD75" s="39">
        <f t="shared" si="29"/>
        <v>25</v>
      </c>
      <c r="AE75" s="39" t="str">
        <f t="shared" si="30"/>
        <v>id=0</v>
      </c>
      <c r="AG75" s="39">
        <f t="shared" si="31"/>
        <v>73</v>
      </c>
      <c r="AH75" s="39">
        <f t="shared" si="32"/>
        <v>0</v>
      </c>
      <c r="AI75" s="39">
        <f t="shared" si="33"/>
        <v>1000</v>
      </c>
      <c r="AJ75" s="39" t="str">
        <f t="shared" si="19"/>
        <v>fill_color=chr8</v>
      </c>
    </row>
    <row r="76" spans="1:36" x14ac:dyDescent="0.25">
      <c r="A76" s="40" t="s">
        <v>472</v>
      </c>
      <c r="B76" s="40">
        <v>74</v>
      </c>
      <c r="C76" s="40">
        <v>74</v>
      </c>
      <c r="D76" s="40">
        <v>0</v>
      </c>
      <c r="E76" s="40">
        <v>1000</v>
      </c>
      <c r="F76" s="40" t="s">
        <v>473</v>
      </c>
      <c r="G76" s="40">
        <v>74</v>
      </c>
      <c r="H76" s="40" t="s">
        <v>455</v>
      </c>
      <c r="I76" s="40">
        <v>25</v>
      </c>
      <c r="J76" s="42" t="s">
        <v>480</v>
      </c>
      <c r="K76" s="42" t="s">
        <v>477</v>
      </c>
      <c r="L76" s="40">
        <v>3</v>
      </c>
      <c r="M76" s="40"/>
      <c r="N76" s="40"/>
      <c r="O76" s="40"/>
      <c r="P76" s="39">
        <f t="shared" si="20"/>
        <v>74</v>
      </c>
      <c r="Q76" s="39">
        <f t="shared" si="21"/>
        <v>0</v>
      </c>
      <c r="R76" s="39">
        <f t="shared" si="22"/>
        <v>1000</v>
      </c>
      <c r="S76" s="39" t="str">
        <f t="shared" si="23"/>
        <v>Pazopanib_Hcl</v>
      </c>
      <c r="T76" s="39" t="str">
        <f t="shared" si="24"/>
        <v>fda=1,cancer=1,group=3</v>
      </c>
      <c r="W76" s="39" t="s">
        <v>428</v>
      </c>
      <c r="X76" s="39">
        <v>25</v>
      </c>
      <c r="Y76" s="39">
        <f t="shared" si="25"/>
        <v>25</v>
      </c>
      <c r="AA76" s="39">
        <f t="shared" si="26"/>
        <v>74</v>
      </c>
      <c r="AB76" s="39">
        <f t="shared" si="27"/>
        <v>0</v>
      </c>
      <c r="AC76" s="39">
        <f t="shared" si="28"/>
        <v>1000</v>
      </c>
      <c r="AD76" s="39">
        <f t="shared" si="29"/>
        <v>25</v>
      </c>
      <c r="AE76" s="39" t="str">
        <f t="shared" si="30"/>
        <v>id=0</v>
      </c>
      <c r="AG76" s="39">
        <f t="shared" si="31"/>
        <v>74</v>
      </c>
      <c r="AH76" s="39">
        <f t="shared" si="32"/>
        <v>0</v>
      </c>
      <c r="AI76" s="39">
        <f t="shared" si="33"/>
        <v>1000</v>
      </c>
      <c r="AJ76" s="39" t="str">
        <f t="shared" si="19"/>
        <v>fill_color=chr8</v>
      </c>
    </row>
    <row r="77" spans="1:36" x14ac:dyDescent="0.25">
      <c r="A77" s="40" t="s">
        <v>472</v>
      </c>
      <c r="B77" s="40">
        <v>75</v>
      </c>
      <c r="C77" s="40">
        <v>75</v>
      </c>
      <c r="D77" s="40">
        <v>0</v>
      </c>
      <c r="E77" s="40">
        <v>1000</v>
      </c>
      <c r="F77" s="40" t="s">
        <v>473</v>
      </c>
      <c r="G77" s="40">
        <v>75</v>
      </c>
      <c r="H77" s="40" t="s">
        <v>461</v>
      </c>
      <c r="I77" s="40">
        <v>25</v>
      </c>
      <c r="J77" s="42" t="s">
        <v>480</v>
      </c>
      <c r="K77" s="42" t="s">
        <v>477</v>
      </c>
      <c r="L77" s="40">
        <v>3</v>
      </c>
      <c r="M77" s="40"/>
      <c r="N77" s="40"/>
      <c r="O77" s="40"/>
      <c r="P77" s="39">
        <f t="shared" si="20"/>
        <v>75</v>
      </c>
      <c r="Q77" s="39">
        <f t="shared" si="21"/>
        <v>0</v>
      </c>
      <c r="R77" s="39">
        <f t="shared" si="22"/>
        <v>1000</v>
      </c>
      <c r="S77" s="39" t="str">
        <f t="shared" si="23"/>
        <v>Regorafenib</v>
      </c>
      <c r="T77" s="39" t="str">
        <f t="shared" si="24"/>
        <v>fda=1,cancer=1,group=3</v>
      </c>
      <c r="W77" s="39" t="s">
        <v>429</v>
      </c>
      <c r="X77" s="39">
        <v>25</v>
      </c>
      <c r="Y77" s="39">
        <f t="shared" si="25"/>
        <v>25</v>
      </c>
      <c r="AA77" s="39">
        <f t="shared" si="26"/>
        <v>75</v>
      </c>
      <c r="AB77" s="39">
        <f t="shared" si="27"/>
        <v>0</v>
      </c>
      <c r="AC77" s="39">
        <f t="shared" si="28"/>
        <v>1000</v>
      </c>
      <c r="AD77" s="39">
        <f t="shared" si="29"/>
        <v>25</v>
      </c>
      <c r="AE77" s="39" t="str">
        <f t="shared" si="30"/>
        <v>id=0</v>
      </c>
      <c r="AG77" s="39">
        <f t="shared" si="31"/>
        <v>75</v>
      </c>
      <c r="AH77" s="39">
        <f t="shared" si="32"/>
        <v>0</v>
      </c>
      <c r="AI77" s="39">
        <f t="shared" si="33"/>
        <v>1000</v>
      </c>
      <c r="AJ77" s="39" t="str">
        <f t="shared" si="19"/>
        <v>fill_color=chr8</v>
      </c>
    </row>
    <row r="78" spans="1:36" x14ac:dyDescent="0.25">
      <c r="A78" s="40" t="s">
        <v>472</v>
      </c>
      <c r="B78" s="40">
        <v>76</v>
      </c>
      <c r="C78" s="40">
        <v>76</v>
      </c>
      <c r="D78" s="40">
        <v>0</v>
      </c>
      <c r="E78" s="40">
        <v>1000</v>
      </c>
      <c r="F78" s="40" t="s">
        <v>473</v>
      </c>
      <c r="G78" s="40">
        <v>76</v>
      </c>
      <c r="H78" s="40" t="s">
        <v>462</v>
      </c>
      <c r="I78" s="40">
        <v>25</v>
      </c>
      <c r="J78" s="42" t="s">
        <v>480</v>
      </c>
      <c r="K78" s="42" t="s">
        <v>477</v>
      </c>
      <c r="L78" s="40">
        <v>3</v>
      </c>
      <c r="M78" s="40"/>
      <c r="N78" s="40"/>
      <c r="O78" s="40"/>
      <c r="P78" s="39">
        <f t="shared" si="20"/>
        <v>76</v>
      </c>
      <c r="Q78" s="39">
        <f t="shared" si="21"/>
        <v>0</v>
      </c>
      <c r="R78" s="39">
        <f t="shared" si="22"/>
        <v>1000</v>
      </c>
      <c r="S78" s="39" t="str">
        <f t="shared" si="23"/>
        <v>Sorafenib</v>
      </c>
      <c r="T78" s="39" t="str">
        <f t="shared" si="24"/>
        <v>fda=1,cancer=1,group=3</v>
      </c>
      <c r="W78" s="39" t="s">
        <v>430</v>
      </c>
      <c r="X78" s="39">
        <v>25</v>
      </c>
      <c r="Y78" s="39">
        <f t="shared" si="25"/>
        <v>25</v>
      </c>
      <c r="AA78" s="39">
        <f t="shared" si="26"/>
        <v>76</v>
      </c>
      <c r="AB78" s="39">
        <f t="shared" si="27"/>
        <v>0</v>
      </c>
      <c r="AC78" s="39">
        <f t="shared" si="28"/>
        <v>1000</v>
      </c>
      <c r="AD78" s="39">
        <f t="shared" si="29"/>
        <v>25</v>
      </c>
      <c r="AE78" s="39" t="str">
        <f t="shared" si="30"/>
        <v>id=0</v>
      </c>
      <c r="AG78" s="39">
        <f t="shared" si="31"/>
        <v>76</v>
      </c>
      <c r="AH78" s="39">
        <f t="shared" si="32"/>
        <v>0</v>
      </c>
      <c r="AI78" s="39">
        <f t="shared" si="33"/>
        <v>1000</v>
      </c>
      <c r="AJ78" s="39" t="str">
        <f t="shared" si="19"/>
        <v>fill_color=chr8</v>
      </c>
    </row>
    <row r="79" spans="1:36" x14ac:dyDescent="0.25">
      <c r="A79" s="40" t="s">
        <v>472</v>
      </c>
      <c r="B79" s="40">
        <v>77</v>
      </c>
      <c r="C79" s="40">
        <v>77</v>
      </c>
      <c r="D79" s="40">
        <v>0</v>
      </c>
      <c r="E79" s="40">
        <v>1000</v>
      </c>
      <c r="F79" s="40" t="s">
        <v>474</v>
      </c>
      <c r="G79" s="40">
        <v>77</v>
      </c>
      <c r="H79" s="40" t="s">
        <v>467</v>
      </c>
      <c r="I79" s="40">
        <v>25</v>
      </c>
      <c r="J79" s="42" t="s">
        <v>480</v>
      </c>
      <c r="K79" s="42" t="s">
        <v>477</v>
      </c>
      <c r="L79" s="40">
        <v>3</v>
      </c>
      <c r="M79" s="40"/>
      <c r="N79" s="40"/>
      <c r="O79" s="40"/>
      <c r="P79" s="39">
        <f t="shared" si="20"/>
        <v>77</v>
      </c>
      <c r="Q79" s="39">
        <f t="shared" si="21"/>
        <v>0</v>
      </c>
      <c r="R79" s="39">
        <f t="shared" si="22"/>
        <v>1000</v>
      </c>
      <c r="S79" s="39" t="str">
        <f t="shared" si="23"/>
        <v>Toremifene_Citrate</v>
      </c>
      <c r="T79" s="39" t="str">
        <f t="shared" si="24"/>
        <v>fda=1,cancer=1,group=3</v>
      </c>
      <c r="W79" s="39" t="s">
        <v>40</v>
      </c>
      <c r="X79" s="39">
        <v>25</v>
      </c>
      <c r="Y79" s="39">
        <f t="shared" si="25"/>
        <v>25</v>
      </c>
      <c r="AA79" s="39">
        <f t="shared" si="26"/>
        <v>77</v>
      </c>
      <c r="AB79" s="39">
        <f t="shared" si="27"/>
        <v>0</v>
      </c>
      <c r="AC79" s="39">
        <f t="shared" si="28"/>
        <v>1000</v>
      </c>
      <c r="AD79" s="39">
        <f t="shared" si="29"/>
        <v>25</v>
      </c>
      <c r="AE79" s="39" t="str">
        <f t="shared" si="30"/>
        <v>id=0</v>
      </c>
      <c r="AG79" s="39">
        <f t="shared" si="31"/>
        <v>77</v>
      </c>
      <c r="AH79" s="39">
        <f t="shared" si="32"/>
        <v>0</v>
      </c>
      <c r="AI79" s="39">
        <f t="shared" si="33"/>
        <v>1000</v>
      </c>
      <c r="AJ79" s="39" t="str">
        <f t="shared" si="19"/>
        <v>fill_color=chr8</v>
      </c>
    </row>
    <row r="80" spans="1:36" x14ac:dyDescent="0.25">
      <c r="A80" s="40" t="s">
        <v>472</v>
      </c>
      <c r="B80" s="40">
        <v>78</v>
      </c>
      <c r="C80" s="40">
        <v>78</v>
      </c>
      <c r="D80" s="40">
        <v>0</v>
      </c>
      <c r="E80" s="40">
        <v>1000</v>
      </c>
      <c r="F80" s="40" t="s">
        <v>474</v>
      </c>
      <c r="G80" s="40">
        <v>78</v>
      </c>
      <c r="H80" s="40" t="s">
        <v>124</v>
      </c>
      <c r="I80" s="40">
        <v>25</v>
      </c>
      <c r="J80" s="42" t="s">
        <v>481</v>
      </c>
      <c r="K80" s="42" t="s">
        <v>477</v>
      </c>
      <c r="L80" s="40">
        <v>3</v>
      </c>
      <c r="M80" s="40"/>
      <c r="N80" s="40"/>
      <c r="O80" s="40"/>
      <c r="P80" s="39">
        <f t="shared" si="20"/>
        <v>78</v>
      </c>
      <c r="Q80" s="39">
        <f t="shared" si="21"/>
        <v>0</v>
      </c>
      <c r="R80" s="39">
        <f t="shared" si="22"/>
        <v>1000</v>
      </c>
      <c r="S80" s="39" t="str">
        <f t="shared" si="23"/>
        <v>Vatalanib</v>
      </c>
      <c r="T80" s="39" t="str">
        <f t="shared" si="24"/>
        <v>fda=0,cancer=1,group=3</v>
      </c>
      <c r="W80" s="39" t="s">
        <v>431</v>
      </c>
      <c r="X80" s="39">
        <v>25</v>
      </c>
      <c r="Y80" s="39">
        <f t="shared" si="25"/>
        <v>25</v>
      </c>
      <c r="AA80" s="39">
        <f t="shared" si="26"/>
        <v>78</v>
      </c>
      <c r="AB80" s="39">
        <f t="shared" si="27"/>
        <v>0</v>
      </c>
      <c r="AC80" s="39">
        <f t="shared" si="28"/>
        <v>1000</v>
      </c>
      <c r="AD80" s="39">
        <f t="shared" si="29"/>
        <v>25</v>
      </c>
      <c r="AE80" s="39" t="str">
        <f t="shared" si="30"/>
        <v>id=0</v>
      </c>
      <c r="AG80" s="39">
        <f t="shared" si="31"/>
        <v>78</v>
      </c>
      <c r="AH80" s="39">
        <f t="shared" si="32"/>
        <v>0</v>
      </c>
      <c r="AI80" s="39">
        <f t="shared" si="33"/>
        <v>1000</v>
      </c>
      <c r="AJ80" s="39" t="str">
        <f t="shared" si="19"/>
        <v>fill_color=chr8</v>
      </c>
    </row>
    <row r="81" spans="1:36" x14ac:dyDescent="0.25">
      <c r="A81" s="40" t="s">
        <v>472</v>
      </c>
      <c r="B81" s="40">
        <v>79</v>
      </c>
      <c r="C81" s="40">
        <v>79</v>
      </c>
      <c r="D81" s="40">
        <v>0</v>
      </c>
      <c r="E81" s="40">
        <v>1000</v>
      </c>
      <c r="F81" s="40" t="s">
        <v>474</v>
      </c>
      <c r="G81" s="40">
        <v>79</v>
      </c>
      <c r="H81" s="40" t="s">
        <v>337</v>
      </c>
      <c r="I81" s="40">
        <v>25</v>
      </c>
      <c r="J81" s="42" t="s">
        <v>480</v>
      </c>
      <c r="K81" s="42" t="s">
        <v>477</v>
      </c>
      <c r="L81" s="40">
        <v>4</v>
      </c>
      <c r="M81" s="40"/>
      <c r="N81" s="40"/>
      <c r="O81" s="40"/>
      <c r="P81" s="39">
        <f t="shared" si="20"/>
        <v>79</v>
      </c>
      <c r="Q81" s="39">
        <f t="shared" si="21"/>
        <v>0</v>
      </c>
      <c r="R81" s="39">
        <f t="shared" si="22"/>
        <v>1000</v>
      </c>
      <c r="S81" s="39" t="str">
        <f t="shared" si="23"/>
        <v>Abitrexate</v>
      </c>
      <c r="T81" s="39" t="str">
        <f t="shared" si="24"/>
        <v>fda=1,cancer=1,group=4</v>
      </c>
      <c r="W81" s="39" t="s">
        <v>432</v>
      </c>
      <c r="X81" s="39">
        <v>25</v>
      </c>
      <c r="Y81" s="39">
        <f t="shared" si="25"/>
        <v>25</v>
      </c>
      <c r="AA81" s="39">
        <f t="shared" si="26"/>
        <v>79</v>
      </c>
      <c r="AB81" s="39">
        <f t="shared" si="27"/>
        <v>0</v>
      </c>
      <c r="AC81" s="39">
        <f t="shared" si="28"/>
        <v>1000</v>
      </c>
      <c r="AD81" s="39">
        <f t="shared" si="29"/>
        <v>25</v>
      </c>
      <c r="AE81" s="39" t="str">
        <f t="shared" si="30"/>
        <v>id=0</v>
      </c>
      <c r="AG81" s="39">
        <f t="shared" si="31"/>
        <v>79</v>
      </c>
      <c r="AH81" s="39">
        <f t="shared" si="32"/>
        <v>0</v>
      </c>
      <c r="AI81" s="39">
        <f t="shared" si="33"/>
        <v>1000</v>
      </c>
      <c r="AJ81" s="39" t="str">
        <f t="shared" si="19"/>
        <v>fill_color=chr12</v>
      </c>
    </row>
    <row r="82" spans="1:36" x14ac:dyDescent="0.25">
      <c r="A82" s="40" t="s">
        <v>472</v>
      </c>
      <c r="B82" s="40">
        <v>80</v>
      </c>
      <c r="C82" s="40">
        <v>80</v>
      </c>
      <c r="D82" s="40">
        <v>0</v>
      </c>
      <c r="E82" s="40">
        <v>1000</v>
      </c>
      <c r="F82" s="40" t="s">
        <v>473</v>
      </c>
      <c r="G82" s="40">
        <v>80</v>
      </c>
      <c r="H82" s="40" t="s">
        <v>440</v>
      </c>
      <c r="I82" s="40">
        <v>25</v>
      </c>
      <c r="J82" s="42" t="s">
        <v>480</v>
      </c>
      <c r="K82" s="42" t="s">
        <v>478</v>
      </c>
      <c r="L82" s="40">
        <v>4</v>
      </c>
      <c r="M82" s="40"/>
      <c r="N82" s="40"/>
      <c r="O82" s="40"/>
      <c r="P82" s="39">
        <f t="shared" si="20"/>
        <v>80</v>
      </c>
      <c r="Q82" s="39">
        <f t="shared" si="21"/>
        <v>0</v>
      </c>
      <c r="R82" s="39">
        <f t="shared" si="22"/>
        <v>1000</v>
      </c>
      <c r="S82" s="39" t="str">
        <f t="shared" si="23"/>
        <v>Itraconazole</v>
      </c>
      <c r="T82" s="39" t="str">
        <f t="shared" si="24"/>
        <v>fda=1,cancer=0,group=4</v>
      </c>
      <c r="W82" s="39" t="s">
        <v>433</v>
      </c>
      <c r="X82" s="39">
        <v>25</v>
      </c>
      <c r="Y82" s="39">
        <f t="shared" si="25"/>
        <v>25</v>
      </c>
      <c r="AA82" s="39">
        <f t="shared" si="26"/>
        <v>80</v>
      </c>
      <c r="AB82" s="39">
        <f t="shared" si="27"/>
        <v>0</v>
      </c>
      <c r="AC82" s="39">
        <f t="shared" si="28"/>
        <v>1000</v>
      </c>
      <c r="AD82" s="39">
        <f t="shared" si="29"/>
        <v>25</v>
      </c>
      <c r="AE82" s="39" t="str">
        <f t="shared" si="30"/>
        <v>id=0</v>
      </c>
      <c r="AG82" s="39">
        <f t="shared" si="31"/>
        <v>80</v>
      </c>
      <c r="AH82" s="39">
        <f t="shared" si="32"/>
        <v>0</v>
      </c>
      <c r="AI82" s="39">
        <f t="shared" si="33"/>
        <v>1000</v>
      </c>
      <c r="AJ82" s="39" t="str">
        <f t="shared" si="19"/>
        <v>fill_color=chr12</v>
      </c>
    </row>
    <row r="83" spans="1:36" x14ac:dyDescent="0.25">
      <c r="A83" s="40" t="s">
        <v>472</v>
      </c>
      <c r="B83" s="40">
        <v>81</v>
      </c>
      <c r="C83" s="40">
        <v>81</v>
      </c>
      <c r="D83" s="40">
        <v>0</v>
      </c>
      <c r="E83" s="40">
        <v>1000</v>
      </c>
      <c r="F83" s="40" t="s">
        <v>474</v>
      </c>
      <c r="G83" s="40">
        <v>81</v>
      </c>
      <c r="H83" s="40" t="s">
        <v>456</v>
      </c>
      <c r="I83" s="40">
        <v>25</v>
      </c>
      <c r="J83" s="42" t="s">
        <v>480</v>
      </c>
      <c r="K83" s="42" t="s">
        <v>477</v>
      </c>
      <c r="L83" s="40">
        <v>4</v>
      </c>
      <c r="M83" s="40"/>
      <c r="N83" s="40"/>
      <c r="O83" s="40"/>
      <c r="P83" s="39">
        <f t="shared" si="20"/>
        <v>81</v>
      </c>
      <c r="Q83" s="39">
        <f t="shared" si="21"/>
        <v>0</v>
      </c>
      <c r="R83" s="39">
        <f t="shared" si="22"/>
        <v>1000</v>
      </c>
      <c r="S83" s="39" t="str">
        <f t="shared" si="23"/>
        <v>Pemetrexed_Disodium</v>
      </c>
      <c r="T83" s="39" t="str">
        <f t="shared" si="24"/>
        <v>fda=1,cancer=1,group=4</v>
      </c>
      <c r="W83" s="39" t="s">
        <v>110</v>
      </c>
      <c r="X83" s="39">
        <v>25</v>
      </c>
      <c r="Y83" s="39">
        <f t="shared" si="25"/>
        <v>25</v>
      </c>
      <c r="AA83" s="39">
        <f t="shared" si="26"/>
        <v>81</v>
      </c>
      <c r="AB83" s="39">
        <f t="shared" si="27"/>
        <v>0</v>
      </c>
      <c r="AC83" s="39">
        <f t="shared" si="28"/>
        <v>1000</v>
      </c>
      <c r="AD83" s="39">
        <f t="shared" si="29"/>
        <v>25</v>
      </c>
      <c r="AE83" s="39" t="str">
        <f t="shared" si="30"/>
        <v>id=0</v>
      </c>
      <c r="AG83" s="56">
        <f t="shared" si="31"/>
        <v>81</v>
      </c>
      <c r="AH83" s="56">
        <f t="shared" si="32"/>
        <v>0</v>
      </c>
      <c r="AI83" s="56">
        <f t="shared" si="33"/>
        <v>1000</v>
      </c>
      <c r="AJ83" s="56" t="str">
        <f t="shared" si="19"/>
        <v>fill_color=chr12</v>
      </c>
    </row>
    <row r="84" spans="1:36" x14ac:dyDescent="0.25">
      <c r="A84" s="40" t="s">
        <v>472</v>
      </c>
      <c r="B84" s="40">
        <v>82</v>
      </c>
      <c r="C84" s="40">
        <v>82</v>
      </c>
      <c r="D84" s="40">
        <v>0</v>
      </c>
      <c r="E84" s="40">
        <v>1000</v>
      </c>
      <c r="F84" s="40" t="s">
        <v>473</v>
      </c>
      <c r="G84" s="40">
        <v>82</v>
      </c>
      <c r="H84" s="40" t="s">
        <v>355</v>
      </c>
      <c r="I84" s="40">
        <v>25</v>
      </c>
      <c r="J84" s="42" t="s">
        <v>480</v>
      </c>
      <c r="K84" s="42" t="s">
        <v>478</v>
      </c>
      <c r="L84" s="40">
        <v>4</v>
      </c>
      <c r="M84" s="40"/>
      <c r="N84" s="40"/>
      <c r="O84" s="40"/>
      <c r="P84" s="39">
        <f t="shared" si="20"/>
        <v>82</v>
      </c>
      <c r="Q84" s="39">
        <f t="shared" si="21"/>
        <v>0</v>
      </c>
      <c r="R84" s="39">
        <f t="shared" si="22"/>
        <v>1000</v>
      </c>
      <c r="S84" s="39" t="str">
        <f t="shared" si="23"/>
        <v>Phenylbutazone</v>
      </c>
      <c r="T84" s="39" t="str">
        <f t="shared" si="24"/>
        <v>fda=1,cancer=0,group=4</v>
      </c>
      <c r="W84" s="39" t="s">
        <v>434</v>
      </c>
      <c r="X84" s="39">
        <v>25</v>
      </c>
      <c r="Y84" s="39">
        <f t="shared" si="25"/>
        <v>25</v>
      </c>
      <c r="AA84" s="39">
        <f t="shared" si="26"/>
        <v>82</v>
      </c>
      <c r="AB84" s="39">
        <f t="shared" si="27"/>
        <v>0</v>
      </c>
      <c r="AC84" s="39">
        <f t="shared" si="28"/>
        <v>1000</v>
      </c>
      <c r="AD84" s="39">
        <f t="shared" si="29"/>
        <v>25</v>
      </c>
      <c r="AE84" s="39" t="str">
        <f t="shared" si="30"/>
        <v>id=0</v>
      </c>
      <c r="AG84" s="39">
        <f t="shared" si="31"/>
        <v>82</v>
      </c>
      <c r="AH84" s="39">
        <f t="shared" si="32"/>
        <v>0</v>
      </c>
      <c r="AI84" s="39">
        <f t="shared" si="33"/>
        <v>1000</v>
      </c>
      <c r="AJ84" s="39" t="str">
        <f t="shared" si="19"/>
        <v>fill_color=chr12</v>
      </c>
    </row>
    <row r="85" spans="1:36" x14ac:dyDescent="0.25">
      <c r="A85" s="40" t="s">
        <v>472</v>
      </c>
      <c r="B85" s="40">
        <v>83</v>
      </c>
      <c r="C85" s="40">
        <v>83</v>
      </c>
      <c r="D85" s="40">
        <v>0</v>
      </c>
      <c r="E85" s="40">
        <v>1000</v>
      </c>
      <c r="F85" s="40" t="s">
        <v>473</v>
      </c>
      <c r="G85" s="40">
        <v>83</v>
      </c>
      <c r="H85" s="40" t="s">
        <v>459</v>
      </c>
      <c r="I85" s="40">
        <v>25</v>
      </c>
      <c r="J85" s="42" t="s">
        <v>481</v>
      </c>
      <c r="K85" s="42" t="s">
        <v>477</v>
      </c>
      <c r="L85" s="40">
        <v>4</v>
      </c>
      <c r="M85" s="40"/>
      <c r="N85" s="40"/>
      <c r="O85" s="40"/>
      <c r="P85" s="39">
        <f t="shared" si="20"/>
        <v>83</v>
      </c>
      <c r="Q85" s="39">
        <f t="shared" si="21"/>
        <v>0</v>
      </c>
      <c r="R85" s="39">
        <f t="shared" si="22"/>
        <v>1000</v>
      </c>
      <c r="S85" s="39" t="str">
        <f t="shared" si="23"/>
        <v>Proadifen_Hydrochloride</v>
      </c>
      <c r="T85" s="39" t="str">
        <f t="shared" si="24"/>
        <v>fda=0,cancer=1,group=4</v>
      </c>
      <c r="W85" s="39" t="s">
        <v>435</v>
      </c>
      <c r="X85" s="39">
        <v>25</v>
      </c>
      <c r="Y85" s="39">
        <f t="shared" si="25"/>
        <v>25</v>
      </c>
      <c r="AA85" s="39">
        <f t="shared" si="26"/>
        <v>83</v>
      </c>
      <c r="AB85" s="39">
        <f t="shared" si="27"/>
        <v>0</v>
      </c>
      <c r="AC85" s="39">
        <f t="shared" si="28"/>
        <v>1000</v>
      </c>
      <c r="AD85" s="39">
        <f t="shared" si="29"/>
        <v>25</v>
      </c>
      <c r="AE85" s="39" t="str">
        <f t="shared" si="30"/>
        <v>id=0</v>
      </c>
      <c r="AG85" s="39">
        <f t="shared" si="31"/>
        <v>83</v>
      </c>
      <c r="AH85" s="39">
        <f t="shared" si="32"/>
        <v>0</v>
      </c>
      <c r="AI85" s="39">
        <f t="shared" si="33"/>
        <v>1000</v>
      </c>
      <c r="AJ85" s="39" t="str">
        <f t="shared" si="19"/>
        <v>fill_color=chr12</v>
      </c>
    </row>
    <row r="86" spans="1:36" x14ac:dyDescent="0.25">
      <c r="A86" s="40" t="s">
        <v>472</v>
      </c>
      <c r="B86" s="40">
        <v>84</v>
      </c>
      <c r="C86" s="40">
        <v>84</v>
      </c>
      <c r="D86" s="40">
        <v>0</v>
      </c>
      <c r="E86" s="40">
        <v>1000</v>
      </c>
      <c r="F86" s="40" t="s">
        <v>473</v>
      </c>
      <c r="G86" s="40">
        <v>84</v>
      </c>
      <c r="H86" s="40" t="s">
        <v>397</v>
      </c>
      <c r="I86" s="40">
        <v>7.6</v>
      </c>
      <c r="J86" s="42" t="s">
        <v>480</v>
      </c>
      <c r="K86" s="42" t="s">
        <v>478</v>
      </c>
      <c r="L86" s="40">
        <v>5</v>
      </c>
      <c r="M86" s="40"/>
      <c r="N86" s="40"/>
      <c r="O86" s="40"/>
      <c r="P86" s="39">
        <f t="shared" si="20"/>
        <v>84</v>
      </c>
      <c r="Q86" s="39">
        <f t="shared" si="21"/>
        <v>0</v>
      </c>
      <c r="R86" s="39">
        <f t="shared" si="22"/>
        <v>1000</v>
      </c>
      <c r="S86" s="39" t="str">
        <f t="shared" si="23"/>
        <v>Cinacalcet_HCl</v>
      </c>
      <c r="T86" s="39" t="str">
        <f t="shared" si="24"/>
        <v>fda=1,cancer=0,group=5</v>
      </c>
      <c r="W86" s="39" t="s">
        <v>436</v>
      </c>
      <c r="X86" s="39">
        <v>25</v>
      </c>
      <c r="Y86" s="39">
        <f t="shared" si="25"/>
        <v>7.6</v>
      </c>
      <c r="AA86" s="39">
        <f t="shared" si="26"/>
        <v>84</v>
      </c>
      <c r="AB86" s="39">
        <f t="shared" si="27"/>
        <v>0</v>
      </c>
      <c r="AC86" s="39">
        <f t="shared" si="28"/>
        <v>1000</v>
      </c>
      <c r="AD86" s="39">
        <f t="shared" si="29"/>
        <v>7.6</v>
      </c>
      <c r="AE86" s="39" t="str">
        <f t="shared" si="30"/>
        <v>id=1</v>
      </c>
      <c r="AG86" s="39">
        <f t="shared" si="31"/>
        <v>84</v>
      </c>
      <c r="AH86" s="39">
        <f t="shared" si="32"/>
        <v>0</v>
      </c>
      <c r="AI86" s="39">
        <f t="shared" si="33"/>
        <v>1000</v>
      </c>
      <c r="AJ86" s="39" t="str">
        <f t="shared" si="19"/>
        <v>fill_color=chr15</v>
      </c>
    </row>
    <row r="87" spans="1:36" x14ac:dyDescent="0.25">
      <c r="A87" s="40" t="s">
        <v>472</v>
      </c>
      <c r="B87" s="40">
        <v>85</v>
      </c>
      <c r="C87" s="40">
        <v>85</v>
      </c>
      <c r="D87" s="40">
        <v>0</v>
      </c>
      <c r="E87" s="40">
        <v>1000</v>
      </c>
      <c r="F87" s="40" t="s">
        <v>474</v>
      </c>
      <c r="G87" s="40">
        <v>85</v>
      </c>
      <c r="H87" s="40" t="s">
        <v>405</v>
      </c>
      <c r="I87" s="40">
        <v>25</v>
      </c>
      <c r="J87" s="42" t="s">
        <v>481</v>
      </c>
      <c r="K87" s="42" t="s">
        <v>477</v>
      </c>
      <c r="L87" s="40">
        <v>5</v>
      </c>
      <c r="M87" s="40"/>
      <c r="N87" s="40"/>
      <c r="O87" s="40"/>
      <c r="P87" s="39">
        <f t="shared" si="20"/>
        <v>85</v>
      </c>
      <c r="Q87" s="39">
        <f t="shared" si="21"/>
        <v>0</v>
      </c>
      <c r="R87" s="39">
        <f t="shared" si="22"/>
        <v>1000</v>
      </c>
      <c r="S87" s="39" t="str">
        <f t="shared" si="23"/>
        <v>Ammonium_Tetramolybdate</v>
      </c>
      <c r="T87" s="39" t="str">
        <f t="shared" si="24"/>
        <v>fda=0,cancer=1,group=5</v>
      </c>
      <c r="W87" s="39" t="s">
        <v>437</v>
      </c>
      <c r="X87" s="39">
        <v>25</v>
      </c>
      <c r="Y87" s="39">
        <f t="shared" si="25"/>
        <v>25</v>
      </c>
      <c r="AA87" s="39">
        <f t="shared" si="26"/>
        <v>85</v>
      </c>
      <c r="AB87" s="39">
        <f t="shared" si="27"/>
        <v>0</v>
      </c>
      <c r="AC87" s="39">
        <f t="shared" si="28"/>
        <v>1000</v>
      </c>
      <c r="AD87" s="39">
        <f t="shared" si="29"/>
        <v>25</v>
      </c>
      <c r="AE87" s="39" t="str">
        <f t="shared" si="30"/>
        <v>id=0</v>
      </c>
      <c r="AG87" s="39">
        <f t="shared" si="31"/>
        <v>85</v>
      </c>
      <c r="AH87" s="39">
        <f t="shared" si="32"/>
        <v>0</v>
      </c>
      <c r="AI87" s="39">
        <f t="shared" si="33"/>
        <v>1000</v>
      </c>
      <c r="AJ87" s="39" t="str">
        <f t="shared" si="19"/>
        <v>fill_color=chr15</v>
      </c>
    </row>
    <row r="88" spans="1:36" x14ac:dyDescent="0.25">
      <c r="A88" s="40" t="s">
        <v>472</v>
      </c>
      <c r="B88" s="40">
        <v>86</v>
      </c>
      <c r="C88" s="40">
        <v>86</v>
      </c>
      <c r="D88" s="40">
        <v>0</v>
      </c>
      <c r="E88" s="40">
        <v>1000</v>
      </c>
      <c r="F88" s="40" t="s">
        <v>473</v>
      </c>
      <c r="G88" s="40">
        <v>86</v>
      </c>
      <c r="H88" s="40" t="s">
        <v>432</v>
      </c>
      <c r="I88" s="40">
        <v>25</v>
      </c>
      <c r="J88" s="42" t="s">
        <v>480</v>
      </c>
      <c r="K88" s="42" t="s">
        <v>478</v>
      </c>
      <c r="L88" s="40">
        <v>5</v>
      </c>
      <c r="M88" s="40"/>
      <c r="N88" s="40"/>
      <c r="O88" s="40"/>
      <c r="P88" s="39">
        <f t="shared" si="20"/>
        <v>86</v>
      </c>
      <c r="Q88" s="39">
        <f t="shared" si="21"/>
        <v>0</v>
      </c>
      <c r="R88" s="39">
        <f t="shared" si="22"/>
        <v>1000</v>
      </c>
      <c r="S88" s="39" t="str">
        <f t="shared" si="23"/>
        <v>Flunarizine_2hcl</v>
      </c>
      <c r="T88" s="39" t="str">
        <f t="shared" si="24"/>
        <v>fda=1,cancer=0,group=5</v>
      </c>
      <c r="W88" s="39" t="s">
        <v>109</v>
      </c>
      <c r="X88" s="39">
        <v>25</v>
      </c>
      <c r="Y88" s="39">
        <f t="shared" si="25"/>
        <v>25</v>
      </c>
      <c r="AA88" s="39">
        <f t="shared" si="26"/>
        <v>86</v>
      </c>
      <c r="AB88" s="39">
        <f t="shared" si="27"/>
        <v>0</v>
      </c>
      <c r="AC88" s="39">
        <f t="shared" si="28"/>
        <v>1000</v>
      </c>
      <c r="AD88" s="39">
        <f t="shared" si="29"/>
        <v>25</v>
      </c>
      <c r="AE88" s="39" t="str">
        <f t="shared" si="30"/>
        <v>id=0</v>
      </c>
      <c r="AG88" s="56">
        <f t="shared" si="31"/>
        <v>86</v>
      </c>
      <c r="AH88" s="56">
        <f t="shared" si="32"/>
        <v>0</v>
      </c>
      <c r="AI88" s="56">
        <f t="shared" si="33"/>
        <v>1000</v>
      </c>
      <c r="AJ88" s="56" t="str">
        <f t="shared" si="19"/>
        <v>fill_color=chr15</v>
      </c>
    </row>
    <row r="89" spans="1:36" x14ac:dyDescent="0.25">
      <c r="A89" s="40" t="s">
        <v>472</v>
      </c>
      <c r="B89" s="40">
        <v>87</v>
      </c>
      <c r="C89" s="40">
        <v>87</v>
      </c>
      <c r="D89" s="40">
        <v>0</v>
      </c>
      <c r="E89" s="40">
        <v>1000</v>
      </c>
      <c r="F89" s="40" t="s">
        <v>474</v>
      </c>
      <c r="G89" s="40">
        <v>87</v>
      </c>
      <c r="H89" s="40" t="s">
        <v>138</v>
      </c>
      <c r="I89" s="40">
        <v>25</v>
      </c>
      <c r="J89" s="42" t="s">
        <v>480</v>
      </c>
      <c r="K89" s="42" t="s">
        <v>478</v>
      </c>
      <c r="L89" s="40">
        <v>5</v>
      </c>
      <c r="M89" s="40"/>
      <c r="N89" s="40"/>
      <c r="O89" s="40"/>
      <c r="P89" s="39">
        <f t="shared" si="20"/>
        <v>87</v>
      </c>
      <c r="Q89" s="39">
        <f t="shared" si="21"/>
        <v>0</v>
      </c>
      <c r="R89" s="39">
        <f t="shared" si="22"/>
        <v>1000</v>
      </c>
      <c r="S89" s="39" t="str">
        <f t="shared" si="23"/>
        <v>Lamotrigine</v>
      </c>
      <c r="T89" s="39" t="str">
        <f t="shared" si="24"/>
        <v>fda=1,cancer=0,group=5</v>
      </c>
      <c r="W89" s="39" t="s">
        <v>438</v>
      </c>
      <c r="X89" s="39">
        <v>25</v>
      </c>
      <c r="Y89" s="39">
        <f t="shared" si="25"/>
        <v>25</v>
      </c>
      <c r="AA89" s="39">
        <f t="shared" si="26"/>
        <v>87</v>
      </c>
      <c r="AB89" s="39">
        <f t="shared" si="27"/>
        <v>0</v>
      </c>
      <c r="AC89" s="39">
        <f t="shared" si="28"/>
        <v>1000</v>
      </c>
      <c r="AD89" s="39">
        <f t="shared" si="29"/>
        <v>25</v>
      </c>
      <c r="AE89" s="39" t="str">
        <f t="shared" si="30"/>
        <v>id=0</v>
      </c>
      <c r="AG89" s="39">
        <f t="shared" si="31"/>
        <v>87</v>
      </c>
      <c r="AH89" s="39">
        <f t="shared" si="32"/>
        <v>0</v>
      </c>
      <c r="AI89" s="39">
        <f t="shared" si="33"/>
        <v>1000</v>
      </c>
      <c r="AJ89" s="39" t="str">
        <f t="shared" si="19"/>
        <v>fill_color=chr15</v>
      </c>
    </row>
    <row r="90" spans="1:36" x14ac:dyDescent="0.25">
      <c r="A90" s="40" t="s">
        <v>472</v>
      </c>
      <c r="B90" s="40">
        <v>88</v>
      </c>
      <c r="C90" s="40">
        <v>88</v>
      </c>
      <c r="D90" s="40">
        <v>0</v>
      </c>
      <c r="E90" s="40">
        <v>1000</v>
      </c>
      <c r="F90" s="40" t="s">
        <v>474</v>
      </c>
      <c r="G90" s="40">
        <v>88</v>
      </c>
      <c r="H90" s="40" t="s">
        <v>359</v>
      </c>
      <c r="I90" s="40">
        <v>25</v>
      </c>
      <c r="J90" s="42" t="s">
        <v>480</v>
      </c>
      <c r="K90" s="42" t="s">
        <v>478</v>
      </c>
      <c r="L90" s="40">
        <v>5</v>
      </c>
      <c r="M90" s="40"/>
      <c r="N90" s="40"/>
      <c r="O90" s="40"/>
      <c r="P90" s="39">
        <f t="shared" si="20"/>
        <v>88</v>
      </c>
      <c r="Q90" s="39">
        <f t="shared" si="21"/>
        <v>0</v>
      </c>
      <c r="R90" s="39">
        <f t="shared" si="22"/>
        <v>1000</v>
      </c>
      <c r="S90" s="39" t="str">
        <f t="shared" si="23"/>
        <v>Nilvadipine</v>
      </c>
      <c r="T90" s="39" t="str">
        <f t="shared" si="24"/>
        <v>fda=1,cancer=0,group=5</v>
      </c>
      <c r="W90" s="39" t="s">
        <v>44</v>
      </c>
      <c r="X90" s="39">
        <v>25</v>
      </c>
      <c r="Y90" s="39">
        <f t="shared" si="25"/>
        <v>25</v>
      </c>
      <c r="AA90" s="39">
        <f t="shared" si="26"/>
        <v>88</v>
      </c>
      <c r="AB90" s="39">
        <f t="shared" si="27"/>
        <v>0</v>
      </c>
      <c r="AC90" s="39">
        <f t="shared" si="28"/>
        <v>1000</v>
      </c>
      <c r="AD90" s="39">
        <f t="shared" si="29"/>
        <v>25</v>
      </c>
      <c r="AE90" s="39" t="str">
        <f t="shared" si="30"/>
        <v>id=0</v>
      </c>
      <c r="AG90" s="39">
        <f t="shared" si="31"/>
        <v>88</v>
      </c>
      <c r="AH90" s="39">
        <f t="shared" si="32"/>
        <v>0</v>
      </c>
      <c r="AI90" s="39">
        <f t="shared" si="33"/>
        <v>1000</v>
      </c>
      <c r="AJ90" s="39" t="str">
        <f t="shared" si="19"/>
        <v>fill_color=chr15</v>
      </c>
    </row>
    <row r="91" spans="1:36" x14ac:dyDescent="0.25">
      <c r="A91" s="40" t="s">
        <v>472</v>
      </c>
      <c r="B91" s="40">
        <v>89</v>
      </c>
      <c r="C91" s="40">
        <v>89</v>
      </c>
      <c r="D91" s="40">
        <v>0</v>
      </c>
      <c r="E91" s="40">
        <v>1000</v>
      </c>
      <c r="F91" s="40" t="s">
        <v>474</v>
      </c>
      <c r="G91" s="40">
        <v>89</v>
      </c>
      <c r="H91" s="40" t="s">
        <v>150</v>
      </c>
      <c r="I91" s="40">
        <v>25</v>
      </c>
      <c r="J91" s="42" t="s">
        <v>480</v>
      </c>
      <c r="K91" s="42" t="s">
        <v>478</v>
      </c>
      <c r="L91" s="40">
        <v>5</v>
      </c>
      <c r="M91" s="40"/>
      <c r="N91" s="40"/>
      <c r="O91" s="40"/>
      <c r="P91" s="39">
        <f t="shared" si="20"/>
        <v>89</v>
      </c>
      <c r="Q91" s="39">
        <f t="shared" si="21"/>
        <v>0</v>
      </c>
      <c r="R91" s="39">
        <f t="shared" si="22"/>
        <v>1000</v>
      </c>
      <c r="S91" s="39" t="str">
        <f t="shared" si="23"/>
        <v>Tolbutamide</v>
      </c>
      <c r="T91" s="39" t="str">
        <f t="shared" si="24"/>
        <v>fda=1,cancer=0,group=5</v>
      </c>
      <c r="W91" s="39" t="s">
        <v>439</v>
      </c>
      <c r="X91" s="39">
        <v>25</v>
      </c>
      <c r="Y91" s="39">
        <f t="shared" si="25"/>
        <v>25</v>
      </c>
      <c r="AA91" s="39">
        <f t="shared" si="26"/>
        <v>89</v>
      </c>
      <c r="AB91" s="39">
        <f t="shared" si="27"/>
        <v>0</v>
      </c>
      <c r="AC91" s="39">
        <f t="shared" si="28"/>
        <v>1000</v>
      </c>
      <c r="AD91" s="39">
        <f t="shared" si="29"/>
        <v>25</v>
      </c>
      <c r="AE91" s="39" t="str">
        <f t="shared" si="30"/>
        <v>id=0</v>
      </c>
      <c r="AG91" s="39">
        <f t="shared" si="31"/>
        <v>89</v>
      </c>
      <c r="AH91" s="39">
        <f t="shared" si="32"/>
        <v>0</v>
      </c>
      <c r="AI91" s="39">
        <f t="shared" si="33"/>
        <v>1000</v>
      </c>
      <c r="AJ91" s="39" t="str">
        <f t="shared" si="19"/>
        <v>fill_color=chr15</v>
      </c>
    </row>
    <row r="92" spans="1:36" x14ac:dyDescent="0.25">
      <c r="A92" s="40" t="s">
        <v>472</v>
      </c>
      <c r="B92" s="40">
        <v>90</v>
      </c>
      <c r="C92" s="40">
        <v>90</v>
      </c>
      <c r="D92" s="40">
        <v>0</v>
      </c>
      <c r="E92" s="40">
        <v>1000</v>
      </c>
      <c r="F92" s="40" t="s">
        <v>473</v>
      </c>
      <c r="G92" s="40">
        <v>90</v>
      </c>
      <c r="H92" s="40" t="s">
        <v>336</v>
      </c>
      <c r="I92" s="40">
        <v>25</v>
      </c>
      <c r="J92" s="42" t="s">
        <v>481</v>
      </c>
      <c r="K92" s="42" t="s">
        <v>477</v>
      </c>
      <c r="L92" s="40">
        <v>6</v>
      </c>
      <c r="M92" s="40"/>
      <c r="N92" s="40"/>
      <c r="O92" s="40"/>
      <c r="P92" s="39">
        <f t="shared" si="20"/>
        <v>90</v>
      </c>
      <c r="Q92" s="39">
        <f t="shared" si="21"/>
        <v>0</v>
      </c>
      <c r="R92" s="39">
        <f t="shared" si="22"/>
        <v>1000</v>
      </c>
      <c r="S92" s="39" t="str">
        <f t="shared" si="23"/>
        <v>10-Dab</v>
      </c>
      <c r="T92" s="39" t="str">
        <f t="shared" si="24"/>
        <v>fda=0,cancer=1,group=6</v>
      </c>
      <c r="W92" s="39" t="s">
        <v>45</v>
      </c>
      <c r="X92" s="39">
        <v>25</v>
      </c>
      <c r="Y92" s="39">
        <f t="shared" si="25"/>
        <v>25</v>
      </c>
      <c r="AA92" s="39">
        <f t="shared" si="26"/>
        <v>90</v>
      </c>
      <c r="AB92" s="39">
        <f t="shared" si="27"/>
        <v>0</v>
      </c>
      <c r="AC92" s="39">
        <f t="shared" si="28"/>
        <v>1000</v>
      </c>
      <c r="AD92" s="39">
        <f t="shared" si="29"/>
        <v>25</v>
      </c>
      <c r="AE92" s="39" t="str">
        <f t="shared" si="30"/>
        <v>id=0</v>
      </c>
      <c r="AG92" s="39">
        <f t="shared" si="31"/>
        <v>90</v>
      </c>
      <c r="AH92" s="39">
        <f t="shared" si="32"/>
        <v>0</v>
      </c>
      <c r="AI92" s="39">
        <f t="shared" si="33"/>
        <v>1000</v>
      </c>
      <c r="AJ92" s="39" t="str">
        <f t="shared" si="19"/>
        <v>fill_color=chr18</v>
      </c>
    </row>
    <row r="93" spans="1:36" x14ac:dyDescent="0.25">
      <c r="A93" s="40" t="s">
        <v>472</v>
      </c>
      <c r="B93" s="40">
        <v>91</v>
      </c>
      <c r="C93" s="40">
        <v>91</v>
      </c>
      <c r="D93" s="40">
        <v>0</v>
      </c>
      <c r="E93" s="40">
        <v>1000</v>
      </c>
      <c r="F93" s="40" t="s">
        <v>474</v>
      </c>
      <c r="G93" s="40">
        <v>91</v>
      </c>
      <c r="H93" s="40" t="s">
        <v>424</v>
      </c>
      <c r="I93" s="40">
        <v>25</v>
      </c>
      <c r="J93" s="42" t="s">
        <v>480</v>
      </c>
      <c r="K93" s="42" t="s">
        <v>477</v>
      </c>
      <c r="L93" s="40">
        <v>6</v>
      </c>
      <c r="M93" s="40"/>
      <c r="N93" s="40"/>
      <c r="O93" s="40"/>
      <c r="P93" s="39">
        <f t="shared" si="20"/>
        <v>91</v>
      </c>
      <c r="Q93" s="39">
        <f t="shared" si="21"/>
        <v>0</v>
      </c>
      <c r="R93" s="39">
        <f t="shared" si="22"/>
        <v>1000</v>
      </c>
      <c r="S93" s="39" t="str">
        <f t="shared" si="23"/>
        <v>Docetaxel</v>
      </c>
      <c r="T93" s="39" t="str">
        <f t="shared" si="24"/>
        <v>fda=1,cancer=1,group=6</v>
      </c>
      <c r="W93" s="39" t="s">
        <v>440</v>
      </c>
      <c r="X93" s="39">
        <v>25</v>
      </c>
      <c r="Y93" s="39">
        <f t="shared" si="25"/>
        <v>25</v>
      </c>
      <c r="AA93" s="39">
        <f t="shared" si="26"/>
        <v>91</v>
      </c>
      <c r="AB93" s="39">
        <f t="shared" si="27"/>
        <v>0</v>
      </c>
      <c r="AC93" s="39">
        <f t="shared" si="28"/>
        <v>1000</v>
      </c>
      <c r="AD93" s="39">
        <f t="shared" si="29"/>
        <v>25</v>
      </c>
      <c r="AE93" s="39" t="str">
        <f t="shared" si="30"/>
        <v>id=0</v>
      </c>
      <c r="AG93" s="39">
        <f t="shared" si="31"/>
        <v>91</v>
      </c>
      <c r="AH93" s="39">
        <f t="shared" si="32"/>
        <v>0</v>
      </c>
      <c r="AI93" s="39">
        <f t="shared" si="33"/>
        <v>1000</v>
      </c>
      <c r="AJ93" s="39" t="str">
        <f t="shared" si="19"/>
        <v>fill_color=chr18</v>
      </c>
    </row>
    <row r="94" spans="1:36" x14ac:dyDescent="0.25">
      <c r="A94" s="40" t="s">
        <v>472</v>
      </c>
      <c r="B94" s="40">
        <v>92</v>
      </c>
      <c r="C94" s="40">
        <v>92</v>
      </c>
      <c r="D94" s="40">
        <v>0</v>
      </c>
      <c r="E94" s="40">
        <v>1000</v>
      </c>
      <c r="F94" s="40" t="s">
        <v>473</v>
      </c>
      <c r="G94" s="40">
        <v>92</v>
      </c>
      <c r="H94" s="40" t="s">
        <v>38</v>
      </c>
      <c r="I94" s="40">
        <v>25</v>
      </c>
      <c r="J94" s="42" t="s">
        <v>480</v>
      </c>
      <c r="K94" s="42" t="s">
        <v>477</v>
      </c>
      <c r="L94" s="40">
        <v>6</v>
      </c>
      <c r="M94" s="40"/>
      <c r="N94" s="40"/>
      <c r="O94" s="40"/>
      <c r="P94" s="39">
        <f t="shared" si="20"/>
        <v>92</v>
      </c>
      <c r="Q94" s="39">
        <f t="shared" si="21"/>
        <v>0</v>
      </c>
      <c r="R94" s="39">
        <f t="shared" si="22"/>
        <v>1000</v>
      </c>
      <c r="S94" s="39" t="str">
        <f t="shared" si="23"/>
        <v>Estramustine</v>
      </c>
      <c r="T94" s="39" t="str">
        <f t="shared" si="24"/>
        <v>fda=1,cancer=1,group=6</v>
      </c>
      <c r="W94" s="39" t="s">
        <v>138</v>
      </c>
      <c r="X94" s="39">
        <v>25</v>
      </c>
      <c r="Y94" s="39">
        <f t="shared" si="25"/>
        <v>25</v>
      </c>
      <c r="AA94" s="39">
        <f t="shared" si="26"/>
        <v>92</v>
      </c>
      <c r="AB94" s="39">
        <f t="shared" si="27"/>
        <v>0</v>
      </c>
      <c r="AC94" s="39">
        <f t="shared" si="28"/>
        <v>1000</v>
      </c>
      <c r="AD94" s="39">
        <f t="shared" si="29"/>
        <v>25</v>
      </c>
      <c r="AE94" s="39" t="str">
        <f t="shared" si="30"/>
        <v>id=0</v>
      </c>
      <c r="AG94" s="56">
        <f t="shared" si="31"/>
        <v>92</v>
      </c>
      <c r="AH94" s="56">
        <f t="shared" si="32"/>
        <v>0</v>
      </c>
      <c r="AI94" s="56">
        <f t="shared" si="33"/>
        <v>1000</v>
      </c>
      <c r="AJ94" s="56" t="str">
        <f t="shared" si="19"/>
        <v>fill_color=chr18</v>
      </c>
    </row>
    <row r="95" spans="1:36" x14ac:dyDescent="0.25">
      <c r="A95" s="40" t="s">
        <v>472</v>
      </c>
      <c r="B95" s="40">
        <v>93</v>
      </c>
      <c r="C95" s="40">
        <v>93</v>
      </c>
      <c r="D95" s="40">
        <v>0</v>
      </c>
      <c r="E95" s="40">
        <v>1000</v>
      </c>
      <c r="F95" s="40" t="s">
        <v>473</v>
      </c>
      <c r="G95" s="40">
        <v>93</v>
      </c>
      <c r="H95" s="40" t="s">
        <v>356</v>
      </c>
      <c r="I95" s="40">
        <v>25</v>
      </c>
      <c r="J95" s="42" t="s">
        <v>480</v>
      </c>
      <c r="K95" s="42" t="s">
        <v>477</v>
      </c>
      <c r="L95" s="40">
        <v>6</v>
      </c>
      <c r="M95" s="40"/>
      <c r="N95" s="40"/>
      <c r="O95" s="40"/>
      <c r="P95" s="39">
        <f t="shared" si="20"/>
        <v>93</v>
      </c>
      <c r="Q95" s="39">
        <f t="shared" si="21"/>
        <v>0</v>
      </c>
      <c r="R95" s="39">
        <f t="shared" si="22"/>
        <v>1000</v>
      </c>
      <c r="S95" s="39" t="str">
        <f t="shared" si="23"/>
        <v>Paclitaxel</v>
      </c>
      <c r="T95" s="39" t="str">
        <f t="shared" si="24"/>
        <v>fda=1,cancer=1,group=6</v>
      </c>
      <c r="W95" s="39" t="s">
        <v>441</v>
      </c>
      <c r="X95" s="39">
        <v>25</v>
      </c>
      <c r="Y95" s="39">
        <f t="shared" si="25"/>
        <v>25</v>
      </c>
      <c r="AA95" s="39">
        <f t="shared" si="26"/>
        <v>93</v>
      </c>
      <c r="AB95" s="39">
        <f t="shared" si="27"/>
        <v>0</v>
      </c>
      <c r="AC95" s="39">
        <f t="shared" si="28"/>
        <v>1000</v>
      </c>
      <c r="AD95" s="39">
        <f t="shared" si="29"/>
        <v>25</v>
      </c>
      <c r="AE95" s="39" t="str">
        <f t="shared" si="30"/>
        <v>id=0</v>
      </c>
      <c r="AG95" s="39">
        <f t="shared" si="31"/>
        <v>93</v>
      </c>
      <c r="AH95" s="39">
        <f t="shared" si="32"/>
        <v>0</v>
      </c>
      <c r="AI95" s="39">
        <f t="shared" si="33"/>
        <v>1000</v>
      </c>
      <c r="AJ95" s="39" t="str">
        <f t="shared" si="19"/>
        <v>fill_color=chr18</v>
      </c>
    </row>
    <row r="96" spans="1:36" x14ac:dyDescent="0.25">
      <c r="A96" s="40" t="s">
        <v>472</v>
      </c>
      <c r="B96" s="40">
        <v>94</v>
      </c>
      <c r="C96" s="40">
        <v>94</v>
      </c>
      <c r="D96" s="40">
        <v>0</v>
      </c>
      <c r="E96" s="40">
        <v>1000</v>
      </c>
      <c r="F96" s="40" t="s">
        <v>474</v>
      </c>
      <c r="G96" s="40">
        <v>94</v>
      </c>
      <c r="H96" s="40" t="s">
        <v>61</v>
      </c>
      <c r="I96" s="40">
        <v>25</v>
      </c>
      <c r="J96" s="42" t="s">
        <v>480</v>
      </c>
      <c r="K96" s="42" t="s">
        <v>477</v>
      </c>
      <c r="L96" s="40">
        <v>6</v>
      </c>
      <c r="M96" s="40"/>
      <c r="N96" s="40"/>
      <c r="O96" s="40"/>
      <c r="P96" s="39">
        <f t="shared" si="20"/>
        <v>94</v>
      </c>
      <c r="Q96" s="39">
        <f t="shared" si="21"/>
        <v>0</v>
      </c>
      <c r="R96" s="39">
        <f t="shared" si="22"/>
        <v>1000</v>
      </c>
      <c r="S96" s="39" t="str">
        <f t="shared" si="23"/>
        <v>Vincristine</v>
      </c>
      <c r="T96" s="39" t="str">
        <f t="shared" si="24"/>
        <v>fda=1,cancer=1,group=6</v>
      </c>
      <c r="W96" s="39" t="s">
        <v>74</v>
      </c>
      <c r="X96" s="39">
        <v>25</v>
      </c>
      <c r="Y96" s="39">
        <f t="shared" si="25"/>
        <v>25</v>
      </c>
      <c r="AA96" s="39">
        <f t="shared" si="26"/>
        <v>94</v>
      </c>
      <c r="AB96" s="39">
        <f t="shared" si="27"/>
        <v>0</v>
      </c>
      <c r="AC96" s="39">
        <f t="shared" si="28"/>
        <v>1000</v>
      </c>
      <c r="AD96" s="39">
        <f t="shared" si="29"/>
        <v>25</v>
      </c>
      <c r="AE96" s="39" t="str">
        <f t="shared" si="30"/>
        <v>id=0</v>
      </c>
      <c r="AG96" s="39">
        <f t="shared" si="31"/>
        <v>94</v>
      </c>
      <c r="AH96" s="39">
        <f t="shared" si="32"/>
        <v>0</v>
      </c>
      <c r="AI96" s="39">
        <f t="shared" si="33"/>
        <v>1000</v>
      </c>
      <c r="AJ96" s="39" t="str">
        <f t="shared" si="19"/>
        <v>fill_color=chr18</v>
      </c>
    </row>
    <row r="97" spans="1:36" x14ac:dyDescent="0.25">
      <c r="A97" s="40" t="s">
        <v>472</v>
      </c>
      <c r="B97" s="40">
        <v>95</v>
      </c>
      <c r="C97" s="40">
        <v>95</v>
      </c>
      <c r="D97" s="40">
        <v>0</v>
      </c>
      <c r="E97" s="40">
        <v>1000</v>
      </c>
      <c r="F97" s="40" t="s">
        <v>473</v>
      </c>
      <c r="G97" s="40">
        <v>95</v>
      </c>
      <c r="H97" s="40" t="s">
        <v>470</v>
      </c>
      <c r="I97" s="40">
        <v>25</v>
      </c>
      <c r="J97" s="42" t="s">
        <v>480</v>
      </c>
      <c r="K97" s="42" t="s">
        <v>477</v>
      </c>
      <c r="L97" s="40">
        <v>6</v>
      </c>
      <c r="M97" s="40"/>
      <c r="N97" s="40"/>
      <c r="O97" s="40"/>
      <c r="P97" s="39">
        <f t="shared" si="20"/>
        <v>95</v>
      </c>
      <c r="Q97" s="39">
        <f t="shared" si="21"/>
        <v>0</v>
      </c>
      <c r="R97" s="39">
        <f t="shared" si="22"/>
        <v>1000</v>
      </c>
      <c r="S97" s="39" t="str">
        <f t="shared" si="23"/>
        <v>Vinorelbine</v>
      </c>
      <c r="T97" s="39" t="str">
        <f t="shared" si="24"/>
        <v>fda=1,cancer=1,group=6</v>
      </c>
      <c r="W97" s="39" t="s">
        <v>69</v>
      </c>
      <c r="X97" s="39">
        <v>25</v>
      </c>
      <c r="Y97" s="39">
        <f t="shared" si="25"/>
        <v>25</v>
      </c>
      <c r="AA97" s="39">
        <f t="shared" si="26"/>
        <v>95</v>
      </c>
      <c r="AB97" s="39">
        <f t="shared" si="27"/>
        <v>0</v>
      </c>
      <c r="AC97" s="39">
        <f t="shared" si="28"/>
        <v>1000</v>
      </c>
      <c r="AD97" s="39">
        <f t="shared" si="29"/>
        <v>25</v>
      </c>
      <c r="AE97" s="39" t="str">
        <f t="shared" si="30"/>
        <v>id=0</v>
      </c>
      <c r="AG97" s="39">
        <f t="shared" si="31"/>
        <v>95</v>
      </c>
      <c r="AH97" s="39">
        <f t="shared" si="32"/>
        <v>0</v>
      </c>
      <c r="AI97" s="39">
        <f t="shared" si="33"/>
        <v>1000</v>
      </c>
      <c r="AJ97" s="39" t="str">
        <f t="shared" si="19"/>
        <v>fill_color=chr18</v>
      </c>
    </row>
    <row r="98" spans="1:36" x14ac:dyDescent="0.25">
      <c r="A98" s="40" t="s">
        <v>472</v>
      </c>
      <c r="B98" s="40">
        <v>96</v>
      </c>
      <c r="C98" s="40">
        <v>96</v>
      </c>
      <c r="D98" s="40">
        <v>0</v>
      </c>
      <c r="E98" s="40">
        <v>1000</v>
      </c>
      <c r="F98" s="40" t="s">
        <v>473</v>
      </c>
      <c r="G98" s="40">
        <v>96</v>
      </c>
      <c r="H98" s="40" t="s">
        <v>218</v>
      </c>
      <c r="I98" s="40">
        <v>8.9999999999999993E-3</v>
      </c>
      <c r="J98" s="42" t="s">
        <v>480</v>
      </c>
      <c r="K98" s="42" t="s">
        <v>477</v>
      </c>
      <c r="L98" s="40">
        <v>7</v>
      </c>
      <c r="M98" s="40"/>
      <c r="N98" s="40"/>
      <c r="O98" s="40"/>
      <c r="P98" s="39">
        <f t="shared" si="20"/>
        <v>96</v>
      </c>
      <c r="Q98" s="39">
        <f t="shared" si="21"/>
        <v>0</v>
      </c>
      <c r="R98" s="39">
        <f t="shared" si="22"/>
        <v>1000</v>
      </c>
      <c r="S98" s="39" t="str">
        <f t="shared" si="23"/>
        <v>Bortezomib</v>
      </c>
      <c r="T98" s="39" t="str">
        <f t="shared" si="24"/>
        <v>fda=1,cancer=1,group=7</v>
      </c>
      <c r="W98" s="39" t="s">
        <v>442</v>
      </c>
      <c r="X98" s="39">
        <v>25</v>
      </c>
      <c r="Y98" s="39">
        <f t="shared" si="25"/>
        <v>8.9999999999999993E-3</v>
      </c>
      <c r="AA98" s="39">
        <f t="shared" si="26"/>
        <v>96</v>
      </c>
      <c r="AB98" s="39">
        <f t="shared" si="27"/>
        <v>0</v>
      </c>
      <c r="AC98" s="39">
        <f t="shared" si="28"/>
        <v>1000</v>
      </c>
      <c r="AD98" s="39">
        <f t="shared" si="29"/>
        <v>8.9999999999999993E-3</v>
      </c>
      <c r="AE98" s="39" t="str">
        <f t="shared" si="30"/>
        <v>id=1</v>
      </c>
      <c r="AG98" s="39">
        <f t="shared" si="31"/>
        <v>96</v>
      </c>
      <c r="AH98" s="39">
        <f t="shared" si="32"/>
        <v>0</v>
      </c>
      <c r="AI98" s="39">
        <f t="shared" si="33"/>
        <v>1000</v>
      </c>
      <c r="AJ98" s="39" t="str">
        <f t="shared" si="19"/>
        <v>fill_color=chr21</v>
      </c>
    </row>
    <row r="99" spans="1:36" x14ac:dyDescent="0.25">
      <c r="A99" s="40" t="s">
        <v>472</v>
      </c>
      <c r="B99" s="40">
        <v>97</v>
      </c>
      <c r="C99" s="40">
        <v>97</v>
      </c>
      <c r="D99" s="40">
        <v>0</v>
      </c>
      <c r="E99" s="40">
        <v>1000</v>
      </c>
      <c r="F99" s="40" t="s">
        <v>473</v>
      </c>
      <c r="G99" s="40">
        <v>97</v>
      </c>
      <c r="H99" s="40" t="s">
        <v>231</v>
      </c>
      <c r="I99" s="40">
        <v>5.4</v>
      </c>
      <c r="J99" s="42" t="s">
        <v>480</v>
      </c>
      <c r="K99" s="42" t="s">
        <v>477</v>
      </c>
      <c r="L99" s="40">
        <v>7</v>
      </c>
      <c r="M99" s="40"/>
      <c r="N99" s="40"/>
      <c r="O99" s="40"/>
      <c r="P99" s="39">
        <f t="shared" si="20"/>
        <v>97</v>
      </c>
      <c r="Q99" s="39">
        <f t="shared" si="21"/>
        <v>0</v>
      </c>
      <c r="R99" s="39">
        <f t="shared" si="22"/>
        <v>1000</v>
      </c>
      <c r="S99" s="39" t="str">
        <f t="shared" si="23"/>
        <v>Vorinostat</v>
      </c>
      <c r="T99" s="39" t="str">
        <f t="shared" si="24"/>
        <v>fda=1,cancer=1,group=7</v>
      </c>
      <c r="W99" s="39" t="s">
        <v>443</v>
      </c>
      <c r="X99" s="39">
        <v>25</v>
      </c>
      <c r="Y99" s="39">
        <f t="shared" si="25"/>
        <v>5.4</v>
      </c>
      <c r="AA99" s="39">
        <f t="shared" si="26"/>
        <v>97</v>
      </c>
      <c r="AB99" s="39">
        <f t="shared" si="27"/>
        <v>0</v>
      </c>
      <c r="AC99" s="39">
        <f t="shared" si="28"/>
        <v>1000</v>
      </c>
      <c r="AD99" s="39">
        <f t="shared" si="29"/>
        <v>5.4</v>
      </c>
      <c r="AE99" s="39" t="str">
        <f t="shared" si="30"/>
        <v>id=1</v>
      </c>
      <c r="AG99" s="39">
        <f t="shared" si="31"/>
        <v>97</v>
      </c>
      <c r="AH99" s="39">
        <f t="shared" si="32"/>
        <v>0</v>
      </c>
      <c r="AI99" s="39">
        <f t="shared" si="33"/>
        <v>1000</v>
      </c>
      <c r="AJ99" s="39" t="str">
        <f t="shared" ref="AJ99:AJ130" si="34">"fill_color="&amp;VLOOKUP(L99,$AQ$3:$AR$11,2,FALSE)</f>
        <v>fill_color=chr21</v>
      </c>
    </row>
    <row r="100" spans="1:36" x14ac:dyDescent="0.25">
      <c r="A100" s="40" t="s">
        <v>472</v>
      </c>
      <c r="B100" s="40">
        <v>98</v>
      </c>
      <c r="C100" s="40">
        <v>98</v>
      </c>
      <c r="D100" s="40">
        <v>0</v>
      </c>
      <c r="E100" s="40">
        <v>1000</v>
      </c>
      <c r="F100" s="40" t="s">
        <v>473</v>
      </c>
      <c r="G100" s="40">
        <v>98</v>
      </c>
      <c r="H100" s="40" t="s">
        <v>156</v>
      </c>
      <c r="I100" s="40">
        <v>6.8</v>
      </c>
      <c r="J100" s="42" t="s">
        <v>481</v>
      </c>
      <c r="K100" s="42" t="s">
        <v>478</v>
      </c>
      <c r="L100" s="40">
        <v>7</v>
      </c>
      <c r="M100" s="40"/>
      <c r="N100" s="40"/>
      <c r="O100" s="40"/>
      <c r="P100" s="39">
        <f t="shared" si="20"/>
        <v>98</v>
      </c>
      <c r="Q100" s="39">
        <f t="shared" si="21"/>
        <v>0</v>
      </c>
      <c r="R100" s="39">
        <f t="shared" si="22"/>
        <v>1000</v>
      </c>
      <c r="S100" s="39" t="str">
        <f t="shared" si="23"/>
        <v>Cepharanthine</v>
      </c>
      <c r="T100" s="39" t="str">
        <f t="shared" si="24"/>
        <v>fda=0,cancer=0,group=7</v>
      </c>
      <c r="W100" s="39" t="s">
        <v>444</v>
      </c>
      <c r="X100" s="39">
        <v>25</v>
      </c>
      <c r="Y100" s="39">
        <f t="shared" si="25"/>
        <v>6.8</v>
      </c>
      <c r="AA100" s="39">
        <f t="shared" si="26"/>
        <v>98</v>
      </c>
      <c r="AB100" s="39">
        <f t="shared" si="27"/>
        <v>0</v>
      </c>
      <c r="AC100" s="39">
        <f t="shared" si="28"/>
        <v>1000</v>
      </c>
      <c r="AD100" s="39">
        <f t="shared" si="29"/>
        <v>6.8</v>
      </c>
      <c r="AE100" s="39" t="str">
        <f t="shared" si="30"/>
        <v>id=1</v>
      </c>
      <c r="AG100" s="39">
        <f t="shared" si="31"/>
        <v>98</v>
      </c>
      <c r="AH100" s="39">
        <f t="shared" si="32"/>
        <v>0</v>
      </c>
      <c r="AI100" s="39">
        <f t="shared" si="33"/>
        <v>1000</v>
      </c>
      <c r="AJ100" s="39" t="str">
        <f t="shared" si="34"/>
        <v>fill_color=chr21</v>
      </c>
    </row>
    <row r="101" spans="1:36" x14ac:dyDescent="0.25">
      <c r="A101" s="40" t="s">
        <v>472</v>
      </c>
      <c r="B101" s="40">
        <v>99</v>
      </c>
      <c r="C101" s="40">
        <v>99</v>
      </c>
      <c r="D101" s="40">
        <v>0</v>
      </c>
      <c r="E101" s="40">
        <v>1000</v>
      </c>
      <c r="F101" s="40" t="s">
        <v>474</v>
      </c>
      <c r="G101" s="40">
        <v>99</v>
      </c>
      <c r="H101" s="40" t="s">
        <v>221</v>
      </c>
      <c r="I101" s="40">
        <v>7.1</v>
      </c>
      <c r="J101" s="42" t="s">
        <v>481</v>
      </c>
      <c r="K101" s="42" t="s">
        <v>477</v>
      </c>
      <c r="L101" s="40">
        <v>7</v>
      </c>
      <c r="M101" s="40"/>
      <c r="N101" s="40"/>
      <c r="O101" s="40"/>
      <c r="P101" s="39">
        <f t="shared" si="20"/>
        <v>99</v>
      </c>
      <c r="Q101" s="39">
        <f t="shared" si="21"/>
        <v>0</v>
      </c>
      <c r="R101" s="39">
        <f t="shared" si="22"/>
        <v>1000</v>
      </c>
      <c r="S101" s="39" t="str">
        <f t="shared" si="23"/>
        <v>Dacomitinib</v>
      </c>
      <c r="T101" s="39" t="str">
        <f t="shared" si="24"/>
        <v>fda=0,cancer=1,group=7</v>
      </c>
      <c r="W101" s="39" t="s">
        <v>118</v>
      </c>
      <c r="X101" s="39">
        <v>25</v>
      </c>
      <c r="Y101" s="39">
        <f t="shared" si="25"/>
        <v>7.1</v>
      </c>
      <c r="AA101" s="39">
        <f t="shared" si="26"/>
        <v>99</v>
      </c>
      <c r="AB101" s="39">
        <f t="shared" si="27"/>
        <v>0</v>
      </c>
      <c r="AC101" s="39">
        <f t="shared" si="28"/>
        <v>1000</v>
      </c>
      <c r="AD101" s="39">
        <f t="shared" si="29"/>
        <v>7.1</v>
      </c>
      <c r="AE101" s="39" t="str">
        <f t="shared" si="30"/>
        <v>id=1</v>
      </c>
      <c r="AG101" s="39">
        <f t="shared" si="31"/>
        <v>99</v>
      </c>
      <c r="AH101" s="39">
        <f t="shared" si="32"/>
        <v>0</v>
      </c>
      <c r="AI101" s="39">
        <f t="shared" si="33"/>
        <v>1000</v>
      </c>
      <c r="AJ101" s="39" t="str">
        <f t="shared" si="34"/>
        <v>fill_color=chr21</v>
      </c>
    </row>
    <row r="102" spans="1:36" x14ac:dyDescent="0.25">
      <c r="A102" s="40" t="s">
        <v>472</v>
      </c>
      <c r="B102" s="40">
        <v>100</v>
      </c>
      <c r="C102" s="40">
        <v>100</v>
      </c>
      <c r="D102" s="40">
        <v>0</v>
      </c>
      <c r="E102" s="40">
        <v>1000</v>
      </c>
      <c r="F102" s="40" t="s">
        <v>473</v>
      </c>
      <c r="G102" s="40">
        <v>100</v>
      </c>
      <c r="H102" s="40" t="s">
        <v>398</v>
      </c>
      <c r="I102" s="40">
        <v>8</v>
      </c>
      <c r="J102" s="42" t="s">
        <v>480</v>
      </c>
      <c r="K102" s="42" t="s">
        <v>478</v>
      </c>
      <c r="L102" s="40">
        <v>7</v>
      </c>
      <c r="M102" s="40"/>
      <c r="N102" s="40"/>
      <c r="O102" s="40"/>
      <c r="P102" s="39">
        <f t="shared" si="20"/>
        <v>100</v>
      </c>
      <c r="Q102" s="39">
        <f t="shared" si="21"/>
        <v>0</v>
      </c>
      <c r="R102" s="39">
        <f t="shared" si="22"/>
        <v>1000</v>
      </c>
      <c r="S102" s="39" t="str">
        <f t="shared" si="23"/>
        <v>Nelfinavir_mesylate</v>
      </c>
      <c r="T102" s="39" t="str">
        <f t="shared" si="24"/>
        <v>fda=1,cancer=0,group=7</v>
      </c>
      <c r="W102" s="39" t="s">
        <v>119</v>
      </c>
      <c r="X102" s="39">
        <v>25</v>
      </c>
      <c r="Y102" s="39">
        <f t="shared" si="25"/>
        <v>8</v>
      </c>
      <c r="AA102" s="39">
        <f t="shared" si="26"/>
        <v>100</v>
      </c>
      <c r="AB102" s="39">
        <f t="shared" si="27"/>
        <v>0</v>
      </c>
      <c r="AC102" s="39">
        <f t="shared" si="28"/>
        <v>1000</v>
      </c>
      <c r="AD102" s="39">
        <f t="shared" si="29"/>
        <v>8</v>
      </c>
      <c r="AE102" s="39" t="str">
        <f t="shared" si="30"/>
        <v>id=1</v>
      </c>
      <c r="AG102" s="39">
        <f t="shared" si="31"/>
        <v>100</v>
      </c>
      <c r="AH102" s="39">
        <f t="shared" si="32"/>
        <v>0</v>
      </c>
      <c r="AI102" s="39">
        <f t="shared" si="33"/>
        <v>1000</v>
      </c>
      <c r="AJ102" s="39" t="str">
        <f t="shared" si="34"/>
        <v>fill_color=chr21</v>
      </c>
    </row>
    <row r="103" spans="1:36" x14ac:dyDescent="0.25">
      <c r="A103" s="40" t="s">
        <v>472</v>
      </c>
      <c r="B103" s="40">
        <v>101</v>
      </c>
      <c r="C103" s="40">
        <v>101</v>
      </c>
      <c r="D103" s="40">
        <v>0</v>
      </c>
      <c r="E103" s="40">
        <v>1000</v>
      </c>
      <c r="F103" s="40" t="s">
        <v>474</v>
      </c>
      <c r="G103" s="40">
        <v>101</v>
      </c>
      <c r="H103" s="40" t="s">
        <v>401</v>
      </c>
      <c r="I103" s="40">
        <v>20</v>
      </c>
      <c r="J103" s="42" t="s">
        <v>480</v>
      </c>
      <c r="K103" s="42" t="s">
        <v>477</v>
      </c>
      <c r="L103" s="40">
        <v>7</v>
      </c>
      <c r="M103" s="40"/>
      <c r="N103" s="40"/>
      <c r="O103" s="40"/>
      <c r="P103" s="39">
        <f t="shared" si="20"/>
        <v>101</v>
      </c>
      <c r="Q103" s="39">
        <f t="shared" si="21"/>
        <v>0</v>
      </c>
      <c r="R103" s="39">
        <f t="shared" si="22"/>
        <v>1000</v>
      </c>
      <c r="S103" s="39" t="str">
        <f t="shared" si="23"/>
        <v>Arsenic_Trioxide</v>
      </c>
      <c r="T103" s="39" t="str">
        <f t="shared" si="24"/>
        <v>fda=1,cancer=1,group=7</v>
      </c>
      <c r="W103" s="39" t="s">
        <v>445</v>
      </c>
      <c r="X103" s="39">
        <v>25</v>
      </c>
      <c r="Y103" s="39">
        <f t="shared" si="25"/>
        <v>20</v>
      </c>
      <c r="AA103" s="39">
        <f t="shared" si="26"/>
        <v>101</v>
      </c>
      <c r="AB103" s="39">
        <f t="shared" si="27"/>
        <v>0</v>
      </c>
      <c r="AC103" s="39">
        <f t="shared" si="28"/>
        <v>1000</v>
      </c>
      <c r="AD103" s="39">
        <f t="shared" si="29"/>
        <v>20</v>
      </c>
      <c r="AE103" s="39" t="str">
        <f t="shared" si="30"/>
        <v>id=1</v>
      </c>
      <c r="AG103" s="39">
        <f t="shared" si="31"/>
        <v>101</v>
      </c>
      <c r="AH103" s="39">
        <f t="shared" si="32"/>
        <v>0</v>
      </c>
      <c r="AI103" s="39">
        <f t="shared" si="33"/>
        <v>1000</v>
      </c>
      <c r="AJ103" s="39" t="str">
        <f t="shared" si="34"/>
        <v>fill_color=chr21</v>
      </c>
    </row>
    <row r="104" spans="1:36" x14ac:dyDescent="0.25">
      <c r="A104" s="40" t="s">
        <v>472</v>
      </c>
      <c r="B104" s="40">
        <v>102</v>
      </c>
      <c r="C104" s="40">
        <v>102</v>
      </c>
      <c r="D104" s="40">
        <v>0</v>
      </c>
      <c r="E104" s="40">
        <v>1000</v>
      </c>
      <c r="F104" s="40" t="s">
        <v>473</v>
      </c>
      <c r="G104" s="40">
        <v>102</v>
      </c>
      <c r="H104" s="40" t="s">
        <v>409</v>
      </c>
      <c r="I104" s="40">
        <v>25</v>
      </c>
      <c r="J104" s="42" t="s">
        <v>480</v>
      </c>
      <c r="K104" s="42" t="s">
        <v>478</v>
      </c>
      <c r="L104" s="40">
        <v>7</v>
      </c>
      <c r="M104" s="40"/>
      <c r="N104" s="40"/>
      <c r="O104" s="40"/>
      <c r="P104" s="39">
        <f t="shared" si="20"/>
        <v>102</v>
      </c>
      <c r="Q104" s="39">
        <f t="shared" si="21"/>
        <v>0</v>
      </c>
      <c r="R104" s="39">
        <f t="shared" si="22"/>
        <v>1000</v>
      </c>
      <c r="S104" s="39" t="str">
        <f t="shared" si="23"/>
        <v>Aspirin</v>
      </c>
      <c r="T104" s="39" t="str">
        <f t="shared" si="24"/>
        <v>fda=1,cancer=0,group=7</v>
      </c>
      <c r="W104" s="39" t="s">
        <v>446</v>
      </c>
      <c r="X104" s="39">
        <v>25</v>
      </c>
      <c r="Y104" s="39">
        <f t="shared" si="25"/>
        <v>25</v>
      </c>
      <c r="AA104" s="39">
        <f t="shared" si="26"/>
        <v>102</v>
      </c>
      <c r="AB104" s="39">
        <f t="shared" si="27"/>
        <v>0</v>
      </c>
      <c r="AC104" s="39">
        <f t="shared" si="28"/>
        <v>1000</v>
      </c>
      <c r="AD104" s="39">
        <f t="shared" si="29"/>
        <v>25</v>
      </c>
      <c r="AE104" s="39" t="str">
        <f t="shared" si="30"/>
        <v>id=0</v>
      </c>
      <c r="AG104" s="39">
        <f t="shared" si="31"/>
        <v>102</v>
      </c>
      <c r="AH104" s="39">
        <f t="shared" si="32"/>
        <v>0</v>
      </c>
      <c r="AI104" s="39">
        <f t="shared" si="33"/>
        <v>1000</v>
      </c>
      <c r="AJ104" s="39" t="str">
        <f t="shared" si="34"/>
        <v>fill_color=chr21</v>
      </c>
    </row>
    <row r="105" spans="1:36" x14ac:dyDescent="0.25">
      <c r="A105" s="40" t="s">
        <v>472</v>
      </c>
      <c r="B105" s="40">
        <v>103</v>
      </c>
      <c r="C105" s="40">
        <v>103</v>
      </c>
      <c r="D105" s="40">
        <v>0</v>
      </c>
      <c r="E105" s="40">
        <v>1000</v>
      </c>
      <c r="F105" s="40" t="s">
        <v>474</v>
      </c>
      <c r="G105" s="40">
        <v>103</v>
      </c>
      <c r="H105" s="40" t="s">
        <v>410</v>
      </c>
      <c r="I105" s="40">
        <v>25</v>
      </c>
      <c r="J105" s="42" t="s">
        <v>480</v>
      </c>
      <c r="K105" s="42" t="s">
        <v>478</v>
      </c>
      <c r="L105" s="40">
        <v>7</v>
      </c>
      <c r="M105" s="40"/>
      <c r="N105" s="40"/>
      <c r="O105" s="40"/>
      <c r="P105" s="39">
        <f t="shared" si="20"/>
        <v>103</v>
      </c>
      <c r="Q105" s="39">
        <f t="shared" si="21"/>
        <v>0</v>
      </c>
      <c r="R105" s="39">
        <f t="shared" si="22"/>
        <v>1000</v>
      </c>
      <c r="S105" s="39" t="str">
        <f t="shared" si="23"/>
        <v>Atazanavir_Sulfate</v>
      </c>
      <c r="T105" s="39" t="str">
        <f t="shared" si="24"/>
        <v>fda=1,cancer=0,group=7</v>
      </c>
      <c r="W105" s="39" t="s">
        <v>48</v>
      </c>
      <c r="X105" s="39">
        <v>25</v>
      </c>
      <c r="Y105" s="39">
        <f t="shared" si="25"/>
        <v>25</v>
      </c>
      <c r="AA105" s="39">
        <f t="shared" si="26"/>
        <v>103</v>
      </c>
      <c r="AB105" s="39">
        <f t="shared" si="27"/>
        <v>0</v>
      </c>
      <c r="AC105" s="39">
        <f t="shared" si="28"/>
        <v>1000</v>
      </c>
      <c r="AD105" s="39">
        <f t="shared" si="29"/>
        <v>25</v>
      </c>
      <c r="AE105" s="39" t="str">
        <f t="shared" si="30"/>
        <v>id=0</v>
      </c>
      <c r="AG105" s="39">
        <f t="shared" si="31"/>
        <v>103</v>
      </c>
      <c r="AH105" s="39">
        <f t="shared" si="32"/>
        <v>0</v>
      </c>
      <c r="AI105" s="39">
        <f t="shared" si="33"/>
        <v>1000</v>
      </c>
      <c r="AJ105" s="39" t="str">
        <f t="shared" si="34"/>
        <v>fill_color=chr21</v>
      </c>
    </row>
    <row r="106" spans="1:36" x14ac:dyDescent="0.25">
      <c r="A106" s="40" t="s">
        <v>472</v>
      </c>
      <c r="B106" s="40">
        <v>104</v>
      </c>
      <c r="C106" s="40">
        <v>104</v>
      </c>
      <c r="D106" s="40">
        <v>0</v>
      </c>
      <c r="E106" s="40">
        <v>1000</v>
      </c>
      <c r="F106" s="40" t="s">
        <v>474</v>
      </c>
      <c r="G106" s="40">
        <v>104</v>
      </c>
      <c r="H106" s="40" t="s">
        <v>114</v>
      </c>
      <c r="I106" s="40">
        <v>25</v>
      </c>
      <c r="J106" s="42" t="s">
        <v>481</v>
      </c>
      <c r="K106" s="42" t="s">
        <v>477</v>
      </c>
      <c r="L106" s="40">
        <v>7</v>
      </c>
      <c r="M106" s="40"/>
      <c r="N106" s="40"/>
      <c r="O106" s="40"/>
      <c r="P106" s="39">
        <f t="shared" si="20"/>
        <v>104</v>
      </c>
      <c r="Q106" s="39">
        <f t="shared" si="21"/>
        <v>0</v>
      </c>
      <c r="R106" s="39">
        <f t="shared" si="22"/>
        <v>1000</v>
      </c>
      <c r="S106" s="39" t="str">
        <f t="shared" si="23"/>
        <v>AZD2461</v>
      </c>
      <c r="T106" s="39" t="str">
        <f t="shared" si="24"/>
        <v>fda=0,cancer=1,group=7</v>
      </c>
      <c r="W106" s="39" t="s">
        <v>447</v>
      </c>
      <c r="X106" s="39">
        <v>25</v>
      </c>
      <c r="Y106" s="39">
        <f t="shared" si="25"/>
        <v>25</v>
      </c>
      <c r="AA106" s="39">
        <f t="shared" si="26"/>
        <v>104</v>
      </c>
      <c r="AB106" s="39">
        <f t="shared" si="27"/>
        <v>0</v>
      </c>
      <c r="AC106" s="39">
        <f t="shared" si="28"/>
        <v>1000</v>
      </c>
      <c r="AD106" s="39">
        <f t="shared" si="29"/>
        <v>25</v>
      </c>
      <c r="AE106" s="39" t="str">
        <f t="shared" si="30"/>
        <v>id=0</v>
      </c>
      <c r="AG106" s="39">
        <f t="shared" si="31"/>
        <v>104</v>
      </c>
      <c r="AH106" s="39">
        <f t="shared" si="32"/>
        <v>0</v>
      </c>
      <c r="AI106" s="39">
        <f t="shared" si="33"/>
        <v>1000</v>
      </c>
      <c r="AJ106" s="39" t="str">
        <f t="shared" si="34"/>
        <v>fill_color=chr21</v>
      </c>
    </row>
    <row r="107" spans="1:36" x14ac:dyDescent="0.25">
      <c r="A107" s="40" t="s">
        <v>472</v>
      </c>
      <c r="B107" s="40">
        <v>105</v>
      </c>
      <c r="C107" s="40">
        <v>105</v>
      </c>
      <c r="D107" s="40">
        <v>0</v>
      </c>
      <c r="E107" s="40">
        <v>1000</v>
      </c>
      <c r="F107" s="40" t="s">
        <v>474</v>
      </c>
      <c r="G107" s="40">
        <v>105</v>
      </c>
      <c r="H107" s="40" t="s">
        <v>418</v>
      </c>
      <c r="I107" s="40">
        <v>25</v>
      </c>
      <c r="J107" s="42" t="s">
        <v>480</v>
      </c>
      <c r="K107" s="42" t="s">
        <v>478</v>
      </c>
      <c r="L107" s="40">
        <v>7</v>
      </c>
      <c r="M107" s="40"/>
      <c r="N107" s="40"/>
      <c r="O107" s="40"/>
      <c r="P107" s="39">
        <f t="shared" si="20"/>
        <v>105</v>
      </c>
      <c r="Q107" s="39">
        <f t="shared" si="21"/>
        <v>0</v>
      </c>
      <c r="R107" s="39">
        <f t="shared" si="22"/>
        <v>1000</v>
      </c>
      <c r="S107" s="39" t="str">
        <f t="shared" si="23"/>
        <v>Chloroquine_Phosphate</v>
      </c>
      <c r="T107" s="39" t="str">
        <f t="shared" si="24"/>
        <v>fda=1,cancer=0,group=7</v>
      </c>
      <c r="W107" s="39" t="s">
        <v>448</v>
      </c>
      <c r="X107" s="39">
        <v>25</v>
      </c>
      <c r="Y107" s="39">
        <f t="shared" si="25"/>
        <v>25</v>
      </c>
      <c r="AA107" s="39">
        <f t="shared" si="26"/>
        <v>105</v>
      </c>
      <c r="AB107" s="39">
        <f t="shared" si="27"/>
        <v>0</v>
      </c>
      <c r="AC107" s="39">
        <f t="shared" si="28"/>
        <v>1000</v>
      </c>
      <c r="AD107" s="39">
        <f t="shared" si="29"/>
        <v>25</v>
      </c>
      <c r="AE107" s="39" t="str">
        <f t="shared" si="30"/>
        <v>id=0</v>
      </c>
      <c r="AG107" s="39">
        <f t="shared" si="31"/>
        <v>105</v>
      </c>
      <c r="AH107" s="39">
        <f t="shared" si="32"/>
        <v>0</v>
      </c>
      <c r="AI107" s="39">
        <f t="shared" si="33"/>
        <v>1000</v>
      </c>
      <c r="AJ107" s="39" t="str">
        <f t="shared" si="34"/>
        <v>fill_color=chr21</v>
      </c>
    </row>
    <row r="108" spans="1:36" x14ac:dyDescent="0.25">
      <c r="A108" s="40" t="s">
        <v>472</v>
      </c>
      <c r="B108" s="40">
        <v>106</v>
      </c>
      <c r="C108" s="40">
        <v>106</v>
      </c>
      <c r="D108" s="40">
        <v>0</v>
      </c>
      <c r="E108" s="40">
        <v>1000</v>
      </c>
      <c r="F108" s="40" t="s">
        <v>473</v>
      </c>
      <c r="G108" s="40">
        <v>106</v>
      </c>
      <c r="H108" s="40" t="s">
        <v>422</v>
      </c>
      <c r="I108" s="40">
        <v>25</v>
      </c>
      <c r="J108" s="42" t="s">
        <v>481</v>
      </c>
      <c r="K108" s="42" t="s">
        <v>478</v>
      </c>
      <c r="L108" s="40">
        <v>7</v>
      </c>
      <c r="M108" s="40"/>
      <c r="N108" s="40"/>
      <c r="O108" s="40"/>
      <c r="P108" s="39">
        <f t="shared" si="20"/>
        <v>106</v>
      </c>
      <c r="Q108" s="39">
        <f t="shared" si="21"/>
        <v>0</v>
      </c>
      <c r="R108" s="39">
        <f t="shared" si="22"/>
        <v>1000</v>
      </c>
      <c r="S108" s="39" t="str">
        <f t="shared" si="23"/>
        <v>DAPT</v>
      </c>
      <c r="T108" s="39" t="str">
        <f t="shared" si="24"/>
        <v>fda=0,cancer=0,group=7</v>
      </c>
      <c r="W108" s="39" t="s">
        <v>449</v>
      </c>
      <c r="X108" s="39">
        <v>25</v>
      </c>
      <c r="Y108" s="39">
        <f t="shared" si="25"/>
        <v>25</v>
      </c>
      <c r="AA108" s="39">
        <f t="shared" si="26"/>
        <v>106</v>
      </c>
      <c r="AB108" s="39">
        <f t="shared" si="27"/>
        <v>0</v>
      </c>
      <c r="AC108" s="39">
        <f t="shared" si="28"/>
        <v>1000</v>
      </c>
      <c r="AD108" s="39">
        <f t="shared" si="29"/>
        <v>25</v>
      </c>
      <c r="AE108" s="39" t="str">
        <f t="shared" si="30"/>
        <v>id=0</v>
      </c>
      <c r="AG108" s="39">
        <f t="shared" si="31"/>
        <v>106</v>
      </c>
      <c r="AH108" s="39">
        <f t="shared" si="32"/>
        <v>0</v>
      </c>
      <c r="AI108" s="39">
        <f t="shared" si="33"/>
        <v>1000</v>
      </c>
      <c r="AJ108" s="39" t="str">
        <f t="shared" si="34"/>
        <v>fill_color=chr21</v>
      </c>
    </row>
    <row r="109" spans="1:36" x14ac:dyDescent="0.25">
      <c r="A109" s="40" t="s">
        <v>472</v>
      </c>
      <c r="B109" s="40">
        <v>107</v>
      </c>
      <c r="C109" s="40">
        <v>107</v>
      </c>
      <c r="D109" s="40">
        <v>0</v>
      </c>
      <c r="E109" s="40">
        <v>1000</v>
      </c>
      <c r="F109" s="40" t="s">
        <v>474</v>
      </c>
      <c r="G109" s="40">
        <v>107</v>
      </c>
      <c r="H109" s="40" t="s">
        <v>427</v>
      </c>
      <c r="I109" s="40">
        <v>25</v>
      </c>
      <c r="J109" s="42" t="s">
        <v>480</v>
      </c>
      <c r="K109" s="42" t="s">
        <v>478</v>
      </c>
      <c r="L109" s="40">
        <v>7</v>
      </c>
      <c r="M109" s="40"/>
      <c r="N109" s="40"/>
      <c r="O109" s="40"/>
      <c r="P109" s="39">
        <f t="shared" si="20"/>
        <v>107</v>
      </c>
      <c r="Q109" s="39">
        <f t="shared" si="21"/>
        <v>0</v>
      </c>
      <c r="R109" s="39">
        <f t="shared" si="22"/>
        <v>1000</v>
      </c>
      <c r="S109" s="39" t="str">
        <f t="shared" si="23"/>
        <v>Esomeprazole_Sodium</v>
      </c>
      <c r="T109" s="39" t="str">
        <f t="shared" si="24"/>
        <v>fda=1,cancer=0,group=7</v>
      </c>
      <c r="W109" s="39" t="s">
        <v>450</v>
      </c>
      <c r="X109" s="39">
        <v>25</v>
      </c>
      <c r="Y109" s="39">
        <f t="shared" si="25"/>
        <v>25</v>
      </c>
      <c r="AA109" s="39">
        <f t="shared" si="26"/>
        <v>107</v>
      </c>
      <c r="AB109" s="39">
        <f t="shared" si="27"/>
        <v>0</v>
      </c>
      <c r="AC109" s="39">
        <f t="shared" si="28"/>
        <v>1000</v>
      </c>
      <c r="AD109" s="39">
        <f t="shared" si="29"/>
        <v>25</v>
      </c>
      <c r="AE109" s="39" t="str">
        <f t="shared" si="30"/>
        <v>id=0</v>
      </c>
      <c r="AG109" s="56">
        <f t="shared" si="31"/>
        <v>107</v>
      </c>
      <c r="AH109" s="56">
        <f t="shared" si="32"/>
        <v>0</v>
      </c>
      <c r="AI109" s="56">
        <f t="shared" si="33"/>
        <v>1000</v>
      </c>
      <c r="AJ109" s="56" t="str">
        <f t="shared" si="34"/>
        <v>fill_color=chr21</v>
      </c>
    </row>
    <row r="110" spans="1:36" x14ac:dyDescent="0.25">
      <c r="A110" s="40" t="s">
        <v>472</v>
      </c>
      <c r="B110" s="40">
        <v>108</v>
      </c>
      <c r="C110" s="40">
        <v>108</v>
      </c>
      <c r="D110" s="40">
        <v>0</v>
      </c>
      <c r="E110" s="40">
        <v>1000</v>
      </c>
      <c r="F110" s="40" t="s">
        <v>473</v>
      </c>
      <c r="G110" s="40">
        <v>108</v>
      </c>
      <c r="H110" s="40" t="s">
        <v>110</v>
      </c>
      <c r="I110" s="40">
        <v>25</v>
      </c>
      <c r="J110" s="42" t="s">
        <v>481</v>
      </c>
      <c r="K110" s="42" t="s">
        <v>477</v>
      </c>
      <c r="L110" s="40">
        <v>7</v>
      </c>
      <c r="M110" s="40"/>
      <c r="N110" s="40"/>
      <c r="O110" s="40"/>
      <c r="P110" s="39">
        <f t="shared" si="20"/>
        <v>108</v>
      </c>
      <c r="Q110" s="39">
        <f t="shared" si="21"/>
        <v>0</v>
      </c>
      <c r="R110" s="39">
        <f t="shared" si="22"/>
        <v>1000</v>
      </c>
      <c r="S110" s="39" t="str">
        <f t="shared" si="23"/>
        <v>Formestane</v>
      </c>
      <c r="T110" s="39" t="str">
        <f t="shared" si="24"/>
        <v>fda=0,cancer=1,group=7</v>
      </c>
      <c r="W110" s="39" t="s">
        <v>159</v>
      </c>
      <c r="X110" s="39">
        <v>25</v>
      </c>
      <c r="Y110" s="39">
        <f t="shared" si="25"/>
        <v>25</v>
      </c>
      <c r="AA110" s="39">
        <f t="shared" si="26"/>
        <v>108</v>
      </c>
      <c r="AB110" s="39">
        <f t="shared" si="27"/>
        <v>0</v>
      </c>
      <c r="AC110" s="39">
        <f t="shared" si="28"/>
        <v>1000</v>
      </c>
      <c r="AD110" s="39">
        <f t="shared" si="29"/>
        <v>25</v>
      </c>
      <c r="AE110" s="39" t="str">
        <f t="shared" si="30"/>
        <v>id=0</v>
      </c>
      <c r="AG110" s="39">
        <f t="shared" si="31"/>
        <v>108</v>
      </c>
      <c r="AH110" s="39">
        <f t="shared" si="32"/>
        <v>0</v>
      </c>
      <c r="AI110" s="39">
        <f t="shared" si="33"/>
        <v>1000</v>
      </c>
      <c r="AJ110" s="39" t="str">
        <f t="shared" si="34"/>
        <v>fill_color=chr21</v>
      </c>
    </row>
    <row r="111" spans="1:36" x14ac:dyDescent="0.25">
      <c r="A111" s="40" t="s">
        <v>472</v>
      </c>
      <c r="B111" s="40">
        <v>109</v>
      </c>
      <c r="C111" s="40">
        <v>109</v>
      </c>
      <c r="D111" s="40">
        <v>0</v>
      </c>
      <c r="E111" s="40">
        <v>1000</v>
      </c>
      <c r="F111" s="40" t="s">
        <v>473</v>
      </c>
      <c r="G111" s="40">
        <v>109</v>
      </c>
      <c r="H111" s="40" t="s">
        <v>438</v>
      </c>
      <c r="I111" s="40">
        <v>25</v>
      </c>
      <c r="J111" s="42" t="s">
        <v>480</v>
      </c>
      <c r="K111" s="42" t="s">
        <v>477</v>
      </c>
      <c r="L111" s="40">
        <v>7</v>
      </c>
      <c r="M111" s="40"/>
      <c r="N111" s="40"/>
      <c r="O111" s="40"/>
      <c r="P111" s="39">
        <f t="shared" si="20"/>
        <v>109</v>
      </c>
      <c r="Q111" s="39">
        <f t="shared" si="21"/>
        <v>0</v>
      </c>
      <c r="R111" s="39">
        <f t="shared" si="22"/>
        <v>1000</v>
      </c>
      <c r="S111" s="39" t="str">
        <f t="shared" si="23"/>
        <v>Histamine_Dihydrochloride</v>
      </c>
      <c r="T111" s="39" t="str">
        <f t="shared" si="24"/>
        <v>fda=1,cancer=1,group=7</v>
      </c>
      <c r="W111" s="39" t="s">
        <v>451</v>
      </c>
      <c r="X111" s="39">
        <v>25</v>
      </c>
      <c r="Y111" s="39">
        <f t="shared" si="25"/>
        <v>25</v>
      </c>
      <c r="AA111" s="39">
        <f t="shared" si="26"/>
        <v>109</v>
      </c>
      <c r="AB111" s="39">
        <f t="shared" si="27"/>
        <v>0</v>
      </c>
      <c r="AC111" s="39">
        <f t="shared" si="28"/>
        <v>1000</v>
      </c>
      <c r="AD111" s="39">
        <f t="shared" si="29"/>
        <v>25</v>
      </c>
      <c r="AE111" s="39" t="str">
        <f t="shared" si="30"/>
        <v>id=0</v>
      </c>
      <c r="AG111" s="39">
        <f t="shared" si="31"/>
        <v>109</v>
      </c>
      <c r="AH111" s="39">
        <f t="shared" si="32"/>
        <v>0</v>
      </c>
      <c r="AI111" s="39">
        <f t="shared" si="33"/>
        <v>1000</v>
      </c>
      <c r="AJ111" s="39" t="str">
        <f t="shared" si="34"/>
        <v>fill_color=chr21</v>
      </c>
    </row>
    <row r="112" spans="1:36" x14ac:dyDescent="0.25">
      <c r="A112" s="40" t="s">
        <v>472</v>
      </c>
      <c r="B112" s="40">
        <v>110</v>
      </c>
      <c r="C112" s="40">
        <v>110</v>
      </c>
      <c r="D112" s="40">
        <v>0</v>
      </c>
      <c r="E112" s="40">
        <v>1000</v>
      </c>
      <c r="F112" s="40" t="s">
        <v>474</v>
      </c>
      <c r="G112" s="40">
        <v>110</v>
      </c>
      <c r="H112" s="40" t="s">
        <v>74</v>
      </c>
      <c r="I112" s="40">
        <v>25</v>
      </c>
      <c r="J112" s="42" t="s">
        <v>480</v>
      </c>
      <c r="K112" s="42" t="s">
        <v>477</v>
      </c>
      <c r="L112" s="40">
        <v>7</v>
      </c>
      <c r="M112" s="40"/>
      <c r="N112" s="40"/>
      <c r="O112" s="40"/>
      <c r="P112" s="39">
        <f t="shared" si="20"/>
        <v>110</v>
      </c>
      <c r="Q112" s="39">
        <f t="shared" si="21"/>
        <v>0</v>
      </c>
      <c r="R112" s="39">
        <f t="shared" si="22"/>
        <v>1000</v>
      </c>
      <c r="S112" s="39" t="str">
        <f t="shared" si="23"/>
        <v>Lenalidomide</v>
      </c>
      <c r="T112" s="39" t="str">
        <f t="shared" si="24"/>
        <v>fda=1,cancer=1,group=7</v>
      </c>
      <c r="W112" s="39" t="s">
        <v>452</v>
      </c>
      <c r="X112" s="39">
        <v>25</v>
      </c>
      <c r="Y112" s="39">
        <f t="shared" si="25"/>
        <v>25</v>
      </c>
      <c r="AA112" s="39">
        <f t="shared" si="26"/>
        <v>110</v>
      </c>
      <c r="AB112" s="39">
        <f t="shared" si="27"/>
        <v>0</v>
      </c>
      <c r="AC112" s="39">
        <f t="shared" si="28"/>
        <v>1000</v>
      </c>
      <c r="AD112" s="39">
        <f t="shared" si="29"/>
        <v>25</v>
      </c>
      <c r="AE112" s="39" t="str">
        <f t="shared" si="30"/>
        <v>id=0</v>
      </c>
      <c r="AG112" s="39">
        <f t="shared" si="31"/>
        <v>110</v>
      </c>
      <c r="AH112" s="39">
        <f t="shared" si="32"/>
        <v>0</v>
      </c>
      <c r="AI112" s="39">
        <f t="shared" si="33"/>
        <v>1000</v>
      </c>
      <c r="AJ112" s="39" t="str">
        <f t="shared" si="34"/>
        <v>fill_color=chr21</v>
      </c>
    </row>
    <row r="113" spans="1:36" x14ac:dyDescent="0.25">
      <c r="A113" s="40" t="s">
        <v>472</v>
      </c>
      <c r="B113" s="40">
        <v>111</v>
      </c>
      <c r="C113" s="40">
        <v>111</v>
      </c>
      <c r="D113" s="40">
        <v>0</v>
      </c>
      <c r="E113" s="40">
        <v>1000</v>
      </c>
      <c r="F113" s="40" t="s">
        <v>473</v>
      </c>
      <c r="G113" s="40">
        <v>111</v>
      </c>
      <c r="H113" s="40" t="s">
        <v>69</v>
      </c>
      <c r="I113" s="40">
        <v>25</v>
      </c>
      <c r="J113" s="42" t="s">
        <v>480</v>
      </c>
      <c r="K113" s="42" t="s">
        <v>477</v>
      </c>
      <c r="L113" s="40">
        <v>7</v>
      </c>
      <c r="M113" s="40"/>
      <c r="N113" s="40"/>
      <c r="O113" s="40"/>
      <c r="P113" s="39">
        <f t="shared" si="20"/>
        <v>111</v>
      </c>
      <c r="Q113" s="39">
        <f t="shared" si="21"/>
        <v>0</v>
      </c>
      <c r="R113" s="39">
        <f t="shared" si="22"/>
        <v>1000</v>
      </c>
      <c r="S113" s="39" t="str">
        <f t="shared" si="23"/>
        <v>Letrozole</v>
      </c>
      <c r="T113" s="39" t="str">
        <f t="shared" si="24"/>
        <v>fda=1,cancer=1,group=7</v>
      </c>
      <c r="W113" s="39" t="s">
        <v>120</v>
      </c>
      <c r="X113" s="39">
        <v>25</v>
      </c>
      <c r="Y113" s="39">
        <f t="shared" si="25"/>
        <v>25</v>
      </c>
      <c r="AA113" s="39">
        <f t="shared" si="26"/>
        <v>111</v>
      </c>
      <c r="AB113" s="39">
        <f t="shared" si="27"/>
        <v>0</v>
      </c>
      <c r="AC113" s="39">
        <f t="shared" si="28"/>
        <v>1000</v>
      </c>
      <c r="AD113" s="39">
        <f t="shared" si="29"/>
        <v>25</v>
      </c>
      <c r="AE113" s="39" t="str">
        <f t="shared" si="30"/>
        <v>id=0</v>
      </c>
      <c r="AG113" s="39">
        <f t="shared" si="31"/>
        <v>111</v>
      </c>
      <c r="AH113" s="39">
        <f t="shared" si="32"/>
        <v>0</v>
      </c>
      <c r="AI113" s="39">
        <f t="shared" si="33"/>
        <v>1000</v>
      </c>
      <c r="AJ113" s="39" t="str">
        <f t="shared" si="34"/>
        <v>fill_color=chr21</v>
      </c>
    </row>
    <row r="114" spans="1:36" x14ac:dyDescent="0.25">
      <c r="A114" s="40" t="s">
        <v>472</v>
      </c>
      <c r="B114" s="40">
        <v>112</v>
      </c>
      <c r="C114" s="40">
        <v>112</v>
      </c>
      <c r="D114" s="40">
        <v>0</v>
      </c>
      <c r="E114" s="40">
        <v>1000</v>
      </c>
      <c r="F114" s="40" t="s">
        <v>474</v>
      </c>
      <c r="G114" s="40">
        <v>112</v>
      </c>
      <c r="H114" s="40" t="s">
        <v>442</v>
      </c>
      <c r="I114" s="40">
        <v>25</v>
      </c>
      <c r="J114" s="42" t="s">
        <v>480</v>
      </c>
      <c r="K114" s="42" t="s">
        <v>478</v>
      </c>
      <c r="L114" s="40">
        <v>7</v>
      </c>
      <c r="M114" s="40"/>
      <c r="N114" s="40"/>
      <c r="O114" s="40"/>
      <c r="P114" s="39">
        <f t="shared" si="20"/>
        <v>112</v>
      </c>
      <c r="Q114" s="39">
        <f t="shared" si="21"/>
        <v>0</v>
      </c>
      <c r="R114" s="39">
        <f t="shared" si="22"/>
        <v>1000</v>
      </c>
      <c r="S114" s="39" t="str">
        <f t="shared" si="23"/>
        <v>Linagliptin</v>
      </c>
      <c r="T114" s="39" t="str">
        <f t="shared" si="24"/>
        <v>fda=1,cancer=0,group=7</v>
      </c>
      <c r="W114" s="39" t="s">
        <v>359</v>
      </c>
      <c r="X114" s="39">
        <v>25</v>
      </c>
      <c r="Y114" s="39">
        <f t="shared" si="25"/>
        <v>25</v>
      </c>
      <c r="AA114" s="39">
        <f t="shared" si="26"/>
        <v>112</v>
      </c>
      <c r="AB114" s="39">
        <f t="shared" si="27"/>
        <v>0</v>
      </c>
      <c r="AC114" s="39">
        <f t="shared" si="28"/>
        <v>1000</v>
      </c>
      <c r="AD114" s="39">
        <f t="shared" si="29"/>
        <v>25</v>
      </c>
      <c r="AE114" s="39" t="str">
        <f t="shared" si="30"/>
        <v>id=0</v>
      </c>
      <c r="AG114" s="39">
        <f t="shared" si="31"/>
        <v>112</v>
      </c>
      <c r="AH114" s="39">
        <f t="shared" si="32"/>
        <v>0</v>
      </c>
      <c r="AI114" s="39">
        <f t="shared" si="33"/>
        <v>1000</v>
      </c>
      <c r="AJ114" s="39" t="str">
        <f t="shared" si="34"/>
        <v>fill_color=chr21</v>
      </c>
    </row>
    <row r="115" spans="1:36" x14ac:dyDescent="0.25">
      <c r="A115" s="40" t="s">
        <v>472</v>
      </c>
      <c r="B115" s="40">
        <v>113</v>
      </c>
      <c r="C115" s="40">
        <v>113</v>
      </c>
      <c r="D115" s="40">
        <v>0</v>
      </c>
      <c r="E115" s="40">
        <v>1000</v>
      </c>
      <c r="F115" s="40" t="s">
        <v>473</v>
      </c>
      <c r="G115" s="40">
        <v>113</v>
      </c>
      <c r="H115" s="40" t="s">
        <v>450</v>
      </c>
      <c r="I115" s="40">
        <v>25</v>
      </c>
      <c r="J115" s="42" t="s">
        <v>480</v>
      </c>
      <c r="K115" s="42" t="s">
        <v>477</v>
      </c>
      <c r="L115" s="40">
        <v>7</v>
      </c>
      <c r="M115" s="40"/>
      <c r="N115" s="40"/>
      <c r="O115" s="40"/>
      <c r="P115" s="39">
        <f t="shared" si="20"/>
        <v>113</v>
      </c>
      <c r="Q115" s="39">
        <f t="shared" si="21"/>
        <v>0</v>
      </c>
      <c r="R115" s="39">
        <f t="shared" si="22"/>
        <v>1000</v>
      </c>
      <c r="S115" s="39" t="str">
        <f t="shared" si="23"/>
        <v>Mitotane</v>
      </c>
      <c r="T115" s="39" t="str">
        <f t="shared" si="24"/>
        <v>fda=1,cancer=1,group=7</v>
      </c>
      <c r="W115" s="39" t="s">
        <v>453</v>
      </c>
      <c r="X115" s="39">
        <v>25</v>
      </c>
      <c r="Y115" s="39">
        <f t="shared" si="25"/>
        <v>25</v>
      </c>
      <c r="AA115" s="39">
        <f t="shared" si="26"/>
        <v>113</v>
      </c>
      <c r="AB115" s="39">
        <f t="shared" si="27"/>
        <v>0</v>
      </c>
      <c r="AC115" s="39">
        <f t="shared" si="28"/>
        <v>1000</v>
      </c>
      <c r="AD115" s="39">
        <f t="shared" si="29"/>
        <v>25</v>
      </c>
      <c r="AE115" s="39" t="str">
        <f t="shared" si="30"/>
        <v>id=0</v>
      </c>
      <c r="AG115" s="39">
        <f t="shared" si="31"/>
        <v>113</v>
      </c>
      <c r="AH115" s="39">
        <f t="shared" si="32"/>
        <v>0</v>
      </c>
      <c r="AI115" s="39">
        <f t="shared" si="33"/>
        <v>1000</v>
      </c>
      <c r="AJ115" s="39" t="str">
        <f t="shared" si="34"/>
        <v>fill_color=chr21</v>
      </c>
    </row>
    <row r="116" spans="1:36" x14ac:dyDescent="0.25">
      <c r="A116" s="40" t="s">
        <v>472</v>
      </c>
      <c r="B116" s="40">
        <v>114</v>
      </c>
      <c r="C116" s="40">
        <v>114</v>
      </c>
      <c r="D116" s="40">
        <v>0</v>
      </c>
      <c r="E116" s="40">
        <v>1000</v>
      </c>
      <c r="F116" s="40" t="s">
        <v>473</v>
      </c>
      <c r="G116" s="40">
        <v>114</v>
      </c>
      <c r="H116" s="40" t="s">
        <v>453</v>
      </c>
      <c r="I116" s="40">
        <v>25</v>
      </c>
      <c r="J116" s="42" t="s">
        <v>480</v>
      </c>
      <c r="K116" s="42" t="s">
        <v>477</v>
      </c>
      <c r="L116" s="40">
        <v>7</v>
      </c>
      <c r="M116" s="40"/>
      <c r="N116" s="40"/>
      <c r="O116" s="40"/>
      <c r="P116" s="39">
        <f t="shared" si="20"/>
        <v>114</v>
      </c>
      <c r="Q116" s="39">
        <f t="shared" si="21"/>
        <v>0</v>
      </c>
      <c r="R116" s="39">
        <f t="shared" si="22"/>
        <v>1000</v>
      </c>
      <c r="S116" s="39" t="str">
        <f t="shared" si="23"/>
        <v>Olaparib</v>
      </c>
      <c r="T116" s="39" t="str">
        <f t="shared" si="24"/>
        <v>fda=1,cancer=1,group=7</v>
      </c>
      <c r="W116" s="39" t="s">
        <v>454</v>
      </c>
      <c r="X116" s="39">
        <v>25</v>
      </c>
      <c r="Y116" s="39">
        <f t="shared" si="25"/>
        <v>25</v>
      </c>
      <c r="AA116" s="39">
        <f t="shared" si="26"/>
        <v>114</v>
      </c>
      <c r="AB116" s="39">
        <f t="shared" si="27"/>
        <v>0</v>
      </c>
      <c r="AC116" s="39">
        <f t="shared" si="28"/>
        <v>1000</v>
      </c>
      <c r="AD116" s="39">
        <f t="shared" si="29"/>
        <v>25</v>
      </c>
      <c r="AE116" s="39" t="str">
        <f t="shared" si="30"/>
        <v>id=0</v>
      </c>
      <c r="AG116" s="39">
        <f t="shared" si="31"/>
        <v>114</v>
      </c>
      <c r="AH116" s="39">
        <f t="shared" si="32"/>
        <v>0</v>
      </c>
      <c r="AI116" s="39">
        <f t="shared" si="33"/>
        <v>1000</v>
      </c>
      <c r="AJ116" s="39" t="str">
        <f t="shared" si="34"/>
        <v>fill_color=chr21</v>
      </c>
    </row>
    <row r="117" spans="1:36" x14ac:dyDescent="0.25">
      <c r="A117" s="40" t="s">
        <v>472</v>
      </c>
      <c r="B117" s="40">
        <v>115</v>
      </c>
      <c r="C117" s="40">
        <v>115</v>
      </c>
      <c r="D117" s="40">
        <v>0</v>
      </c>
      <c r="E117" s="40">
        <v>1000</v>
      </c>
      <c r="F117" s="40" t="s">
        <v>473</v>
      </c>
      <c r="G117" s="40">
        <v>115</v>
      </c>
      <c r="H117" s="40" t="s">
        <v>458</v>
      </c>
      <c r="I117" s="40">
        <v>25</v>
      </c>
      <c r="J117" s="42" t="s">
        <v>480</v>
      </c>
      <c r="K117" s="42" t="s">
        <v>478</v>
      </c>
      <c r="L117" s="40">
        <v>7</v>
      </c>
      <c r="M117" s="40"/>
      <c r="N117" s="40"/>
      <c r="O117" s="40"/>
      <c r="P117" s="39">
        <f t="shared" si="20"/>
        <v>115</v>
      </c>
      <c r="Q117" s="39">
        <f t="shared" si="21"/>
        <v>0</v>
      </c>
      <c r="R117" s="39">
        <f t="shared" si="22"/>
        <v>1000</v>
      </c>
      <c r="S117" s="39" t="str">
        <f t="shared" si="23"/>
        <v>Pioglitazone</v>
      </c>
      <c r="T117" s="39" t="str">
        <f t="shared" si="24"/>
        <v>fda=1,cancer=0,group=7</v>
      </c>
      <c r="W117" s="39" t="s">
        <v>356</v>
      </c>
      <c r="X117" s="39">
        <v>25</v>
      </c>
      <c r="Y117" s="39">
        <f t="shared" si="25"/>
        <v>25</v>
      </c>
      <c r="AA117" s="39">
        <f t="shared" si="26"/>
        <v>115</v>
      </c>
      <c r="AB117" s="39">
        <f t="shared" si="27"/>
        <v>0</v>
      </c>
      <c r="AC117" s="39">
        <f t="shared" si="28"/>
        <v>1000</v>
      </c>
      <c r="AD117" s="39">
        <f t="shared" si="29"/>
        <v>25</v>
      </c>
      <c r="AE117" s="39" t="str">
        <f t="shared" si="30"/>
        <v>id=0</v>
      </c>
      <c r="AG117" s="39">
        <f t="shared" si="31"/>
        <v>115</v>
      </c>
      <c r="AH117" s="39">
        <f t="shared" si="32"/>
        <v>0</v>
      </c>
      <c r="AI117" s="39">
        <f t="shared" si="33"/>
        <v>1000</v>
      </c>
      <c r="AJ117" s="39" t="str">
        <f t="shared" si="34"/>
        <v>fill_color=chr21</v>
      </c>
    </row>
    <row r="118" spans="1:36" x14ac:dyDescent="0.25">
      <c r="A118" s="40" t="s">
        <v>472</v>
      </c>
      <c r="B118" s="40">
        <v>116</v>
      </c>
      <c r="C118" s="40">
        <v>116</v>
      </c>
      <c r="D118" s="40">
        <v>0</v>
      </c>
      <c r="E118" s="40">
        <v>1000</v>
      </c>
      <c r="F118" s="40" t="s">
        <v>474</v>
      </c>
      <c r="G118" s="40">
        <v>116</v>
      </c>
      <c r="H118" s="40" t="s">
        <v>75</v>
      </c>
      <c r="I118" s="40">
        <v>25</v>
      </c>
      <c r="J118" s="42" t="s">
        <v>480</v>
      </c>
      <c r="K118" s="42" t="s">
        <v>477</v>
      </c>
      <c r="L118" s="40">
        <v>7</v>
      </c>
      <c r="M118" s="40"/>
      <c r="N118" s="40"/>
      <c r="O118" s="40"/>
      <c r="P118" s="39">
        <f t="shared" si="20"/>
        <v>116</v>
      </c>
      <c r="Q118" s="39">
        <f t="shared" si="21"/>
        <v>0</v>
      </c>
      <c r="R118" s="39">
        <f t="shared" si="22"/>
        <v>1000</v>
      </c>
      <c r="S118" s="39" t="str">
        <f t="shared" si="23"/>
        <v>Pomalidomide</v>
      </c>
      <c r="T118" s="39" t="str">
        <f t="shared" si="24"/>
        <v>fda=1,cancer=1,group=7</v>
      </c>
      <c r="W118" s="39" t="s">
        <v>160</v>
      </c>
      <c r="X118" s="39">
        <v>25</v>
      </c>
      <c r="Y118" s="39">
        <f t="shared" si="25"/>
        <v>25</v>
      </c>
      <c r="AA118" s="39">
        <f t="shared" si="26"/>
        <v>116</v>
      </c>
      <c r="AB118" s="39">
        <f t="shared" si="27"/>
        <v>0</v>
      </c>
      <c r="AC118" s="39">
        <f t="shared" si="28"/>
        <v>1000</v>
      </c>
      <c r="AD118" s="39">
        <f t="shared" si="29"/>
        <v>25</v>
      </c>
      <c r="AE118" s="39" t="str">
        <f t="shared" si="30"/>
        <v>id=0</v>
      </c>
      <c r="AG118" s="39">
        <f t="shared" si="31"/>
        <v>116</v>
      </c>
      <c r="AH118" s="39">
        <f t="shared" si="32"/>
        <v>0</v>
      </c>
      <c r="AI118" s="39">
        <f t="shared" si="33"/>
        <v>1000</v>
      </c>
      <c r="AJ118" s="39" t="str">
        <f t="shared" si="34"/>
        <v>fill_color=chr21</v>
      </c>
    </row>
    <row r="119" spans="1:36" x14ac:dyDescent="0.25">
      <c r="A119" s="40" t="s">
        <v>472</v>
      </c>
      <c r="B119" s="40">
        <v>117</v>
      </c>
      <c r="C119" s="40">
        <v>117</v>
      </c>
      <c r="D119" s="40">
        <v>0</v>
      </c>
      <c r="E119" s="40">
        <v>1000</v>
      </c>
      <c r="F119" s="40" t="s">
        <v>474</v>
      </c>
      <c r="G119" s="40">
        <v>117</v>
      </c>
      <c r="H119" s="40" t="s">
        <v>351</v>
      </c>
      <c r="I119" s="40">
        <v>25</v>
      </c>
      <c r="J119" s="42" t="s">
        <v>480</v>
      </c>
      <c r="K119" s="42" t="s">
        <v>478</v>
      </c>
      <c r="L119" s="40">
        <v>7</v>
      </c>
      <c r="M119" s="40"/>
      <c r="N119" s="40"/>
      <c r="O119" s="40"/>
      <c r="P119" s="39">
        <f t="shared" si="20"/>
        <v>117</v>
      </c>
      <c r="Q119" s="39">
        <f t="shared" si="21"/>
        <v>0</v>
      </c>
      <c r="R119" s="39">
        <f t="shared" si="22"/>
        <v>1000</v>
      </c>
      <c r="S119" s="39" t="str">
        <f t="shared" si="23"/>
        <v>Rosiglitazone</v>
      </c>
      <c r="T119" s="39" t="str">
        <f t="shared" si="24"/>
        <v>fda=1,cancer=0,group=7</v>
      </c>
      <c r="W119" s="39" t="s">
        <v>455</v>
      </c>
      <c r="X119" s="39">
        <v>25</v>
      </c>
      <c r="Y119" s="39">
        <f t="shared" si="25"/>
        <v>25</v>
      </c>
      <c r="AA119" s="39">
        <f t="shared" si="26"/>
        <v>117</v>
      </c>
      <c r="AB119" s="39">
        <f t="shared" si="27"/>
        <v>0</v>
      </c>
      <c r="AC119" s="39">
        <f t="shared" si="28"/>
        <v>1000</v>
      </c>
      <c r="AD119" s="39">
        <f t="shared" si="29"/>
        <v>25</v>
      </c>
      <c r="AE119" s="39" t="str">
        <f t="shared" si="30"/>
        <v>id=0</v>
      </c>
      <c r="AG119" s="39">
        <f t="shared" si="31"/>
        <v>117</v>
      </c>
      <c r="AH119" s="39">
        <f t="shared" si="32"/>
        <v>0</v>
      </c>
      <c r="AI119" s="39">
        <f t="shared" si="33"/>
        <v>1000</v>
      </c>
      <c r="AJ119" s="39" t="str">
        <f t="shared" si="34"/>
        <v>fill_color=chr21</v>
      </c>
    </row>
    <row r="120" spans="1:36" x14ac:dyDescent="0.25">
      <c r="A120" s="40" t="s">
        <v>472</v>
      </c>
      <c r="B120" s="40">
        <v>118</v>
      </c>
      <c r="C120" s="40">
        <v>118</v>
      </c>
      <c r="D120" s="40">
        <v>0</v>
      </c>
      <c r="E120" s="40">
        <v>1000</v>
      </c>
      <c r="F120" s="40" t="s">
        <v>473</v>
      </c>
      <c r="G120" s="40">
        <v>118</v>
      </c>
      <c r="H120" s="40" t="s">
        <v>463</v>
      </c>
      <c r="I120" s="40">
        <v>25</v>
      </c>
      <c r="J120" s="42" t="s">
        <v>480</v>
      </c>
      <c r="K120" s="42" t="s">
        <v>478</v>
      </c>
      <c r="L120" s="40">
        <v>7</v>
      </c>
      <c r="M120" s="40"/>
      <c r="N120" s="40"/>
      <c r="O120" s="40"/>
      <c r="P120" s="39">
        <f t="shared" si="20"/>
        <v>118</v>
      </c>
      <c r="Q120" s="39">
        <f t="shared" si="21"/>
        <v>0</v>
      </c>
      <c r="R120" s="39">
        <f t="shared" si="22"/>
        <v>1000</v>
      </c>
      <c r="S120" s="39" t="str">
        <f t="shared" si="23"/>
        <v>Sulindac</v>
      </c>
      <c r="T120" s="39" t="str">
        <f t="shared" si="24"/>
        <v>fda=1,cancer=0,group=7</v>
      </c>
      <c r="W120" s="39" t="s">
        <v>456</v>
      </c>
      <c r="X120" s="39">
        <v>25</v>
      </c>
      <c r="Y120" s="39">
        <f t="shared" si="25"/>
        <v>25</v>
      </c>
      <c r="AA120" s="39">
        <f t="shared" si="26"/>
        <v>118</v>
      </c>
      <c r="AB120" s="39">
        <f t="shared" si="27"/>
        <v>0</v>
      </c>
      <c r="AC120" s="39">
        <f t="shared" si="28"/>
        <v>1000</v>
      </c>
      <c r="AD120" s="39">
        <f t="shared" si="29"/>
        <v>25</v>
      </c>
      <c r="AE120" s="39" t="str">
        <f t="shared" si="30"/>
        <v>id=0</v>
      </c>
      <c r="AG120" s="39">
        <f t="shared" si="31"/>
        <v>118</v>
      </c>
      <c r="AH120" s="39">
        <f t="shared" si="32"/>
        <v>0</v>
      </c>
      <c r="AI120" s="39">
        <f t="shared" si="33"/>
        <v>1000</v>
      </c>
      <c r="AJ120" s="39" t="str">
        <f t="shared" si="34"/>
        <v>fill_color=chr21</v>
      </c>
    </row>
    <row r="121" spans="1:36" x14ac:dyDescent="0.25">
      <c r="A121" s="40" t="s">
        <v>472</v>
      </c>
      <c r="B121" s="40">
        <v>119</v>
      </c>
      <c r="C121" s="40">
        <v>119</v>
      </c>
      <c r="D121" s="40">
        <v>0</v>
      </c>
      <c r="E121" s="40">
        <v>1000</v>
      </c>
      <c r="F121" s="40" t="s">
        <v>474</v>
      </c>
      <c r="G121" s="40">
        <v>119</v>
      </c>
      <c r="H121" s="40" t="s">
        <v>464</v>
      </c>
      <c r="I121" s="40">
        <v>25</v>
      </c>
      <c r="J121" s="42" t="s">
        <v>481</v>
      </c>
      <c r="K121" s="42" t="s">
        <v>478</v>
      </c>
      <c r="L121" s="40">
        <v>7</v>
      </c>
      <c r="M121" s="40"/>
      <c r="N121" s="40"/>
      <c r="O121" s="40"/>
      <c r="P121" s="39">
        <f t="shared" si="20"/>
        <v>119</v>
      </c>
      <c r="Q121" s="39">
        <f t="shared" si="21"/>
        <v>0</v>
      </c>
      <c r="R121" s="39">
        <f t="shared" si="22"/>
        <v>1000</v>
      </c>
      <c r="S121" s="39" t="str">
        <f t="shared" si="23"/>
        <v>Temocapril_Hcl</v>
      </c>
      <c r="T121" s="39" t="str">
        <f t="shared" si="24"/>
        <v>fda=0,cancer=0,group=7</v>
      </c>
      <c r="W121" s="39" t="s">
        <v>355</v>
      </c>
      <c r="X121" s="39">
        <v>25</v>
      </c>
      <c r="Y121" s="39">
        <f t="shared" si="25"/>
        <v>25</v>
      </c>
      <c r="AA121" s="39">
        <f t="shared" si="26"/>
        <v>119</v>
      </c>
      <c r="AB121" s="39">
        <f t="shared" si="27"/>
        <v>0</v>
      </c>
      <c r="AC121" s="39">
        <f t="shared" si="28"/>
        <v>1000</v>
      </c>
      <c r="AD121" s="39">
        <f t="shared" si="29"/>
        <v>25</v>
      </c>
      <c r="AE121" s="39" t="str">
        <f t="shared" si="30"/>
        <v>id=0</v>
      </c>
      <c r="AG121" s="39">
        <f t="shared" si="31"/>
        <v>119</v>
      </c>
      <c r="AH121" s="39">
        <f t="shared" si="32"/>
        <v>0</v>
      </c>
      <c r="AI121" s="39">
        <f t="shared" si="33"/>
        <v>1000</v>
      </c>
      <c r="AJ121" s="39" t="str">
        <f t="shared" si="34"/>
        <v>fill_color=chr21</v>
      </c>
    </row>
    <row r="122" spans="1:36" x14ac:dyDescent="0.25">
      <c r="A122" s="40" t="s">
        <v>472</v>
      </c>
      <c r="B122" s="40">
        <v>120</v>
      </c>
      <c r="C122" s="40">
        <v>120</v>
      </c>
      <c r="D122" s="40">
        <v>0</v>
      </c>
      <c r="E122" s="40">
        <v>1000</v>
      </c>
      <c r="F122" s="40" t="s">
        <v>474</v>
      </c>
      <c r="G122" s="40">
        <v>120</v>
      </c>
      <c r="H122" s="40" t="s">
        <v>465</v>
      </c>
      <c r="I122" s="40">
        <v>25</v>
      </c>
      <c r="J122" s="42" t="s">
        <v>481</v>
      </c>
      <c r="K122" s="42" t="s">
        <v>477</v>
      </c>
      <c r="L122" s="40">
        <v>7</v>
      </c>
      <c r="M122" s="40"/>
      <c r="N122" s="40"/>
      <c r="O122" s="40"/>
      <c r="P122" s="39">
        <f t="shared" si="20"/>
        <v>120</v>
      </c>
      <c r="Q122" s="39">
        <f t="shared" si="21"/>
        <v>0</v>
      </c>
      <c r="R122" s="39">
        <f t="shared" si="22"/>
        <v>1000</v>
      </c>
      <c r="S122" s="39" t="str">
        <f t="shared" si="23"/>
        <v>Tetrabromo_Azabenzimidazole</v>
      </c>
      <c r="T122" s="39" t="str">
        <f t="shared" si="24"/>
        <v>fda=0,cancer=1,group=7</v>
      </c>
      <c r="W122" s="39" t="s">
        <v>457</v>
      </c>
      <c r="X122" s="39">
        <v>25</v>
      </c>
      <c r="Y122" s="39">
        <f t="shared" si="25"/>
        <v>25</v>
      </c>
      <c r="AA122" s="39">
        <f t="shared" si="26"/>
        <v>120</v>
      </c>
      <c r="AB122" s="39">
        <f t="shared" si="27"/>
        <v>0</v>
      </c>
      <c r="AC122" s="39">
        <f t="shared" si="28"/>
        <v>1000</v>
      </c>
      <c r="AD122" s="39">
        <f t="shared" si="29"/>
        <v>25</v>
      </c>
      <c r="AE122" s="39" t="str">
        <f t="shared" si="30"/>
        <v>id=0</v>
      </c>
      <c r="AG122" s="39">
        <f t="shared" si="31"/>
        <v>120</v>
      </c>
      <c r="AH122" s="39">
        <f t="shared" si="32"/>
        <v>0</v>
      </c>
      <c r="AI122" s="39">
        <f t="shared" si="33"/>
        <v>1000</v>
      </c>
      <c r="AJ122" s="39" t="str">
        <f t="shared" si="34"/>
        <v>fill_color=chr21</v>
      </c>
    </row>
    <row r="123" spans="1:36" x14ac:dyDescent="0.25">
      <c r="A123" s="40" t="s">
        <v>472</v>
      </c>
      <c r="B123" s="40">
        <v>121</v>
      </c>
      <c r="C123" s="40">
        <v>121</v>
      </c>
      <c r="D123" s="40">
        <v>0</v>
      </c>
      <c r="E123" s="40">
        <v>1000</v>
      </c>
      <c r="F123" s="40" t="s">
        <v>473</v>
      </c>
      <c r="G123" s="40">
        <v>121</v>
      </c>
      <c r="H123" s="40" t="s">
        <v>151</v>
      </c>
      <c r="I123" s="40">
        <v>25</v>
      </c>
      <c r="J123" s="42" t="s">
        <v>480</v>
      </c>
      <c r="K123" s="42" t="s">
        <v>478</v>
      </c>
      <c r="L123" s="40">
        <v>7</v>
      </c>
      <c r="M123" s="40"/>
      <c r="N123" s="40"/>
      <c r="O123" s="40"/>
      <c r="P123" s="39">
        <f t="shared" si="20"/>
        <v>121</v>
      </c>
      <c r="Q123" s="39">
        <f t="shared" si="21"/>
        <v>0</v>
      </c>
      <c r="R123" s="39">
        <f t="shared" si="22"/>
        <v>1000</v>
      </c>
      <c r="S123" s="39" t="str">
        <f t="shared" si="23"/>
        <v>Tolnaftate</v>
      </c>
      <c r="T123" s="39" t="str">
        <f t="shared" si="24"/>
        <v>fda=1,cancer=0,group=7</v>
      </c>
      <c r="W123" s="39" t="s">
        <v>458</v>
      </c>
      <c r="X123" s="39">
        <v>25</v>
      </c>
      <c r="Y123" s="39">
        <f t="shared" si="25"/>
        <v>25</v>
      </c>
      <c r="AA123" s="39">
        <f t="shared" si="26"/>
        <v>121</v>
      </c>
      <c r="AB123" s="39">
        <f t="shared" si="27"/>
        <v>0</v>
      </c>
      <c r="AC123" s="39">
        <f t="shared" si="28"/>
        <v>1000</v>
      </c>
      <c r="AD123" s="39">
        <f t="shared" si="29"/>
        <v>25</v>
      </c>
      <c r="AE123" s="39" t="str">
        <f t="shared" si="30"/>
        <v>id=0</v>
      </c>
      <c r="AG123" s="39">
        <f t="shared" si="31"/>
        <v>121</v>
      </c>
      <c r="AH123" s="39">
        <f t="shared" si="32"/>
        <v>0</v>
      </c>
      <c r="AI123" s="39">
        <f t="shared" si="33"/>
        <v>1000</v>
      </c>
      <c r="AJ123" s="39" t="str">
        <f t="shared" si="34"/>
        <v>fill_color=chr21</v>
      </c>
    </row>
    <row r="124" spans="1:36" x14ac:dyDescent="0.25">
      <c r="A124" s="40" t="s">
        <v>472</v>
      </c>
      <c r="B124" s="40">
        <v>122</v>
      </c>
      <c r="C124" s="40">
        <v>122</v>
      </c>
      <c r="D124" s="40">
        <v>0</v>
      </c>
      <c r="E124" s="40">
        <v>1000</v>
      </c>
      <c r="F124" s="40" t="s">
        <v>473</v>
      </c>
      <c r="G124" s="40">
        <v>122</v>
      </c>
      <c r="H124" s="40" t="s">
        <v>468</v>
      </c>
      <c r="I124" s="40">
        <v>25</v>
      </c>
      <c r="J124" s="42" t="s">
        <v>480</v>
      </c>
      <c r="K124" s="42" t="s">
        <v>477</v>
      </c>
      <c r="L124" s="40">
        <v>7</v>
      </c>
      <c r="M124" s="40"/>
      <c r="N124" s="40"/>
      <c r="O124" s="40"/>
      <c r="P124" s="39">
        <f t="shared" si="20"/>
        <v>122</v>
      </c>
      <c r="Q124" s="39">
        <f t="shared" si="21"/>
        <v>0</v>
      </c>
      <c r="R124" s="39">
        <f t="shared" si="22"/>
        <v>1000</v>
      </c>
      <c r="S124" s="39" t="str">
        <f t="shared" si="23"/>
        <v>Tretinoin</v>
      </c>
      <c r="T124" s="39" t="str">
        <f t="shared" si="24"/>
        <v>fda=1,cancer=1,group=7</v>
      </c>
      <c r="W124" s="39" t="s">
        <v>75</v>
      </c>
      <c r="X124" s="39">
        <v>25</v>
      </c>
      <c r="Y124" s="39">
        <f t="shared" si="25"/>
        <v>25</v>
      </c>
      <c r="AA124" s="39">
        <f t="shared" si="26"/>
        <v>122</v>
      </c>
      <c r="AB124" s="39">
        <f t="shared" si="27"/>
        <v>0</v>
      </c>
      <c r="AC124" s="39">
        <f t="shared" si="28"/>
        <v>1000</v>
      </c>
      <c r="AD124" s="39">
        <f t="shared" si="29"/>
        <v>25</v>
      </c>
      <c r="AE124" s="39" t="str">
        <f t="shared" si="30"/>
        <v>id=0</v>
      </c>
      <c r="AG124" s="39">
        <f t="shared" si="31"/>
        <v>122</v>
      </c>
      <c r="AH124" s="39">
        <f t="shared" si="32"/>
        <v>0</v>
      </c>
      <c r="AI124" s="39">
        <f t="shared" si="33"/>
        <v>1000</v>
      </c>
      <c r="AJ124" s="39" t="str">
        <f t="shared" si="34"/>
        <v>fill_color=chr21</v>
      </c>
    </row>
    <row r="125" spans="1:36" x14ac:dyDescent="0.25">
      <c r="A125" s="40" t="s">
        <v>472</v>
      </c>
      <c r="B125" s="40">
        <v>123</v>
      </c>
      <c r="C125" s="40">
        <v>123</v>
      </c>
      <c r="D125" s="40">
        <v>0</v>
      </c>
      <c r="E125" s="40">
        <v>1000</v>
      </c>
      <c r="F125" s="40" t="s">
        <v>474</v>
      </c>
      <c r="G125" s="40">
        <v>123</v>
      </c>
      <c r="H125" s="40" t="s">
        <v>223</v>
      </c>
      <c r="I125" s="40">
        <v>1</v>
      </c>
      <c r="J125" s="42" t="s">
        <v>480</v>
      </c>
      <c r="K125" s="42" t="s">
        <v>477</v>
      </c>
      <c r="L125" s="40">
        <v>8</v>
      </c>
      <c r="M125" s="40"/>
      <c r="N125" s="40"/>
      <c r="O125" s="40"/>
      <c r="P125" s="39">
        <f t="shared" si="20"/>
        <v>123</v>
      </c>
      <c r="Q125" s="39">
        <f t="shared" si="21"/>
        <v>0</v>
      </c>
      <c r="R125" s="39">
        <f t="shared" si="22"/>
        <v>1000</v>
      </c>
      <c r="S125" s="39" t="str">
        <f t="shared" si="23"/>
        <v>Dasatinib</v>
      </c>
      <c r="T125" s="39" t="str">
        <f t="shared" si="24"/>
        <v>fda=1,cancer=1,group=8</v>
      </c>
      <c r="W125" s="39" t="s">
        <v>459</v>
      </c>
      <c r="X125" s="39">
        <v>25</v>
      </c>
      <c r="Y125" s="39">
        <f t="shared" si="25"/>
        <v>1</v>
      </c>
      <c r="AA125" s="39">
        <f t="shared" si="26"/>
        <v>123</v>
      </c>
      <c r="AB125" s="39">
        <f t="shared" si="27"/>
        <v>0</v>
      </c>
      <c r="AC125" s="39">
        <f t="shared" si="28"/>
        <v>1000</v>
      </c>
      <c r="AD125" s="39">
        <f t="shared" si="29"/>
        <v>1</v>
      </c>
      <c r="AE125" s="39" t="str">
        <f t="shared" si="30"/>
        <v>id=1</v>
      </c>
      <c r="AG125" s="39">
        <f t="shared" si="31"/>
        <v>123</v>
      </c>
      <c r="AH125" s="39">
        <f t="shared" si="32"/>
        <v>0</v>
      </c>
      <c r="AI125" s="39">
        <f t="shared" si="33"/>
        <v>1000</v>
      </c>
      <c r="AJ125" s="39" t="str">
        <f t="shared" si="34"/>
        <v>fill_color=chrx</v>
      </c>
    </row>
    <row r="126" spans="1:36" x14ac:dyDescent="0.25">
      <c r="A126" s="40" t="s">
        <v>472</v>
      </c>
      <c r="B126" s="40">
        <v>124</v>
      </c>
      <c r="C126" s="40">
        <v>124</v>
      </c>
      <c r="D126" s="40">
        <v>0</v>
      </c>
      <c r="E126" s="40">
        <v>1000</v>
      </c>
      <c r="F126" s="40" t="s">
        <v>474</v>
      </c>
      <c r="G126" s="40">
        <v>124</v>
      </c>
      <c r="H126" s="40" t="s">
        <v>227</v>
      </c>
      <c r="I126" s="40">
        <v>2.8</v>
      </c>
      <c r="J126" s="42" t="s">
        <v>480</v>
      </c>
      <c r="K126" s="42" t="s">
        <v>477</v>
      </c>
      <c r="L126" s="40">
        <v>8</v>
      </c>
      <c r="M126" s="40"/>
      <c r="N126" s="40"/>
      <c r="O126" s="40"/>
      <c r="P126" s="39">
        <f t="shared" si="20"/>
        <v>124</v>
      </c>
      <c r="Q126" s="39">
        <f t="shared" si="21"/>
        <v>0</v>
      </c>
      <c r="R126" s="39">
        <f t="shared" si="22"/>
        <v>1000</v>
      </c>
      <c r="S126" s="39" t="str">
        <f t="shared" si="23"/>
        <v>Ponatinib</v>
      </c>
      <c r="T126" s="39" t="str">
        <f t="shared" si="24"/>
        <v>fda=1,cancer=1,group=8</v>
      </c>
      <c r="W126" s="39" t="s">
        <v>460</v>
      </c>
      <c r="X126" s="39">
        <v>25</v>
      </c>
      <c r="Y126" s="39">
        <f t="shared" si="25"/>
        <v>2.8</v>
      </c>
      <c r="AA126" s="39">
        <f t="shared" si="26"/>
        <v>124</v>
      </c>
      <c r="AB126" s="39">
        <f t="shared" si="27"/>
        <v>0</v>
      </c>
      <c r="AC126" s="39">
        <f t="shared" si="28"/>
        <v>1000</v>
      </c>
      <c r="AD126" s="39">
        <f t="shared" si="29"/>
        <v>2.8</v>
      </c>
      <c r="AE126" s="39" t="str">
        <f t="shared" si="30"/>
        <v>id=1</v>
      </c>
      <c r="AG126" s="39">
        <f t="shared" si="31"/>
        <v>124</v>
      </c>
      <c r="AH126" s="39">
        <f t="shared" si="32"/>
        <v>0</v>
      </c>
      <c r="AI126" s="39">
        <f t="shared" si="33"/>
        <v>1000</v>
      </c>
      <c r="AJ126" s="39" t="str">
        <f t="shared" si="34"/>
        <v>fill_color=chrx</v>
      </c>
    </row>
    <row r="127" spans="1:36" x14ac:dyDescent="0.25">
      <c r="A127" s="40" t="s">
        <v>472</v>
      </c>
      <c r="B127" s="40">
        <v>125</v>
      </c>
      <c r="C127" s="40">
        <v>125</v>
      </c>
      <c r="D127" s="40">
        <v>0</v>
      </c>
      <c r="E127" s="40">
        <v>1000</v>
      </c>
      <c r="F127" s="40" t="s">
        <v>473</v>
      </c>
      <c r="G127" s="40">
        <v>125</v>
      </c>
      <c r="H127" s="40" t="s">
        <v>155</v>
      </c>
      <c r="I127" s="40">
        <v>3.3</v>
      </c>
      <c r="J127" s="42" t="s">
        <v>481</v>
      </c>
      <c r="K127" s="42" t="s">
        <v>478</v>
      </c>
      <c r="L127" s="40">
        <v>8</v>
      </c>
      <c r="M127" s="40"/>
      <c r="N127" s="40"/>
      <c r="O127" s="40"/>
      <c r="P127" s="39">
        <f t="shared" si="20"/>
        <v>125</v>
      </c>
      <c r="Q127" s="39">
        <f t="shared" si="21"/>
        <v>0</v>
      </c>
      <c r="R127" s="39">
        <f t="shared" si="22"/>
        <v>1000</v>
      </c>
      <c r="S127" s="39" t="str">
        <f t="shared" si="23"/>
        <v>Cantharidin</v>
      </c>
      <c r="T127" s="39" t="str">
        <f t="shared" si="24"/>
        <v>fda=0,cancer=0,group=8</v>
      </c>
      <c r="W127" s="39" t="s">
        <v>461</v>
      </c>
      <c r="X127" s="39">
        <v>25</v>
      </c>
      <c r="Y127" s="39">
        <f t="shared" si="25"/>
        <v>3.3</v>
      </c>
      <c r="AA127" s="39">
        <f t="shared" si="26"/>
        <v>125</v>
      </c>
      <c r="AB127" s="39">
        <f t="shared" si="27"/>
        <v>0</v>
      </c>
      <c r="AC127" s="39">
        <f t="shared" si="28"/>
        <v>1000</v>
      </c>
      <c r="AD127" s="39">
        <f t="shared" si="29"/>
        <v>3.3</v>
      </c>
      <c r="AE127" s="39" t="str">
        <f t="shared" si="30"/>
        <v>id=1</v>
      </c>
      <c r="AG127" s="39">
        <f t="shared" si="31"/>
        <v>125</v>
      </c>
      <c r="AH127" s="39">
        <f t="shared" si="32"/>
        <v>0</v>
      </c>
      <c r="AI127" s="39">
        <f t="shared" si="33"/>
        <v>1000</v>
      </c>
      <c r="AJ127" s="39" t="str">
        <f t="shared" si="34"/>
        <v>fill_color=chrx</v>
      </c>
    </row>
    <row r="128" spans="1:36" x14ac:dyDescent="0.25">
      <c r="A128" s="40" t="s">
        <v>472</v>
      </c>
      <c r="B128" s="40">
        <v>126</v>
      </c>
      <c r="C128" s="40">
        <v>126</v>
      </c>
      <c r="D128" s="40">
        <v>0</v>
      </c>
      <c r="E128" s="40">
        <v>1000</v>
      </c>
      <c r="F128" s="40" t="s">
        <v>474</v>
      </c>
      <c r="G128" s="40">
        <v>126</v>
      </c>
      <c r="H128" s="40" t="s">
        <v>222</v>
      </c>
      <c r="I128" s="40">
        <v>4.8</v>
      </c>
      <c r="J128" s="42" t="s">
        <v>481</v>
      </c>
      <c r="K128" s="42" t="s">
        <v>477</v>
      </c>
      <c r="L128" s="40">
        <v>8</v>
      </c>
      <c r="M128" s="40"/>
      <c r="N128" s="40"/>
      <c r="O128" s="40"/>
      <c r="P128" s="39">
        <f t="shared" si="20"/>
        <v>126</v>
      </c>
      <c r="Q128" s="39">
        <f t="shared" si="21"/>
        <v>0</v>
      </c>
      <c r="R128" s="39">
        <f t="shared" si="22"/>
        <v>1000</v>
      </c>
      <c r="S128" s="39" t="str">
        <f t="shared" si="23"/>
        <v>Danusertib</v>
      </c>
      <c r="T128" s="39" t="str">
        <f t="shared" si="24"/>
        <v>fda=0,cancer=1,group=8</v>
      </c>
      <c r="W128" s="39" t="s">
        <v>351</v>
      </c>
      <c r="X128" s="39">
        <v>25</v>
      </c>
      <c r="Y128" s="39">
        <f t="shared" si="25"/>
        <v>4.8</v>
      </c>
      <c r="AA128" s="39">
        <f t="shared" si="26"/>
        <v>126</v>
      </c>
      <c r="AB128" s="39">
        <f t="shared" si="27"/>
        <v>0</v>
      </c>
      <c r="AC128" s="39">
        <f t="shared" si="28"/>
        <v>1000</v>
      </c>
      <c r="AD128" s="39">
        <f t="shared" si="29"/>
        <v>4.8</v>
      </c>
      <c r="AE128" s="39" t="str">
        <f t="shared" si="30"/>
        <v>id=1</v>
      </c>
      <c r="AG128" s="39">
        <f t="shared" si="31"/>
        <v>126</v>
      </c>
      <c r="AH128" s="39">
        <f t="shared" si="32"/>
        <v>0</v>
      </c>
      <c r="AI128" s="39">
        <f t="shared" si="33"/>
        <v>1000</v>
      </c>
      <c r="AJ128" s="39" t="str">
        <f t="shared" si="34"/>
        <v>fill_color=chrx</v>
      </c>
    </row>
    <row r="129" spans="1:36" x14ac:dyDescent="0.25">
      <c r="A129" s="40" t="s">
        <v>472</v>
      </c>
      <c r="B129" s="40">
        <v>127</v>
      </c>
      <c r="C129" s="40">
        <v>127</v>
      </c>
      <c r="D129" s="40">
        <v>0</v>
      </c>
      <c r="E129" s="40">
        <v>1000</v>
      </c>
      <c r="F129" s="40" t="s">
        <v>473</v>
      </c>
      <c r="G129" s="40">
        <v>127</v>
      </c>
      <c r="H129" s="40" t="s">
        <v>226</v>
      </c>
      <c r="I129" s="40">
        <v>4.8</v>
      </c>
      <c r="J129" s="42" t="s">
        <v>480</v>
      </c>
      <c r="K129" s="42" t="s">
        <v>477</v>
      </c>
      <c r="L129" s="40">
        <v>8</v>
      </c>
      <c r="M129" s="40"/>
      <c r="N129" s="40"/>
      <c r="O129" s="40"/>
      <c r="P129" s="39">
        <f t="shared" si="20"/>
        <v>127</v>
      </c>
      <c r="Q129" s="39">
        <f t="shared" si="21"/>
        <v>0</v>
      </c>
      <c r="R129" s="39">
        <f t="shared" si="22"/>
        <v>1000</v>
      </c>
      <c r="S129" s="39" t="str">
        <f t="shared" si="23"/>
        <v>Nilotinib</v>
      </c>
      <c r="T129" s="39" t="str">
        <f t="shared" si="24"/>
        <v>fda=1,cancer=1,group=8</v>
      </c>
      <c r="W129" s="39" t="s">
        <v>350</v>
      </c>
      <c r="X129" s="39">
        <v>25</v>
      </c>
      <c r="Y129" s="39">
        <f t="shared" si="25"/>
        <v>4.8</v>
      </c>
      <c r="AA129" s="39">
        <f t="shared" si="26"/>
        <v>127</v>
      </c>
      <c r="AB129" s="39">
        <f t="shared" si="27"/>
        <v>0</v>
      </c>
      <c r="AC129" s="39">
        <f t="shared" si="28"/>
        <v>1000</v>
      </c>
      <c r="AD129" s="39">
        <f t="shared" si="29"/>
        <v>4.8</v>
      </c>
      <c r="AE129" s="39" t="str">
        <f t="shared" si="30"/>
        <v>id=1</v>
      </c>
      <c r="AG129" s="39">
        <f t="shared" si="31"/>
        <v>127</v>
      </c>
      <c r="AH129" s="39">
        <f t="shared" si="32"/>
        <v>0</v>
      </c>
      <c r="AI129" s="39">
        <f t="shared" si="33"/>
        <v>1000</v>
      </c>
      <c r="AJ129" s="39" t="str">
        <f t="shared" si="34"/>
        <v>fill_color=chrx</v>
      </c>
    </row>
    <row r="130" spans="1:36" x14ac:dyDescent="0.25">
      <c r="A130" s="40" t="s">
        <v>472</v>
      </c>
      <c r="B130" s="40">
        <v>128</v>
      </c>
      <c r="C130" s="40">
        <v>128</v>
      </c>
      <c r="D130" s="40">
        <v>0</v>
      </c>
      <c r="E130" s="40">
        <v>1000</v>
      </c>
      <c r="F130" s="40" t="s">
        <v>474</v>
      </c>
      <c r="G130" s="40">
        <v>128</v>
      </c>
      <c r="H130" s="40" t="s">
        <v>220</v>
      </c>
      <c r="I130" s="40">
        <v>5.8</v>
      </c>
      <c r="J130" s="42" t="s">
        <v>480</v>
      </c>
      <c r="K130" s="42" t="s">
        <v>477</v>
      </c>
      <c r="L130" s="40">
        <v>8</v>
      </c>
      <c r="M130" s="40"/>
      <c r="N130" s="40"/>
      <c r="O130" s="40"/>
      <c r="P130" s="39">
        <f t="shared" si="20"/>
        <v>128</v>
      </c>
      <c r="Q130" s="39">
        <f t="shared" si="21"/>
        <v>0</v>
      </c>
      <c r="R130" s="39">
        <f t="shared" si="22"/>
        <v>1000</v>
      </c>
      <c r="S130" s="39" t="str">
        <f t="shared" si="23"/>
        <v>Crizotinib</v>
      </c>
      <c r="T130" s="39" t="str">
        <f t="shared" si="24"/>
        <v>fda=1,cancer=1,group=8</v>
      </c>
      <c r="W130" s="39" t="s">
        <v>122</v>
      </c>
      <c r="X130" s="39">
        <v>25</v>
      </c>
      <c r="Y130" s="39">
        <f t="shared" si="25"/>
        <v>5.8</v>
      </c>
      <c r="AA130" s="39">
        <f t="shared" si="26"/>
        <v>128</v>
      </c>
      <c r="AB130" s="39">
        <f t="shared" si="27"/>
        <v>0</v>
      </c>
      <c r="AC130" s="39">
        <f t="shared" si="28"/>
        <v>1000</v>
      </c>
      <c r="AD130" s="39">
        <f t="shared" si="29"/>
        <v>5.8</v>
      </c>
      <c r="AE130" s="39" t="str">
        <f t="shared" si="30"/>
        <v>id=1</v>
      </c>
      <c r="AG130" s="39">
        <f t="shared" si="31"/>
        <v>128</v>
      </c>
      <c r="AH130" s="39">
        <f t="shared" si="32"/>
        <v>0</v>
      </c>
      <c r="AI130" s="39">
        <f t="shared" si="33"/>
        <v>1000</v>
      </c>
      <c r="AJ130" s="39" t="str">
        <f t="shared" si="34"/>
        <v>fill_color=chrx</v>
      </c>
    </row>
    <row r="131" spans="1:36" x14ac:dyDescent="0.25">
      <c r="A131" s="40" t="s">
        <v>472</v>
      </c>
      <c r="B131" s="40">
        <v>129</v>
      </c>
      <c r="C131" s="40">
        <v>129</v>
      </c>
      <c r="D131" s="40">
        <v>0</v>
      </c>
      <c r="E131" s="40">
        <v>1000</v>
      </c>
      <c r="F131" s="40" t="s">
        <v>474</v>
      </c>
      <c r="G131" s="40">
        <v>129</v>
      </c>
      <c r="H131" s="40" t="s">
        <v>219</v>
      </c>
      <c r="I131" s="40">
        <v>8</v>
      </c>
      <c r="J131" s="42" t="s">
        <v>480</v>
      </c>
      <c r="K131" s="42" t="s">
        <v>477</v>
      </c>
      <c r="L131" s="40">
        <v>8</v>
      </c>
      <c r="M131" s="40"/>
      <c r="N131" s="40"/>
      <c r="O131" s="40"/>
      <c r="P131" s="39">
        <f t="shared" si="20"/>
        <v>129</v>
      </c>
      <c r="Q131" s="39">
        <f t="shared" si="21"/>
        <v>0</v>
      </c>
      <c r="R131" s="39">
        <f t="shared" si="22"/>
        <v>1000</v>
      </c>
      <c r="S131" s="39" t="str">
        <f t="shared" si="23"/>
        <v>Bosutinib</v>
      </c>
      <c r="T131" s="39" t="str">
        <f t="shared" si="24"/>
        <v>fda=1,cancer=1,group=8</v>
      </c>
      <c r="W131" s="39" t="s">
        <v>462</v>
      </c>
      <c r="X131" s="39">
        <v>25</v>
      </c>
      <c r="Y131" s="39">
        <f t="shared" si="25"/>
        <v>8</v>
      </c>
      <c r="AA131" s="39">
        <f t="shared" si="26"/>
        <v>129</v>
      </c>
      <c r="AB131" s="39">
        <f t="shared" si="27"/>
        <v>0</v>
      </c>
      <c r="AC131" s="39">
        <f t="shared" si="28"/>
        <v>1000</v>
      </c>
      <c r="AD131" s="39">
        <f t="shared" si="29"/>
        <v>8</v>
      </c>
      <c r="AE131" s="39" t="str">
        <f t="shared" si="30"/>
        <v>id=1</v>
      </c>
      <c r="AG131" s="39">
        <f t="shared" si="31"/>
        <v>129</v>
      </c>
      <c r="AH131" s="39">
        <f t="shared" si="32"/>
        <v>0</v>
      </c>
      <c r="AI131" s="39">
        <f t="shared" si="33"/>
        <v>1000</v>
      </c>
      <c r="AJ131" s="39" t="str">
        <f t="shared" ref="AJ131:AJ148" si="35">"fill_color="&amp;VLOOKUP(L131,$AQ$3:$AR$11,2,FALSE)</f>
        <v>fill_color=chrx</v>
      </c>
    </row>
    <row r="132" spans="1:36" x14ac:dyDescent="0.25">
      <c r="A132" s="40" t="s">
        <v>472</v>
      </c>
      <c r="B132" s="40">
        <v>130</v>
      </c>
      <c r="C132" s="40">
        <v>130</v>
      </c>
      <c r="D132" s="40">
        <v>0</v>
      </c>
      <c r="E132" s="40">
        <v>1000</v>
      </c>
      <c r="F132" s="40" t="s">
        <v>473</v>
      </c>
      <c r="G132" s="40">
        <v>130</v>
      </c>
      <c r="H132" s="40" t="s">
        <v>229</v>
      </c>
      <c r="I132" s="40">
        <v>9.3000000000000007</v>
      </c>
      <c r="J132" s="42" t="s">
        <v>480</v>
      </c>
      <c r="K132" s="42" t="s">
        <v>477</v>
      </c>
      <c r="L132" s="40">
        <v>8</v>
      </c>
      <c r="M132" s="40"/>
      <c r="N132" s="40"/>
      <c r="O132" s="40"/>
      <c r="P132" s="39">
        <f t="shared" ref="P132:P148" si="36">C132</f>
        <v>130</v>
      </c>
      <c r="Q132" s="39">
        <f t="shared" ref="Q132:Q148" si="37">D132</f>
        <v>0</v>
      </c>
      <c r="R132" s="39">
        <f t="shared" ref="R132:R148" si="38">E132</f>
        <v>1000</v>
      </c>
      <c r="S132" s="39" t="str">
        <f t="shared" ref="S132:S148" si="39">H132</f>
        <v>Temsirolimus</v>
      </c>
      <c r="T132" s="39" t="str">
        <f t="shared" ref="T132:T148" si="40">J132&amp;","&amp;K132&amp;",group="&amp;L132</f>
        <v>fda=1,cancer=1,group=8</v>
      </c>
      <c r="W132" s="39" t="s">
        <v>348</v>
      </c>
      <c r="X132" s="39">
        <v>25</v>
      </c>
      <c r="Y132" s="39">
        <f t="shared" ref="Y132:Y148" si="41">VLOOKUP(H132,$W$3:$X$148,2,FALSE)</f>
        <v>9.3000000000000007</v>
      </c>
      <c r="AA132" s="39">
        <f t="shared" ref="AA132:AA148" si="42">P132</f>
        <v>130</v>
      </c>
      <c r="AB132" s="39">
        <f t="shared" ref="AB132:AB148" si="43">Q132</f>
        <v>0</v>
      </c>
      <c r="AC132" s="39">
        <f t="shared" ref="AC132:AC148" si="44">R132</f>
        <v>1000</v>
      </c>
      <c r="AD132" s="39">
        <f t="shared" ref="AD132:AD148" si="45">I132</f>
        <v>9.3000000000000007</v>
      </c>
      <c r="AE132" s="39" t="str">
        <f t="shared" ref="AE132:AE148" si="46">IF(AD132=25,"id=0","id=1")</f>
        <v>id=1</v>
      </c>
      <c r="AG132" s="56">
        <f t="shared" si="31"/>
        <v>130</v>
      </c>
      <c r="AH132" s="56">
        <f t="shared" si="32"/>
        <v>0</v>
      </c>
      <c r="AI132" s="56">
        <f t="shared" si="33"/>
        <v>1000</v>
      </c>
      <c r="AJ132" s="56" t="str">
        <f t="shared" si="35"/>
        <v>fill_color=chrx</v>
      </c>
    </row>
    <row r="133" spans="1:36" x14ac:dyDescent="0.25">
      <c r="A133" s="40" t="s">
        <v>472</v>
      </c>
      <c r="B133" s="40">
        <v>131</v>
      </c>
      <c r="C133" s="40">
        <v>131</v>
      </c>
      <c r="D133" s="40">
        <v>0</v>
      </c>
      <c r="E133" s="40">
        <v>1000</v>
      </c>
      <c r="F133" s="40" t="s">
        <v>474</v>
      </c>
      <c r="G133" s="40">
        <v>131</v>
      </c>
      <c r="H133" s="40" t="s">
        <v>408</v>
      </c>
      <c r="I133" s="40">
        <v>25</v>
      </c>
      <c r="J133" s="42" t="s">
        <v>481</v>
      </c>
      <c r="K133" s="42" t="s">
        <v>478</v>
      </c>
      <c r="L133" s="40">
        <v>8</v>
      </c>
      <c r="M133" s="40"/>
      <c r="N133" s="40"/>
      <c r="O133" s="40"/>
      <c r="P133" s="39">
        <f t="shared" si="36"/>
        <v>131</v>
      </c>
      <c r="Q133" s="39">
        <f t="shared" si="37"/>
        <v>0</v>
      </c>
      <c r="R133" s="39">
        <f t="shared" si="38"/>
        <v>1000</v>
      </c>
      <c r="S133" s="39" t="str">
        <f t="shared" si="39"/>
        <v>Artemether</v>
      </c>
      <c r="T133" s="39" t="str">
        <f t="shared" si="40"/>
        <v>fda=0,cancer=0,group=8</v>
      </c>
      <c r="W133" s="39" t="s">
        <v>463</v>
      </c>
      <c r="X133" s="39">
        <v>25</v>
      </c>
      <c r="Y133" s="39">
        <f t="shared" si="41"/>
        <v>25</v>
      </c>
      <c r="AA133" s="39">
        <f t="shared" si="42"/>
        <v>131</v>
      </c>
      <c r="AB133" s="39">
        <f t="shared" si="43"/>
        <v>0</v>
      </c>
      <c r="AC133" s="39">
        <f t="shared" si="44"/>
        <v>1000</v>
      </c>
      <c r="AD133" s="39">
        <f t="shared" si="45"/>
        <v>25</v>
      </c>
      <c r="AE133" s="39" t="str">
        <f t="shared" si="46"/>
        <v>id=0</v>
      </c>
      <c r="AG133" s="39">
        <f t="shared" si="31"/>
        <v>131</v>
      </c>
      <c r="AH133" s="39">
        <f t="shared" si="32"/>
        <v>0</v>
      </c>
      <c r="AI133" s="39">
        <f t="shared" si="33"/>
        <v>1000</v>
      </c>
      <c r="AJ133" s="39" t="str">
        <f t="shared" si="35"/>
        <v>fill_color=chrx</v>
      </c>
    </row>
    <row r="134" spans="1:36" x14ac:dyDescent="0.25">
      <c r="A134" s="40" t="s">
        <v>472</v>
      </c>
      <c r="B134" s="40">
        <v>132</v>
      </c>
      <c r="C134" s="40">
        <v>132</v>
      </c>
      <c r="D134" s="40">
        <v>0</v>
      </c>
      <c r="E134" s="40">
        <v>1000</v>
      </c>
      <c r="F134" s="40" t="s">
        <v>473</v>
      </c>
      <c r="G134" s="40">
        <v>132</v>
      </c>
      <c r="H134" s="40" t="s">
        <v>157</v>
      </c>
      <c r="I134" s="40">
        <v>25</v>
      </c>
      <c r="J134" s="42" t="s">
        <v>481</v>
      </c>
      <c r="K134" s="42" t="s">
        <v>478</v>
      </c>
      <c r="L134" s="40">
        <v>8</v>
      </c>
      <c r="M134" s="40"/>
      <c r="N134" s="40"/>
      <c r="O134" s="40"/>
      <c r="P134" s="39">
        <f t="shared" si="36"/>
        <v>132</v>
      </c>
      <c r="Q134" s="39">
        <f t="shared" si="37"/>
        <v>0</v>
      </c>
      <c r="R134" s="39">
        <f t="shared" si="38"/>
        <v>1000</v>
      </c>
      <c r="S134" s="39" t="str">
        <f t="shared" si="39"/>
        <v>Clorsulon</v>
      </c>
      <c r="T134" s="39" t="str">
        <f t="shared" si="40"/>
        <v>fda=0,cancer=0,group=8</v>
      </c>
      <c r="W134" s="39" t="s">
        <v>464</v>
      </c>
      <c r="X134" s="39">
        <v>25</v>
      </c>
      <c r="Y134" s="39">
        <f t="shared" si="41"/>
        <v>25</v>
      </c>
      <c r="AA134" s="39">
        <f t="shared" si="42"/>
        <v>132</v>
      </c>
      <c r="AB134" s="39">
        <f t="shared" si="43"/>
        <v>0</v>
      </c>
      <c r="AC134" s="39">
        <f t="shared" si="44"/>
        <v>1000</v>
      </c>
      <c r="AD134" s="39">
        <f t="shared" si="45"/>
        <v>25</v>
      </c>
      <c r="AE134" s="39" t="str">
        <f t="shared" si="46"/>
        <v>id=0</v>
      </c>
      <c r="AG134" s="39">
        <f t="shared" si="31"/>
        <v>132</v>
      </c>
      <c r="AH134" s="39">
        <f t="shared" si="32"/>
        <v>0</v>
      </c>
      <c r="AI134" s="39">
        <f t="shared" si="33"/>
        <v>1000</v>
      </c>
      <c r="AJ134" s="39" t="str">
        <f t="shared" si="35"/>
        <v>fill_color=chrx</v>
      </c>
    </row>
    <row r="135" spans="1:36" x14ac:dyDescent="0.25">
      <c r="A135" s="40" t="s">
        <v>472</v>
      </c>
      <c r="B135" s="40">
        <v>133</v>
      </c>
      <c r="C135" s="40">
        <v>133</v>
      </c>
      <c r="D135" s="40">
        <v>0</v>
      </c>
      <c r="E135" s="40">
        <v>1000</v>
      </c>
      <c r="F135" s="40" t="s">
        <v>473</v>
      </c>
      <c r="G135" s="40">
        <v>133</v>
      </c>
      <c r="H135" s="40" t="s">
        <v>429</v>
      </c>
      <c r="I135" s="40">
        <v>25</v>
      </c>
      <c r="J135" s="42" t="s">
        <v>480</v>
      </c>
      <c r="K135" s="42" t="s">
        <v>477</v>
      </c>
      <c r="L135" s="40">
        <v>8</v>
      </c>
      <c r="M135" s="40"/>
      <c r="N135" s="40"/>
      <c r="O135" s="40"/>
      <c r="P135" s="39">
        <f t="shared" si="36"/>
        <v>133</v>
      </c>
      <c r="Q135" s="39">
        <f t="shared" si="37"/>
        <v>0</v>
      </c>
      <c r="R135" s="39">
        <f t="shared" si="38"/>
        <v>1000</v>
      </c>
      <c r="S135" s="39" t="str">
        <f t="shared" si="39"/>
        <v>Everolimus</v>
      </c>
      <c r="T135" s="39" t="str">
        <f t="shared" si="40"/>
        <v>fda=1,cancer=1,group=8</v>
      </c>
      <c r="W135" s="39" t="s">
        <v>346</v>
      </c>
      <c r="X135" s="39">
        <v>25</v>
      </c>
      <c r="Y135" s="39">
        <f t="shared" si="41"/>
        <v>25</v>
      </c>
      <c r="AA135" s="39">
        <f t="shared" si="42"/>
        <v>133</v>
      </c>
      <c r="AB135" s="39">
        <f t="shared" si="43"/>
        <v>0</v>
      </c>
      <c r="AC135" s="39">
        <f t="shared" si="44"/>
        <v>1000</v>
      </c>
      <c r="AD135" s="39">
        <f t="shared" si="45"/>
        <v>25</v>
      </c>
      <c r="AE135" s="39" t="str">
        <f t="shared" si="46"/>
        <v>id=0</v>
      </c>
      <c r="AG135" s="39">
        <f t="shared" si="31"/>
        <v>133</v>
      </c>
      <c r="AH135" s="39">
        <f t="shared" si="32"/>
        <v>0</v>
      </c>
      <c r="AI135" s="39">
        <f t="shared" si="33"/>
        <v>1000</v>
      </c>
      <c r="AJ135" s="39" t="str">
        <f t="shared" si="35"/>
        <v>fill_color=chrx</v>
      </c>
    </row>
    <row r="136" spans="1:36" x14ac:dyDescent="0.25">
      <c r="A136" s="40" t="s">
        <v>472</v>
      </c>
      <c r="B136" s="40">
        <v>134</v>
      </c>
      <c r="C136" s="40">
        <v>134</v>
      </c>
      <c r="D136" s="40">
        <v>0</v>
      </c>
      <c r="E136" s="40">
        <v>1000</v>
      </c>
      <c r="F136" s="40" t="s">
        <v>473</v>
      </c>
      <c r="G136" s="40">
        <v>134</v>
      </c>
      <c r="H136" s="40" t="s">
        <v>118</v>
      </c>
      <c r="I136" s="40">
        <v>25</v>
      </c>
      <c r="J136" s="42" t="s">
        <v>481</v>
      </c>
      <c r="K136" s="42" t="s">
        <v>477</v>
      </c>
      <c r="L136" s="40">
        <v>8</v>
      </c>
      <c r="M136" s="40"/>
      <c r="N136" s="40"/>
      <c r="O136" s="40"/>
      <c r="P136" s="39">
        <f t="shared" si="36"/>
        <v>134</v>
      </c>
      <c r="Q136" s="39">
        <f t="shared" si="37"/>
        <v>0</v>
      </c>
      <c r="R136" s="39">
        <f t="shared" si="38"/>
        <v>1000</v>
      </c>
      <c r="S136" s="39" t="str">
        <f t="shared" si="39"/>
        <v>Lonidamine</v>
      </c>
      <c r="T136" s="39" t="str">
        <f t="shared" si="40"/>
        <v>fda=0,cancer=1,group=8</v>
      </c>
      <c r="W136" s="39" t="s">
        <v>465</v>
      </c>
      <c r="X136" s="39">
        <v>25</v>
      </c>
      <c r="Y136" s="39">
        <f t="shared" si="41"/>
        <v>25</v>
      </c>
      <c r="AA136" s="39">
        <f t="shared" si="42"/>
        <v>134</v>
      </c>
      <c r="AB136" s="39">
        <f t="shared" si="43"/>
        <v>0</v>
      </c>
      <c r="AC136" s="39">
        <f t="shared" si="44"/>
        <v>1000</v>
      </c>
      <c r="AD136" s="39">
        <f t="shared" si="45"/>
        <v>25</v>
      </c>
      <c r="AE136" s="39" t="str">
        <f t="shared" si="46"/>
        <v>id=0</v>
      </c>
      <c r="AG136" s="39">
        <f t="shared" ref="AG136:AG148" si="47">AA136</f>
        <v>134</v>
      </c>
      <c r="AH136" s="39">
        <f t="shared" ref="AH136:AH148" si="48">AB136</f>
        <v>0</v>
      </c>
      <c r="AI136" s="39">
        <f t="shared" ref="AI136:AI148" si="49">AC136</f>
        <v>1000</v>
      </c>
      <c r="AJ136" s="39" t="str">
        <f t="shared" si="35"/>
        <v>fill_color=chrx</v>
      </c>
    </row>
    <row r="137" spans="1:36" x14ac:dyDescent="0.25">
      <c r="A137" s="40" t="s">
        <v>472</v>
      </c>
      <c r="B137" s="40">
        <v>135</v>
      </c>
      <c r="C137" s="40">
        <v>135</v>
      </c>
      <c r="D137" s="40">
        <v>0</v>
      </c>
      <c r="E137" s="40">
        <v>1000</v>
      </c>
      <c r="F137" s="40" t="s">
        <v>474</v>
      </c>
      <c r="G137" s="40">
        <v>135</v>
      </c>
      <c r="H137" s="40" t="s">
        <v>449</v>
      </c>
      <c r="I137" s="40">
        <v>25</v>
      </c>
      <c r="J137" s="42" t="s">
        <v>480</v>
      </c>
      <c r="K137" s="42" t="s">
        <v>478</v>
      </c>
      <c r="L137" s="40">
        <v>8</v>
      </c>
      <c r="M137" s="40"/>
      <c r="N137" s="40"/>
      <c r="O137" s="40"/>
      <c r="P137" s="39">
        <f t="shared" si="36"/>
        <v>135</v>
      </c>
      <c r="Q137" s="39">
        <f t="shared" si="37"/>
        <v>0</v>
      </c>
      <c r="R137" s="39">
        <f t="shared" si="38"/>
        <v>1000</v>
      </c>
      <c r="S137" s="39" t="str">
        <f t="shared" si="39"/>
        <v>Miltefosine</v>
      </c>
      <c r="T137" s="39" t="str">
        <f t="shared" si="40"/>
        <v>fda=1,cancer=0,group=8</v>
      </c>
      <c r="W137" s="39" t="s">
        <v>466</v>
      </c>
      <c r="X137" s="39">
        <v>25</v>
      </c>
      <c r="Y137" s="39">
        <f t="shared" si="41"/>
        <v>25</v>
      </c>
      <c r="AA137" s="39">
        <f t="shared" si="42"/>
        <v>135</v>
      </c>
      <c r="AB137" s="39">
        <f t="shared" si="43"/>
        <v>0</v>
      </c>
      <c r="AC137" s="39">
        <f t="shared" si="44"/>
        <v>1000</v>
      </c>
      <c r="AD137" s="39">
        <f t="shared" si="45"/>
        <v>25</v>
      </c>
      <c r="AE137" s="39" t="str">
        <f t="shared" si="46"/>
        <v>id=0</v>
      </c>
      <c r="AG137" s="39">
        <f t="shared" si="47"/>
        <v>135</v>
      </c>
      <c r="AH137" s="39">
        <f t="shared" si="48"/>
        <v>0</v>
      </c>
      <c r="AI137" s="39">
        <f t="shared" si="49"/>
        <v>1000</v>
      </c>
      <c r="AJ137" s="39" t="str">
        <f t="shared" si="35"/>
        <v>fill_color=chrx</v>
      </c>
    </row>
    <row r="138" spans="1:36" x14ac:dyDescent="0.25">
      <c r="A138" s="40" t="s">
        <v>472</v>
      </c>
      <c r="B138" s="40">
        <v>136</v>
      </c>
      <c r="C138" s="40">
        <v>136</v>
      </c>
      <c r="D138" s="40">
        <v>0</v>
      </c>
      <c r="E138" s="40">
        <v>1000</v>
      </c>
      <c r="F138" s="40" t="s">
        <v>473</v>
      </c>
      <c r="G138" s="40">
        <v>136</v>
      </c>
      <c r="H138" s="40" t="s">
        <v>350</v>
      </c>
      <c r="I138" s="40">
        <v>25</v>
      </c>
      <c r="J138" s="42" t="s">
        <v>480</v>
      </c>
      <c r="K138" s="42" t="s">
        <v>477</v>
      </c>
      <c r="L138" s="40">
        <v>8</v>
      </c>
      <c r="M138" s="40"/>
      <c r="N138" s="40"/>
      <c r="O138" s="40"/>
      <c r="P138" s="39">
        <f t="shared" si="36"/>
        <v>136</v>
      </c>
      <c r="Q138" s="39">
        <f t="shared" si="37"/>
        <v>0</v>
      </c>
      <c r="R138" s="39">
        <f t="shared" si="38"/>
        <v>1000</v>
      </c>
      <c r="S138" s="39" t="str">
        <f t="shared" si="39"/>
        <v>Ruxolitinib</v>
      </c>
      <c r="T138" s="39" t="str">
        <f t="shared" si="40"/>
        <v>fda=1,cancer=1,group=8</v>
      </c>
      <c r="W138" s="39" t="s">
        <v>150</v>
      </c>
      <c r="X138" s="39">
        <v>25</v>
      </c>
      <c r="Y138" s="39">
        <f t="shared" si="41"/>
        <v>25</v>
      </c>
      <c r="AA138" s="39">
        <f t="shared" si="42"/>
        <v>136</v>
      </c>
      <c r="AB138" s="39">
        <f t="shared" si="43"/>
        <v>0</v>
      </c>
      <c r="AC138" s="39">
        <f t="shared" si="44"/>
        <v>1000</v>
      </c>
      <c r="AD138" s="39">
        <f t="shared" si="45"/>
        <v>25</v>
      </c>
      <c r="AE138" s="39" t="str">
        <f t="shared" si="46"/>
        <v>id=0</v>
      </c>
      <c r="AG138" s="39">
        <f t="shared" si="47"/>
        <v>136</v>
      </c>
      <c r="AH138" s="39">
        <f t="shared" si="48"/>
        <v>0</v>
      </c>
      <c r="AI138" s="39">
        <f t="shared" si="49"/>
        <v>1000</v>
      </c>
      <c r="AJ138" s="39" t="str">
        <f t="shared" si="35"/>
        <v>fill_color=chrx</v>
      </c>
    </row>
    <row r="139" spans="1:36" x14ac:dyDescent="0.25">
      <c r="A139" s="40" t="s">
        <v>472</v>
      </c>
      <c r="B139" s="40">
        <v>137</v>
      </c>
      <c r="C139" s="40">
        <v>137</v>
      </c>
      <c r="D139" s="40">
        <v>0</v>
      </c>
      <c r="E139" s="40">
        <v>1000</v>
      </c>
      <c r="F139" s="40" t="s">
        <v>474</v>
      </c>
      <c r="G139" s="40">
        <v>137</v>
      </c>
      <c r="H139" s="40" t="s">
        <v>122</v>
      </c>
      <c r="I139" s="40">
        <v>25</v>
      </c>
      <c r="J139" s="42" t="s">
        <v>481</v>
      </c>
      <c r="K139" s="42" t="s">
        <v>477</v>
      </c>
      <c r="L139" s="40">
        <v>8</v>
      </c>
      <c r="M139" s="40"/>
      <c r="N139" s="40"/>
      <c r="O139" s="40"/>
      <c r="P139" s="39">
        <f t="shared" si="36"/>
        <v>137</v>
      </c>
      <c r="Q139" s="39">
        <f t="shared" si="37"/>
        <v>0</v>
      </c>
      <c r="R139" s="39">
        <f t="shared" si="38"/>
        <v>1000</v>
      </c>
      <c r="S139" s="39" t="str">
        <f t="shared" si="39"/>
        <v>Saracatinib</v>
      </c>
      <c r="T139" s="39" t="str">
        <f t="shared" si="40"/>
        <v>fda=0,cancer=1,group=8</v>
      </c>
      <c r="W139" s="39" t="s">
        <v>151</v>
      </c>
      <c r="X139" s="39">
        <v>25</v>
      </c>
      <c r="Y139" s="39">
        <f t="shared" si="41"/>
        <v>25</v>
      </c>
      <c r="AA139" s="39">
        <f t="shared" si="42"/>
        <v>137</v>
      </c>
      <c r="AB139" s="39">
        <f t="shared" si="43"/>
        <v>0</v>
      </c>
      <c r="AC139" s="39">
        <f t="shared" si="44"/>
        <v>1000</v>
      </c>
      <c r="AD139" s="39">
        <f t="shared" si="45"/>
        <v>25</v>
      </c>
      <c r="AE139" s="39" t="str">
        <f t="shared" si="46"/>
        <v>id=0</v>
      </c>
      <c r="AG139" s="39">
        <f t="shared" si="47"/>
        <v>137</v>
      </c>
      <c r="AH139" s="39">
        <f t="shared" si="48"/>
        <v>0</v>
      </c>
      <c r="AI139" s="39">
        <f t="shared" si="49"/>
        <v>1000</v>
      </c>
      <c r="AJ139" s="39" t="str">
        <f t="shared" si="35"/>
        <v>fill_color=chrx</v>
      </c>
    </row>
    <row r="140" spans="1:36" x14ac:dyDescent="0.25">
      <c r="A140" s="40" t="s">
        <v>472</v>
      </c>
      <c r="B140" s="40">
        <v>138</v>
      </c>
      <c r="C140" s="40">
        <v>138</v>
      </c>
      <c r="D140" s="40">
        <v>0</v>
      </c>
      <c r="E140" s="40">
        <v>1000</v>
      </c>
      <c r="F140" s="40" t="s">
        <v>473</v>
      </c>
      <c r="G140" s="40">
        <v>138</v>
      </c>
      <c r="H140" s="40" t="s">
        <v>466</v>
      </c>
      <c r="I140" s="40">
        <v>25</v>
      </c>
      <c r="J140" s="42" t="s">
        <v>480</v>
      </c>
      <c r="K140" s="42" t="s">
        <v>477</v>
      </c>
      <c r="L140" s="40">
        <v>8</v>
      </c>
      <c r="M140" s="40"/>
      <c r="N140" s="40"/>
      <c r="O140" s="40"/>
      <c r="P140" s="39">
        <f t="shared" si="36"/>
        <v>138</v>
      </c>
      <c r="Q140" s="39">
        <f t="shared" si="37"/>
        <v>0</v>
      </c>
      <c r="R140" s="39">
        <f t="shared" si="38"/>
        <v>1000</v>
      </c>
      <c r="S140" s="39" t="str">
        <f t="shared" si="39"/>
        <v>Tofacitinib_Citrate</v>
      </c>
      <c r="T140" s="39" t="str">
        <f t="shared" si="40"/>
        <v>fda=1,cancer=1,group=8</v>
      </c>
      <c r="W140" s="39" t="s">
        <v>467</v>
      </c>
      <c r="X140" s="39">
        <v>25</v>
      </c>
      <c r="Y140" s="39">
        <f t="shared" si="41"/>
        <v>25</v>
      </c>
      <c r="AA140" s="39">
        <f t="shared" si="42"/>
        <v>138</v>
      </c>
      <c r="AB140" s="39">
        <f t="shared" si="43"/>
        <v>0</v>
      </c>
      <c r="AC140" s="39">
        <f t="shared" si="44"/>
        <v>1000</v>
      </c>
      <c r="AD140" s="39">
        <f t="shared" si="45"/>
        <v>25</v>
      </c>
      <c r="AE140" s="39" t="str">
        <f t="shared" si="46"/>
        <v>id=0</v>
      </c>
      <c r="AG140" s="39">
        <f t="shared" si="47"/>
        <v>138</v>
      </c>
      <c r="AH140" s="39">
        <f t="shared" si="48"/>
        <v>0</v>
      </c>
      <c r="AI140" s="39">
        <f t="shared" si="49"/>
        <v>1000</v>
      </c>
      <c r="AJ140" s="39" t="str">
        <f t="shared" si="35"/>
        <v>fill_color=chrx</v>
      </c>
    </row>
    <row r="141" spans="1:36" x14ac:dyDescent="0.25">
      <c r="A141" s="40" t="s">
        <v>472</v>
      </c>
      <c r="B141" s="40">
        <v>139</v>
      </c>
      <c r="C141" s="40">
        <v>139</v>
      </c>
      <c r="D141" s="40">
        <v>0</v>
      </c>
      <c r="E141" s="40">
        <v>1000</v>
      </c>
      <c r="F141" s="40" t="s">
        <v>473</v>
      </c>
      <c r="G141" s="40">
        <v>139</v>
      </c>
      <c r="H141" s="40" t="s">
        <v>469</v>
      </c>
      <c r="I141" s="40">
        <v>25</v>
      </c>
      <c r="J141" s="42" t="s">
        <v>480</v>
      </c>
      <c r="K141" s="42" t="s">
        <v>477</v>
      </c>
      <c r="L141" s="40">
        <v>8</v>
      </c>
      <c r="M141" s="40"/>
      <c r="N141" s="40"/>
      <c r="O141" s="40"/>
      <c r="P141" s="39">
        <f t="shared" si="36"/>
        <v>139</v>
      </c>
      <c r="Q141" s="39">
        <f t="shared" si="37"/>
        <v>0</v>
      </c>
      <c r="R141" s="39">
        <f t="shared" si="38"/>
        <v>1000</v>
      </c>
      <c r="S141" s="39" t="str">
        <f t="shared" si="39"/>
        <v>Vemurafenib</v>
      </c>
      <c r="T141" s="39" t="str">
        <f t="shared" si="40"/>
        <v>fda=1,cancer=1,group=8</v>
      </c>
      <c r="W141" s="39" t="s">
        <v>468</v>
      </c>
      <c r="X141" s="39">
        <v>25</v>
      </c>
      <c r="Y141" s="39">
        <f t="shared" si="41"/>
        <v>25</v>
      </c>
      <c r="AA141" s="39">
        <f t="shared" si="42"/>
        <v>139</v>
      </c>
      <c r="AB141" s="39">
        <f t="shared" si="43"/>
        <v>0</v>
      </c>
      <c r="AC141" s="39">
        <f t="shared" si="44"/>
        <v>1000</v>
      </c>
      <c r="AD141" s="39">
        <f t="shared" si="45"/>
        <v>25</v>
      </c>
      <c r="AE141" s="39" t="str">
        <f t="shared" si="46"/>
        <v>id=0</v>
      </c>
      <c r="AG141" s="39">
        <f t="shared" si="47"/>
        <v>139</v>
      </c>
      <c r="AH141" s="39">
        <f t="shared" si="48"/>
        <v>0</v>
      </c>
      <c r="AI141" s="39">
        <f t="shared" si="49"/>
        <v>1000</v>
      </c>
      <c r="AJ141" s="39" t="str">
        <f t="shared" si="35"/>
        <v>fill_color=chrx</v>
      </c>
    </row>
    <row r="142" spans="1:36" x14ac:dyDescent="0.25">
      <c r="A142" s="40" t="s">
        <v>472</v>
      </c>
      <c r="B142" s="40">
        <v>140</v>
      </c>
      <c r="C142" s="40">
        <v>140</v>
      </c>
      <c r="D142" s="40">
        <v>0</v>
      </c>
      <c r="E142" s="40">
        <v>1000</v>
      </c>
      <c r="F142" s="40" t="s">
        <v>474</v>
      </c>
      <c r="G142" s="40">
        <v>140</v>
      </c>
      <c r="H142" s="40" t="s">
        <v>341</v>
      </c>
      <c r="I142" s="40">
        <v>25</v>
      </c>
      <c r="J142" s="42" t="s">
        <v>480</v>
      </c>
      <c r="K142" s="42" t="s">
        <v>477</v>
      </c>
      <c r="L142" s="40">
        <v>8</v>
      </c>
      <c r="M142" s="40"/>
      <c r="N142" s="40"/>
      <c r="O142" s="40"/>
      <c r="P142" s="39">
        <f t="shared" si="36"/>
        <v>140</v>
      </c>
      <c r="Q142" s="39">
        <f t="shared" si="37"/>
        <v>0</v>
      </c>
      <c r="R142" s="39">
        <f t="shared" si="38"/>
        <v>1000</v>
      </c>
      <c r="S142" s="39" t="str">
        <f t="shared" si="39"/>
        <v>Vismodegib</v>
      </c>
      <c r="T142" s="39" t="str">
        <f t="shared" si="40"/>
        <v>fda=1,cancer=1,group=8</v>
      </c>
      <c r="W142" s="39" t="s">
        <v>124</v>
      </c>
      <c r="X142" s="39">
        <v>25</v>
      </c>
      <c r="Y142" s="39">
        <f t="shared" si="41"/>
        <v>25</v>
      </c>
      <c r="AA142" s="39">
        <f t="shared" si="42"/>
        <v>140</v>
      </c>
      <c r="AB142" s="39">
        <f t="shared" si="43"/>
        <v>0</v>
      </c>
      <c r="AC142" s="39">
        <f t="shared" si="44"/>
        <v>1000</v>
      </c>
      <c r="AD142" s="39">
        <f t="shared" si="45"/>
        <v>25</v>
      </c>
      <c r="AE142" s="39" t="str">
        <f t="shared" si="46"/>
        <v>id=0</v>
      </c>
      <c r="AG142" s="39">
        <f t="shared" si="47"/>
        <v>140</v>
      </c>
      <c r="AH142" s="39">
        <f t="shared" si="48"/>
        <v>0</v>
      </c>
      <c r="AI142" s="39">
        <f t="shared" si="49"/>
        <v>1000</v>
      </c>
      <c r="AJ142" s="39" t="str">
        <f t="shared" si="35"/>
        <v>fill_color=chrx</v>
      </c>
    </row>
    <row r="143" spans="1:36" x14ac:dyDescent="0.25">
      <c r="A143" s="40" t="s">
        <v>472</v>
      </c>
      <c r="B143" s="40">
        <v>141</v>
      </c>
      <c r="C143" s="40">
        <v>141</v>
      </c>
      <c r="D143" s="40">
        <v>0</v>
      </c>
      <c r="E143" s="40">
        <v>1000</v>
      </c>
      <c r="F143" s="40" t="s">
        <v>473</v>
      </c>
      <c r="G143" s="40">
        <v>141</v>
      </c>
      <c r="H143" s="40" t="s">
        <v>340</v>
      </c>
      <c r="I143" s="40">
        <v>25</v>
      </c>
      <c r="J143" s="42" t="s">
        <v>480</v>
      </c>
      <c r="K143" s="42" t="s">
        <v>477</v>
      </c>
      <c r="L143" s="40">
        <v>8</v>
      </c>
      <c r="M143" s="40"/>
      <c r="N143" s="40"/>
      <c r="O143" s="40"/>
      <c r="P143" s="39">
        <f t="shared" si="36"/>
        <v>141</v>
      </c>
      <c r="Q143" s="39">
        <f t="shared" si="37"/>
        <v>0</v>
      </c>
      <c r="R143" s="39">
        <f t="shared" si="38"/>
        <v>1000</v>
      </c>
      <c r="S143" s="39" t="str">
        <f t="shared" si="39"/>
        <v>Xl-184</v>
      </c>
      <c r="T143" s="39" t="str">
        <f t="shared" si="40"/>
        <v>fda=1,cancer=1,group=8</v>
      </c>
      <c r="W143" s="39" t="s">
        <v>469</v>
      </c>
      <c r="X143" s="39">
        <v>25</v>
      </c>
      <c r="Y143" s="39">
        <f t="shared" si="41"/>
        <v>25</v>
      </c>
      <c r="AA143" s="39">
        <f t="shared" si="42"/>
        <v>141</v>
      </c>
      <c r="AB143" s="39">
        <f t="shared" si="43"/>
        <v>0</v>
      </c>
      <c r="AC143" s="39">
        <f t="shared" si="44"/>
        <v>1000</v>
      </c>
      <c r="AD143" s="39">
        <f t="shared" si="45"/>
        <v>25</v>
      </c>
      <c r="AE143" s="39" t="str">
        <f t="shared" si="46"/>
        <v>id=0</v>
      </c>
      <c r="AG143" s="39">
        <f t="shared" si="47"/>
        <v>141</v>
      </c>
      <c r="AH143" s="39">
        <f t="shared" si="48"/>
        <v>0</v>
      </c>
      <c r="AI143" s="39">
        <f t="shared" si="49"/>
        <v>1000</v>
      </c>
      <c r="AJ143" s="39" t="str">
        <f t="shared" si="35"/>
        <v>fill_color=chrx</v>
      </c>
    </row>
    <row r="144" spans="1:36" x14ac:dyDescent="0.25">
      <c r="A144" s="40" t="s">
        <v>472</v>
      </c>
      <c r="B144" s="40">
        <v>142</v>
      </c>
      <c r="C144" s="40">
        <v>142</v>
      </c>
      <c r="D144" s="40">
        <v>0</v>
      </c>
      <c r="E144" s="40">
        <v>1000</v>
      </c>
      <c r="F144" s="40" t="s">
        <v>474</v>
      </c>
      <c r="G144" s="40">
        <v>142</v>
      </c>
      <c r="H144" s="40" t="s">
        <v>471</v>
      </c>
      <c r="I144" s="40">
        <v>25</v>
      </c>
      <c r="J144" s="42" t="s">
        <v>480</v>
      </c>
      <c r="K144" s="42" t="s">
        <v>478</v>
      </c>
      <c r="L144" s="40">
        <v>8</v>
      </c>
      <c r="M144" s="40"/>
      <c r="N144" s="40"/>
      <c r="O144" s="40"/>
      <c r="P144" s="39">
        <f t="shared" si="36"/>
        <v>142</v>
      </c>
      <c r="Q144" s="39">
        <f t="shared" si="37"/>
        <v>0</v>
      </c>
      <c r="R144" s="39">
        <f t="shared" si="38"/>
        <v>1000</v>
      </c>
      <c r="S144" s="39" t="str">
        <f t="shared" si="39"/>
        <v>Zoledronic_Acid</v>
      </c>
      <c r="T144" s="39" t="str">
        <f t="shared" si="40"/>
        <v>fda=1,cancer=0,group=8</v>
      </c>
      <c r="W144" s="39" t="s">
        <v>61</v>
      </c>
      <c r="X144" s="39">
        <v>25</v>
      </c>
      <c r="Y144" s="39">
        <f t="shared" si="41"/>
        <v>25</v>
      </c>
      <c r="AA144" s="39">
        <f t="shared" si="42"/>
        <v>142</v>
      </c>
      <c r="AB144" s="39">
        <f t="shared" si="43"/>
        <v>0</v>
      </c>
      <c r="AC144" s="39">
        <f t="shared" si="44"/>
        <v>1000</v>
      </c>
      <c r="AD144" s="39">
        <f t="shared" si="45"/>
        <v>25</v>
      </c>
      <c r="AE144" s="39" t="str">
        <f t="shared" si="46"/>
        <v>id=0</v>
      </c>
      <c r="AG144" s="39">
        <f t="shared" si="47"/>
        <v>142</v>
      </c>
      <c r="AH144" s="39">
        <f t="shared" si="48"/>
        <v>0</v>
      </c>
      <c r="AI144" s="39">
        <f t="shared" si="49"/>
        <v>1000</v>
      </c>
      <c r="AJ144" s="39" t="str">
        <f t="shared" si="35"/>
        <v>fill_color=chrx</v>
      </c>
    </row>
    <row r="145" spans="1:36" x14ac:dyDescent="0.25">
      <c r="A145" s="40" t="s">
        <v>472</v>
      </c>
      <c r="B145" s="40">
        <v>143</v>
      </c>
      <c r="C145" s="40">
        <v>143</v>
      </c>
      <c r="D145" s="40">
        <v>0</v>
      </c>
      <c r="E145" s="40">
        <v>1000</v>
      </c>
      <c r="F145" s="40" t="s">
        <v>474</v>
      </c>
      <c r="G145" s="40">
        <v>143</v>
      </c>
      <c r="H145" s="40" t="s">
        <v>112</v>
      </c>
      <c r="I145" s="40">
        <v>25</v>
      </c>
      <c r="J145" s="42" t="s">
        <v>481</v>
      </c>
      <c r="K145" s="42" t="s">
        <v>477</v>
      </c>
      <c r="L145" s="40">
        <v>9</v>
      </c>
      <c r="M145" s="40"/>
      <c r="N145" s="40"/>
      <c r="O145" s="40"/>
      <c r="P145" s="39">
        <f t="shared" si="36"/>
        <v>143</v>
      </c>
      <c r="Q145" s="39">
        <f t="shared" si="37"/>
        <v>0</v>
      </c>
      <c r="R145" s="39">
        <f t="shared" si="38"/>
        <v>1000</v>
      </c>
      <c r="S145" s="39" t="str">
        <f t="shared" si="39"/>
        <v>2-Methoxyestradiol</v>
      </c>
      <c r="T145" s="39" t="str">
        <f t="shared" si="40"/>
        <v>fda=0,cancer=1,group=9</v>
      </c>
      <c r="W145" s="39" t="s">
        <v>470</v>
      </c>
      <c r="X145" s="39">
        <v>25</v>
      </c>
      <c r="Y145" s="39">
        <f t="shared" si="41"/>
        <v>25</v>
      </c>
      <c r="AA145" s="39">
        <f t="shared" si="42"/>
        <v>143</v>
      </c>
      <c r="AB145" s="39">
        <f t="shared" si="43"/>
        <v>0</v>
      </c>
      <c r="AC145" s="39">
        <f t="shared" si="44"/>
        <v>1000</v>
      </c>
      <c r="AD145" s="39">
        <f t="shared" si="45"/>
        <v>25</v>
      </c>
      <c r="AE145" s="39" t="str">
        <f t="shared" si="46"/>
        <v>id=0</v>
      </c>
      <c r="AG145" s="39">
        <f t="shared" si="47"/>
        <v>143</v>
      </c>
      <c r="AH145" s="39">
        <f t="shared" si="48"/>
        <v>0</v>
      </c>
      <c r="AI145" s="39">
        <f t="shared" si="49"/>
        <v>1000</v>
      </c>
      <c r="AJ145" s="39" t="str">
        <f t="shared" si="35"/>
        <v>fill_color=chry</v>
      </c>
    </row>
    <row r="146" spans="1:36" x14ac:dyDescent="0.25">
      <c r="A146" s="40" t="s">
        <v>472</v>
      </c>
      <c r="B146" s="40">
        <v>144</v>
      </c>
      <c r="C146" s="40">
        <v>144</v>
      </c>
      <c r="D146" s="40">
        <v>0</v>
      </c>
      <c r="E146" s="40">
        <v>1000</v>
      </c>
      <c r="F146" s="40" t="s">
        <v>473</v>
      </c>
      <c r="G146" s="40">
        <v>144</v>
      </c>
      <c r="H146" s="40" t="s">
        <v>154</v>
      </c>
      <c r="I146" s="40">
        <v>25</v>
      </c>
      <c r="J146" s="42" t="s">
        <v>481</v>
      </c>
      <c r="K146" s="42" t="s">
        <v>478</v>
      </c>
      <c r="L146" s="40">
        <v>9</v>
      </c>
      <c r="M146" s="40"/>
      <c r="N146" s="40"/>
      <c r="O146" s="40"/>
      <c r="P146" s="39">
        <f t="shared" si="36"/>
        <v>144</v>
      </c>
      <c r="Q146" s="39">
        <f t="shared" si="37"/>
        <v>0</v>
      </c>
      <c r="R146" s="39">
        <f t="shared" si="38"/>
        <v>1000</v>
      </c>
      <c r="S146" s="39" t="str">
        <f t="shared" si="39"/>
        <v>Bindarit</v>
      </c>
      <c r="T146" s="39" t="str">
        <f t="shared" si="40"/>
        <v>fda=0,cancer=0,group=9</v>
      </c>
      <c r="W146" s="39" t="s">
        <v>341</v>
      </c>
      <c r="X146" s="39">
        <v>25</v>
      </c>
      <c r="Y146" s="39">
        <f t="shared" si="41"/>
        <v>25</v>
      </c>
      <c r="AA146" s="39">
        <f t="shared" si="42"/>
        <v>144</v>
      </c>
      <c r="AB146" s="39">
        <f t="shared" si="43"/>
        <v>0</v>
      </c>
      <c r="AC146" s="39">
        <f t="shared" si="44"/>
        <v>1000</v>
      </c>
      <c r="AD146" s="39">
        <f t="shared" si="45"/>
        <v>25</v>
      </c>
      <c r="AE146" s="39" t="str">
        <f t="shared" si="46"/>
        <v>id=0</v>
      </c>
      <c r="AG146" s="57">
        <f t="shared" si="47"/>
        <v>144</v>
      </c>
      <c r="AH146" s="57">
        <f t="shared" si="48"/>
        <v>0</v>
      </c>
      <c r="AI146" s="57">
        <f t="shared" si="49"/>
        <v>1000</v>
      </c>
      <c r="AJ146" s="57" t="str">
        <f t="shared" si="35"/>
        <v>fill_color=chry</v>
      </c>
    </row>
    <row r="147" spans="1:36" x14ac:dyDescent="0.25">
      <c r="A147" s="40" t="s">
        <v>472</v>
      </c>
      <c r="B147" s="40">
        <v>145</v>
      </c>
      <c r="C147" s="40">
        <v>145</v>
      </c>
      <c r="D147" s="40">
        <v>0</v>
      </c>
      <c r="E147" s="40">
        <v>1000</v>
      </c>
      <c r="F147" s="40" t="s">
        <v>474</v>
      </c>
      <c r="G147" s="40">
        <v>145</v>
      </c>
      <c r="H147" s="40" t="s">
        <v>82</v>
      </c>
      <c r="I147" s="40">
        <v>25</v>
      </c>
      <c r="J147" s="42" t="s">
        <v>480</v>
      </c>
      <c r="K147" s="42" t="s">
        <v>477</v>
      </c>
      <c r="L147" s="40">
        <v>9</v>
      </c>
      <c r="M147" s="40"/>
      <c r="N147" s="40"/>
      <c r="O147" s="40"/>
      <c r="P147" s="39">
        <f t="shared" si="36"/>
        <v>145</v>
      </c>
      <c r="Q147" s="39">
        <f t="shared" si="37"/>
        <v>0</v>
      </c>
      <c r="R147" s="39">
        <f t="shared" si="38"/>
        <v>1000</v>
      </c>
      <c r="S147" s="39" t="str">
        <f t="shared" si="39"/>
        <v>Decitabine</v>
      </c>
      <c r="T147" s="39" t="str">
        <f t="shared" si="40"/>
        <v>fda=1,cancer=1,group=9</v>
      </c>
      <c r="W147" s="39" t="s">
        <v>340</v>
      </c>
      <c r="X147" s="39">
        <v>25</v>
      </c>
      <c r="Y147" s="39">
        <f t="shared" si="41"/>
        <v>25</v>
      </c>
      <c r="AA147" s="39">
        <f t="shared" si="42"/>
        <v>145</v>
      </c>
      <c r="AB147" s="39">
        <f t="shared" si="43"/>
        <v>0</v>
      </c>
      <c r="AC147" s="39">
        <f t="shared" si="44"/>
        <v>1000</v>
      </c>
      <c r="AD147" s="39">
        <f t="shared" si="45"/>
        <v>25</v>
      </c>
      <c r="AE147" s="39" t="str">
        <f t="shared" si="46"/>
        <v>id=0</v>
      </c>
      <c r="AG147" s="39">
        <f t="shared" si="47"/>
        <v>145</v>
      </c>
      <c r="AH147" s="39">
        <f t="shared" si="48"/>
        <v>0</v>
      </c>
      <c r="AI147" s="39">
        <f t="shared" si="49"/>
        <v>1000</v>
      </c>
      <c r="AJ147" s="39" t="str">
        <f t="shared" si="35"/>
        <v>fill_color=chry</v>
      </c>
    </row>
    <row r="148" spans="1:36" x14ac:dyDescent="0.25">
      <c r="A148" s="40" t="s">
        <v>472</v>
      </c>
      <c r="B148" s="40">
        <v>146</v>
      </c>
      <c r="C148" s="40">
        <v>146</v>
      </c>
      <c r="D148" s="40">
        <v>0</v>
      </c>
      <c r="E148" s="40">
        <v>1000</v>
      </c>
      <c r="F148" s="40" t="s">
        <v>474</v>
      </c>
      <c r="G148" s="40">
        <v>146</v>
      </c>
      <c r="H148" s="40" t="s">
        <v>160</v>
      </c>
      <c r="I148" s="40">
        <v>25</v>
      </c>
      <c r="J148" s="42" t="s">
        <v>481</v>
      </c>
      <c r="K148" s="42" t="s">
        <v>478</v>
      </c>
      <c r="L148" s="40">
        <v>9</v>
      </c>
      <c r="M148" s="40"/>
      <c r="N148" s="40"/>
      <c r="O148" s="40"/>
      <c r="P148" s="39">
        <f t="shared" si="36"/>
        <v>146</v>
      </c>
      <c r="Q148" s="39">
        <f t="shared" si="37"/>
        <v>0</v>
      </c>
      <c r="R148" s="39">
        <f t="shared" si="38"/>
        <v>1000</v>
      </c>
      <c r="S148" s="39" t="str">
        <f t="shared" si="39"/>
        <v>Paeoniflorin</v>
      </c>
      <c r="T148" s="39" t="str">
        <f t="shared" si="40"/>
        <v>fda=0,cancer=0,group=9</v>
      </c>
      <c r="W148" s="39" t="s">
        <v>471</v>
      </c>
      <c r="X148" s="39">
        <v>25</v>
      </c>
      <c r="Y148" s="39">
        <f t="shared" si="41"/>
        <v>25</v>
      </c>
      <c r="AA148" s="39">
        <f t="shared" si="42"/>
        <v>146</v>
      </c>
      <c r="AB148" s="39">
        <f t="shared" si="43"/>
        <v>0</v>
      </c>
      <c r="AC148" s="39">
        <f t="shared" si="44"/>
        <v>1000</v>
      </c>
      <c r="AD148" s="39">
        <f t="shared" si="45"/>
        <v>25</v>
      </c>
      <c r="AE148" s="39" t="str">
        <f t="shared" si="46"/>
        <v>id=0</v>
      </c>
      <c r="AG148" s="56">
        <f t="shared" si="47"/>
        <v>146</v>
      </c>
      <c r="AH148" s="56">
        <f t="shared" si="48"/>
        <v>0</v>
      </c>
      <c r="AI148" s="56">
        <f t="shared" si="49"/>
        <v>1000</v>
      </c>
      <c r="AJ148" s="56" t="str">
        <f t="shared" si="35"/>
        <v>fill_color=chry</v>
      </c>
    </row>
  </sheetData>
  <sortState ref="A3:L148">
    <sortCondition ref="L3:L148"/>
  </sortState>
  <mergeCells count="4">
    <mergeCell ref="AA1:AD1"/>
    <mergeCell ref="AG1:AJ1"/>
    <mergeCell ref="A1:F1"/>
    <mergeCell ref="P1:T1"/>
  </mergeCells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77"/>
  <sheetViews>
    <sheetView tabSelected="1" topLeftCell="Y1" workbookViewId="0">
      <selection activeCell="AP27" sqref="AP1:AP1048576"/>
    </sheetView>
  </sheetViews>
  <sheetFormatPr defaultRowHeight="15" x14ac:dyDescent="0.25"/>
  <cols>
    <col min="3" max="3" width="20.7109375" bestFit="1" customWidth="1"/>
    <col min="7" max="7" width="19.42578125" bestFit="1" customWidth="1"/>
    <col min="8" max="8" width="19.42578125" style="52" bestFit="1" customWidth="1"/>
    <col min="12" max="12" width="32.7109375" bestFit="1" customWidth="1"/>
    <col min="15" max="15" width="11.140625" bestFit="1" customWidth="1"/>
    <col min="16" max="16" width="10.7109375" bestFit="1" customWidth="1"/>
    <col min="17" max="17" width="9.140625" style="52"/>
    <col min="21" max="21" width="15.28515625" bestFit="1" customWidth="1"/>
    <col min="23" max="25" width="14.140625" style="52" customWidth="1"/>
    <col min="26" max="26" width="17.28515625" bestFit="1" customWidth="1"/>
    <col min="27" max="27" width="9.140625" style="52"/>
    <col min="31" max="31" width="32.7109375" bestFit="1" customWidth="1"/>
    <col min="32" max="32" width="27.85546875" bestFit="1" customWidth="1"/>
    <col min="42" max="42" width="37.5703125" bestFit="1" customWidth="1"/>
  </cols>
  <sheetData>
    <row r="1" spans="1:43" x14ac:dyDescent="0.25">
      <c r="A1" s="63" t="s">
        <v>475</v>
      </c>
      <c r="B1" s="63"/>
      <c r="C1" s="63"/>
      <c r="D1" s="63"/>
      <c r="E1" s="63"/>
      <c r="F1" s="63"/>
      <c r="H1" s="63" t="s">
        <v>515</v>
      </c>
      <c r="I1" s="63"/>
      <c r="J1" s="63"/>
      <c r="K1" s="63"/>
      <c r="L1" s="63"/>
      <c r="M1" s="63"/>
      <c r="N1" s="63"/>
      <c r="O1" s="63"/>
      <c r="R1" s="63" t="s">
        <v>518</v>
      </c>
      <c r="S1" s="63"/>
      <c r="T1" s="63"/>
      <c r="U1" s="63"/>
      <c r="W1" s="63" t="s">
        <v>605</v>
      </c>
      <c r="X1" s="63"/>
      <c r="Y1" s="63"/>
      <c r="Z1" s="63"/>
      <c r="AB1" s="63" t="s">
        <v>519</v>
      </c>
      <c r="AC1" s="63"/>
      <c r="AD1" s="63"/>
      <c r="AE1" s="63"/>
      <c r="AF1" s="63"/>
      <c r="AH1" s="63" t="s">
        <v>495</v>
      </c>
      <c r="AI1" s="63"/>
      <c r="AJ1" s="63"/>
      <c r="AK1" s="63"/>
    </row>
    <row r="2" spans="1:43" x14ac:dyDescent="0.25">
      <c r="A2" s="38" t="s">
        <v>490</v>
      </c>
      <c r="B2" s="38" t="s">
        <v>513</v>
      </c>
      <c r="C2" s="38" t="s">
        <v>514</v>
      </c>
      <c r="D2" s="38" t="s">
        <v>491</v>
      </c>
      <c r="E2" s="38" t="s">
        <v>492</v>
      </c>
      <c r="F2" s="38" t="s">
        <v>499</v>
      </c>
      <c r="H2" s="38" t="s">
        <v>514</v>
      </c>
      <c r="I2" s="38" t="s">
        <v>490</v>
      </c>
      <c r="J2" s="38" t="s">
        <v>491</v>
      </c>
      <c r="K2" s="38" t="s">
        <v>492</v>
      </c>
      <c r="L2" s="38" t="s">
        <v>186</v>
      </c>
      <c r="M2" s="38" t="s">
        <v>494</v>
      </c>
      <c r="N2" s="38" t="s">
        <v>516</v>
      </c>
      <c r="O2" s="38" t="s">
        <v>517</v>
      </c>
      <c r="P2" s="38" t="s">
        <v>604</v>
      </c>
      <c r="R2" s="38"/>
      <c r="S2" s="38"/>
      <c r="T2" s="38"/>
      <c r="U2" s="38"/>
      <c r="W2" s="38" t="s">
        <v>490</v>
      </c>
      <c r="X2" s="38" t="s">
        <v>491</v>
      </c>
      <c r="Y2" s="38" t="s">
        <v>492</v>
      </c>
      <c r="Z2" s="38" t="s">
        <v>604</v>
      </c>
      <c r="AB2" s="38"/>
      <c r="AC2" s="38"/>
      <c r="AD2" s="38"/>
      <c r="AE2" s="38"/>
      <c r="AF2" s="38"/>
      <c r="AH2" s="38" t="s">
        <v>490</v>
      </c>
      <c r="AI2" s="38" t="s">
        <v>491</v>
      </c>
      <c r="AJ2" s="38" t="s">
        <v>492</v>
      </c>
      <c r="AK2" s="38" t="s">
        <v>494</v>
      </c>
    </row>
    <row r="3" spans="1:43" x14ac:dyDescent="0.25">
      <c r="A3" s="53" t="s">
        <v>472</v>
      </c>
      <c r="B3" s="53">
        <v>8</v>
      </c>
      <c r="C3" s="55" t="s">
        <v>484</v>
      </c>
      <c r="D3">
        <v>0</v>
      </c>
      <c r="E3">
        <f t="shared" ref="E3:E11" si="0">COUNTIF($I$3:$I$148,B3)*1000</f>
        <v>20000</v>
      </c>
      <c r="F3" s="52" t="s">
        <v>500</v>
      </c>
      <c r="G3" s="52">
        <v>7000</v>
      </c>
      <c r="H3" t="s">
        <v>201</v>
      </c>
      <c r="I3" s="53">
        <v>1</v>
      </c>
      <c r="J3">
        <f>IF(I3 &lt;&gt; I2,0,K2+1)</f>
        <v>0</v>
      </c>
      <c r="K3">
        <f>IF(I3 &lt;&gt; I2, 1000, K2+1000)</f>
        <v>1000</v>
      </c>
      <c r="L3" s="53" t="s">
        <v>395</v>
      </c>
      <c r="M3" s="53">
        <v>0.61</v>
      </c>
      <c r="N3" s="55" t="s">
        <v>480</v>
      </c>
      <c r="O3" s="55" t="s">
        <v>477</v>
      </c>
      <c r="P3" t="str">
        <f t="shared" ref="P3:P34" si="1">"breast="&amp;_xlfn.IFNA(VLOOKUP(L3,$AP$4:$AQ$177,2,FALSE), 0)</f>
        <v>breast=0</v>
      </c>
      <c r="R3" s="53">
        <f>I3</f>
        <v>1</v>
      </c>
      <c r="S3" s="53">
        <f t="shared" ref="S3:T3" si="2">J3</f>
        <v>0</v>
      </c>
      <c r="T3" s="53">
        <f t="shared" si="2"/>
        <v>1000</v>
      </c>
      <c r="U3" t="s">
        <v>520</v>
      </c>
      <c r="W3" s="52">
        <f>I3</f>
        <v>1</v>
      </c>
      <c r="X3" s="52">
        <f>J3</f>
        <v>0</v>
      </c>
      <c r="Y3" s="52">
        <f>K3</f>
        <v>1000</v>
      </c>
      <c r="Z3" t="str">
        <f>IF(P3="breast=1", "fill_color=vvdblue","")</f>
        <v/>
      </c>
      <c r="AB3" s="53">
        <f>I3</f>
        <v>1</v>
      </c>
      <c r="AC3" s="53">
        <f t="shared" ref="AC3:AD3" si="3">J3</f>
        <v>0</v>
      </c>
      <c r="AD3" s="53">
        <f t="shared" si="3"/>
        <v>1000</v>
      </c>
      <c r="AE3" s="53" t="s">
        <v>395</v>
      </c>
      <c r="AF3" t="str">
        <f t="shared" ref="AF3:AF34" si="4">N3&amp;","&amp;O3&amp;","&amp;AL3&amp;","&amp;P3</f>
        <v>fda=1,cancer=1,txt=1,breast=0</v>
      </c>
      <c r="AH3" s="53">
        <f>I3</f>
        <v>1</v>
      </c>
      <c r="AI3" s="53">
        <f t="shared" ref="AI3:AJ3" si="5">J3</f>
        <v>0</v>
      </c>
      <c r="AJ3" s="53">
        <f t="shared" si="5"/>
        <v>1000</v>
      </c>
      <c r="AK3" s="53">
        <f t="shared" ref="AK3:AK34" si="6">1-((M3-MIN($M$3:$M$148))/(26-MIN($M$3:$M$148)))</f>
        <v>0.97687661113462354</v>
      </c>
      <c r="AL3" t="str">
        <f>"txt="&amp;IF(AK3&gt;0.2,1,0)</f>
        <v>txt=1</v>
      </c>
      <c r="AN3">
        <v>1</v>
      </c>
      <c r="AP3" t="s">
        <v>186</v>
      </c>
      <c r="AQ3" t="s">
        <v>523</v>
      </c>
    </row>
    <row r="4" spans="1:43" x14ac:dyDescent="0.25">
      <c r="A4" s="53" t="s">
        <v>472</v>
      </c>
      <c r="B4" s="53">
        <v>9</v>
      </c>
      <c r="C4" s="55" t="s">
        <v>522</v>
      </c>
      <c r="D4">
        <v>0</v>
      </c>
      <c r="E4" s="52">
        <f t="shared" si="0"/>
        <v>4000</v>
      </c>
      <c r="F4" s="52" t="s">
        <v>501</v>
      </c>
      <c r="G4" s="52">
        <v>40000</v>
      </c>
      <c r="H4" s="52" t="s">
        <v>201</v>
      </c>
      <c r="I4" s="53">
        <v>1</v>
      </c>
      <c r="J4" s="52">
        <f>IF(I4 &lt;&gt; I3,0,K3+1)</f>
        <v>1001</v>
      </c>
      <c r="K4" s="52">
        <f>IF(I4 &lt;&gt; I3, 1000, K3+1000)</f>
        <v>2000</v>
      </c>
      <c r="L4" s="53" t="s">
        <v>225</v>
      </c>
      <c r="M4" s="53">
        <v>0.66</v>
      </c>
      <c r="N4" s="55" t="s">
        <v>480</v>
      </c>
      <c r="O4" s="55" t="s">
        <v>477</v>
      </c>
      <c r="P4" s="52" t="str">
        <f t="shared" si="1"/>
        <v>breast=0</v>
      </c>
      <c r="R4" s="53">
        <f t="shared" ref="R4:R67" si="7">I4</f>
        <v>1</v>
      </c>
      <c r="S4" s="53">
        <f t="shared" ref="S4:S67" si="8">J4</f>
        <v>1001</v>
      </c>
      <c r="T4" s="53">
        <f t="shared" ref="T4:T67" si="9">K4</f>
        <v>2000</v>
      </c>
      <c r="U4" t="s">
        <v>521</v>
      </c>
      <c r="W4" s="52">
        <f t="shared" ref="W4:W67" si="10">I4</f>
        <v>1</v>
      </c>
      <c r="X4" s="52">
        <f t="shared" ref="X4:X67" si="11">J4</f>
        <v>1001</v>
      </c>
      <c r="Y4" s="52">
        <f t="shared" ref="Y4:Y67" si="12">K4</f>
        <v>2000</v>
      </c>
      <c r="Z4" s="52" t="str">
        <f t="shared" ref="Z4:Z67" si="13">IF(P4="breast=1", "fill_color=vvdblue","")</f>
        <v/>
      </c>
      <c r="AB4" s="53">
        <f t="shared" ref="AB4:AB67" si="14">I4</f>
        <v>1</v>
      </c>
      <c r="AC4" s="53">
        <f t="shared" ref="AC4:AC67" si="15">J4</f>
        <v>1001</v>
      </c>
      <c r="AD4" s="53">
        <f t="shared" ref="AD4:AD67" si="16">K4</f>
        <v>2000</v>
      </c>
      <c r="AE4" s="53" t="s">
        <v>225</v>
      </c>
      <c r="AF4" s="52" t="str">
        <f t="shared" si="4"/>
        <v>fda=1,cancer=1,txt=1,breast=0</v>
      </c>
      <c r="AH4" s="53">
        <f t="shared" ref="AH4:AH67" si="17">I4</f>
        <v>1</v>
      </c>
      <c r="AI4" s="53">
        <f t="shared" ref="AI4:AI67" si="18">J4</f>
        <v>1001</v>
      </c>
      <c r="AJ4" s="53">
        <f t="shared" ref="AJ4:AJ67" si="19">K4</f>
        <v>2000</v>
      </c>
      <c r="AK4" s="53">
        <f t="shared" si="6"/>
        <v>0.9749528683005656</v>
      </c>
      <c r="AL4" s="52" t="str">
        <f t="shared" ref="AL4:AL67" si="20">"txt="&amp;IF(AK4&gt;0.2,1,0)</f>
        <v>txt=1</v>
      </c>
      <c r="AN4">
        <v>0.97687661113462354</v>
      </c>
      <c r="AP4" t="s">
        <v>524</v>
      </c>
      <c r="AQ4">
        <v>0</v>
      </c>
    </row>
    <row r="5" spans="1:43" x14ac:dyDescent="0.25">
      <c r="A5" s="53" t="s">
        <v>472</v>
      </c>
      <c r="B5" s="53">
        <v>4</v>
      </c>
      <c r="C5" s="53" t="s">
        <v>488</v>
      </c>
      <c r="D5" s="52">
        <v>0</v>
      </c>
      <c r="E5" s="52">
        <f t="shared" si="0"/>
        <v>5000</v>
      </c>
      <c r="F5" s="52" t="s">
        <v>502</v>
      </c>
      <c r="G5" s="52">
        <v>31000</v>
      </c>
      <c r="H5" s="52" t="s">
        <v>201</v>
      </c>
      <c r="I5" s="53">
        <v>1</v>
      </c>
      <c r="J5" s="52">
        <f t="shared" ref="J5:J68" si="21">IF(I5 &lt;&gt; I4,0,K4+1)</f>
        <v>2001</v>
      </c>
      <c r="K5" s="52">
        <f t="shared" ref="K5:K12" si="22">IF(I5 &lt;&gt; I4, 1000, K4+1000)</f>
        <v>3000</v>
      </c>
      <c r="L5" s="53" t="s">
        <v>396</v>
      </c>
      <c r="M5" s="53">
        <v>5.4</v>
      </c>
      <c r="N5" s="55" t="s">
        <v>480</v>
      </c>
      <c r="O5" s="55" t="s">
        <v>477</v>
      </c>
      <c r="P5" s="52" t="str">
        <f t="shared" si="1"/>
        <v>breast=0</v>
      </c>
      <c r="R5" s="53">
        <f t="shared" si="7"/>
        <v>1</v>
      </c>
      <c r="S5" s="53">
        <f t="shared" si="8"/>
        <v>2001</v>
      </c>
      <c r="T5" s="53">
        <f t="shared" si="9"/>
        <v>3000</v>
      </c>
      <c r="U5" s="52" t="s">
        <v>520</v>
      </c>
      <c r="W5" s="52">
        <f t="shared" si="10"/>
        <v>1</v>
      </c>
      <c r="X5" s="52">
        <f t="shared" si="11"/>
        <v>2001</v>
      </c>
      <c r="Y5" s="52">
        <f t="shared" si="12"/>
        <v>3000</v>
      </c>
      <c r="Z5" s="52" t="str">
        <f t="shared" si="13"/>
        <v/>
      </c>
      <c r="AB5" s="53">
        <f t="shared" si="14"/>
        <v>1</v>
      </c>
      <c r="AC5" s="53">
        <f t="shared" si="15"/>
        <v>2001</v>
      </c>
      <c r="AD5" s="53">
        <f t="shared" si="16"/>
        <v>3000</v>
      </c>
      <c r="AE5" s="53" t="s">
        <v>396</v>
      </c>
      <c r="AF5" s="52" t="str">
        <f t="shared" si="4"/>
        <v>fda=1,cancer=1,txt=1,breast=0</v>
      </c>
      <c r="AH5" s="53">
        <f t="shared" si="17"/>
        <v>1</v>
      </c>
      <c r="AI5" s="53">
        <f t="shared" si="18"/>
        <v>2001</v>
      </c>
      <c r="AJ5" s="53">
        <f t="shared" si="19"/>
        <v>3000</v>
      </c>
      <c r="AK5" s="53">
        <f t="shared" si="6"/>
        <v>0.79258204763187257</v>
      </c>
      <c r="AL5" s="52" t="str">
        <f t="shared" si="20"/>
        <v>txt=1</v>
      </c>
      <c r="AN5">
        <v>0.9749528683005656</v>
      </c>
      <c r="AP5" t="s">
        <v>112</v>
      </c>
      <c r="AQ5">
        <v>1</v>
      </c>
    </row>
    <row r="6" spans="1:43" x14ac:dyDescent="0.25">
      <c r="A6" s="53" t="s">
        <v>472</v>
      </c>
      <c r="B6" s="53">
        <v>2</v>
      </c>
      <c r="C6" s="53" t="s">
        <v>508</v>
      </c>
      <c r="D6" s="52">
        <v>0</v>
      </c>
      <c r="E6" s="52">
        <f t="shared" si="0"/>
        <v>40000</v>
      </c>
      <c r="F6" s="52" t="s">
        <v>503</v>
      </c>
      <c r="G6" s="52">
        <v>5000</v>
      </c>
      <c r="H6" s="52" t="s">
        <v>201</v>
      </c>
      <c r="I6" s="53">
        <v>1</v>
      </c>
      <c r="J6" s="52">
        <f t="shared" si="21"/>
        <v>3001</v>
      </c>
      <c r="K6" s="52">
        <f t="shared" si="22"/>
        <v>4000</v>
      </c>
      <c r="L6" s="53" t="s">
        <v>428</v>
      </c>
      <c r="M6" s="53">
        <v>25</v>
      </c>
      <c r="N6" s="55" t="s">
        <v>480</v>
      </c>
      <c r="O6" s="55" t="s">
        <v>477</v>
      </c>
      <c r="P6" s="52" t="str">
        <f t="shared" si="1"/>
        <v>breast=0</v>
      </c>
      <c r="R6" s="53">
        <f t="shared" si="7"/>
        <v>1</v>
      </c>
      <c r="S6" s="53">
        <f t="shared" si="8"/>
        <v>3001</v>
      </c>
      <c r="T6" s="53">
        <f t="shared" si="9"/>
        <v>4000</v>
      </c>
      <c r="U6" s="52" t="s">
        <v>521</v>
      </c>
      <c r="W6" s="52">
        <f t="shared" si="10"/>
        <v>1</v>
      </c>
      <c r="X6" s="52">
        <f t="shared" si="11"/>
        <v>3001</v>
      </c>
      <c r="Y6" s="52">
        <f t="shared" si="12"/>
        <v>4000</v>
      </c>
      <c r="Z6" s="52" t="str">
        <f t="shared" si="13"/>
        <v/>
      </c>
      <c r="AB6" s="53">
        <f t="shared" si="14"/>
        <v>1</v>
      </c>
      <c r="AC6" s="53">
        <f t="shared" si="15"/>
        <v>3001</v>
      </c>
      <c r="AD6" s="53">
        <f t="shared" si="16"/>
        <v>4000</v>
      </c>
      <c r="AE6" s="53" t="s">
        <v>428</v>
      </c>
      <c r="AF6" s="52" t="str">
        <f t="shared" si="4"/>
        <v>fda=1,cancer=1,txt=0,breast=0</v>
      </c>
      <c r="AH6" s="53">
        <f t="shared" si="17"/>
        <v>1</v>
      </c>
      <c r="AI6" s="53">
        <f t="shared" si="18"/>
        <v>3001</v>
      </c>
      <c r="AJ6" s="53">
        <f t="shared" si="19"/>
        <v>4000</v>
      </c>
      <c r="AK6" s="53">
        <f t="shared" si="6"/>
        <v>3.8474856681158909E-2</v>
      </c>
      <c r="AL6" s="52" t="str">
        <f t="shared" si="20"/>
        <v>txt=0</v>
      </c>
      <c r="AN6">
        <v>0.96187141702897161</v>
      </c>
      <c r="AP6" t="s">
        <v>552</v>
      </c>
      <c r="AQ6">
        <v>0</v>
      </c>
    </row>
    <row r="7" spans="1:43" ht="15.75" x14ac:dyDescent="0.25">
      <c r="A7" s="53" t="s">
        <v>472</v>
      </c>
      <c r="B7" s="53">
        <v>1</v>
      </c>
      <c r="C7" s="54" t="s">
        <v>201</v>
      </c>
      <c r="D7" s="52">
        <v>0</v>
      </c>
      <c r="E7" s="52">
        <f t="shared" si="0"/>
        <v>7000</v>
      </c>
      <c r="F7" s="52" t="s">
        <v>504</v>
      </c>
      <c r="G7" s="52">
        <v>6000</v>
      </c>
      <c r="H7" s="52" t="s">
        <v>201</v>
      </c>
      <c r="I7" s="53">
        <v>1</v>
      </c>
      <c r="J7" s="52">
        <f t="shared" si="21"/>
        <v>4001</v>
      </c>
      <c r="K7" s="52">
        <f t="shared" si="22"/>
        <v>5000</v>
      </c>
      <c r="L7" s="53" t="s">
        <v>109</v>
      </c>
      <c r="M7" s="53">
        <v>25</v>
      </c>
      <c r="N7" s="55" t="s">
        <v>481</v>
      </c>
      <c r="O7" s="55" t="s">
        <v>477</v>
      </c>
      <c r="P7" s="52" t="str">
        <f t="shared" si="1"/>
        <v>breast=1</v>
      </c>
      <c r="R7" s="53">
        <f t="shared" si="7"/>
        <v>1</v>
      </c>
      <c r="S7" s="53">
        <f t="shared" si="8"/>
        <v>4001</v>
      </c>
      <c r="T7" s="53">
        <f t="shared" si="9"/>
        <v>5000</v>
      </c>
      <c r="U7" s="52" t="s">
        <v>520</v>
      </c>
      <c r="W7" s="52">
        <f t="shared" si="10"/>
        <v>1</v>
      </c>
      <c r="X7" s="52">
        <f t="shared" si="11"/>
        <v>4001</v>
      </c>
      <c r="Y7" s="52">
        <f t="shared" si="12"/>
        <v>5000</v>
      </c>
      <c r="Z7" s="52" t="str">
        <f t="shared" si="13"/>
        <v>fill_color=vvdblue</v>
      </c>
      <c r="AB7" s="53">
        <f t="shared" si="14"/>
        <v>1</v>
      </c>
      <c r="AC7" s="53">
        <f t="shared" si="15"/>
        <v>4001</v>
      </c>
      <c r="AD7" s="53">
        <f t="shared" si="16"/>
        <v>5000</v>
      </c>
      <c r="AE7" s="53" t="s">
        <v>109</v>
      </c>
      <c r="AF7" s="52" t="str">
        <f t="shared" si="4"/>
        <v>fda=0,cancer=1,txt=0,breast=1</v>
      </c>
      <c r="AH7" s="53">
        <f t="shared" si="17"/>
        <v>1</v>
      </c>
      <c r="AI7" s="53">
        <f t="shared" si="18"/>
        <v>4001</v>
      </c>
      <c r="AJ7" s="53">
        <f t="shared" si="19"/>
        <v>5000</v>
      </c>
      <c r="AK7" s="53">
        <f t="shared" si="6"/>
        <v>3.8474856681158909E-2</v>
      </c>
      <c r="AL7" s="52" t="str">
        <f t="shared" si="20"/>
        <v>txt=0</v>
      </c>
      <c r="AN7">
        <v>0.95802393136085562</v>
      </c>
      <c r="AP7" t="s">
        <v>403</v>
      </c>
      <c r="AQ7">
        <v>0</v>
      </c>
    </row>
    <row r="8" spans="1:43" x14ac:dyDescent="0.25">
      <c r="A8" s="53" t="s">
        <v>472</v>
      </c>
      <c r="B8" s="53">
        <v>3</v>
      </c>
      <c r="C8" s="55" t="s">
        <v>486</v>
      </c>
      <c r="D8" s="52">
        <v>0</v>
      </c>
      <c r="E8" s="52">
        <f t="shared" si="0"/>
        <v>31000</v>
      </c>
      <c r="F8" s="52" t="s">
        <v>505</v>
      </c>
      <c r="G8" s="52">
        <v>6000</v>
      </c>
      <c r="H8" s="52" t="s">
        <v>201</v>
      </c>
      <c r="I8" s="53">
        <v>1</v>
      </c>
      <c r="J8" s="52">
        <f t="shared" si="21"/>
        <v>5001</v>
      </c>
      <c r="K8" s="52">
        <f t="shared" si="22"/>
        <v>6000</v>
      </c>
      <c r="L8" s="53" t="s">
        <v>45</v>
      </c>
      <c r="M8" s="53">
        <v>25</v>
      </c>
      <c r="N8" s="55" t="s">
        <v>480</v>
      </c>
      <c r="O8" s="55" t="s">
        <v>477</v>
      </c>
      <c r="P8" s="52" t="str">
        <f t="shared" si="1"/>
        <v>breast=0</v>
      </c>
      <c r="R8" s="53">
        <f t="shared" si="7"/>
        <v>1</v>
      </c>
      <c r="S8" s="53">
        <f t="shared" si="8"/>
        <v>5001</v>
      </c>
      <c r="T8" s="53">
        <f t="shared" si="9"/>
        <v>6000</v>
      </c>
      <c r="U8" s="52" t="s">
        <v>521</v>
      </c>
      <c r="W8" s="52">
        <f t="shared" si="10"/>
        <v>1</v>
      </c>
      <c r="X8" s="52">
        <f t="shared" si="11"/>
        <v>5001</v>
      </c>
      <c r="Y8" s="52">
        <f t="shared" si="12"/>
        <v>6000</v>
      </c>
      <c r="Z8" s="52" t="str">
        <f t="shared" si="13"/>
        <v/>
      </c>
      <c r="AB8" s="53">
        <f t="shared" si="14"/>
        <v>1</v>
      </c>
      <c r="AC8" s="53">
        <f t="shared" si="15"/>
        <v>5001</v>
      </c>
      <c r="AD8" s="53">
        <f t="shared" si="16"/>
        <v>6000</v>
      </c>
      <c r="AE8" s="53" t="s">
        <v>45</v>
      </c>
      <c r="AF8" s="52" t="str">
        <f t="shared" si="4"/>
        <v>fda=1,cancer=1,txt=0,breast=0</v>
      </c>
      <c r="AH8" s="53">
        <f t="shared" si="17"/>
        <v>1</v>
      </c>
      <c r="AI8" s="53">
        <f t="shared" si="18"/>
        <v>5001</v>
      </c>
      <c r="AJ8" s="53">
        <f t="shared" si="19"/>
        <v>6000</v>
      </c>
      <c r="AK8" s="53">
        <f t="shared" si="6"/>
        <v>3.8474856681158909E-2</v>
      </c>
      <c r="AL8" s="52" t="str">
        <f t="shared" si="20"/>
        <v>txt=0</v>
      </c>
      <c r="AN8">
        <v>0.89261667500288566</v>
      </c>
      <c r="AP8" t="s">
        <v>525</v>
      </c>
      <c r="AQ8">
        <v>0</v>
      </c>
    </row>
    <row r="9" spans="1:43" ht="15.75" x14ac:dyDescent="0.25">
      <c r="A9" s="53" t="s">
        <v>472</v>
      </c>
      <c r="B9" s="53">
        <v>5</v>
      </c>
      <c r="C9" s="54" t="s">
        <v>485</v>
      </c>
      <c r="D9" s="52">
        <v>0</v>
      </c>
      <c r="E9" s="52">
        <f t="shared" si="0"/>
        <v>6000</v>
      </c>
      <c r="F9" s="52" t="s">
        <v>506</v>
      </c>
      <c r="G9" s="52">
        <v>27000</v>
      </c>
      <c r="H9" s="52" t="s">
        <v>201</v>
      </c>
      <c r="I9" s="53">
        <v>1</v>
      </c>
      <c r="J9" s="52">
        <f t="shared" si="21"/>
        <v>6001</v>
      </c>
      <c r="K9" s="52">
        <f t="shared" si="22"/>
        <v>7000</v>
      </c>
      <c r="L9" s="53" t="s">
        <v>346</v>
      </c>
      <c r="M9" s="53">
        <v>25</v>
      </c>
      <c r="N9" s="55" t="s">
        <v>480</v>
      </c>
      <c r="O9" s="55" t="s">
        <v>477</v>
      </c>
      <c r="P9" s="52" t="str">
        <f t="shared" si="1"/>
        <v>breast=0</v>
      </c>
      <c r="R9" s="53">
        <f t="shared" si="7"/>
        <v>1</v>
      </c>
      <c r="S9" s="53">
        <f t="shared" si="8"/>
        <v>6001</v>
      </c>
      <c r="T9" s="53">
        <f t="shared" si="9"/>
        <v>7000</v>
      </c>
      <c r="U9" s="52" t="s">
        <v>520</v>
      </c>
      <c r="W9" s="52">
        <f t="shared" si="10"/>
        <v>1</v>
      </c>
      <c r="X9" s="52">
        <f t="shared" si="11"/>
        <v>6001</v>
      </c>
      <c r="Y9" s="52">
        <f t="shared" si="12"/>
        <v>7000</v>
      </c>
      <c r="Z9" s="52" t="str">
        <f t="shared" si="13"/>
        <v/>
      </c>
      <c r="AB9" s="53">
        <f t="shared" si="14"/>
        <v>1</v>
      </c>
      <c r="AC9" s="53">
        <f t="shared" si="15"/>
        <v>6001</v>
      </c>
      <c r="AD9" s="53">
        <f t="shared" si="16"/>
        <v>7000</v>
      </c>
      <c r="AE9" s="53" t="s">
        <v>346</v>
      </c>
      <c r="AF9" s="52" t="str">
        <f t="shared" si="4"/>
        <v>fda=1,cancer=1,txt=0,breast=0</v>
      </c>
      <c r="AH9" s="53">
        <f t="shared" si="17"/>
        <v>1</v>
      </c>
      <c r="AI9" s="53">
        <f t="shared" si="18"/>
        <v>6001</v>
      </c>
      <c r="AJ9" s="53">
        <f t="shared" si="19"/>
        <v>7000</v>
      </c>
      <c r="AK9" s="53">
        <f t="shared" si="6"/>
        <v>3.8474856681158909E-2</v>
      </c>
      <c r="AL9" s="52" t="str">
        <f t="shared" si="20"/>
        <v>txt=0</v>
      </c>
      <c r="AN9">
        <v>0.87337924666230615</v>
      </c>
      <c r="AP9" t="s">
        <v>404</v>
      </c>
      <c r="AQ9">
        <v>0</v>
      </c>
    </row>
    <row r="10" spans="1:43" ht="15.75" x14ac:dyDescent="0.25">
      <c r="A10" s="53" t="s">
        <v>472</v>
      </c>
      <c r="B10" s="53">
        <v>6</v>
      </c>
      <c r="C10" s="54" t="s">
        <v>239</v>
      </c>
      <c r="D10" s="52">
        <v>0</v>
      </c>
      <c r="E10" s="52">
        <f t="shared" si="0"/>
        <v>6000</v>
      </c>
      <c r="F10" s="52" t="s">
        <v>473</v>
      </c>
      <c r="G10" s="52">
        <v>20000</v>
      </c>
      <c r="H10" s="52" t="s">
        <v>508</v>
      </c>
      <c r="I10" s="53">
        <v>2</v>
      </c>
      <c r="J10" s="52">
        <f t="shared" si="21"/>
        <v>0</v>
      </c>
      <c r="K10" s="52">
        <f t="shared" si="22"/>
        <v>1000</v>
      </c>
      <c r="L10" s="53" t="s">
        <v>51</v>
      </c>
      <c r="M10" s="53">
        <v>1.1000000000000001</v>
      </c>
      <c r="N10" s="55" t="s">
        <v>480</v>
      </c>
      <c r="O10" s="55" t="s">
        <v>477</v>
      </c>
      <c r="P10" s="52" t="str">
        <f t="shared" si="1"/>
        <v>breast=0</v>
      </c>
      <c r="R10" s="53">
        <f t="shared" si="7"/>
        <v>2</v>
      </c>
      <c r="S10" s="53">
        <f t="shared" si="8"/>
        <v>0</v>
      </c>
      <c r="T10" s="53">
        <f t="shared" si="9"/>
        <v>1000</v>
      </c>
      <c r="U10" s="52" t="s">
        <v>521</v>
      </c>
      <c r="W10" s="52">
        <f t="shared" si="10"/>
        <v>2</v>
      </c>
      <c r="X10" s="52">
        <f t="shared" si="11"/>
        <v>0</v>
      </c>
      <c r="Y10" s="52">
        <f t="shared" si="12"/>
        <v>1000</v>
      </c>
      <c r="Z10" s="52" t="str">
        <f t="shared" si="13"/>
        <v/>
      </c>
      <c r="AB10" s="53">
        <f t="shared" si="14"/>
        <v>2</v>
      </c>
      <c r="AC10" s="53">
        <f t="shared" si="15"/>
        <v>0</v>
      </c>
      <c r="AD10" s="53">
        <f t="shared" si="16"/>
        <v>1000</v>
      </c>
      <c r="AE10" s="53" t="s">
        <v>51</v>
      </c>
      <c r="AF10" s="52" t="str">
        <f t="shared" si="4"/>
        <v>fda=1,cancer=1,txt=1,breast=0</v>
      </c>
      <c r="AH10" s="53">
        <f t="shared" si="17"/>
        <v>2</v>
      </c>
      <c r="AI10" s="53">
        <f t="shared" si="18"/>
        <v>0</v>
      </c>
      <c r="AJ10" s="53">
        <f t="shared" si="19"/>
        <v>1000</v>
      </c>
      <c r="AK10" s="53">
        <f t="shared" si="6"/>
        <v>0.95802393136085562</v>
      </c>
      <c r="AL10" s="52" t="str">
        <f t="shared" si="20"/>
        <v>txt=1</v>
      </c>
      <c r="AN10">
        <v>0.81566696164056784</v>
      </c>
      <c r="AP10" t="s">
        <v>553</v>
      </c>
      <c r="AQ10">
        <v>0</v>
      </c>
    </row>
    <row r="11" spans="1:43" x14ac:dyDescent="0.25">
      <c r="A11" s="53" t="s">
        <v>472</v>
      </c>
      <c r="B11" s="53">
        <v>7</v>
      </c>
      <c r="C11" s="53" t="s">
        <v>483</v>
      </c>
      <c r="D11" s="52">
        <v>0</v>
      </c>
      <c r="E11" s="52">
        <f t="shared" si="0"/>
        <v>27000</v>
      </c>
      <c r="F11" s="52" t="s">
        <v>474</v>
      </c>
      <c r="G11" s="52">
        <v>4000</v>
      </c>
      <c r="H11" s="52" t="s">
        <v>508</v>
      </c>
      <c r="I11" s="53">
        <v>2</v>
      </c>
      <c r="J11" s="52">
        <f t="shared" si="21"/>
        <v>1001</v>
      </c>
      <c r="K11" s="52">
        <f t="shared" si="22"/>
        <v>2000</v>
      </c>
      <c r="L11" s="53" t="s">
        <v>400</v>
      </c>
      <c r="M11" s="53">
        <v>18</v>
      </c>
      <c r="N11" s="55" t="s">
        <v>480</v>
      </c>
      <c r="O11" s="55" t="s">
        <v>477</v>
      </c>
      <c r="P11" s="52" t="str">
        <f t="shared" si="1"/>
        <v>breast=0</v>
      </c>
      <c r="R11" s="53">
        <f t="shared" si="7"/>
        <v>2</v>
      </c>
      <c r="S11" s="53">
        <f t="shared" si="8"/>
        <v>1001</v>
      </c>
      <c r="T11" s="53">
        <f t="shared" si="9"/>
        <v>2000</v>
      </c>
      <c r="U11" s="52" t="s">
        <v>520</v>
      </c>
      <c r="W11" s="52">
        <f t="shared" si="10"/>
        <v>2</v>
      </c>
      <c r="X11" s="52">
        <f t="shared" si="11"/>
        <v>1001</v>
      </c>
      <c r="Y11" s="52">
        <f t="shared" si="12"/>
        <v>2000</v>
      </c>
      <c r="Z11" s="52" t="str">
        <f t="shared" si="13"/>
        <v/>
      </c>
      <c r="AB11" s="53">
        <f t="shared" si="14"/>
        <v>2</v>
      </c>
      <c r="AC11" s="53">
        <f t="shared" si="15"/>
        <v>1001</v>
      </c>
      <c r="AD11" s="53">
        <f t="shared" si="16"/>
        <v>2000</v>
      </c>
      <c r="AE11" s="53" t="s">
        <v>400</v>
      </c>
      <c r="AF11" s="52" t="str">
        <f t="shared" si="4"/>
        <v>fda=1,cancer=1,txt=1,breast=0</v>
      </c>
      <c r="AH11" s="53">
        <f t="shared" si="17"/>
        <v>2</v>
      </c>
      <c r="AI11" s="53">
        <f t="shared" si="18"/>
        <v>1001</v>
      </c>
      <c r="AJ11" s="53">
        <f t="shared" si="19"/>
        <v>2000</v>
      </c>
      <c r="AK11" s="53">
        <f t="shared" si="6"/>
        <v>0.30779885344927094</v>
      </c>
      <c r="AL11" s="52" t="str">
        <f t="shared" si="20"/>
        <v>txt=1</v>
      </c>
      <c r="AN11">
        <v>0.81566696164056784</v>
      </c>
      <c r="AP11" t="s">
        <v>406</v>
      </c>
      <c r="AQ11">
        <v>0</v>
      </c>
    </row>
    <row r="12" spans="1:43" x14ac:dyDescent="0.25">
      <c r="G12" s="52"/>
      <c r="H12" s="52" t="s">
        <v>508</v>
      </c>
      <c r="I12" s="53">
        <v>2</v>
      </c>
      <c r="J12" s="52">
        <f t="shared" si="21"/>
        <v>2001</v>
      </c>
      <c r="K12" s="52">
        <f t="shared" si="22"/>
        <v>3000</v>
      </c>
      <c r="L12" s="53" t="s">
        <v>338</v>
      </c>
      <c r="M12" s="53">
        <v>25</v>
      </c>
      <c r="N12" s="55" t="s">
        <v>480</v>
      </c>
      <c r="O12" s="55" t="s">
        <v>477</v>
      </c>
      <c r="P12" s="52" t="str">
        <f t="shared" si="1"/>
        <v>breast=0</v>
      </c>
      <c r="R12" s="53">
        <f t="shared" si="7"/>
        <v>2</v>
      </c>
      <c r="S12" s="53">
        <f t="shared" si="8"/>
        <v>2001</v>
      </c>
      <c r="T12" s="53">
        <f t="shared" si="9"/>
        <v>3000</v>
      </c>
      <c r="U12" s="52" t="s">
        <v>521</v>
      </c>
      <c r="W12" s="52">
        <f t="shared" si="10"/>
        <v>2</v>
      </c>
      <c r="X12" s="52">
        <f t="shared" si="11"/>
        <v>2001</v>
      </c>
      <c r="Y12" s="52">
        <f t="shared" si="12"/>
        <v>3000</v>
      </c>
      <c r="Z12" s="52" t="str">
        <f t="shared" si="13"/>
        <v/>
      </c>
      <c r="AB12" s="53">
        <f t="shared" si="14"/>
        <v>2</v>
      </c>
      <c r="AC12" s="53">
        <f t="shared" si="15"/>
        <v>2001</v>
      </c>
      <c r="AD12" s="53">
        <f t="shared" si="16"/>
        <v>3000</v>
      </c>
      <c r="AE12" s="53" t="s">
        <v>338</v>
      </c>
      <c r="AF12" s="52" t="str">
        <f t="shared" si="4"/>
        <v>fda=1,cancer=1,txt=0,breast=0</v>
      </c>
      <c r="AH12" s="53">
        <f t="shared" si="17"/>
        <v>2</v>
      </c>
      <c r="AI12" s="53">
        <f t="shared" si="18"/>
        <v>2001</v>
      </c>
      <c r="AJ12" s="53">
        <f t="shared" si="19"/>
        <v>3000</v>
      </c>
      <c r="AK12" s="53">
        <f t="shared" si="6"/>
        <v>3.8474856681158909E-2</v>
      </c>
      <c r="AL12" s="52" t="str">
        <f t="shared" si="20"/>
        <v>txt=0</v>
      </c>
      <c r="AN12">
        <v>0.79258204763187257</v>
      </c>
      <c r="AP12" t="s">
        <v>391</v>
      </c>
      <c r="AQ12">
        <v>1</v>
      </c>
    </row>
    <row r="13" spans="1:43" x14ac:dyDescent="0.25">
      <c r="G13" s="52"/>
      <c r="H13" s="52" t="s">
        <v>508</v>
      </c>
      <c r="I13" s="53">
        <v>2</v>
      </c>
      <c r="J13" s="52">
        <f t="shared" si="21"/>
        <v>3001</v>
      </c>
      <c r="K13" s="52">
        <f t="shared" ref="K13:K76" si="23">IF(I13 &lt;&gt; I12, 1000, K12+1000)</f>
        <v>4000</v>
      </c>
      <c r="L13" s="53" t="s">
        <v>404</v>
      </c>
      <c r="M13" s="53">
        <v>25</v>
      </c>
      <c r="N13" s="55" t="s">
        <v>480</v>
      </c>
      <c r="O13" s="55" t="s">
        <v>477</v>
      </c>
      <c r="P13" s="52" t="str">
        <f t="shared" si="1"/>
        <v>breast=0</v>
      </c>
      <c r="R13" s="53">
        <f t="shared" si="7"/>
        <v>2</v>
      </c>
      <c r="S13" s="53">
        <f t="shared" si="8"/>
        <v>3001</v>
      </c>
      <c r="T13" s="53">
        <f t="shared" si="9"/>
        <v>4000</v>
      </c>
      <c r="U13" s="52" t="s">
        <v>520</v>
      </c>
      <c r="W13" s="52">
        <f t="shared" si="10"/>
        <v>2</v>
      </c>
      <c r="X13" s="52">
        <f t="shared" si="11"/>
        <v>3001</v>
      </c>
      <c r="Y13" s="52">
        <f t="shared" si="12"/>
        <v>4000</v>
      </c>
      <c r="Z13" s="52" t="str">
        <f t="shared" si="13"/>
        <v/>
      </c>
      <c r="AB13" s="53">
        <f t="shared" si="14"/>
        <v>2</v>
      </c>
      <c r="AC13" s="53">
        <f t="shared" si="15"/>
        <v>3001</v>
      </c>
      <c r="AD13" s="53">
        <f t="shared" si="16"/>
        <v>4000</v>
      </c>
      <c r="AE13" s="53" t="s">
        <v>404</v>
      </c>
      <c r="AF13" s="52" t="str">
        <f t="shared" si="4"/>
        <v>fda=1,cancer=1,txt=0,breast=0</v>
      </c>
      <c r="AH13" s="53">
        <f t="shared" si="17"/>
        <v>2</v>
      </c>
      <c r="AI13" s="53">
        <f t="shared" si="18"/>
        <v>3001</v>
      </c>
      <c r="AJ13" s="53">
        <f t="shared" si="19"/>
        <v>4000</v>
      </c>
      <c r="AK13" s="53">
        <f t="shared" si="6"/>
        <v>3.8474856681158909E-2</v>
      </c>
      <c r="AL13" s="52" t="str">
        <f t="shared" si="20"/>
        <v>txt=0</v>
      </c>
      <c r="AN13">
        <v>0.79258204763187257</v>
      </c>
      <c r="AP13" t="s">
        <v>554</v>
      </c>
      <c r="AQ13">
        <v>0</v>
      </c>
    </row>
    <row r="14" spans="1:43" x14ac:dyDescent="0.25">
      <c r="G14" s="52"/>
      <c r="H14" s="52" t="s">
        <v>508</v>
      </c>
      <c r="I14" s="53">
        <v>2</v>
      </c>
      <c r="J14" s="52">
        <f t="shared" si="21"/>
        <v>4001</v>
      </c>
      <c r="K14" s="52">
        <f t="shared" si="23"/>
        <v>5000</v>
      </c>
      <c r="L14" s="53" t="s">
        <v>407</v>
      </c>
      <c r="M14" s="53">
        <v>25</v>
      </c>
      <c r="N14" s="55" t="s">
        <v>481</v>
      </c>
      <c r="O14" s="55" t="s">
        <v>477</v>
      </c>
      <c r="P14" s="52" t="str">
        <f t="shared" si="1"/>
        <v>breast=0</v>
      </c>
      <c r="R14" s="53">
        <f t="shared" si="7"/>
        <v>2</v>
      </c>
      <c r="S14" s="53">
        <f t="shared" si="8"/>
        <v>4001</v>
      </c>
      <c r="T14" s="53">
        <f t="shared" si="9"/>
        <v>5000</v>
      </c>
      <c r="U14" s="52" t="s">
        <v>521</v>
      </c>
      <c r="W14" s="52">
        <f t="shared" si="10"/>
        <v>2</v>
      </c>
      <c r="X14" s="52">
        <f t="shared" si="11"/>
        <v>4001</v>
      </c>
      <c r="Y14" s="52">
        <f t="shared" si="12"/>
        <v>5000</v>
      </c>
      <c r="Z14" s="52" t="str">
        <f t="shared" si="13"/>
        <v/>
      </c>
      <c r="AB14" s="53">
        <f t="shared" si="14"/>
        <v>2</v>
      </c>
      <c r="AC14" s="53">
        <f t="shared" si="15"/>
        <v>4001</v>
      </c>
      <c r="AD14" s="53">
        <f t="shared" si="16"/>
        <v>5000</v>
      </c>
      <c r="AE14" s="53" t="s">
        <v>407</v>
      </c>
      <c r="AF14" s="52" t="str">
        <f t="shared" si="4"/>
        <v>fda=0,cancer=1,txt=0,breast=0</v>
      </c>
      <c r="AH14" s="53">
        <f t="shared" si="17"/>
        <v>2</v>
      </c>
      <c r="AI14" s="53">
        <f t="shared" si="18"/>
        <v>4001</v>
      </c>
      <c r="AJ14" s="53">
        <f t="shared" si="19"/>
        <v>5000</v>
      </c>
      <c r="AK14" s="53">
        <f t="shared" si="6"/>
        <v>3.8474856681158909E-2</v>
      </c>
      <c r="AL14" s="52" t="str">
        <f t="shared" si="20"/>
        <v>txt=0</v>
      </c>
      <c r="AN14">
        <v>0.77719210495940905</v>
      </c>
      <c r="AP14" t="s">
        <v>401</v>
      </c>
      <c r="AQ14">
        <v>0</v>
      </c>
    </row>
    <row r="15" spans="1:43" ht="15.75" x14ac:dyDescent="0.25">
      <c r="B15" s="53">
        <v>8</v>
      </c>
      <c r="C15" s="54" t="s">
        <v>484</v>
      </c>
      <c r="G15" s="52"/>
      <c r="H15" s="52" t="s">
        <v>508</v>
      </c>
      <c r="I15" s="53">
        <v>2</v>
      </c>
      <c r="J15" s="52">
        <f t="shared" si="21"/>
        <v>5001</v>
      </c>
      <c r="K15" s="52">
        <f t="shared" si="23"/>
        <v>6000</v>
      </c>
      <c r="L15" s="53" t="s">
        <v>411</v>
      </c>
      <c r="M15" s="53">
        <v>25</v>
      </c>
      <c r="N15" s="55" t="s">
        <v>480</v>
      </c>
      <c r="O15" s="55" t="s">
        <v>477</v>
      </c>
      <c r="P15" s="52" t="str">
        <f t="shared" si="1"/>
        <v>breast=0</v>
      </c>
      <c r="R15" s="53">
        <f t="shared" si="7"/>
        <v>2</v>
      </c>
      <c r="S15" s="53">
        <f t="shared" si="8"/>
        <v>5001</v>
      </c>
      <c r="T15" s="53">
        <f t="shared" si="9"/>
        <v>6000</v>
      </c>
      <c r="U15" s="52" t="s">
        <v>520</v>
      </c>
      <c r="W15" s="52">
        <f t="shared" si="10"/>
        <v>2</v>
      </c>
      <c r="X15" s="52">
        <f t="shared" si="11"/>
        <v>5001</v>
      </c>
      <c r="Y15" s="52">
        <f t="shared" si="12"/>
        <v>6000</v>
      </c>
      <c r="Z15" s="52" t="str">
        <f t="shared" si="13"/>
        <v/>
      </c>
      <c r="AB15" s="53">
        <f t="shared" si="14"/>
        <v>2</v>
      </c>
      <c r="AC15" s="53">
        <f t="shared" si="15"/>
        <v>5001</v>
      </c>
      <c r="AD15" s="53">
        <f t="shared" si="16"/>
        <v>6000</v>
      </c>
      <c r="AE15" s="53" t="s">
        <v>411</v>
      </c>
      <c r="AF15" s="52" t="str">
        <f t="shared" si="4"/>
        <v>fda=1,cancer=1,txt=0,breast=0</v>
      </c>
      <c r="AH15" s="53">
        <f t="shared" si="17"/>
        <v>2</v>
      </c>
      <c r="AI15" s="53">
        <f t="shared" si="18"/>
        <v>5001</v>
      </c>
      <c r="AJ15" s="53">
        <f t="shared" si="19"/>
        <v>6000</v>
      </c>
      <c r="AK15" s="53">
        <f t="shared" si="6"/>
        <v>3.8474856681158909E-2</v>
      </c>
      <c r="AL15" s="52" t="str">
        <f t="shared" si="20"/>
        <v>txt=0</v>
      </c>
      <c r="AN15">
        <v>0.73871724827825025</v>
      </c>
      <c r="AP15" t="s">
        <v>408</v>
      </c>
      <c r="AQ15">
        <v>0</v>
      </c>
    </row>
    <row r="16" spans="1:43" x14ac:dyDescent="0.25">
      <c r="B16" s="53">
        <v>9</v>
      </c>
      <c r="C16" s="53" t="s">
        <v>522</v>
      </c>
      <c r="G16" s="52"/>
      <c r="H16" s="52" t="s">
        <v>508</v>
      </c>
      <c r="I16" s="53">
        <v>2</v>
      </c>
      <c r="J16" s="52">
        <f t="shared" si="21"/>
        <v>6001</v>
      </c>
      <c r="K16" s="52">
        <f t="shared" si="23"/>
        <v>7000</v>
      </c>
      <c r="L16" s="53" t="s">
        <v>107</v>
      </c>
      <c r="M16" s="53">
        <v>25</v>
      </c>
      <c r="N16" s="55" t="s">
        <v>481</v>
      </c>
      <c r="O16" s="55" t="s">
        <v>477</v>
      </c>
      <c r="P16" s="52" t="str">
        <f t="shared" si="1"/>
        <v>breast=0</v>
      </c>
      <c r="R16" s="53">
        <f t="shared" si="7"/>
        <v>2</v>
      </c>
      <c r="S16" s="53">
        <f t="shared" si="8"/>
        <v>6001</v>
      </c>
      <c r="T16" s="53">
        <f t="shared" si="9"/>
        <v>7000</v>
      </c>
      <c r="U16" s="52" t="s">
        <v>521</v>
      </c>
      <c r="W16" s="52">
        <f t="shared" si="10"/>
        <v>2</v>
      </c>
      <c r="X16" s="52">
        <f t="shared" si="11"/>
        <v>6001</v>
      </c>
      <c r="Y16" s="52">
        <f t="shared" si="12"/>
        <v>7000</v>
      </c>
      <c r="Z16" s="52" t="str">
        <f t="shared" si="13"/>
        <v/>
      </c>
      <c r="AB16" s="53">
        <f t="shared" si="14"/>
        <v>2</v>
      </c>
      <c r="AC16" s="53">
        <f t="shared" si="15"/>
        <v>6001</v>
      </c>
      <c r="AD16" s="53">
        <f t="shared" si="16"/>
        <v>7000</v>
      </c>
      <c r="AE16" s="53" t="s">
        <v>107</v>
      </c>
      <c r="AF16" s="52" t="str">
        <f t="shared" si="4"/>
        <v>fda=0,cancer=1,txt=0,breast=0</v>
      </c>
      <c r="AH16" s="53">
        <f t="shared" si="17"/>
        <v>2</v>
      </c>
      <c r="AI16" s="53">
        <f t="shared" si="18"/>
        <v>6001</v>
      </c>
      <c r="AJ16" s="53">
        <f t="shared" si="19"/>
        <v>7000</v>
      </c>
      <c r="AK16" s="53">
        <f t="shared" si="6"/>
        <v>3.8474856681158909E-2</v>
      </c>
      <c r="AL16" s="52" t="str">
        <f t="shared" si="20"/>
        <v>txt=0</v>
      </c>
      <c r="AN16">
        <v>0.72717479127390261</v>
      </c>
      <c r="AP16" t="s">
        <v>409</v>
      </c>
      <c r="AQ16">
        <v>0</v>
      </c>
    </row>
    <row r="17" spans="2:43" x14ac:dyDescent="0.25">
      <c r="B17" s="53">
        <v>4</v>
      </c>
      <c r="C17" s="53" t="s">
        <v>488</v>
      </c>
      <c r="G17" s="52"/>
      <c r="H17" s="52" t="s">
        <v>508</v>
      </c>
      <c r="I17" s="53">
        <v>2</v>
      </c>
      <c r="J17" s="52">
        <f t="shared" si="21"/>
        <v>7001</v>
      </c>
      <c r="K17" s="52">
        <f t="shared" si="23"/>
        <v>8000</v>
      </c>
      <c r="L17" s="53" t="s">
        <v>412</v>
      </c>
      <c r="M17" s="53">
        <v>25</v>
      </c>
      <c r="N17" s="55" t="s">
        <v>480</v>
      </c>
      <c r="O17" s="55" t="s">
        <v>478</v>
      </c>
      <c r="P17" s="52" t="str">
        <f t="shared" si="1"/>
        <v>breast=0</v>
      </c>
      <c r="R17" s="53">
        <f t="shared" si="7"/>
        <v>2</v>
      </c>
      <c r="S17" s="53">
        <f t="shared" si="8"/>
        <v>7001</v>
      </c>
      <c r="T17" s="53">
        <f t="shared" si="9"/>
        <v>8000</v>
      </c>
      <c r="U17" s="52" t="s">
        <v>520</v>
      </c>
      <c r="W17" s="52">
        <f t="shared" si="10"/>
        <v>2</v>
      </c>
      <c r="X17" s="52">
        <f t="shared" si="11"/>
        <v>7001</v>
      </c>
      <c r="Y17" s="52">
        <f t="shared" si="12"/>
        <v>8000</v>
      </c>
      <c r="Z17" s="52" t="str">
        <f t="shared" si="13"/>
        <v/>
      </c>
      <c r="AB17" s="53">
        <f t="shared" si="14"/>
        <v>2</v>
      </c>
      <c r="AC17" s="53">
        <f t="shared" si="15"/>
        <v>7001</v>
      </c>
      <c r="AD17" s="53">
        <f t="shared" si="16"/>
        <v>8000</v>
      </c>
      <c r="AE17" s="53" t="s">
        <v>412</v>
      </c>
      <c r="AF17" s="52" t="str">
        <f t="shared" si="4"/>
        <v>fda=1,cancer=0,txt=0,breast=0</v>
      </c>
      <c r="AH17" s="53">
        <f t="shared" si="17"/>
        <v>2</v>
      </c>
      <c r="AI17" s="53">
        <f t="shared" si="18"/>
        <v>7001</v>
      </c>
      <c r="AJ17" s="53">
        <f t="shared" si="19"/>
        <v>8000</v>
      </c>
      <c r="AK17" s="53">
        <f t="shared" si="6"/>
        <v>3.8474856681158909E-2</v>
      </c>
      <c r="AL17" s="52" t="str">
        <f t="shared" si="20"/>
        <v>txt=0</v>
      </c>
      <c r="AN17">
        <v>0.7079373629333231</v>
      </c>
      <c r="AP17" t="s">
        <v>555</v>
      </c>
      <c r="AQ17">
        <v>0</v>
      </c>
    </row>
    <row r="18" spans="2:43" x14ac:dyDescent="0.25">
      <c r="B18" s="53">
        <v>2</v>
      </c>
      <c r="C18" s="55" t="s">
        <v>508</v>
      </c>
      <c r="G18" s="52"/>
      <c r="H18" s="52" t="s">
        <v>508</v>
      </c>
      <c r="I18" s="53">
        <v>2</v>
      </c>
      <c r="J18" s="52">
        <f t="shared" si="21"/>
        <v>8001</v>
      </c>
      <c r="K18" s="52">
        <f t="shared" si="23"/>
        <v>9000</v>
      </c>
      <c r="L18" s="53" t="s">
        <v>413</v>
      </c>
      <c r="M18" s="53">
        <v>25</v>
      </c>
      <c r="N18" s="55" t="s">
        <v>480</v>
      </c>
      <c r="O18" s="55" t="s">
        <v>477</v>
      </c>
      <c r="P18" s="52" t="str">
        <f t="shared" si="1"/>
        <v>breast=0</v>
      </c>
      <c r="R18" s="53">
        <f t="shared" si="7"/>
        <v>2</v>
      </c>
      <c r="S18" s="53">
        <f t="shared" si="8"/>
        <v>8001</v>
      </c>
      <c r="T18" s="53">
        <f t="shared" si="9"/>
        <v>9000</v>
      </c>
      <c r="U18" s="52" t="s">
        <v>521</v>
      </c>
      <c r="W18" s="52">
        <f t="shared" si="10"/>
        <v>2</v>
      </c>
      <c r="X18" s="52">
        <f t="shared" si="11"/>
        <v>8001</v>
      </c>
      <c r="Y18" s="52">
        <f t="shared" si="12"/>
        <v>9000</v>
      </c>
      <c r="Z18" s="52" t="str">
        <f t="shared" si="13"/>
        <v/>
      </c>
      <c r="AB18" s="53">
        <f t="shared" si="14"/>
        <v>2</v>
      </c>
      <c r="AC18" s="53">
        <f t="shared" si="15"/>
        <v>8001</v>
      </c>
      <c r="AD18" s="53">
        <f t="shared" si="16"/>
        <v>9000</v>
      </c>
      <c r="AE18" s="53" t="s">
        <v>413</v>
      </c>
      <c r="AF18" s="52" t="str">
        <f t="shared" si="4"/>
        <v>fda=1,cancer=1,txt=0,breast=0</v>
      </c>
      <c r="AH18" s="53">
        <f t="shared" si="17"/>
        <v>2</v>
      </c>
      <c r="AI18" s="53">
        <f t="shared" si="18"/>
        <v>8001</v>
      </c>
      <c r="AJ18" s="53">
        <f t="shared" si="19"/>
        <v>9000</v>
      </c>
      <c r="AK18" s="53">
        <f t="shared" si="6"/>
        <v>3.8474856681158909E-2</v>
      </c>
      <c r="AL18" s="52" t="str">
        <f t="shared" si="20"/>
        <v>txt=0</v>
      </c>
      <c r="AN18">
        <v>0.69254742026085947</v>
      </c>
      <c r="AP18" t="s">
        <v>77</v>
      </c>
      <c r="AQ18">
        <v>0</v>
      </c>
    </row>
    <row r="19" spans="2:43" x14ac:dyDescent="0.25">
      <c r="B19" s="53">
        <v>1</v>
      </c>
      <c r="C19" s="55" t="s">
        <v>201</v>
      </c>
      <c r="G19" s="52"/>
      <c r="H19" s="52" t="s">
        <v>508</v>
      </c>
      <c r="I19" s="53">
        <v>2</v>
      </c>
      <c r="J19" s="52">
        <f t="shared" si="21"/>
        <v>9001</v>
      </c>
      <c r="K19" s="52">
        <f t="shared" si="23"/>
        <v>10000</v>
      </c>
      <c r="L19" s="53" t="s">
        <v>415</v>
      </c>
      <c r="M19" s="53">
        <v>25</v>
      </c>
      <c r="N19" s="55" t="s">
        <v>480</v>
      </c>
      <c r="O19" s="55" t="s">
        <v>477</v>
      </c>
      <c r="P19" s="52" t="str">
        <f t="shared" si="1"/>
        <v>breast=0</v>
      </c>
      <c r="R19" s="53">
        <f t="shared" si="7"/>
        <v>2</v>
      </c>
      <c r="S19" s="53">
        <f t="shared" si="8"/>
        <v>9001</v>
      </c>
      <c r="T19" s="53">
        <f t="shared" si="9"/>
        <v>10000</v>
      </c>
      <c r="U19" s="52" t="s">
        <v>520</v>
      </c>
      <c r="W19" s="52">
        <f t="shared" si="10"/>
        <v>2</v>
      </c>
      <c r="X19" s="52">
        <f t="shared" si="11"/>
        <v>9001</v>
      </c>
      <c r="Y19" s="52">
        <f t="shared" si="12"/>
        <v>10000</v>
      </c>
      <c r="Z19" s="52" t="str">
        <f t="shared" si="13"/>
        <v/>
      </c>
      <c r="AB19" s="53">
        <f t="shared" si="14"/>
        <v>2</v>
      </c>
      <c r="AC19" s="53">
        <f t="shared" si="15"/>
        <v>9001</v>
      </c>
      <c r="AD19" s="53">
        <f t="shared" si="16"/>
        <v>10000</v>
      </c>
      <c r="AE19" s="53" t="s">
        <v>415</v>
      </c>
      <c r="AF19" s="52" t="str">
        <f t="shared" si="4"/>
        <v>fda=1,cancer=1,txt=0,breast=0</v>
      </c>
      <c r="AH19" s="53">
        <f t="shared" si="17"/>
        <v>2</v>
      </c>
      <c r="AI19" s="53">
        <f t="shared" si="18"/>
        <v>9001</v>
      </c>
      <c r="AJ19" s="53">
        <f t="shared" si="19"/>
        <v>10000</v>
      </c>
      <c r="AK19" s="53">
        <f t="shared" si="6"/>
        <v>3.8474856681158909E-2</v>
      </c>
      <c r="AL19" s="52" t="str">
        <f t="shared" si="20"/>
        <v>txt=0</v>
      </c>
      <c r="AN19">
        <v>0.69254742026085947</v>
      </c>
      <c r="AP19" t="s">
        <v>411</v>
      </c>
      <c r="AQ19">
        <v>0</v>
      </c>
    </row>
    <row r="20" spans="2:43" x14ac:dyDescent="0.25">
      <c r="B20" s="53">
        <v>3</v>
      </c>
      <c r="C20" s="53" t="s">
        <v>486</v>
      </c>
      <c r="G20" s="52"/>
      <c r="H20" s="52" t="s">
        <v>508</v>
      </c>
      <c r="I20" s="53">
        <v>2</v>
      </c>
      <c r="J20" s="52">
        <f t="shared" si="21"/>
        <v>10001</v>
      </c>
      <c r="K20" s="52">
        <f t="shared" si="23"/>
        <v>11000</v>
      </c>
      <c r="L20" s="53" t="s">
        <v>23</v>
      </c>
      <c r="M20" s="53">
        <v>25</v>
      </c>
      <c r="N20" s="55" t="s">
        <v>480</v>
      </c>
      <c r="O20" s="55" t="s">
        <v>477</v>
      </c>
      <c r="P20" s="52" t="str">
        <f t="shared" si="1"/>
        <v>breast=0</v>
      </c>
      <c r="R20" s="53">
        <f t="shared" si="7"/>
        <v>2</v>
      </c>
      <c r="S20" s="53">
        <f t="shared" si="8"/>
        <v>10001</v>
      </c>
      <c r="T20" s="53">
        <f t="shared" si="9"/>
        <v>11000</v>
      </c>
      <c r="U20" s="52" t="s">
        <v>521</v>
      </c>
      <c r="W20" s="52">
        <f t="shared" si="10"/>
        <v>2</v>
      </c>
      <c r="X20" s="52">
        <f t="shared" si="11"/>
        <v>10001</v>
      </c>
      <c r="Y20" s="52">
        <f t="shared" si="12"/>
        <v>11000</v>
      </c>
      <c r="Z20" s="52" t="str">
        <f t="shared" si="13"/>
        <v/>
      </c>
      <c r="AB20" s="53">
        <f t="shared" si="14"/>
        <v>2</v>
      </c>
      <c r="AC20" s="53">
        <f t="shared" si="15"/>
        <v>10001</v>
      </c>
      <c r="AD20" s="53">
        <f t="shared" si="16"/>
        <v>11000</v>
      </c>
      <c r="AE20" s="53" t="s">
        <v>23</v>
      </c>
      <c r="AF20" s="52" t="str">
        <f t="shared" si="4"/>
        <v>fda=1,cancer=1,txt=0,breast=0</v>
      </c>
      <c r="AH20" s="53">
        <f t="shared" si="17"/>
        <v>2</v>
      </c>
      <c r="AI20" s="53">
        <f t="shared" si="18"/>
        <v>10001</v>
      </c>
      <c r="AJ20" s="53">
        <f t="shared" si="19"/>
        <v>11000</v>
      </c>
      <c r="AK20" s="53">
        <f t="shared" si="6"/>
        <v>3.8474856681158909E-2</v>
      </c>
      <c r="AL20" s="52" t="str">
        <f t="shared" si="20"/>
        <v>txt=0</v>
      </c>
      <c r="AN20">
        <v>0.68100496325651183</v>
      </c>
      <c r="AP20" t="s">
        <v>107</v>
      </c>
      <c r="AQ20">
        <v>0</v>
      </c>
    </row>
    <row r="21" spans="2:43" ht="15.75" x14ac:dyDescent="0.25">
      <c r="B21" s="53">
        <v>5</v>
      </c>
      <c r="C21" s="54" t="s">
        <v>485</v>
      </c>
      <c r="G21" s="52"/>
      <c r="H21" s="52" t="s">
        <v>508</v>
      </c>
      <c r="I21" s="53">
        <v>2</v>
      </c>
      <c r="J21" s="52">
        <f t="shared" si="21"/>
        <v>11001</v>
      </c>
      <c r="K21" s="52">
        <f t="shared" si="23"/>
        <v>12000</v>
      </c>
      <c r="L21" s="53" t="s">
        <v>416</v>
      </c>
      <c r="M21" s="53">
        <v>25</v>
      </c>
      <c r="N21" s="55" t="s">
        <v>480</v>
      </c>
      <c r="O21" s="55" t="s">
        <v>477</v>
      </c>
      <c r="P21" s="52" t="str">
        <f t="shared" si="1"/>
        <v>breast=1</v>
      </c>
      <c r="R21" s="53">
        <f t="shared" si="7"/>
        <v>2</v>
      </c>
      <c r="S21" s="53">
        <f t="shared" si="8"/>
        <v>11001</v>
      </c>
      <c r="T21" s="53">
        <f t="shared" si="9"/>
        <v>12000</v>
      </c>
      <c r="U21" s="52" t="s">
        <v>520</v>
      </c>
      <c r="W21" s="52">
        <f t="shared" si="10"/>
        <v>2</v>
      </c>
      <c r="X21" s="52">
        <f t="shared" si="11"/>
        <v>11001</v>
      </c>
      <c r="Y21" s="52">
        <f t="shared" si="12"/>
        <v>12000</v>
      </c>
      <c r="Z21" s="52" t="str">
        <f t="shared" si="13"/>
        <v>fill_color=vvdblue</v>
      </c>
      <c r="AB21" s="53">
        <f t="shared" si="14"/>
        <v>2</v>
      </c>
      <c r="AC21" s="53">
        <f t="shared" si="15"/>
        <v>11001</v>
      </c>
      <c r="AD21" s="53">
        <f t="shared" si="16"/>
        <v>12000</v>
      </c>
      <c r="AE21" s="53" t="s">
        <v>416</v>
      </c>
      <c r="AF21" s="52" t="str">
        <f t="shared" si="4"/>
        <v>fda=1,cancer=1,txt=0,breast=1</v>
      </c>
      <c r="AH21" s="53">
        <f t="shared" si="17"/>
        <v>2</v>
      </c>
      <c r="AI21" s="53">
        <f t="shared" si="18"/>
        <v>11001</v>
      </c>
      <c r="AJ21" s="53">
        <f t="shared" si="19"/>
        <v>12000</v>
      </c>
      <c r="AK21" s="53">
        <f t="shared" si="6"/>
        <v>3.8474856681158909E-2</v>
      </c>
      <c r="AL21" s="52" t="str">
        <f t="shared" si="20"/>
        <v>txt=0</v>
      </c>
      <c r="AN21">
        <v>0.64253010657535303</v>
      </c>
      <c r="AP21" t="s">
        <v>114</v>
      </c>
      <c r="AQ21">
        <v>0</v>
      </c>
    </row>
    <row r="22" spans="2:43" x14ac:dyDescent="0.25">
      <c r="B22" s="53">
        <v>6</v>
      </c>
      <c r="C22" s="55" t="s">
        <v>239</v>
      </c>
      <c r="G22" s="52"/>
      <c r="H22" s="52" t="s">
        <v>508</v>
      </c>
      <c r="I22" s="53">
        <v>2</v>
      </c>
      <c r="J22" s="52">
        <f t="shared" si="21"/>
        <v>12001</v>
      </c>
      <c r="K22" s="52">
        <f t="shared" si="23"/>
        <v>13000</v>
      </c>
      <c r="L22" s="53" t="s">
        <v>25</v>
      </c>
      <c r="M22" s="53">
        <v>25</v>
      </c>
      <c r="N22" s="55" t="s">
        <v>480</v>
      </c>
      <c r="O22" s="55" t="s">
        <v>477</v>
      </c>
      <c r="P22" s="52" t="str">
        <f t="shared" si="1"/>
        <v>breast=0</v>
      </c>
      <c r="R22" s="53">
        <f t="shared" si="7"/>
        <v>2</v>
      </c>
      <c r="S22" s="53">
        <f t="shared" si="8"/>
        <v>12001</v>
      </c>
      <c r="T22" s="53">
        <f t="shared" si="9"/>
        <v>13000</v>
      </c>
      <c r="U22" s="52" t="s">
        <v>521</v>
      </c>
      <c r="W22" s="52">
        <f t="shared" si="10"/>
        <v>2</v>
      </c>
      <c r="X22" s="52">
        <f t="shared" si="11"/>
        <v>12001</v>
      </c>
      <c r="Y22" s="52">
        <f t="shared" si="12"/>
        <v>13000</v>
      </c>
      <c r="Z22" s="52" t="str">
        <f t="shared" si="13"/>
        <v/>
      </c>
      <c r="AB22" s="53">
        <f t="shared" si="14"/>
        <v>2</v>
      </c>
      <c r="AC22" s="53">
        <f t="shared" si="15"/>
        <v>12001</v>
      </c>
      <c r="AD22" s="53">
        <f t="shared" si="16"/>
        <v>13000</v>
      </c>
      <c r="AE22" s="53" t="s">
        <v>25</v>
      </c>
      <c r="AF22" s="52" t="str">
        <f t="shared" si="4"/>
        <v>fda=1,cancer=1,txt=0,breast=0</v>
      </c>
      <c r="AH22" s="53">
        <f t="shared" si="17"/>
        <v>2</v>
      </c>
      <c r="AI22" s="53">
        <f t="shared" si="18"/>
        <v>12001</v>
      </c>
      <c r="AJ22" s="53">
        <f t="shared" si="19"/>
        <v>13000</v>
      </c>
      <c r="AK22" s="53">
        <f t="shared" si="6"/>
        <v>3.8474856681158909E-2</v>
      </c>
      <c r="AL22" s="52" t="str">
        <f t="shared" si="20"/>
        <v>txt=0</v>
      </c>
      <c r="AN22">
        <v>0.64253010657535303</v>
      </c>
      <c r="AP22" t="s">
        <v>412</v>
      </c>
      <c r="AQ22">
        <v>0</v>
      </c>
    </row>
    <row r="23" spans="2:43" ht="15.75" x14ac:dyDescent="0.25">
      <c r="B23" s="53">
        <v>7</v>
      </c>
      <c r="C23" s="54" t="s">
        <v>483</v>
      </c>
      <c r="G23" s="52"/>
      <c r="H23" s="52" t="s">
        <v>508</v>
      </c>
      <c r="I23" s="53">
        <v>2</v>
      </c>
      <c r="J23" s="52">
        <f t="shared" si="21"/>
        <v>13001</v>
      </c>
      <c r="K23" s="52">
        <f t="shared" si="23"/>
        <v>14000</v>
      </c>
      <c r="L23" s="53" t="s">
        <v>26</v>
      </c>
      <c r="M23" s="53">
        <v>25</v>
      </c>
      <c r="N23" s="55" t="s">
        <v>480</v>
      </c>
      <c r="O23" s="55" t="s">
        <v>477</v>
      </c>
      <c r="P23" s="52" t="str">
        <f t="shared" si="1"/>
        <v>breast=1</v>
      </c>
      <c r="R23" s="53">
        <f t="shared" si="7"/>
        <v>2</v>
      </c>
      <c r="S23" s="53">
        <f t="shared" si="8"/>
        <v>13001</v>
      </c>
      <c r="T23" s="53">
        <f t="shared" si="9"/>
        <v>14000</v>
      </c>
      <c r="U23" s="52" t="s">
        <v>520</v>
      </c>
      <c r="W23" s="52">
        <f t="shared" si="10"/>
        <v>2</v>
      </c>
      <c r="X23" s="52">
        <f t="shared" si="11"/>
        <v>13001</v>
      </c>
      <c r="Y23" s="52">
        <f t="shared" si="12"/>
        <v>14000</v>
      </c>
      <c r="Z23" s="52" t="str">
        <f t="shared" si="13"/>
        <v>fill_color=vvdblue</v>
      </c>
      <c r="AB23" s="53">
        <f t="shared" si="14"/>
        <v>2</v>
      </c>
      <c r="AC23" s="53">
        <f t="shared" si="15"/>
        <v>13001</v>
      </c>
      <c r="AD23" s="53">
        <f t="shared" si="16"/>
        <v>14000</v>
      </c>
      <c r="AE23" s="53" t="s">
        <v>26</v>
      </c>
      <c r="AF23" s="52" t="str">
        <f t="shared" si="4"/>
        <v>fda=1,cancer=1,txt=0,breast=1</v>
      </c>
      <c r="AH23" s="53">
        <f t="shared" si="17"/>
        <v>2</v>
      </c>
      <c r="AI23" s="53">
        <f t="shared" si="18"/>
        <v>13001</v>
      </c>
      <c r="AJ23" s="53">
        <f t="shared" si="19"/>
        <v>14000</v>
      </c>
      <c r="AK23" s="53">
        <f t="shared" si="6"/>
        <v>3.8474856681158909E-2</v>
      </c>
      <c r="AL23" s="52" t="str">
        <f t="shared" si="20"/>
        <v>txt=0</v>
      </c>
      <c r="AN23">
        <v>0.5501904505405717</v>
      </c>
      <c r="AP23" t="s">
        <v>526</v>
      </c>
      <c r="AQ23">
        <v>0</v>
      </c>
    </row>
    <row r="24" spans="2:43" x14ac:dyDescent="0.25">
      <c r="G24" s="52"/>
      <c r="H24" s="52" t="s">
        <v>508</v>
      </c>
      <c r="I24" s="53">
        <v>2</v>
      </c>
      <c r="J24" s="52">
        <f t="shared" si="21"/>
        <v>14001</v>
      </c>
      <c r="K24" s="52">
        <f t="shared" si="23"/>
        <v>15000</v>
      </c>
      <c r="L24" s="53" t="s">
        <v>27</v>
      </c>
      <c r="M24" s="53">
        <v>25</v>
      </c>
      <c r="N24" s="55" t="s">
        <v>480</v>
      </c>
      <c r="O24" s="55" t="s">
        <v>477</v>
      </c>
      <c r="P24" s="52" t="str">
        <f t="shared" si="1"/>
        <v>breast=0</v>
      </c>
      <c r="R24" s="53">
        <f t="shared" si="7"/>
        <v>2</v>
      </c>
      <c r="S24" s="53">
        <f t="shared" si="8"/>
        <v>14001</v>
      </c>
      <c r="T24" s="53">
        <f t="shared" si="9"/>
        <v>15000</v>
      </c>
      <c r="U24" s="52" t="s">
        <v>521</v>
      </c>
      <c r="W24" s="52">
        <f t="shared" si="10"/>
        <v>2</v>
      </c>
      <c r="X24" s="52">
        <f t="shared" si="11"/>
        <v>14001</v>
      </c>
      <c r="Y24" s="52">
        <f t="shared" si="12"/>
        <v>15000</v>
      </c>
      <c r="Z24" s="52" t="str">
        <f t="shared" si="13"/>
        <v/>
      </c>
      <c r="AB24" s="53">
        <f t="shared" si="14"/>
        <v>2</v>
      </c>
      <c r="AC24" s="53">
        <f t="shared" si="15"/>
        <v>14001</v>
      </c>
      <c r="AD24" s="53">
        <f t="shared" si="16"/>
        <v>15000</v>
      </c>
      <c r="AE24" s="53" t="s">
        <v>27</v>
      </c>
      <c r="AF24" s="52" t="str">
        <f t="shared" si="4"/>
        <v>fda=1,cancer=1,txt=0,breast=0</v>
      </c>
      <c r="AH24" s="53">
        <f t="shared" si="17"/>
        <v>2</v>
      </c>
      <c r="AI24" s="53">
        <f t="shared" si="18"/>
        <v>14001</v>
      </c>
      <c r="AJ24" s="53">
        <f t="shared" si="19"/>
        <v>15000</v>
      </c>
      <c r="AK24" s="53">
        <f t="shared" si="6"/>
        <v>3.8474856681158909E-2</v>
      </c>
      <c r="AL24" s="52" t="str">
        <f t="shared" si="20"/>
        <v>txt=0</v>
      </c>
      <c r="AN24">
        <v>0.3154938247855027</v>
      </c>
      <c r="AP24" t="s">
        <v>556</v>
      </c>
      <c r="AQ24">
        <v>0</v>
      </c>
    </row>
    <row r="25" spans="2:43" x14ac:dyDescent="0.25">
      <c r="G25" s="52"/>
      <c r="H25" s="52" t="s">
        <v>508</v>
      </c>
      <c r="I25" s="53">
        <v>2</v>
      </c>
      <c r="J25" s="52">
        <f t="shared" si="21"/>
        <v>15001</v>
      </c>
      <c r="K25" s="52">
        <f t="shared" si="23"/>
        <v>16000</v>
      </c>
      <c r="L25" s="53" t="s">
        <v>28</v>
      </c>
      <c r="M25" s="53">
        <v>25</v>
      </c>
      <c r="N25" s="55" t="s">
        <v>480</v>
      </c>
      <c r="O25" s="55" t="s">
        <v>477</v>
      </c>
      <c r="P25" s="52" t="str">
        <f t="shared" si="1"/>
        <v>breast=0</v>
      </c>
      <c r="R25" s="53">
        <f t="shared" si="7"/>
        <v>2</v>
      </c>
      <c r="S25" s="53">
        <f t="shared" si="8"/>
        <v>15001</v>
      </c>
      <c r="T25" s="53">
        <f t="shared" si="9"/>
        <v>16000</v>
      </c>
      <c r="U25" s="52" t="s">
        <v>520</v>
      </c>
      <c r="W25" s="52">
        <f t="shared" si="10"/>
        <v>2</v>
      </c>
      <c r="X25" s="52">
        <f t="shared" si="11"/>
        <v>15001</v>
      </c>
      <c r="Y25" s="52">
        <f t="shared" si="12"/>
        <v>16000</v>
      </c>
      <c r="Z25" s="52" t="str">
        <f t="shared" si="13"/>
        <v/>
      </c>
      <c r="AB25" s="53">
        <f t="shared" si="14"/>
        <v>2</v>
      </c>
      <c r="AC25" s="53">
        <f t="shared" si="15"/>
        <v>15001</v>
      </c>
      <c r="AD25" s="53">
        <f t="shared" si="16"/>
        <v>16000</v>
      </c>
      <c r="AE25" s="53" t="s">
        <v>28</v>
      </c>
      <c r="AF25" s="52" t="str">
        <f t="shared" si="4"/>
        <v>fda=1,cancer=1,txt=0,breast=0</v>
      </c>
      <c r="AH25" s="53">
        <f t="shared" si="17"/>
        <v>2</v>
      </c>
      <c r="AI25" s="53">
        <f t="shared" si="18"/>
        <v>15001</v>
      </c>
      <c r="AJ25" s="53">
        <f t="shared" si="19"/>
        <v>16000</v>
      </c>
      <c r="AK25" s="53">
        <f t="shared" si="6"/>
        <v>3.8474856681158909E-2</v>
      </c>
      <c r="AL25" s="52" t="str">
        <f t="shared" si="20"/>
        <v>txt=0</v>
      </c>
      <c r="AN25">
        <v>0.30779885344927094</v>
      </c>
      <c r="AP25" t="s">
        <v>557</v>
      </c>
      <c r="AQ25">
        <v>0</v>
      </c>
    </row>
    <row r="26" spans="2:43" x14ac:dyDescent="0.25">
      <c r="G26" s="52"/>
      <c r="H26" s="52" t="s">
        <v>508</v>
      </c>
      <c r="I26" s="53">
        <v>2</v>
      </c>
      <c r="J26" s="52">
        <f t="shared" si="21"/>
        <v>16001</v>
      </c>
      <c r="K26" s="52">
        <f t="shared" si="23"/>
        <v>17000</v>
      </c>
      <c r="L26" s="53" t="s">
        <v>29</v>
      </c>
      <c r="M26" s="53">
        <v>25</v>
      </c>
      <c r="N26" s="55" t="s">
        <v>480</v>
      </c>
      <c r="O26" s="55" t="s">
        <v>477</v>
      </c>
      <c r="P26" s="52" t="str">
        <f t="shared" si="1"/>
        <v>breast=0</v>
      </c>
      <c r="R26" s="53">
        <f t="shared" si="7"/>
        <v>2</v>
      </c>
      <c r="S26" s="53">
        <f t="shared" si="8"/>
        <v>16001</v>
      </c>
      <c r="T26" s="53">
        <f t="shared" si="9"/>
        <v>17000</v>
      </c>
      <c r="U26" s="52" t="s">
        <v>521</v>
      </c>
      <c r="W26" s="52">
        <f t="shared" si="10"/>
        <v>2</v>
      </c>
      <c r="X26" s="52">
        <f t="shared" si="11"/>
        <v>16001</v>
      </c>
      <c r="Y26" s="52">
        <f t="shared" si="12"/>
        <v>17000</v>
      </c>
      <c r="Z26" s="52" t="str">
        <f t="shared" si="13"/>
        <v/>
      </c>
      <c r="AB26" s="53">
        <f t="shared" si="14"/>
        <v>2</v>
      </c>
      <c r="AC26" s="53">
        <f t="shared" si="15"/>
        <v>16001</v>
      </c>
      <c r="AD26" s="53">
        <f t="shared" si="16"/>
        <v>17000</v>
      </c>
      <c r="AE26" s="53" t="s">
        <v>29</v>
      </c>
      <c r="AF26" s="52" t="str">
        <f t="shared" si="4"/>
        <v>fda=1,cancer=1,txt=0,breast=0</v>
      </c>
      <c r="AH26" s="53">
        <f t="shared" si="17"/>
        <v>2</v>
      </c>
      <c r="AI26" s="53">
        <f t="shared" si="18"/>
        <v>16001</v>
      </c>
      <c r="AJ26" s="53">
        <f t="shared" si="19"/>
        <v>17000</v>
      </c>
      <c r="AK26" s="53">
        <f t="shared" si="6"/>
        <v>3.8474856681158909E-2</v>
      </c>
      <c r="AL26" s="52" t="str">
        <f t="shared" si="20"/>
        <v>txt=0</v>
      </c>
      <c r="AN26">
        <v>0.23084914008695323</v>
      </c>
      <c r="AP26" t="s">
        <v>527</v>
      </c>
      <c r="AQ26">
        <v>0</v>
      </c>
    </row>
    <row r="27" spans="2:43" ht="15.75" x14ac:dyDescent="0.25">
      <c r="B27" s="38">
        <v>1</v>
      </c>
      <c r="C27" s="54" t="s">
        <v>484</v>
      </c>
      <c r="D27" s="38">
        <v>1</v>
      </c>
      <c r="G27" s="52"/>
      <c r="H27" s="52" t="s">
        <v>508</v>
      </c>
      <c r="I27" s="53">
        <v>2</v>
      </c>
      <c r="J27" s="52">
        <f t="shared" si="21"/>
        <v>17001</v>
      </c>
      <c r="K27" s="52">
        <f t="shared" si="23"/>
        <v>18000</v>
      </c>
      <c r="L27" s="53" t="s">
        <v>30</v>
      </c>
      <c r="M27" s="53">
        <v>25</v>
      </c>
      <c r="N27" s="55" t="s">
        <v>480</v>
      </c>
      <c r="O27" s="55" t="s">
        <v>477</v>
      </c>
      <c r="P27" s="52" t="str">
        <f t="shared" si="1"/>
        <v>breast=0</v>
      </c>
      <c r="R27" s="53">
        <f t="shared" si="7"/>
        <v>2</v>
      </c>
      <c r="S27" s="53">
        <f t="shared" si="8"/>
        <v>17001</v>
      </c>
      <c r="T27" s="53">
        <f t="shared" si="9"/>
        <v>18000</v>
      </c>
      <c r="U27" s="52" t="s">
        <v>520</v>
      </c>
      <c r="W27" s="52">
        <f t="shared" si="10"/>
        <v>2</v>
      </c>
      <c r="X27" s="52">
        <f t="shared" si="11"/>
        <v>17001</v>
      </c>
      <c r="Y27" s="52">
        <f t="shared" si="12"/>
        <v>18000</v>
      </c>
      <c r="Z27" s="52" t="str">
        <f t="shared" si="13"/>
        <v/>
      </c>
      <c r="AB27" s="53">
        <f t="shared" si="14"/>
        <v>2</v>
      </c>
      <c r="AC27" s="53">
        <f t="shared" si="15"/>
        <v>17001</v>
      </c>
      <c r="AD27" s="53">
        <f t="shared" si="16"/>
        <v>18000</v>
      </c>
      <c r="AE27" s="53" t="s">
        <v>30</v>
      </c>
      <c r="AF27" s="52" t="str">
        <f t="shared" si="4"/>
        <v>fda=1,cancer=1,txt=0,breast=0</v>
      </c>
      <c r="AH27" s="53">
        <f t="shared" si="17"/>
        <v>2</v>
      </c>
      <c r="AI27" s="53">
        <f t="shared" si="18"/>
        <v>17001</v>
      </c>
      <c r="AJ27" s="53">
        <f t="shared" si="19"/>
        <v>18000</v>
      </c>
      <c r="AK27" s="53">
        <f t="shared" si="6"/>
        <v>3.8474856681158909E-2</v>
      </c>
      <c r="AL27" s="52" t="str">
        <f t="shared" si="20"/>
        <v>txt=0</v>
      </c>
      <c r="AN27">
        <v>3.8474856681158909E-2</v>
      </c>
      <c r="AP27" t="s">
        <v>154</v>
      </c>
      <c r="AQ27">
        <v>1</v>
      </c>
    </row>
    <row r="28" spans="2:43" x14ac:dyDescent="0.25">
      <c r="B28" s="38">
        <v>2</v>
      </c>
      <c r="C28" s="53" t="s">
        <v>522</v>
      </c>
      <c r="D28" s="38">
        <v>2</v>
      </c>
      <c r="G28" s="52"/>
      <c r="H28" s="52" t="s">
        <v>508</v>
      </c>
      <c r="I28" s="53">
        <v>2</v>
      </c>
      <c r="J28" s="52">
        <f t="shared" si="21"/>
        <v>18001</v>
      </c>
      <c r="K28" s="52">
        <f t="shared" si="23"/>
        <v>19000</v>
      </c>
      <c r="L28" s="53" t="s">
        <v>31</v>
      </c>
      <c r="M28" s="53">
        <v>25</v>
      </c>
      <c r="N28" s="55" t="s">
        <v>480</v>
      </c>
      <c r="O28" s="55" t="s">
        <v>477</v>
      </c>
      <c r="P28" s="52" t="str">
        <f t="shared" si="1"/>
        <v>breast=0</v>
      </c>
      <c r="R28" s="53">
        <f t="shared" si="7"/>
        <v>2</v>
      </c>
      <c r="S28" s="53">
        <f t="shared" si="8"/>
        <v>18001</v>
      </c>
      <c r="T28" s="53">
        <f t="shared" si="9"/>
        <v>19000</v>
      </c>
      <c r="U28" s="52" t="s">
        <v>521</v>
      </c>
      <c r="W28" s="52">
        <f t="shared" si="10"/>
        <v>2</v>
      </c>
      <c r="X28" s="52">
        <f t="shared" si="11"/>
        <v>18001</v>
      </c>
      <c r="Y28" s="52">
        <f t="shared" si="12"/>
        <v>19000</v>
      </c>
      <c r="Z28" s="52" t="str">
        <f t="shared" si="13"/>
        <v/>
      </c>
      <c r="AB28" s="53">
        <f t="shared" si="14"/>
        <v>2</v>
      </c>
      <c r="AC28" s="53">
        <f t="shared" si="15"/>
        <v>18001</v>
      </c>
      <c r="AD28" s="53">
        <f t="shared" si="16"/>
        <v>19000</v>
      </c>
      <c r="AE28" s="53" t="s">
        <v>31</v>
      </c>
      <c r="AF28" s="52" t="str">
        <f t="shared" si="4"/>
        <v>fda=1,cancer=1,txt=0,breast=0</v>
      </c>
      <c r="AH28" s="53">
        <f t="shared" si="17"/>
        <v>2</v>
      </c>
      <c r="AI28" s="53">
        <f t="shared" si="18"/>
        <v>18001</v>
      </c>
      <c r="AJ28" s="53">
        <f t="shared" si="19"/>
        <v>19000</v>
      </c>
      <c r="AK28" s="53">
        <f t="shared" si="6"/>
        <v>3.8474856681158909E-2</v>
      </c>
      <c r="AL28" s="52" t="str">
        <f t="shared" si="20"/>
        <v>txt=0</v>
      </c>
      <c r="AN28">
        <v>3.8474856681158909E-2</v>
      </c>
      <c r="AP28" t="s">
        <v>528</v>
      </c>
      <c r="AQ28">
        <v>0</v>
      </c>
    </row>
    <row r="29" spans="2:43" x14ac:dyDescent="0.25">
      <c r="B29" s="52">
        <v>3</v>
      </c>
      <c r="C29" s="53" t="s">
        <v>488</v>
      </c>
      <c r="D29">
        <v>3</v>
      </c>
      <c r="G29" s="52"/>
      <c r="H29" s="52" t="s">
        <v>508</v>
      </c>
      <c r="I29" s="53">
        <v>2</v>
      </c>
      <c r="J29" s="52">
        <f t="shared" si="21"/>
        <v>19001</v>
      </c>
      <c r="K29" s="52">
        <f t="shared" si="23"/>
        <v>20000</v>
      </c>
      <c r="L29" s="53" t="s">
        <v>420</v>
      </c>
      <c r="M29" s="53">
        <v>25</v>
      </c>
      <c r="N29" s="55" t="s">
        <v>480</v>
      </c>
      <c r="O29" s="55" t="s">
        <v>477</v>
      </c>
      <c r="P29" s="52" t="str">
        <f t="shared" si="1"/>
        <v>breast=0</v>
      </c>
      <c r="R29" s="53">
        <f t="shared" si="7"/>
        <v>2</v>
      </c>
      <c r="S29" s="53">
        <f t="shared" si="8"/>
        <v>19001</v>
      </c>
      <c r="T29" s="53">
        <f t="shared" si="9"/>
        <v>20000</v>
      </c>
      <c r="U29" s="52" t="s">
        <v>520</v>
      </c>
      <c r="W29" s="52">
        <f t="shared" si="10"/>
        <v>2</v>
      </c>
      <c r="X29" s="52">
        <f t="shared" si="11"/>
        <v>19001</v>
      </c>
      <c r="Y29" s="52">
        <f t="shared" si="12"/>
        <v>20000</v>
      </c>
      <c r="Z29" s="52" t="str">
        <f t="shared" si="13"/>
        <v/>
      </c>
      <c r="AB29" s="53">
        <f t="shared" si="14"/>
        <v>2</v>
      </c>
      <c r="AC29" s="53">
        <f t="shared" si="15"/>
        <v>19001</v>
      </c>
      <c r="AD29" s="53">
        <f t="shared" si="16"/>
        <v>20000</v>
      </c>
      <c r="AE29" s="53" t="s">
        <v>420</v>
      </c>
      <c r="AF29" s="52" t="str">
        <f t="shared" si="4"/>
        <v>fda=1,cancer=1,txt=0,breast=0</v>
      </c>
      <c r="AH29" s="53">
        <f t="shared" si="17"/>
        <v>2</v>
      </c>
      <c r="AI29" s="53">
        <f t="shared" si="18"/>
        <v>19001</v>
      </c>
      <c r="AJ29" s="53">
        <f t="shared" si="19"/>
        <v>20000</v>
      </c>
      <c r="AK29" s="53">
        <f t="shared" si="6"/>
        <v>3.8474856681158909E-2</v>
      </c>
      <c r="AL29" s="52" t="str">
        <f t="shared" si="20"/>
        <v>txt=0</v>
      </c>
      <c r="AN29">
        <v>3.8474856681158909E-2</v>
      </c>
      <c r="AP29" t="s">
        <v>218</v>
      </c>
      <c r="AQ29">
        <v>0</v>
      </c>
    </row>
    <row r="30" spans="2:43" x14ac:dyDescent="0.25">
      <c r="B30" s="52">
        <v>4</v>
      </c>
      <c r="C30" s="55" t="s">
        <v>508</v>
      </c>
      <c r="D30">
        <v>4</v>
      </c>
      <c r="G30" s="52"/>
      <c r="H30" s="52" t="s">
        <v>508</v>
      </c>
      <c r="I30" s="53">
        <v>2</v>
      </c>
      <c r="J30" s="52">
        <f t="shared" si="21"/>
        <v>20001</v>
      </c>
      <c r="K30" s="52">
        <f t="shared" si="23"/>
        <v>21000</v>
      </c>
      <c r="L30" s="53" t="s">
        <v>33</v>
      </c>
      <c r="M30" s="53">
        <v>25</v>
      </c>
      <c r="N30" s="55" t="s">
        <v>480</v>
      </c>
      <c r="O30" s="55" t="s">
        <v>477</v>
      </c>
      <c r="P30" s="52" t="str">
        <f t="shared" si="1"/>
        <v>breast=0</v>
      </c>
      <c r="R30" s="53">
        <f t="shared" si="7"/>
        <v>2</v>
      </c>
      <c r="S30" s="53">
        <f t="shared" si="8"/>
        <v>20001</v>
      </c>
      <c r="T30" s="53">
        <f t="shared" si="9"/>
        <v>21000</v>
      </c>
      <c r="U30" s="52" t="s">
        <v>521</v>
      </c>
      <c r="W30" s="52">
        <f t="shared" si="10"/>
        <v>2</v>
      </c>
      <c r="X30" s="52">
        <f t="shared" si="11"/>
        <v>20001</v>
      </c>
      <c r="Y30" s="52">
        <f t="shared" si="12"/>
        <v>21000</v>
      </c>
      <c r="Z30" s="52" t="str">
        <f t="shared" si="13"/>
        <v/>
      </c>
      <c r="AB30" s="53">
        <f t="shared" si="14"/>
        <v>2</v>
      </c>
      <c r="AC30" s="53">
        <f t="shared" si="15"/>
        <v>20001</v>
      </c>
      <c r="AD30" s="53">
        <f t="shared" si="16"/>
        <v>21000</v>
      </c>
      <c r="AE30" s="53" t="s">
        <v>33</v>
      </c>
      <c r="AF30" s="52" t="str">
        <f t="shared" si="4"/>
        <v>fda=1,cancer=1,txt=0,breast=0</v>
      </c>
      <c r="AH30" s="53">
        <f t="shared" si="17"/>
        <v>2</v>
      </c>
      <c r="AI30" s="53">
        <f t="shared" si="18"/>
        <v>20001</v>
      </c>
      <c r="AJ30" s="53">
        <f t="shared" si="19"/>
        <v>21000</v>
      </c>
      <c r="AK30" s="53">
        <f t="shared" si="6"/>
        <v>3.8474856681158909E-2</v>
      </c>
      <c r="AL30" s="52" t="str">
        <f t="shared" si="20"/>
        <v>txt=0</v>
      </c>
      <c r="AN30">
        <v>3.8474856681158909E-2</v>
      </c>
      <c r="AP30" t="s">
        <v>219</v>
      </c>
      <c r="AQ30">
        <v>0</v>
      </c>
    </row>
    <row r="31" spans="2:43" x14ac:dyDescent="0.25">
      <c r="B31" s="52">
        <v>5</v>
      </c>
      <c r="C31" s="55" t="s">
        <v>201</v>
      </c>
      <c r="D31" s="52">
        <v>5</v>
      </c>
      <c r="G31" s="52"/>
      <c r="H31" s="52" t="s">
        <v>508</v>
      </c>
      <c r="I31" s="53">
        <v>2</v>
      </c>
      <c r="J31" s="52">
        <f t="shared" si="21"/>
        <v>21001</v>
      </c>
      <c r="K31" s="52">
        <f t="shared" si="23"/>
        <v>22000</v>
      </c>
      <c r="L31" s="53" t="s">
        <v>421</v>
      </c>
      <c r="M31" s="53">
        <v>25</v>
      </c>
      <c r="N31" s="55" t="s">
        <v>480</v>
      </c>
      <c r="O31" s="55" t="s">
        <v>477</v>
      </c>
      <c r="P31" s="52" t="str">
        <f t="shared" si="1"/>
        <v>breast=0</v>
      </c>
      <c r="R31" s="53">
        <f t="shared" si="7"/>
        <v>2</v>
      </c>
      <c r="S31" s="53">
        <f t="shared" si="8"/>
        <v>21001</v>
      </c>
      <c r="T31" s="53">
        <f t="shared" si="9"/>
        <v>22000</v>
      </c>
      <c r="U31" s="52" t="s">
        <v>520</v>
      </c>
      <c r="W31" s="52">
        <f t="shared" si="10"/>
        <v>2</v>
      </c>
      <c r="X31" s="52">
        <f t="shared" si="11"/>
        <v>21001</v>
      </c>
      <c r="Y31" s="52">
        <f t="shared" si="12"/>
        <v>22000</v>
      </c>
      <c r="Z31" s="52" t="str">
        <f t="shared" si="13"/>
        <v/>
      </c>
      <c r="AB31" s="53">
        <f t="shared" si="14"/>
        <v>2</v>
      </c>
      <c r="AC31" s="53">
        <f t="shared" si="15"/>
        <v>21001</v>
      </c>
      <c r="AD31" s="53">
        <f t="shared" si="16"/>
        <v>22000</v>
      </c>
      <c r="AE31" s="53" t="s">
        <v>421</v>
      </c>
      <c r="AF31" s="52" t="str">
        <f t="shared" si="4"/>
        <v>fda=1,cancer=1,txt=0,breast=0</v>
      </c>
      <c r="AH31" s="53">
        <f t="shared" si="17"/>
        <v>2</v>
      </c>
      <c r="AI31" s="53">
        <f t="shared" si="18"/>
        <v>21001</v>
      </c>
      <c r="AJ31" s="53">
        <f t="shared" si="19"/>
        <v>22000</v>
      </c>
      <c r="AK31" s="53">
        <f t="shared" si="6"/>
        <v>3.8474856681158909E-2</v>
      </c>
      <c r="AL31" s="52" t="str">
        <f t="shared" si="20"/>
        <v>txt=0</v>
      </c>
      <c r="AN31">
        <v>3.8474856681158909E-2</v>
      </c>
      <c r="AP31" t="s">
        <v>23</v>
      </c>
      <c r="AQ31">
        <v>0</v>
      </c>
    </row>
    <row r="32" spans="2:43" x14ac:dyDescent="0.25">
      <c r="B32" s="52">
        <v>6</v>
      </c>
      <c r="C32" s="53" t="s">
        <v>486</v>
      </c>
      <c r="D32">
        <v>6</v>
      </c>
      <c r="G32" s="52"/>
      <c r="H32" s="52" t="s">
        <v>508</v>
      </c>
      <c r="I32" s="53">
        <v>2</v>
      </c>
      <c r="J32" s="52">
        <f t="shared" si="21"/>
        <v>22001</v>
      </c>
      <c r="K32" s="52">
        <f t="shared" si="23"/>
        <v>23000</v>
      </c>
      <c r="L32" s="53" t="s">
        <v>108</v>
      </c>
      <c r="M32" s="53">
        <v>25</v>
      </c>
      <c r="N32" s="55" t="s">
        <v>481</v>
      </c>
      <c r="O32" s="55" t="s">
        <v>477</v>
      </c>
      <c r="P32" s="52" t="str">
        <f t="shared" si="1"/>
        <v>breast=0</v>
      </c>
      <c r="R32" s="53">
        <f t="shared" si="7"/>
        <v>2</v>
      </c>
      <c r="S32" s="53">
        <f t="shared" si="8"/>
        <v>22001</v>
      </c>
      <c r="T32" s="53">
        <f t="shared" si="9"/>
        <v>23000</v>
      </c>
      <c r="U32" s="52" t="s">
        <v>521</v>
      </c>
      <c r="W32" s="52">
        <f t="shared" si="10"/>
        <v>2</v>
      </c>
      <c r="X32" s="52">
        <f t="shared" si="11"/>
        <v>22001</v>
      </c>
      <c r="Y32" s="52">
        <f t="shared" si="12"/>
        <v>23000</v>
      </c>
      <c r="Z32" s="52" t="str">
        <f t="shared" si="13"/>
        <v/>
      </c>
      <c r="AB32" s="53">
        <f t="shared" si="14"/>
        <v>2</v>
      </c>
      <c r="AC32" s="53">
        <f t="shared" si="15"/>
        <v>22001</v>
      </c>
      <c r="AD32" s="53">
        <f t="shared" si="16"/>
        <v>23000</v>
      </c>
      <c r="AE32" s="53" t="s">
        <v>108</v>
      </c>
      <c r="AF32" s="52" t="str">
        <f t="shared" si="4"/>
        <v>fda=0,cancer=1,txt=0,breast=0</v>
      </c>
      <c r="AH32" s="53">
        <f t="shared" si="17"/>
        <v>2</v>
      </c>
      <c r="AI32" s="53">
        <f t="shared" si="18"/>
        <v>22001</v>
      </c>
      <c r="AJ32" s="53">
        <f t="shared" si="19"/>
        <v>23000</v>
      </c>
      <c r="AK32" s="53">
        <f t="shared" si="6"/>
        <v>3.8474856681158909E-2</v>
      </c>
      <c r="AL32" s="52" t="str">
        <f t="shared" si="20"/>
        <v>txt=0</v>
      </c>
      <c r="AN32">
        <v>3.8474856681158909E-2</v>
      </c>
      <c r="AP32" t="s">
        <v>529</v>
      </c>
      <c r="AQ32">
        <v>0</v>
      </c>
    </row>
    <row r="33" spans="2:43" ht="15.75" x14ac:dyDescent="0.25">
      <c r="B33" s="38">
        <v>7</v>
      </c>
      <c r="C33" s="54" t="s">
        <v>485</v>
      </c>
      <c r="D33" s="38">
        <v>7</v>
      </c>
      <c r="G33" s="52"/>
      <c r="H33" s="52" t="s">
        <v>508</v>
      </c>
      <c r="I33" s="53">
        <v>2</v>
      </c>
      <c r="J33" s="52">
        <f t="shared" si="21"/>
        <v>23001</v>
      </c>
      <c r="K33" s="52">
        <f t="shared" si="23"/>
        <v>24000</v>
      </c>
      <c r="L33" s="53" t="s">
        <v>430</v>
      </c>
      <c r="M33" s="53">
        <v>25</v>
      </c>
      <c r="N33" s="55" t="s">
        <v>480</v>
      </c>
      <c r="O33" s="55" t="s">
        <v>478</v>
      </c>
      <c r="P33" s="52" t="str">
        <f t="shared" si="1"/>
        <v>breast=0</v>
      </c>
      <c r="R33" s="53">
        <f t="shared" si="7"/>
        <v>2</v>
      </c>
      <c r="S33" s="53">
        <f t="shared" si="8"/>
        <v>23001</v>
      </c>
      <c r="T33" s="53">
        <f t="shared" si="9"/>
        <v>24000</v>
      </c>
      <c r="U33" s="52" t="s">
        <v>520</v>
      </c>
      <c r="W33" s="52">
        <f t="shared" si="10"/>
        <v>2</v>
      </c>
      <c r="X33" s="52">
        <f t="shared" si="11"/>
        <v>23001</v>
      </c>
      <c r="Y33" s="52">
        <f t="shared" si="12"/>
        <v>24000</v>
      </c>
      <c r="Z33" s="52" t="str">
        <f t="shared" si="13"/>
        <v/>
      </c>
      <c r="AB33" s="53">
        <f t="shared" si="14"/>
        <v>2</v>
      </c>
      <c r="AC33" s="53">
        <f t="shared" si="15"/>
        <v>23001</v>
      </c>
      <c r="AD33" s="53">
        <f t="shared" si="16"/>
        <v>24000</v>
      </c>
      <c r="AE33" s="53" t="s">
        <v>430</v>
      </c>
      <c r="AF33" s="52" t="str">
        <f t="shared" si="4"/>
        <v>fda=1,cancer=0,txt=0,breast=0</v>
      </c>
      <c r="AH33" s="53">
        <f t="shared" si="17"/>
        <v>2</v>
      </c>
      <c r="AI33" s="53">
        <f t="shared" si="18"/>
        <v>23001</v>
      </c>
      <c r="AJ33" s="53">
        <f t="shared" si="19"/>
        <v>24000</v>
      </c>
      <c r="AK33" s="53">
        <f t="shared" si="6"/>
        <v>3.8474856681158909E-2</v>
      </c>
      <c r="AL33" s="52" t="str">
        <f t="shared" si="20"/>
        <v>txt=0</v>
      </c>
      <c r="AN33">
        <v>3.8474856681158909E-2</v>
      </c>
      <c r="AP33" t="s">
        <v>155</v>
      </c>
      <c r="AQ33">
        <v>0</v>
      </c>
    </row>
    <row r="34" spans="2:43" x14ac:dyDescent="0.25">
      <c r="B34" s="52">
        <v>8</v>
      </c>
      <c r="C34" s="55" t="s">
        <v>239</v>
      </c>
      <c r="D34" s="52">
        <v>8</v>
      </c>
      <c r="G34" s="52"/>
      <c r="H34" s="52" t="s">
        <v>508</v>
      </c>
      <c r="I34" s="53">
        <v>2</v>
      </c>
      <c r="J34" s="52">
        <f t="shared" si="21"/>
        <v>24001</v>
      </c>
      <c r="K34" s="52">
        <f t="shared" si="23"/>
        <v>25000</v>
      </c>
      <c r="L34" s="53" t="s">
        <v>40</v>
      </c>
      <c r="M34" s="53">
        <v>25</v>
      </c>
      <c r="N34" s="55" t="s">
        <v>480</v>
      </c>
      <c r="O34" s="55" t="s">
        <v>477</v>
      </c>
      <c r="P34" s="52" t="str">
        <f t="shared" si="1"/>
        <v>breast=0</v>
      </c>
      <c r="R34" s="53">
        <f t="shared" si="7"/>
        <v>2</v>
      </c>
      <c r="S34" s="53">
        <f t="shared" si="8"/>
        <v>24001</v>
      </c>
      <c r="T34" s="53">
        <f t="shared" si="9"/>
        <v>25000</v>
      </c>
      <c r="U34" s="52" t="s">
        <v>521</v>
      </c>
      <c r="W34" s="52">
        <f t="shared" si="10"/>
        <v>2</v>
      </c>
      <c r="X34" s="52">
        <f t="shared" si="11"/>
        <v>24001</v>
      </c>
      <c r="Y34" s="52">
        <f t="shared" si="12"/>
        <v>25000</v>
      </c>
      <c r="Z34" s="52" t="str">
        <f t="shared" si="13"/>
        <v/>
      </c>
      <c r="AB34" s="53">
        <f t="shared" si="14"/>
        <v>2</v>
      </c>
      <c r="AC34" s="53">
        <f t="shared" si="15"/>
        <v>24001</v>
      </c>
      <c r="AD34" s="53">
        <f t="shared" si="16"/>
        <v>25000</v>
      </c>
      <c r="AE34" s="53" t="s">
        <v>40</v>
      </c>
      <c r="AF34" s="52" t="str">
        <f t="shared" si="4"/>
        <v>fda=1,cancer=1,txt=0,breast=0</v>
      </c>
      <c r="AH34" s="53">
        <f t="shared" si="17"/>
        <v>2</v>
      </c>
      <c r="AI34" s="53">
        <f t="shared" si="18"/>
        <v>24001</v>
      </c>
      <c r="AJ34" s="53">
        <f t="shared" si="19"/>
        <v>25000</v>
      </c>
      <c r="AK34" s="53">
        <f t="shared" si="6"/>
        <v>3.8474856681158909E-2</v>
      </c>
      <c r="AL34" s="52" t="str">
        <f t="shared" si="20"/>
        <v>txt=0</v>
      </c>
      <c r="AN34">
        <v>3.8474856681158909E-2</v>
      </c>
      <c r="AP34" t="s">
        <v>416</v>
      </c>
      <c r="AQ34">
        <v>1</v>
      </c>
    </row>
    <row r="35" spans="2:43" ht="15.75" x14ac:dyDescent="0.25">
      <c r="B35" s="38">
        <v>9</v>
      </c>
      <c r="C35" s="54" t="s">
        <v>483</v>
      </c>
      <c r="D35" s="38">
        <v>9</v>
      </c>
      <c r="G35" s="52"/>
      <c r="H35" s="52" t="s">
        <v>508</v>
      </c>
      <c r="I35" s="53">
        <v>2</v>
      </c>
      <c r="J35" s="52">
        <f t="shared" si="21"/>
        <v>25001</v>
      </c>
      <c r="K35" s="52">
        <f t="shared" si="23"/>
        <v>26000</v>
      </c>
      <c r="L35" s="53" t="s">
        <v>431</v>
      </c>
      <c r="M35" s="53">
        <v>25</v>
      </c>
      <c r="N35" s="55" t="s">
        <v>480</v>
      </c>
      <c r="O35" s="55" t="s">
        <v>477</v>
      </c>
      <c r="P35" s="52" t="str">
        <f t="shared" ref="P35:P66" si="24">"breast="&amp;_xlfn.IFNA(VLOOKUP(L35,$AP$4:$AQ$177,2,FALSE), 0)</f>
        <v>breast=0</v>
      </c>
      <c r="R35" s="53">
        <f t="shared" si="7"/>
        <v>2</v>
      </c>
      <c r="S35" s="53">
        <f t="shared" si="8"/>
        <v>25001</v>
      </c>
      <c r="T35" s="53">
        <f t="shared" si="9"/>
        <v>26000</v>
      </c>
      <c r="U35" s="52" t="s">
        <v>520</v>
      </c>
      <c r="W35" s="52">
        <f t="shared" si="10"/>
        <v>2</v>
      </c>
      <c r="X35" s="52">
        <f t="shared" si="11"/>
        <v>25001</v>
      </c>
      <c r="Y35" s="52">
        <f t="shared" si="12"/>
        <v>26000</v>
      </c>
      <c r="Z35" s="52" t="str">
        <f t="shared" si="13"/>
        <v/>
      </c>
      <c r="AB35" s="53">
        <f t="shared" si="14"/>
        <v>2</v>
      </c>
      <c r="AC35" s="53">
        <f t="shared" si="15"/>
        <v>25001</v>
      </c>
      <c r="AD35" s="53">
        <f t="shared" si="16"/>
        <v>26000</v>
      </c>
      <c r="AE35" s="53" t="s">
        <v>431</v>
      </c>
      <c r="AF35" s="52" t="str">
        <f t="shared" ref="AF35:AF66" si="25">N35&amp;","&amp;O35&amp;","&amp;AL35&amp;","&amp;P35</f>
        <v>fda=1,cancer=1,txt=0,breast=0</v>
      </c>
      <c r="AH35" s="53">
        <f t="shared" si="17"/>
        <v>2</v>
      </c>
      <c r="AI35" s="53">
        <f t="shared" si="18"/>
        <v>25001</v>
      </c>
      <c r="AJ35" s="53">
        <f t="shared" si="19"/>
        <v>26000</v>
      </c>
      <c r="AK35" s="53">
        <f t="shared" ref="AK35:AK66" si="26">1-((M35-MIN($M$3:$M$148))/(26-MIN($M$3:$M$148)))</f>
        <v>3.8474856681158909E-2</v>
      </c>
      <c r="AL35" s="52" t="str">
        <f t="shared" si="20"/>
        <v>txt=0</v>
      </c>
      <c r="AN35">
        <v>3.8474856681158909E-2</v>
      </c>
      <c r="AP35" t="s">
        <v>558</v>
      </c>
      <c r="AQ35">
        <v>0</v>
      </c>
    </row>
    <row r="36" spans="2:43" x14ac:dyDescent="0.25">
      <c r="G36" s="52"/>
      <c r="H36" s="52" t="s">
        <v>508</v>
      </c>
      <c r="I36" s="53">
        <v>2</v>
      </c>
      <c r="J36" s="52">
        <f t="shared" si="21"/>
        <v>26001</v>
      </c>
      <c r="K36" s="52">
        <f t="shared" si="23"/>
        <v>27000</v>
      </c>
      <c r="L36" s="53" t="s">
        <v>434</v>
      </c>
      <c r="M36" s="53">
        <v>25</v>
      </c>
      <c r="N36" s="55" t="s">
        <v>480</v>
      </c>
      <c r="O36" s="55" t="s">
        <v>477</v>
      </c>
      <c r="P36" s="52" t="str">
        <f t="shared" si="24"/>
        <v>breast=0</v>
      </c>
      <c r="R36" s="53">
        <f t="shared" si="7"/>
        <v>2</v>
      </c>
      <c r="S36" s="53">
        <f t="shared" si="8"/>
        <v>26001</v>
      </c>
      <c r="T36" s="53">
        <f t="shared" si="9"/>
        <v>27000</v>
      </c>
      <c r="U36" s="52" t="s">
        <v>521</v>
      </c>
      <c r="W36" s="52">
        <f t="shared" si="10"/>
        <v>2</v>
      </c>
      <c r="X36" s="52">
        <f t="shared" si="11"/>
        <v>26001</v>
      </c>
      <c r="Y36" s="52">
        <f t="shared" si="12"/>
        <v>27000</v>
      </c>
      <c r="Z36" s="52" t="str">
        <f t="shared" si="13"/>
        <v/>
      </c>
      <c r="AB36" s="53">
        <f t="shared" si="14"/>
        <v>2</v>
      </c>
      <c r="AC36" s="53">
        <f t="shared" si="15"/>
        <v>26001</v>
      </c>
      <c r="AD36" s="53">
        <f t="shared" si="16"/>
        <v>27000</v>
      </c>
      <c r="AE36" s="53" t="s">
        <v>434</v>
      </c>
      <c r="AF36" s="52" t="str">
        <f t="shared" si="25"/>
        <v>fda=1,cancer=1,txt=0,breast=0</v>
      </c>
      <c r="AH36" s="53">
        <f t="shared" si="17"/>
        <v>2</v>
      </c>
      <c r="AI36" s="53">
        <f t="shared" si="18"/>
        <v>26001</v>
      </c>
      <c r="AJ36" s="53">
        <f t="shared" si="19"/>
        <v>27000</v>
      </c>
      <c r="AK36" s="53">
        <f t="shared" si="26"/>
        <v>3.8474856681158909E-2</v>
      </c>
      <c r="AL36" s="52" t="str">
        <f t="shared" si="20"/>
        <v>txt=0</v>
      </c>
      <c r="AN36">
        <v>3.8474856681158909E-2</v>
      </c>
      <c r="AP36" t="s">
        <v>25</v>
      </c>
      <c r="AQ36">
        <v>0</v>
      </c>
    </row>
    <row r="37" spans="2:43" x14ac:dyDescent="0.25">
      <c r="G37" s="52"/>
      <c r="H37" s="52" t="s">
        <v>508</v>
      </c>
      <c r="I37" s="53">
        <v>2</v>
      </c>
      <c r="J37" s="52">
        <f t="shared" si="21"/>
        <v>27001</v>
      </c>
      <c r="K37" s="52">
        <f t="shared" si="23"/>
        <v>28000</v>
      </c>
      <c r="L37" s="53" t="s">
        <v>437</v>
      </c>
      <c r="M37" s="53">
        <v>25</v>
      </c>
      <c r="N37" s="55" t="s">
        <v>480</v>
      </c>
      <c r="O37" s="55" t="s">
        <v>477</v>
      </c>
      <c r="P37" s="52" t="str">
        <f t="shared" si="24"/>
        <v>breast=1</v>
      </c>
      <c r="R37" s="53">
        <f t="shared" si="7"/>
        <v>2</v>
      </c>
      <c r="S37" s="53">
        <f t="shared" si="8"/>
        <v>27001</v>
      </c>
      <c r="T37" s="53">
        <f t="shared" si="9"/>
        <v>28000</v>
      </c>
      <c r="U37" s="52" t="s">
        <v>520</v>
      </c>
      <c r="W37" s="52">
        <f t="shared" si="10"/>
        <v>2</v>
      </c>
      <c r="X37" s="52">
        <f t="shared" si="11"/>
        <v>27001</v>
      </c>
      <c r="Y37" s="52">
        <f t="shared" si="12"/>
        <v>28000</v>
      </c>
      <c r="Z37" s="52" t="str">
        <f t="shared" si="13"/>
        <v>fill_color=vvdblue</v>
      </c>
      <c r="AB37" s="53">
        <f t="shared" si="14"/>
        <v>2</v>
      </c>
      <c r="AC37" s="53">
        <f t="shared" si="15"/>
        <v>27001</v>
      </c>
      <c r="AD37" s="53">
        <f t="shared" si="16"/>
        <v>28000</v>
      </c>
      <c r="AE37" s="53" t="s">
        <v>437</v>
      </c>
      <c r="AF37" s="52" t="str">
        <f t="shared" si="25"/>
        <v>fda=1,cancer=1,txt=0,breast=1</v>
      </c>
      <c r="AH37" s="53">
        <f t="shared" si="17"/>
        <v>2</v>
      </c>
      <c r="AI37" s="53">
        <f t="shared" si="18"/>
        <v>27001</v>
      </c>
      <c r="AJ37" s="53">
        <f t="shared" si="19"/>
        <v>28000</v>
      </c>
      <c r="AK37" s="53">
        <f t="shared" si="26"/>
        <v>3.8474856681158909E-2</v>
      </c>
      <c r="AL37" s="52" t="str">
        <f t="shared" si="20"/>
        <v>txt=0</v>
      </c>
      <c r="AN37">
        <v>3.8474856681158909E-2</v>
      </c>
      <c r="AP37" t="s">
        <v>26</v>
      </c>
      <c r="AQ37">
        <v>1</v>
      </c>
    </row>
    <row r="38" spans="2:43" x14ac:dyDescent="0.25">
      <c r="G38" s="52"/>
      <c r="H38" s="52" t="s">
        <v>508</v>
      </c>
      <c r="I38" s="53">
        <v>2</v>
      </c>
      <c r="J38" s="52">
        <f t="shared" si="21"/>
        <v>28001</v>
      </c>
      <c r="K38" s="52">
        <f t="shared" si="23"/>
        <v>29000</v>
      </c>
      <c r="L38" s="53" t="s">
        <v>44</v>
      </c>
      <c r="M38" s="53">
        <v>25</v>
      </c>
      <c r="N38" s="55" t="s">
        <v>480</v>
      </c>
      <c r="O38" s="55" t="s">
        <v>477</v>
      </c>
      <c r="P38" s="52" t="str">
        <f t="shared" si="24"/>
        <v>breast=0</v>
      </c>
      <c r="R38" s="53">
        <f t="shared" si="7"/>
        <v>2</v>
      </c>
      <c r="S38" s="53">
        <f t="shared" si="8"/>
        <v>28001</v>
      </c>
      <c r="T38" s="53">
        <f t="shared" si="9"/>
        <v>29000</v>
      </c>
      <c r="U38" s="52" t="s">
        <v>521</v>
      </c>
      <c r="W38" s="52">
        <f t="shared" si="10"/>
        <v>2</v>
      </c>
      <c r="X38" s="52">
        <f t="shared" si="11"/>
        <v>28001</v>
      </c>
      <c r="Y38" s="52">
        <f t="shared" si="12"/>
        <v>29000</v>
      </c>
      <c r="Z38" s="52" t="str">
        <f t="shared" si="13"/>
        <v/>
      </c>
      <c r="AB38" s="53">
        <f t="shared" si="14"/>
        <v>2</v>
      </c>
      <c r="AC38" s="53">
        <f t="shared" si="15"/>
        <v>28001</v>
      </c>
      <c r="AD38" s="53">
        <f t="shared" si="16"/>
        <v>29000</v>
      </c>
      <c r="AE38" s="53" t="s">
        <v>44</v>
      </c>
      <c r="AF38" s="52" t="str">
        <f t="shared" si="25"/>
        <v>fda=1,cancer=1,txt=0,breast=0</v>
      </c>
      <c r="AH38" s="53">
        <f t="shared" si="17"/>
        <v>2</v>
      </c>
      <c r="AI38" s="53">
        <f t="shared" si="18"/>
        <v>28001</v>
      </c>
      <c r="AJ38" s="53">
        <f t="shared" si="19"/>
        <v>29000</v>
      </c>
      <c r="AK38" s="53">
        <f t="shared" si="26"/>
        <v>3.8474856681158909E-2</v>
      </c>
      <c r="AL38" s="52" t="str">
        <f t="shared" si="20"/>
        <v>txt=0</v>
      </c>
      <c r="AN38">
        <v>3.8474856681158909E-2</v>
      </c>
      <c r="AP38" t="s">
        <v>27</v>
      </c>
      <c r="AQ38">
        <v>0</v>
      </c>
    </row>
    <row r="39" spans="2:43" x14ac:dyDescent="0.25">
      <c r="G39" s="52"/>
      <c r="H39" s="52" t="s">
        <v>508</v>
      </c>
      <c r="I39" s="53">
        <v>2</v>
      </c>
      <c r="J39" s="52">
        <f t="shared" si="21"/>
        <v>29001</v>
      </c>
      <c r="K39" s="52">
        <f t="shared" si="23"/>
        <v>30000</v>
      </c>
      <c r="L39" s="53" t="s">
        <v>443</v>
      </c>
      <c r="M39" s="53">
        <v>25</v>
      </c>
      <c r="N39" s="55" t="s">
        <v>480</v>
      </c>
      <c r="O39" s="55" t="s">
        <v>478</v>
      </c>
      <c r="P39" s="52" t="str">
        <f t="shared" si="24"/>
        <v>breast=0</v>
      </c>
      <c r="R39" s="53">
        <f t="shared" si="7"/>
        <v>2</v>
      </c>
      <c r="S39" s="53">
        <f t="shared" si="8"/>
        <v>29001</v>
      </c>
      <c r="T39" s="53">
        <f t="shared" si="9"/>
        <v>30000</v>
      </c>
      <c r="U39" s="52" t="s">
        <v>520</v>
      </c>
      <c r="W39" s="52">
        <f t="shared" si="10"/>
        <v>2</v>
      </c>
      <c r="X39" s="52">
        <f t="shared" si="11"/>
        <v>29001</v>
      </c>
      <c r="Y39" s="52">
        <f t="shared" si="12"/>
        <v>30000</v>
      </c>
      <c r="Z39" s="52" t="str">
        <f t="shared" si="13"/>
        <v/>
      </c>
      <c r="AB39" s="53">
        <f t="shared" si="14"/>
        <v>2</v>
      </c>
      <c r="AC39" s="53">
        <f t="shared" si="15"/>
        <v>29001</v>
      </c>
      <c r="AD39" s="53">
        <f t="shared" si="16"/>
        <v>30000</v>
      </c>
      <c r="AE39" s="53" t="s">
        <v>443</v>
      </c>
      <c r="AF39" s="52" t="str">
        <f t="shared" si="25"/>
        <v>fda=1,cancer=0,txt=0,breast=0</v>
      </c>
      <c r="AH39" s="53">
        <f t="shared" si="17"/>
        <v>2</v>
      </c>
      <c r="AI39" s="53">
        <f t="shared" si="18"/>
        <v>29001</v>
      </c>
      <c r="AJ39" s="53">
        <f t="shared" si="19"/>
        <v>30000</v>
      </c>
      <c r="AK39" s="53">
        <f t="shared" si="26"/>
        <v>3.8474856681158909E-2</v>
      </c>
      <c r="AL39" s="52" t="str">
        <f t="shared" si="20"/>
        <v>txt=0</v>
      </c>
      <c r="AN39">
        <v>3.8474856681158909E-2</v>
      </c>
      <c r="AP39" t="s">
        <v>530</v>
      </c>
      <c r="AQ39">
        <v>1</v>
      </c>
    </row>
    <row r="40" spans="2:43" x14ac:dyDescent="0.25">
      <c r="G40" s="52"/>
      <c r="H40" s="52" t="s">
        <v>508</v>
      </c>
      <c r="I40" s="53">
        <v>2</v>
      </c>
      <c r="J40" s="52">
        <f t="shared" si="21"/>
        <v>30001</v>
      </c>
      <c r="K40" s="52">
        <f t="shared" si="23"/>
        <v>31000</v>
      </c>
      <c r="L40" s="53" t="s">
        <v>444</v>
      </c>
      <c r="M40" s="53">
        <v>25</v>
      </c>
      <c r="N40" s="55" t="s">
        <v>480</v>
      </c>
      <c r="O40" s="55" t="s">
        <v>477</v>
      </c>
      <c r="P40" s="52" t="str">
        <f t="shared" si="24"/>
        <v>breast=0</v>
      </c>
      <c r="R40" s="53">
        <f t="shared" si="7"/>
        <v>2</v>
      </c>
      <c r="S40" s="53">
        <f t="shared" si="8"/>
        <v>30001</v>
      </c>
      <c r="T40" s="53">
        <f t="shared" si="9"/>
        <v>31000</v>
      </c>
      <c r="U40" s="52" t="s">
        <v>521</v>
      </c>
      <c r="W40" s="52">
        <f t="shared" si="10"/>
        <v>2</v>
      </c>
      <c r="X40" s="52">
        <f t="shared" si="11"/>
        <v>30001</v>
      </c>
      <c r="Y40" s="52">
        <f t="shared" si="12"/>
        <v>31000</v>
      </c>
      <c r="Z40" s="52" t="str">
        <f t="shared" si="13"/>
        <v/>
      </c>
      <c r="AB40" s="53">
        <f t="shared" si="14"/>
        <v>2</v>
      </c>
      <c r="AC40" s="53">
        <f t="shared" si="15"/>
        <v>30001</v>
      </c>
      <c r="AD40" s="53">
        <f t="shared" si="16"/>
        <v>31000</v>
      </c>
      <c r="AE40" s="53" t="s">
        <v>444</v>
      </c>
      <c r="AF40" s="52" t="str">
        <f t="shared" si="25"/>
        <v>fda=1,cancer=1,txt=0,breast=0</v>
      </c>
      <c r="AH40" s="53">
        <f t="shared" si="17"/>
        <v>2</v>
      </c>
      <c r="AI40" s="53">
        <f t="shared" si="18"/>
        <v>30001</v>
      </c>
      <c r="AJ40" s="53">
        <f t="shared" si="19"/>
        <v>31000</v>
      </c>
      <c r="AK40" s="53">
        <f t="shared" si="26"/>
        <v>3.8474856681158909E-2</v>
      </c>
      <c r="AL40" s="52" t="str">
        <f t="shared" si="20"/>
        <v>txt=0</v>
      </c>
      <c r="AN40">
        <v>3.8474856681158909E-2</v>
      </c>
      <c r="AP40" t="s">
        <v>156</v>
      </c>
      <c r="AQ40">
        <v>0</v>
      </c>
    </row>
    <row r="41" spans="2:43" x14ac:dyDescent="0.25">
      <c r="G41" s="52"/>
      <c r="H41" s="52" t="s">
        <v>508</v>
      </c>
      <c r="I41" s="53">
        <v>2</v>
      </c>
      <c r="J41" s="52">
        <f t="shared" si="21"/>
        <v>31001</v>
      </c>
      <c r="K41" s="52">
        <f t="shared" si="23"/>
        <v>32000</v>
      </c>
      <c r="L41" s="53" t="s">
        <v>48</v>
      </c>
      <c r="M41" s="53">
        <v>25</v>
      </c>
      <c r="N41" s="55" t="s">
        <v>480</v>
      </c>
      <c r="O41" s="55" t="s">
        <v>477</v>
      </c>
      <c r="P41" s="52" t="str">
        <f t="shared" si="24"/>
        <v>breast=0</v>
      </c>
      <c r="R41" s="53">
        <f t="shared" si="7"/>
        <v>2</v>
      </c>
      <c r="S41" s="53">
        <f t="shared" si="8"/>
        <v>31001</v>
      </c>
      <c r="T41" s="53">
        <f t="shared" si="9"/>
        <v>32000</v>
      </c>
      <c r="U41" s="52" t="s">
        <v>520</v>
      </c>
      <c r="W41" s="52">
        <f t="shared" si="10"/>
        <v>2</v>
      </c>
      <c r="X41" s="52">
        <f t="shared" si="11"/>
        <v>31001</v>
      </c>
      <c r="Y41" s="52">
        <f t="shared" si="12"/>
        <v>32000</v>
      </c>
      <c r="Z41" s="52" t="str">
        <f t="shared" si="13"/>
        <v/>
      </c>
      <c r="AB41" s="53">
        <f t="shared" si="14"/>
        <v>2</v>
      </c>
      <c r="AC41" s="53">
        <f t="shared" si="15"/>
        <v>31001</v>
      </c>
      <c r="AD41" s="53">
        <f t="shared" si="16"/>
        <v>32000</v>
      </c>
      <c r="AE41" s="53" t="s">
        <v>48</v>
      </c>
      <c r="AF41" s="52" t="str">
        <f t="shared" si="25"/>
        <v>fda=1,cancer=1,txt=0,breast=0</v>
      </c>
      <c r="AH41" s="53">
        <f t="shared" si="17"/>
        <v>2</v>
      </c>
      <c r="AI41" s="53">
        <f t="shared" si="18"/>
        <v>31001</v>
      </c>
      <c r="AJ41" s="53">
        <f t="shared" si="19"/>
        <v>32000</v>
      </c>
      <c r="AK41" s="53">
        <f t="shared" si="26"/>
        <v>3.8474856681158909E-2</v>
      </c>
      <c r="AL41" s="52" t="str">
        <f t="shared" si="20"/>
        <v>txt=0</v>
      </c>
      <c r="AN41">
        <v>3.8474856681158909E-2</v>
      </c>
      <c r="AP41" t="s">
        <v>531</v>
      </c>
      <c r="AQ41">
        <v>0</v>
      </c>
    </row>
    <row r="42" spans="2:43" x14ac:dyDescent="0.25">
      <c r="G42" s="52"/>
      <c r="H42" s="52" t="s">
        <v>508</v>
      </c>
      <c r="I42" s="53">
        <v>2</v>
      </c>
      <c r="J42" s="52">
        <f t="shared" si="21"/>
        <v>32001</v>
      </c>
      <c r="K42" s="52">
        <f t="shared" si="23"/>
        <v>33000</v>
      </c>
      <c r="L42" s="53" t="s">
        <v>447</v>
      </c>
      <c r="M42" s="53">
        <v>25</v>
      </c>
      <c r="N42" s="55" t="s">
        <v>480</v>
      </c>
      <c r="O42" s="55" t="s">
        <v>478</v>
      </c>
      <c r="P42" s="52" t="str">
        <f t="shared" si="24"/>
        <v>breast=0</v>
      </c>
      <c r="R42" s="53">
        <f t="shared" si="7"/>
        <v>2</v>
      </c>
      <c r="S42" s="53">
        <f t="shared" si="8"/>
        <v>32001</v>
      </c>
      <c r="T42" s="53">
        <f t="shared" si="9"/>
        <v>33000</v>
      </c>
      <c r="U42" s="52" t="s">
        <v>521</v>
      </c>
      <c r="W42" s="52">
        <f t="shared" si="10"/>
        <v>2</v>
      </c>
      <c r="X42" s="52">
        <f t="shared" si="11"/>
        <v>32001</v>
      </c>
      <c r="Y42" s="52">
        <f t="shared" si="12"/>
        <v>33000</v>
      </c>
      <c r="Z42" s="52" t="str">
        <f t="shared" si="13"/>
        <v/>
      </c>
      <c r="AB42" s="53">
        <f t="shared" si="14"/>
        <v>2</v>
      </c>
      <c r="AC42" s="53">
        <f t="shared" si="15"/>
        <v>32001</v>
      </c>
      <c r="AD42" s="53">
        <f t="shared" si="16"/>
        <v>33000</v>
      </c>
      <c r="AE42" s="53" t="s">
        <v>447</v>
      </c>
      <c r="AF42" s="52" t="str">
        <f t="shared" si="25"/>
        <v>fda=1,cancer=0,txt=0,breast=0</v>
      </c>
      <c r="AH42" s="53">
        <f t="shared" si="17"/>
        <v>2</v>
      </c>
      <c r="AI42" s="53">
        <f t="shared" si="18"/>
        <v>32001</v>
      </c>
      <c r="AJ42" s="53">
        <f t="shared" si="19"/>
        <v>33000</v>
      </c>
      <c r="AK42" s="53">
        <f t="shared" si="26"/>
        <v>3.8474856681158909E-2</v>
      </c>
      <c r="AL42" s="52" t="str">
        <f t="shared" si="20"/>
        <v>txt=0</v>
      </c>
      <c r="AN42">
        <v>3.8474856681158909E-2</v>
      </c>
      <c r="AP42" t="s">
        <v>28</v>
      </c>
      <c r="AQ42">
        <v>0</v>
      </c>
    </row>
    <row r="43" spans="2:43" x14ac:dyDescent="0.25">
      <c r="G43" s="52"/>
      <c r="H43" s="52" t="s">
        <v>508</v>
      </c>
      <c r="I43" s="53">
        <v>2</v>
      </c>
      <c r="J43" s="52">
        <f t="shared" si="21"/>
        <v>33001</v>
      </c>
      <c r="K43" s="52">
        <f t="shared" si="23"/>
        <v>34000</v>
      </c>
      <c r="L43" s="53" t="s">
        <v>448</v>
      </c>
      <c r="M43" s="53">
        <v>25</v>
      </c>
      <c r="N43" s="55" t="s">
        <v>480</v>
      </c>
      <c r="O43" s="55" t="s">
        <v>477</v>
      </c>
      <c r="P43" s="52" t="str">
        <f t="shared" si="24"/>
        <v>breast=0</v>
      </c>
      <c r="R43" s="53">
        <f t="shared" si="7"/>
        <v>2</v>
      </c>
      <c r="S43" s="53">
        <f t="shared" si="8"/>
        <v>33001</v>
      </c>
      <c r="T43" s="53">
        <f t="shared" si="9"/>
        <v>34000</v>
      </c>
      <c r="U43" s="52" t="s">
        <v>520</v>
      </c>
      <c r="W43" s="52">
        <f t="shared" si="10"/>
        <v>2</v>
      </c>
      <c r="X43" s="52">
        <f t="shared" si="11"/>
        <v>33001</v>
      </c>
      <c r="Y43" s="52">
        <f t="shared" si="12"/>
        <v>34000</v>
      </c>
      <c r="Z43" s="52" t="str">
        <f t="shared" si="13"/>
        <v/>
      </c>
      <c r="AB43" s="53">
        <f t="shared" si="14"/>
        <v>2</v>
      </c>
      <c r="AC43" s="53">
        <f t="shared" si="15"/>
        <v>33001</v>
      </c>
      <c r="AD43" s="53">
        <f t="shared" si="16"/>
        <v>34000</v>
      </c>
      <c r="AE43" s="53" t="s">
        <v>448</v>
      </c>
      <c r="AF43" s="52" t="str">
        <f t="shared" si="25"/>
        <v>fda=1,cancer=1,txt=0,breast=0</v>
      </c>
      <c r="AH43" s="53">
        <f t="shared" si="17"/>
        <v>2</v>
      </c>
      <c r="AI43" s="53">
        <f t="shared" si="18"/>
        <v>33001</v>
      </c>
      <c r="AJ43" s="53">
        <f t="shared" si="19"/>
        <v>34000</v>
      </c>
      <c r="AK43" s="53">
        <f t="shared" si="26"/>
        <v>3.8474856681158909E-2</v>
      </c>
      <c r="AL43" s="52" t="str">
        <f t="shared" si="20"/>
        <v>txt=0</v>
      </c>
      <c r="AN43">
        <v>3.8474856681158909E-2</v>
      </c>
      <c r="AP43" t="s">
        <v>559</v>
      </c>
      <c r="AQ43">
        <v>0</v>
      </c>
    </row>
    <row r="44" spans="2:43" x14ac:dyDescent="0.25">
      <c r="G44" s="52"/>
      <c r="H44" s="52" t="s">
        <v>508</v>
      </c>
      <c r="I44" s="53">
        <v>2</v>
      </c>
      <c r="J44" s="52">
        <f t="shared" si="21"/>
        <v>34001</v>
      </c>
      <c r="K44" s="52">
        <f t="shared" si="23"/>
        <v>35000</v>
      </c>
      <c r="L44" s="53" t="s">
        <v>159</v>
      </c>
      <c r="M44" s="53">
        <v>25</v>
      </c>
      <c r="N44" s="55" t="s">
        <v>481</v>
      </c>
      <c r="O44" s="55" t="s">
        <v>478</v>
      </c>
      <c r="P44" s="52" t="str">
        <f t="shared" si="24"/>
        <v>breast=0</v>
      </c>
      <c r="R44" s="53">
        <f t="shared" si="7"/>
        <v>2</v>
      </c>
      <c r="S44" s="53">
        <f t="shared" si="8"/>
        <v>34001</v>
      </c>
      <c r="T44" s="53">
        <f t="shared" si="9"/>
        <v>35000</v>
      </c>
      <c r="U44" s="52" t="s">
        <v>521</v>
      </c>
      <c r="W44" s="52">
        <f t="shared" si="10"/>
        <v>2</v>
      </c>
      <c r="X44" s="52">
        <f t="shared" si="11"/>
        <v>34001</v>
      </c>
      <c r="Y44" s="52">
        <f t="shared" si="12"/>
        <v>35000</v>
      </c>
      <c r="Z44" s="52" t="str">
        <f t="shared" si="13"/>
        <v/>
      </c>
      <c r="AB44" s="53">
        <f t="shared" si="14"/>
        <v>2</v>
      </c>
      <c r="AC44" s="53">
        <f t="shared" si="15"/>
        <v>34001</v>
      </c>
      <c r="AD44" s="53">
        <f t="shared" si="16"/>
        <v>35000</v>
      </c>
      <c r="AE44" s="53" t="s">
        <v>159</v>
      </c>
      <c r="AF44" s="52" t="str">
        <f t="shared" si="25"/>
        <v>fda=0,cancer=0,txt=0,breast=0</v>
      </c>
      <c r="AH44" s="53">
        <f t="shared" si="17"/>
        <v>2</v>
      </c>
      <c r="AI44" s="53">
        <f t="shared" si="18"/>
        <v>34001</v>
      </c>
      <c r="AJ44" s="53">
        <f t="shared" si="19"/>
        <v>35000</v>
      </c>
      <c r="AK44" s="53">
        <f t="shared" si="26"/>
        <v>3.8474856681158909E-2</v>
      </c>
      <c r="AL44" s="52" t="str">
        <f t="shared" si="20"/>
        <v>txt=0</v>
      </c>
      <c r="AN44">
        <v>3.8474856681158909E-2</v>
      </c>
      <c r="AP44" t="s">
        <v>560</v>
      </c>
      <c r="AQ44">
        <v>0</v>
      </c>
    </row>
    <row r="45" spans="2:43" x14ac:dyDescent="0.25">
      <c r="G45" s="52"/>
      <c r="H45" s="52" t="s">
        <v>508</v>
      </c>
      <c r="I45" s="53">
        <v>2</v>
      </c>
      <c r="J45" s="52">
        <f t="shared" si="21"/>
        <v>35001</v>
      </c>
      <c r="K45" s="52">
        <f t="shared" si="23"/>
        <v>36000</v>
      </c>
      <c r="L45" s="53" t="s">
        <v>452</v>
      </c>
      <c r="M45" s="53">
        <v>25</v>
      </c>
      <c r="N45" s="55" t="s">
        <v>480</v>
      </c>
      <c r="O45" s="55" t="s">
        <v>477</v>
      </c>
      <c r="P45" s="52" t="str">
        <f t="shared" si="24"/>
        <v>breast=0</v>
      </c>
      <c r="R45" s="53">
        <f t="shared" si="7"/>
        <v>2</v>
      </c>
      <c r="S45" s="53">
        <f t="shared" si="8"/>
        <v>35001</v>
      </c>
      <c r="T45" s="53">
        <f t="shared" si="9"/>
        <v>36000</v>
      </c>
      <c r="U45" s="52" t="s">
        <v>520</v>
      </c>
      <c r="W45" s="52">
        <f t="shared" si="10"/>
        <v>2</v>
      </c>
      <c r="X45" s="52">
        <f t="shared" si="11"/>
        <v>35001</v>
      </c>
      <c r="Y45" s="52">
        <f t="shared" si="12"/>
        <v>36000</v>
      </c>
      <c r="Z45" s="52" t="str">
        <f t="shared" si="13"/>
        <v/>
      </c>
      <c r="AB45" s="53">
        <f t="shared" si="14"/>
        <v>2</v>
      </c>
      <c r="AC45" s="53">
        <f t="shared" si="15"/>
        <v>35001</v>
      </c>
      <c r="AD45" s="53">
        <f t="shared" si="16"/>
        <v>36000</v>
      </c>
      <c r="AE45" s="53" t="s">
        <v>452</v>
      </c>
      <c r="AF45" s="52" t="str">
        <f t="shared" si="25"/>
        <v>fda=1,cancer=1,txt=0,breast=0</v>
      </c>
      <c r="AH45" s="53">
        <f t="shared" si="17"/>
        <v>2</v>
      </c>
      <c r="AI45" s="53">
        <f t="shared" si="18"/>
        <v>35001</v>
      </c>
      <c r="AJ45" s="53">
        <f t="shared" si="19"/>
        <v>36000</v>
      </c>
      <c r="AK45" s="53">
        <f t="shared" si="26"/>
        <v>3.8474856681158909E-2</v>
      </c>
      <c r="AL45" s="52" t="str">
        <f t="shared" si="20"/>
        <v>txt=0</v>
      </c>
      <c r="AN45">
        <v>3.8474856681158909E-2</v>
      </c>
      <c r="AP45" t="s">
        <v>29</v>
      </c>
      <c r="AQ45">
        <v>0</v>
      </c>
    </row>
    <row r="46" spans="2:43" x14ac:dyDescent="0.25">
      <c r="G46" s="52"/>
      <c r="H46" s="52" t="s">
        <v>508</v>
      </c>
      <c r="I46" s="53">
        <v>2</v>
      </c>
      <c r="J46" s="52">
        <f t="shared" si="21"/>
        <v>36001</v>
      </c>
      <c r="K46" s="52">
        <f t="shared" si="23"/>
        <v>37000</v>
      </c>
      <c r="L46" s="53" t="s">
        <v>454</v>
      </c>
      <c r="M46" s="53">
        <v>25</v>
      </c>
      <c r="N46" s="55" t="s">
        <v>480</v>
      </c>
      <c r="O46" s="55" t="s">
        <v>477</v>
      </c>
      <c r="P46" s="52" t="str">
        <f t="shared" si="24"/>
        <v>breast=0</v>
      </c>
      <c r="R46" s="53">
        <f t="shared" si="7"/>
        <v>2</v>
      </c>
      <c r="S46" s="53">
        <f t="shared" si="8"/>
        <v>36001</v>
      </c>
      <c r="T46" s="53">
        <f t="shared" si="9"/>
        <v>37000</v>
      </c>
      <c r="U46" s="52" t="s">
        <v>521</v>
      </c>
      <c r="W46" s="52">
        <f t="shared" si="10"/>
        <v>2</v>
      </c>
      <c r="X46" s="52">
        <f t="shared" si="11"/>
        <v>36001</v>
      </c>
      <c r="Y46" s="52">
        <f t="shared" si="12"/>
        <v>37000</v>
      </c>
      <c r="Z46" s="52" t="str">
        <f t="shared" si="13"/>
        <v/>
      </c>
      <c r="AB46" s="53">
        <f t="shared" si="14"/>
        <v>2</v>
      </c>
      <c r="AC46" s="53">
        <f t="shared" si="15"/>
        <v>36001</v>
      </c>
      <c r="AD46" s="53">
        <f t="shared" si="16"/>
        <v>37000</v>
      </c>
      <c r="AE46" s="53" t="s">
        <v>454</v>
      </c>
      <c r="AF46" s="52" t="str">
        <f t="shared" si="25"/>
        <v>fda=1,cancer=1,txt=0,breast=0</v>
      </c>
      <c r="AH46" s="53">
        <f t="shared" si="17"/>
        <v>2</v>
      </c>
      <c r="AI46" s="53">
        <f t="shared" si="18"/>
        <v>36001</v>
      </c>
      <c r="AJ46" s="53">
        <f t="shared" si="19"/>
        <v>37000</v>
      </c>
      <c r="AK46" s="53">
        <f t="shared" si="26"/>
        <v>3.8474856681158909E-2</v>
      </c>
      <c r="AL46" s="52" t="str">
        <f t="shared" si="20"/>
        <v>txt=0</v>
      </c>
      <c r="AN46">
        <v>3.8474856681158909E-2</v>
      </c>
      <c r="AP46" t="s">
        <v>30</v>
      </c>
      <c r="AQ46">
        <v>0</v>
      </c>
    </row>
    <row r="47" spans="2:43" x14ac:dyDescent="0.25">
      <c r="G47" s="52"/>
      <c r="H47" s="52" t="s">
        <v>508</v>
      </c>
      <c r="I47" s="53">
        <v>2</v>
      </c>
      <c r="J47" s="52">
        <f t="shared" si="21"/>
        <v>37001</v>
      </c>
      <c r="K47" s="52">
        <f t="shared" si="23"/>
        <v>38000</v>
      </c>
      <c r="L47" s="53" t="s">
        <v>457</v>
      </c>
      <c r="M47" s="53">
        <v>25</v>
      </c>
      <c r="N47" s="55" t="s">
        <v>480</v>
      </c>
      <c r="O47" s="55" t="s">
        <v>477</v>
      </c>
      <c r="P47" s="52" t="str">
        <f t="shared" si="24"/>
        <v>breast=0</v>
      </c>
      <c r="R47" s="53">
        <f t="shared" si="7"/>
        <v>2</v>
      </c>
      <c r="S47" s="53">
        <f t="shared" si="8"/>
        <v>37001</v>
      </c>
      <c r="T47" s="53">
        <f t="shared" si="9"/>
        <v>38000</v>
      </c>
      <c r="U47" s="52" t="s">
        <v>520</v>
      </c>
      <c r="W47" s="52">
        <f t="shared" si="10"/>
        <v>2</v>
      </c>
      <c r="X47" s="52">
        <f t="shared" si="11"/>
        <v>37001</v>
      </c>
      <c r="Y47" s="52">
        <f t="shared" si="12"/>
        <v>38000</v>
      </c>
      <c r="Z47" s="52" t="str">
        <f t="shared" si="13"/>
        <v/>
      </c>
      <c r="AB47" s="53">
        <f t="shared" si="14"/>
        <v>2</v>
      </c>
      <c r="AC47" s="53">
        <f t="shared" si="15"/>
        <v>37001</v>
      </c>
      <c r="AD47" s="53">
        <f t="shared" si="16"/>
        <v>38000</v>
      </c>
      <c r="AE47" s="53" t="s">
        <v>457</v>
      </c>
      <c r="AF47" s="52" t="str">
        <f t="shared" si="25"/>
        <v>fda=1,cancer=1,txt=0,breast=0</v>
      </c>
      <c r="AH47" s="53">
        <f t="shared" si="17"/>
        <v>2</v>
      </c>
      <c r="AI47" s="53">
        <f t="shared" si="18"/>
        <v>37001</v>
      </c>
      <c r="AJ47" s="53">
        <f t="shared" si="19"/>
        <v>38000</v>
      </c>
      <c r="AK47" s="53">
        <f t="shared" si="26"/>
        <v>3.8474856681158909E-2</v>
      </c>
      <c r="AL47" s="52" t="str">
        <f t="shared" si="20"/>
        <v>txt=0</v>
      </c>
      <c r="AN47">
        <v>3.8474856681158909E-2</v>
      </c>
      <c r="AP47" t="s">
        <v>31</v>
      </c>
      <c r="AQ47">
        <v>0</v>
      </c>
    </row>
    <row r="48" spans="2:43" x14ac:dyDescent="0.25">
      <c r="G48" s="52"/>
      <c r="H48" s="52" t="s">
        <v>508</v>
      </c>
      <c r="I48" s="53">
        <v>2</v>
      </c>
      <c r="J48" s="52">
        <f t="shared" si="21"/>
        <v>38001</v>
      </c>
      <c r="K48" s="52">
        <f t="shared" si="23"/>
        <v>39000</v>
      </c>
      <c r="L48" s="53" t="s">
        <v>460</v>
      </c>
      <c r="M48" s="53">
        <v>25</v>
      </c>
      <c r="N48" s="55" t="s">
        <v>480</v>
      </c>
      <c r="O48" s="55" t="s">
        <v>477</v>
      </c>
      <c r="P48" s="52" t="str">
        <f t="shared" si="24"/>
        <v>breast=0</v>
      </c>
      <c r="R48" s="53">
        <f t="shared" si="7"/>
        <v>2</v>
      </c>
      <c r="S48" s="53">
        <f t="shared" si="8"/>
        <v>38001</v>
      </c>
      <c r="T48" s="53">
        <f t="shared" si="9"/>
        <v>39000</v>
      </c>
      <c r="U48" s="52" t="s">
        <v>521</v>
      </c>
      <c r="W48" s="52">
        <f t="shared" si="10"/>
        <v>2</v>
      </c>
      <c r="X48" s="52">
        <f t="shared" si="11"/>
        <v>38001</v>
      </c>
      <c r="Y48" s="52">
        <f t="shared" si="12"/>
        <v>39000</v>
      </c>
      <c r="Z48" s="52" t="str">
        <f t="shared" si="13"/>
        <v/>
      </c>
      <c r="AB48" s="53">
        <f t="shared" si="14"/>
        <v>2</v>
      </c>
      <c r="AC48" s="53">
        <f t="shared" si="15"/>
        <v>38001</v>
      </c>
      <c r="AD48" s="53">
        <f t="shared" si="16"/>
        <v>39000</v>
      </c>
      <c r="AE48" s="53" t="s">
        <v>460</v>
      </c>
      <c r="AF48" s="52" t="str">
        <f t="shared" si="25"/>
        <v>fda=1,cancer=1,txt=0,breast=0</v>
      </c>
      <c r="AH48" s="53">
        <f t="shared" si="17"/>
        <v>2</v>
      </c>
      <c r="AI48" s="53">
        <f t="shared" si="18"/>
        <v>38001</v>
      </c>
      <c r="AJ48" s="53">
        <f t="shared" si="19"/>
        <v>39000</v>
      </c>
      <c r="AK48" s="53">
        <f t="shared" si="26"/>
        <v>3.8474856681158909E-2</v>
      </c>
      <c r="AL48" s="52" t="str">
        <f t="shared" si="20"/>
        <v>txt=0</v>
      </c>
      <c r="AN48">
        <v>3.8474856681158909E-2</v>
      </c>
      <c r="AP48" t="s">
        <v>561</v>
      </c>
      <c r="AQ48">
        <v>0</v>
      </c>
    </row>
    <row r="49" spans="7:43" x14ac:dyDescent="0.25">
      <c r="G49" s="52"/>
      <c r="H49" s="52" t="s">
        <v>508</v>
      </c>
      <c r="I49" s="53">
        <v>2</v>
      </c>
      <c r="J49" s="52">
        <f t="shared" si="21"/>
        <v>39001</v>
      </c>
      <c r="K49" s="52">
        <f t="shared" si="23"/>
        <v>40000</v>
      </c>
      <c r="L49" s="53" t="s">
        <v>348</v>
      </c>
      <c r="M49" s="53">
        <v>25</v>
      </c>
      <c r="N49" s="55" t="s">
        <v>480</v>
      </c>
      <c r="O49" s="55" t="s">
        <v>477</v>
      </c>
      <c r="P49" s="52" t="str">
        <f t="shared" si="24"/>
        <v>breast=0</v>
      </c>
      <c r="R49" s="53">
        <f t="shared" si="7"/>
        <v>2</v>
      </c>
      <c r="S49" s="53">
        <f t="shared" si="8"/>
        <v>39001</v>
      </c>
      <c r="T49" s="53">
        <f t="shared" si="9"/>
        <v>40000</v>
      </c>
      <c r="U49" s="52" t="s">
        <v>520</v>
      </c>
      <c r="W49" s="52">
        <f t="shared" si="10"/>
        <v>2</v>
      </c>
      <c r="X49" s="52">
        <f t="shared" si="11"/>
        <v>39001</v>
      </c>
      <c r="Y49" s="52">
        <f t="shared" si="12"/>
        <v>40000</v>
      </c>
      <c r="Z49" s="52" t="str">
        <f t="shared" si="13"/>
        <v/>
      </c>
      <c r="AB49" s="53">
        <f t="shared" si="14"/>
        <v>2</v>
      </c>
      <c r="AC49" s="53">
        <f t="shared" si="15"/>
        <v>39001</v>
      </c>
      <c r="AD49" s="53">
        <f t="shared" si="16"/>
        <v>40000</v>
      </c>
      <c r="AE49" s="53" t="s">
        <v>348</v>
      </c>
      <c r="AF49" s="52" t="str">
        <f t="shared" si="25"/>
        <v>fda=1,cancer=1,txt=0,breast=0</v>
      </c>
      <c r="AH49" s="53">
        <f t="shared" si="17"/>
        <v>2</v>
      </c>
      <c r="AI49" s="53">
        <f t="shared" si="18"/>
        <v>39001</v>
      </c>
      <c r="AJ49" s="53">
        <f t="shared" si="19"/>
        <v>40000</v>
      </c>
      <c r="AK49" s="53">
        <f t="shared" si="26"/>
        <v>3.8474856681158909E-2</v>
      </c>
      <c r="AL49" s="52" t="str">
        <f t="shared" si="20"/>
        <v>txt=0</v>
      </c>
      <c r="AN49">
        <v>3.8474856681158909E-2</v>
      </c>
      <c r="AP49" t="s">
        <v>157</v>
      </c>
      <c r="AQ49">
        <v>0</v>
      </c>
    </row>
    <row r="50" spans="7:43" x14ac:dyDescent="0.25">
      <c r="G50" s="52"/>
      <c r="H50" s="52" t="s">
        <v>486</v>
      </c>
      <c r="I50" s="53">
        <v>3</v>
      </c>
      <c r="J50" s="52">
        <f t="shared" si="21"/>
        <v>0</v>
      </c>
      <c r="K50" s="52">
        <f t="shared" si="23"/>
        <v>1000</v>
      </c>
      <c r="L50" s="53" t="s">
        <v>399</v>
      </c>
      <c r="M50" s="53">
        <v>8.3000000000000007</v>
      </c>
      <c r="N50" s="55" t="s">
        <v>480</v>
      </c>
      <c r="O50" s="55" t="s">
        <v>477</v>
      </c>
      <c r="P50" s="52" t="str">
        <f t="shared" si="24"/>
        <v>breast=0</v>
      </c>
      <c r="R50" s="53">
        <f t="shared" si="7"/>
        <v>3</v>
      </c>
      <c r="S50" s="53">
        <f t="shared" si="8"/>
        <v>0</v>
      </c>
      <c r="T50" s="53">
        <f t="shared" si="9"/>
        <v>1000</v>
      </c>
      <c r="U50" s="52" t="s">
        <v>521</v>
      </c>
      <c r="W50" s="52">
        <f t="shared" si="10"/>
        <v>3</v>
      </c>
      <c r="X50" s="52">
        <f t="shared" si="11"/>
        <v>0</v>
      </c>
      <c r="Y50" s="52">
        <f t="shared" si="12"/>
        <v>1000</v>
      </c>
      <c r="Z50" s="52" t="str">
        <f t="shared" si="13"/>
        <v/>
      </c>
      <c r="AB50" s="53">
        <f t="shared" si="14"/>
        <v>3</v>
      </c>
      <c r="AC50" s="53">
        <f t="shared" si="15"/>
        <v>0</v>
      </c>
      <c r="AD50" s="53">
        <f t="shared" si="16"/>
        <v>1000</v>
      </c>
      <c r="AE50" s="53" t="s">
        <v>399</v>
      </c>
      <c r="AF50" s="52" t="str">
        <f t="shared" si="25"/>
        <v>fda=1,cancer=1,txt=1,breast=0</v>
      </c>
      <c r="AH50" s="53">
        <f t="shared" si="17"/>
        <v>3</v>
      </c>
      <c r="AI50" s="53">
        <f t="shared" si="18"/>
        <v>0</v>
      </c>
      <c r="AJ50" s="53">
        <f t="shared" si="19"/>
        <v>1000</v>
      </c>
      <c r="AK50" s="53">
        <f t="shared" si="26"/>
        <v>0.68100496325651183</v>
      </c>
      <c r="AL50" s="52" t="str">
        <f t="shared" si="20"/>
        <v>txt=1</v>
      </c>
      <c r="AN50">
        <v>3.8474856681158909E-2</v>
      </c>
      <c r="AP50" t="s">
        <v>220</v>
      </c>
      <c r="AQ50">
        <v>0</v>
      </c>
    </row>
    <row r="51" spans="7:43" x14ac:dyDescent="0.25">
      <c r="G51" s="52"/>
      <c r="H51" s="52" t="s">
        <v>486</v>
      </c>
      <c r="I51" s="53">
        <v>3</v>
      </c>
      <c r="J51" s="52">
        <f t="shared" si="21"/>
        <v>1001</v>
      </c>
      <c r="K51" s="52">
        <f t="shared" si="23"/>
        <v>2000</v>
      </c>
      <c r="L51" s="53" t="s">
        <v>230</v>
      </c>
      <c r="M51" s="53">
        <v>9.3000000000000007</v>
      </c>
      <c r="N51" s="55" t="s">
        <v>480</v>
      </c>
      <c r="O51" s="55" t="s">
        <v>477</v>
      </c>
      <c r="P51" s="52" t="str">
        <f t="shared" si="24"/>
        <v>breast=0</v>
      </c>
      <c r="R51" s="53">
        <f t="shared" si="7"/>
        <v>3</v>
      </c>
      <c r="S51" s="53">
        <f t="shared" si="8"/>
        <v>1001</v>
      </c>
      <c r="T51" s="53">
        <f t="shared" si="9"/>
        <v>2000</v>
      </c>
      <c r="U51" s="52" t="s">
        <v>520</v>
      </c>
      <c r="W51" s="52">
        <f t="shared" si="10"/>
        <v>3</v>
      </c>
      <c r="X51" s="52">
        <f t="shared" si="11"/>
        <v>1001</v>
      </c>
      <c r="Y51" s="52">
        <f t="shared" si="12"/>
        <v>2000</v>
      </c>
      <c r="Z51" s="52" t="str">
        <f t="shared" si="13"/>
        <v/>
      </c>
      <c r="AB51" s="53">
        <f t="shared" si="14"/>
        <v>3</v>
      </c>
      <c r="AC51" s="53">
        <f t="shared" si="15"/>
        <v>1001</v>
      </c>
      <c r="AD51" s="53">
        <f t="shared" si="16"/>
        <v>2000</v>
      </c>
      <c r="AE51" s="53" t="s">
        <v>230</v>
      </c>
      <c r="AF51" s="52" t="str">
        <f t="shared" si="25"/>
        <v>fda=1,cancer=1,txt=1,breast=0</v>
      </c>
      <c r="AH51" s="53">
        <f t="shared" si="17"/>
        <v>3</v>
      </c>
      <c r="AI51" s="53">
        <f t="shared" si="18"/>
        <v>1001</v>
      </c>
      <c r="AJ51" s="53">
        <f t="shared" si="19"/>
        <v>2000</v>
      </c>
      <c r="AK51" s="53">
        <f t="shared" si="26"/>
        <v>0.64253010657535303</v>
      </c>
      <c r="AL51" s="52" t="str">
        <f t="shared" si="20"/>
        <v>txt=1</v>
      </c>
      <c r="AN51">
        <v>3.8474856681158909E-2</v>
      </c>
      <c r="AP51" t="s">
        <v>532</v>
      </c>
      <c r="AQ51">
        <v>1</v>
      </c>
    </row>
    <row r="52" spans="7:43" x14ac:dyDescent="0.25">
      <c r="G52" s="52"/>
      <c r="H52" s="52" t="s">
        <v>486</v>
      </c>
      <c r="I52" s="53">
        <v>3</v>
      </c>
      <c r="J52" s="52">
        <f t="shared" si="21"/>
        <v>2001</v>
      </c>
      <c r="K52" s="52">
        <f t="shared" si="23"/>
        <v>3000</v>
      </c>
      <c r="L52" s="53" t="s">
        <v>224</v>
      </c>
      <c r="M52" s="53">
        <v>11.7</v>
      </c>
      <c r="N52" s="55" t="s">
        <v>481</v>
      </c>
      <c r="O52" s="55" t="s">
        <v>477</v>
      </c>
      <c r="P52" s="52" t="str">
        <f t="shared" si="24"/>
        <v>breast=0</v>
      </c>
      <c r="R52" s="53">
        <f t="shared" si="7"/>
        <v>3</v>
      </c>
      <c r="S52" s="53">
        <f t="shared" si="8"/>
        <v>2001</v>
      </c>
      <c r="T52" s="53">
        <f t="shared" si="9"/>
        <v>3000</v>
      </c>
      <c r="U52" s="52" t="s">
        <v>521</v>
      </c>
      <c r="W52" s="52">
        <f t="shared" si="10"/>
        <v>3</v>
      </c>
      <c r="X52" s="52">
        <f t="shared" si="11"/>
        <v>2001</v>
      </c>
      <c r="Y52" s="52">
        <f t="shared" si="12"/>
        <v>3000</v>
      </c>
      <c r="Z52" s="52" t="str">
        <f t="shared" si="13"/>
        <v/>
      </c>
      <c r="AB52" s="53">
        <f t="shared" si="14"/>
        <v>3</v>
      </c>
      <c r="AC52" s="53">
        <f t="shared" si="15"/>
        <v>2001</v>
      </c>
      <c r="AD52" s="53">
        <f t="shared" si="16"/>
        <v>3000</v>
      </c>
      <c r="AE52" s="53" t="s">
        <v>224</v>
      </c>
      <c r="AF52" s="52" t="str">
        <f t="shared" si="25"/>
        <v>fda=0,cancer=1,txt=1,breast=0</v>
      </c>
      <c r="AH52" s="53">
        <f t="shared" si="17"/>
        <v>3</v>
      </c>
      <c r="AI52" s="53">
        <f t="shared" si="18"/>
        <v>2001</v>
      </c>
      <c r="AJ52" s="53">
        <f t="shared" si="19"/>
        <v>3000</v>
      </c>
      <c r="AK52" s="53">
        <f t="shared" si="26"/>
        <v>0.5501904505405717</v>
      </c>
      <c r="AL52" s="52" t="str">
        <f t="shared" si="20"/>
        <v>txt=1</v>
      </c>
      <c r="AN52">
        <v>3.8474856681158909E-2</v>
      </c>
      <c r="AP52" t="s">
        <v>33</v>
      </c>
      <c r="AQ52">
        <v>0</v>
      </c>
    </row>
    <row r="53" spans="7:43" x14ac:dyDescent="0.25">
      <c r="G53" s="52"/>
      <c r="H53" s="52" t="s">
        <v>486</v>
      </c>
      <c r="I53" s="53">
        <v>3</v>
      </c>
      <c r="J53" s="52">
        <f t="shared" si="21"/>
        <v>3001</v>
      </c>
      <c r="K53" s="52">
        <f t="shared" si="23"/>
        <v>4000</v>
      </c>
      <c r="L53" s="53" t="s">
        <v>71</v>
      </c>
      <c r="M53" s="53">
        <v>17.8</v>
      </c>
      <c r="N53" s="55" t="s">
        <v>480</v>
      </c>
      <c r="O53" s="55" t="s">
        <v>477</v>
      </c>
      <c r="P53" s="52" t="str">
        <f t="shared" si="24"/>
        <v>breast=0</v>
      </c>
      <c r="R53" s="53">
        <f t="shared" si="7"/>
        <v>3</v>
      </c>
      <c r="S53" s="53">
        <f t="shared" si="8"/>
        <v>3001</v>
      </c>
      <c r="T53" s="53">
        <f t="shared" si="9"/>
        <v>4000</v>
      </c>
      <c r="U53" s="52" t="s">
        <v>520</v>
      </c>
      <c r="W53" s="52">
        <f t="shared" si="10"/>
        <v>3</v>
      </c>
      <c r="X53" s="52">
        <f t="shared" si="11"/>
        <v>3001</v>
      </c>
      <c r="Y53" s="52">
        <f t="shared" si="12"/>
        <v>4000</v>
      </c>
      <c r="Z53" s="52" t="str">
        <f t="shared" si="13"/>
        <v/>
      </c>
      <c r="AB53" s="53">
        <f t="shared" si="14"/>
        <v>3</v>
      </c>
      <c r="AC53" s="53">
        <f t="shared" si="15"/>
        <v>3001</v>
      </c>
      <c r="AD53" s="53">
        <f t="shared" si="16"/>
        <v>4000</v>
      </c>
      <c r="AE53" s="53" t="s">
        <v>71</v>
      </c>
      <c r="AF53" s="52" t="str">
        <f t="shared" si="25"/>
        <v>fda=1,cancer=1,txt=1,breast=0</v>
      </c>
      <c r="AH53" s="53">
        <f t="shared" si="17"/>
        <v>3</v>
      </c>
      <c r="AI53" s="53">
        <f t="shared" si="18"/>
        <v>3001</v>
      </c>
      <c r="AJ53" s="53">
        <f t="shared" si="19"/>
        <v>4000</v>
      </c>
      <c r="AK53" s="53">
        <f t="shared" si="26"/>
        <v>0.3154938247855027</v>
      </c>
      <c r="AL53" s="52" t="str">
        <f t="shared" si="20"/>
        <v>txt=1</v>
      </c>
      <c r="AN53">
        <v>3.8474856681158909E-2</v>
      </c>
      <c r="AP53" t="s">
        <v>421</v>
      </c>
      <c r="AQ53">
        <v>0</v>
      </c>
    </row>
    <row r="54" spans="7:43" x14ac:dyDescent="0.25">
      <c r="G54" s="52"/>
      <c r="H54" s="52" t="s">
        <v>486</v>
      </c>
      <c r="I54" s="53">
        <v>3</v>
      </c>
      <c r="J54" s="52">
        <f t="shared" si="21"/>
        <v>4001</v>
      </c>
      <c r="K54" s="52">
        <f t="shared" si="23"/>
        <v>5000</v>
      </c>
      <c r="L54" s="53" t="s">
        <v>402</v>
      </c>
      <c r="M54" s="53">
        <v>25</v>
      </c>
      <c r="N54" s="55" t="s">
        <v>480</v>
      </c>
      <c r="O54" s="55" t="s">
        <v>477</v>
      </c>
      <c r="P54" s="52" t="str">
        <f t="shared" si="24"/>
        <v>breast=0</v>
      </c>
      <c r="R54" s="53">
        <f t="shared" si="7"/>
        <v>3</v>
      </c>
      <c r="S54" s="53">
        <f t="shared" si="8"/>
        <v>4001</v>
      </c>
      <c r="T54" s="53">
        <f t="shared" si="9"/>
        <v>5000</v>
      </c>
      <c r="U54" s="52" t="s">
        <v>521</v>
      </c>
      <c r="W54" s="52">
        <f t="shared" si="10"/>
        <v>3</v>
      </c>
      <c r="X54" s="52">
        <f t="shared" si="11"/>
        <v>4001</v>
      </c>
      <c r="Y54" s="52">
        <f t="shared" si="12"/>
        <v>5000</v>
      </c>
      <c r="Z54" s="52" t="str">
        <f t="shared" si="13"/>
        <v/>
      </c>
      <c r="AB54" s="53">
        <f t="shared" si="14"/>
        <v>3</v>
      </c>
      <c r="AC54" s="53">
        <f t="shared" si="15"/>
        <v>4001</v>
      </c>
      <c r="AD54" s="53">
        <f t="shared" si="16"/>
        <v>5000</v>
      </c>
      <c r="AE54" s="53" t="s">
        <v>402</v>
      </c>
      <c r="AF54" s="52" t="str">
        <f t="shared" si="25"/>
        <v>fda=1,cancer=1,txt=0,breast=0</v>
      </c>
      <c r="AH54" s="53">
        <f t="shared" si="17"/>
        <v>3</v>
      </c>
      <c r="AI54" s="53">
        <f t="shared" si="18"/>
        <v>4001</v>
      </c>
      <c r="AJ54" s="53">
        <f t="shared" si="19"/>
        <v>5000</v>
      </c>
      <c r="AK54" s="53">
        <f t="shared" si="26"/>
        <v>3.8474856681158909E-2</v>
      </c>
      <c r="AL54" s="52" t="str">
        <f t="shared" si="20"/>
        <v>txt=0</v>
      </c>
      <c r="AN54">
        <v>3.8474856681158909E-2</v>
      </c>
      <c r="AP54" t="s">
        <v>221</v>
      </c>
      <c r="AQ54">
        <v>0</v>
      </c>
    </row>
    <row r="55" spans="7:43" x14ac:dyDescent="0.25">
      <c r="G55" s="52"/>
      <c r="H55" s="52" t="s">
        <v>486</v>
      </c>
      <c r="I55" s="53">
        <v>3</v>
      </c>
      <c r="J55" s="52">
        <f t="shared" si="21"/>
        <v>5001</v>
      </c>
      <c r="K55" s="52">
        <f t="shared" si="23"/>
        <v>6000</v>
      </c>
      <c r="L55" s="53" t="s">
        <v>403</v>
      </c>
      <c r="M55" s="53">
        <v>25</v>
      </c>
      <c r="N55" s="55" t="s">
        <v>480</v>
      </c>
      <c r="O55" s="55" t="s">
        <v>477</v>
      </c>
      <c r="P55" s="52" t="str">
        <f t="shared" si="24"/>
        <v>breast=0</v>
      </c>
      <c r="R55" s="53">
        <f t="shared" si="7"/>
        <v>3</v>
      </c>
      <c r="S55" s="53">
        <f t="shared" si="8"/>
        <v>5001</v>
      </c>
      <c r="T55" s="53">
        <f t="shared" si="9"/>
        <v>6000</v>
      </c>
      <c r="U55" s="52" t="s">
        <v>520</v>
      </c>
      <c r="W55" s="52">
        <f t="shared" si="10"/>
        <v>3</v>
      </c>
      <c r="X55" s="52">
        <f t="shared" si="11"/>
        <v>5001</v>
      </c>
      <c r="Y55" s="52">
        <f t="shared" si="12"/>
        <v>6000</v>
      </c>
      <c r="Z55" s="52" t="str">
        <f t="shared" si="13"/>
        <v/>
      </c>
      <c r="AB55" s="53">
        <f t="shared" si="14"/>
        <v>3</v>
      </c>
      <c r="AC55" s="53">
        <f t="shared" si="15"/>
        <v>5001</v>
      </c>
      <c r="AD55" s="53">
        <f t="shared" si="16"/>
        <v>6000</v>
      </c>
      <c r="AE55" s="53" t="s">
        <v>403</v>
      </c>
      <c r="AF55" s="52" t="str">
        <f t="shared" si="25"/>
        <v>fda=1,cancer=1,txt=0,breast=0</v>
      </c>
      <c r="AH55" s="53">
        <f t="shared" si="17"/>
        <v>3</v>
      </c>
      <c r="AI55" s="53">
        <f t="shared" si="18"/>
        <v>5001</v>
      </c>
      <c r="AJ55" s="53">
        <f t="shared" si="19"/>
        <v>6000</v>
      </c>
      <c r="AK55" s="53">
        <f t="shared" si="26"/>
        <v>3.8474856681158909E-2</v>
      </c>
      <c r="AL55" s="52" t="str">
        <f t="shared" si="20"/>
        <v>txt=0</v>
      </c>
      <c r="AN55">
        <v>3.8474856681158909E-2</v>
      </c>
      <c r="AP55" t="s">
        <v>222</v>
      </c>
      <c r="AQ55">
        <v>0</v>
      </c>
    </row>
    <row r="56" spans="7:43" x14ac:dyDescent="0.25">
      <c r="G56" s="52"/>
      <c r="H56" s="52" t="s">
        <v>486</v>
      </c>
      <c r="I56" s="53">
        <v>3</v>
      </c>
      <c r="J56" s="52">
        <f t="shared" si="21"/>
        <v>6001</v>
      </c>
      <c r="K56" s="52">
        <f t="shared" si="23"/>
        <v>7000</v>
      </c>
      <c r="L56" s="53" t="s">
        <v>406</v>
      </c>
      <c r="M56" s="53">
        <v>25</v>
      </c>
      <c r="N56" s="55" t="s">
        <v>481</v>
      </c>
      <c r="O56" s="55" t="s">
        <v>477</v>
      </c>
      <c r="P56" s="52" t="str">
        <f t="shared" si="24"/>
        <v>breast=0</v>
      </c>
      <c r="R56" s="53">
        <f t="shared" si="7"/>
        <v>3</v>
      </c>
      <c r="S56" s="53">
        <f t="shared" si="8"/>
        <v>6001</v>
      </c>
      <c r="T56" s="53">
        <f t="shared" si="9"/>
        <v>7000</v>
      </c>
      <c r="U56" s="52" t="s">
        <v>521</v>
      </c>
      <c r="W56" s="52">
        <f t="shared" si="10"/>
        <v>3</v>
      </c>
      <c r="X56" s="52">
        <f t="shared" si="11"/>
        <v>6001</v>
      </c>
      <c r="Y56" s="52">
        <f t="shared" si="12"/>
        <v>7000</v>
      </c>
      <c r="Z56" s="52" t="str">
        <f t="shared" si="13"/>
        <v/>
      </c>
      <c r="AB56" s="53">
        <f t="shared" si="14"/>
        <v>3</v>
      </c>
      <c r="AC56" s="53">
        <f t="shared" si="15"/>
        <v>6001</v>
      </c>
      <c r="AD56" s="53">
        <f t="shared" si="16"/>
        <v>7000</v>
      </c>
      <c r="AE56" s="53" t="s">
        <v>406</v>
      </c>
      <c r="AF56" s="52" t="str">
        <f t="shared" si="25"/>
        <v>fda=0,cancer=1,txt=0,breast=0</v>
      </c>
      <c r="AH56" s="53">
        <f t="shared" si="17"/>
        <v>3</v>
      </c>
      <c r="AI56" s="53">
        <f t="shared" si="18"/>
        <v>6001</v>
      </c>
      <c r="AJ56" s="53">
        <f t="shared" si="19"/>
        <v>7000</v>
      </c>
      <c r="AK56" s="53">
        <f t="shared" si="26"/>
        <v>3.8474856681158909E-2</v>
      </c>
      <c r="AL56" s="52" t="str">
        <f t="shared" si="20"/>
        <v>txt=0</v>
      </c>
      <c r="AN56">
        <v>3.8474856681158909E-2</v>
      </c>
      <c r="AP56" t="s">
        <v>422</v>
      </c>
      <c r="AQ56">
        <v>0</v>
      </c>
    </row>
    <row r="57" spans="7:43" x14ac:dyDescent="0.25">
      <c r="G57" s="52"/>
      <c r="H57" s="52" t="s">
        <v>486</v>
      </c>
      <c r="I57" s="53">
        <v>3</v>
      </c>
      <c r="J57" s="52">
        <f t="shared" si="21"/>
        <v>7001</v>
      </c>
      <c r="K57" s="52">
        <f t="shared" si="23"/>
        <v>8000</v>
      </c>
      <c r="L57" s="53" t="s">
        <v>391</v>
      </c>
      <c r="M57" s="53">
        <v>25</v>
      </c>
      <c r="N57" s="55" t="s">
        <v>480</v>
      </c>
      <c r="O57" s="55" t="s">
        <v>477</v>
      </c>
      <c r="P57" s="52" t="str">
        <f t="shared" si="24"/>
        <v>breast=1</v>
      </c>
      <c r="R57" s="53">
        <f t="shared" si="7"/>
        <v>3</v>
      </c>
      <c r="S57" s="53">
        <f t="shared" si="8"/>
        <v>7001</v>
      </c>
      <c r="T57" s="53">
        <f t="shared" si="9"/>
        <v>8000</v>
      </c>
      <c r="U57" s="52" t="s">
        <v>520</v>
      </c>
      <c r="W57" s="52">
        <f t="shared" si="10"/>
        <v>3</v>
      </c>
      <c r="X57" s="52">
        <f t="shared" si="11"/>
        <v>7001</v>
      </c>
      <c r="Y57" s="52">
        <f t="shared" si="12"/>
        <v>8000</v>
      </c>
      <c r="Z57" s="52" t="str">
        <f t="shared" si="13"/>
        <v>fill_color=vvdblue</v>
      </c>
      <c r="AB57" s="53">
        <f t="shared" si="14"/>
        <v>3</v>
      </c>
      <c r="AC57" s="53">
        <f t="shared" si="15"/>
        <v>7001</v>
      </c>
      <c r="AD57" s="53">
        <f t="shared" si="16"/>
        <v>8000</v>
      </c>
      <c r="AE57" s="53" t="s">
        <v>391</v>
      </c>
      <c r="AF57" s="52" t="str">
        <f t="shared" si="25"/>
        <v>fda=1,cancer=1,txt=0,breast=1</v>
      </c>
      <c r="AH57" s="53">
        <f t="shared" si="17"/>
        <v>3</v>
      </c>
      <c r="AI57" s="53">
        <f t="shared" si="18"/>
        <v>7001</v>
      </c>
      <c r="AJ57" s="53">
        <f t="shared" si="19"/>
        <v>8000</v>
      </c>
      <c r="AK57" s="53">
        <f t="shared" si="26"/>
        <v>3.8474856681158909E-2</v>
      </c>
      <c r="AL57" s="52" t="str">
        <f t="shared" si="20"/>
        <v>txt=0</v>
      </c>
      <c r="AN57">
        <v>3.8474856681158909E-2</v>
      </c>
      <c r="AP57" t="s">
        <v>223</v>
      </c>
      <c r="AQ57">
        <v>0</v>
      </c>
    </row>
    <row r="58" spans="7:43" x14ac:dyDescent="0.25">
      <c r="G58" s="52"/>
      <c r="H58" s="52" t="s">
        <v>486</v>
      </c>
      <c r="I58" s="53">
        <v>3</v>
      </c>
      <c r="J58" s="52">
        <f t="shared" si="21"/>
        <v>8001</v>
      </c>
      <c r="K58" s="52">
        <f t="shared" si="23"/>
        <v>9000</v>
      </c>
      <c r="L58" s="53" t="s">
        <v>77</v>
      </c>
      <c r="M58" s="53">
        <v>25</v>
      </c>
      <c r="N58" s="55" t="s">
        <v>480</v>
      </c>
      <c r="O58" s="55" t="s">
        <v>477</v>
      </c>
      <c r="P58" s="52" t="str">
        <f t="shared" si="24"/>
        <v>breast=0</v>
      </c>
      <c r="R58" s="53">
        <f t="shared" si="7"/>
        <v>3</v>
      </c>
      <c r="S58" s="53">
        <f t="shared" si="8"/>
        <v>8001</v>
      </c>
      <c r="T58" s="53">
        <f t="shared" si="9"/>
        <v>9000</v>
      </c>
      <c r="U58" s="52" t="s">
        <v>521</v>
      </c>
      <c r="W58" s="52">
        <f t="shared" si="10"/>
        <v>3</v>
      </c>
      <c r="X58" s="52">
        <f t="shared" si="11"/>
        <v>8001</v>
      </c>
      <c r="Y58" s="52">
        <f t="shared" si="12"/>
        <v>9000</v>
      </c>
      <c r="Z58" s="52" t="str">
        <f t="shared" si="13"/>
        <v/>
      </c>
      <c r="AB58" s="53">
        <f t="shared" si="14"/>
        <v>3</v>
      </c>
      <c r="AC58" s="53">
        <f t="shared" si="15"/>
        <v>8001</v>
      </c>
      <c r="AD58" s="53">
        <f t="shared" si="16"/>
        <v>9000</v>
      </c>
      <c r="AE58" s="53" t="s">
        <v>77</v>
      </c>
      <c r="AF58" s="52" t="str">
        <f t="shared" si="25"/>
        <v>fda=1,cancer=1,txt=0,breast=0</v>
      </c>
      <c r="AH58" s="53">
        <f t="shared" si="17"/>
        <v>3</v>
      </c>
      <c r="AI58" s="53">
        <f t="shared" si="18"/>
        <v>8001</v>
      </c>
      <c r="AJ58" s="53">
        <f t="shared" si="19"/>
        <v>9000</v>
      </c>
      <c r="AK58" s="53">
        <f t="shared" si="26"/>
        <v>3.8474856681158909E-2</v>
      </c>
      <c r="AL58" s="52" t="str">
        <f t="shared" si="20"/>
        <v>txt=0</v>
      </c>
      <c r="AN58">
        <v>3.8474856681158909E-2</v>
      </c>
      <c r="AP58" t="s">
        <v>562</v>
      </c>
      <c r="AQ58">
        <v>0</v>
      </c>
    </row>
    <row r="59" spans="7:43" x14ac:dyDescent="0.25">
      <c r="G59" s="52"/>
      <c r="H59" s="52" t="s">
        <v>486</v>
      </c>
      <c r="I59" s="53">
        <v>3</v>
      </c>
      <c r="J59" s="52">
        <f t="shared" si="21"/>
        <v>9001</v>
      </c>
      <c r="K59" s="52">
        <f t="shared" si="23"/>
        <v>10000</v>
      </c>
      <c r="L59" s="53" t="s">
        <v>414</v>
      </c>
      <c r="M59" s="53">
        <v>25</v>
      </c>
      <c r="N59" s="55" t="s">
        <v>480</v>
      </c>
      <c r="O59" s="55" t="s">
        <v>478</v>
      </c>
      <c r="P59" s="52" t="str">
        <f t="shared" si="24"/>
        <v>breast=0</v>
      </c>
      <c r="R59" s="53">
        <f t="shared" si="7"/>
        <v>3</v>
      </c>
      <c r="S59" s="53">
        <f t="shared" si="8"/>
        <v>9001</v>
      </c>
      <c r="T59" s="53">
        <f t="shared" si="9"/>
        <v>10000</v>
      </c>
      <c r="U59" s="52" t="s">
        <v>520</v>
      </c>
      <c r="W59" s="52">
        <f t="shared" si="10"/>
        <v>3</v>
      </c>
      <c r="X59" s="52">
        <f t="shared" si="11"/>
        <v>9001</v>
      </c>
      <c r="Y59" s="52">
        <f t="shared" si="12"/>
        <v>10000</v>
      </c>
      <c r="Z59" s="52" t="str">
        <f t="shared" si="13"/>
        <v/>
      </c>
      <c r="AB59" s="53">
        <f t="shared" si="14"/>
        <v>3</v>
      </c>
      <c r="AC59" s="53">
        <f t="shared" si="15"/>
        <v>9001</v>
      </c>
      <c r="AD59" s="53">
        <f t="shared" si="16"/>
        <v>10000</v>
      </c>
      <c r="AE59" s="53" t="s">
        <v>414</v>
      </c>
      <c r="AF59" s="52" t="str">
        <f t="shared" si="25"/>
        <v>fda=1,cancer=0,txt=0,breast=0</v>
      </c>
      <c r="AH59" s="53">
        <f t="shared" si="17"/>
        <v>3</v>
      </c>
      <c r="AI59" s="53">
        <f t="shared" si="18"/>
        <v>9001</v>
      </c>
      <c r="AJ59" s="53">
        <f t="shared" si="19"/>
        <v>10000</v>
      </c>
      <c r="AK59" s="53">
        <f t="shared" si="26"/>
        <v>3.8474856681158909E-2</v>
      </c>
      <c r="AL59" s="52" t="str">
        <f t="shared" si="20"/>
        <v>txt=0</v>
      </c>
      <c r="AN59">
        <v>3.8474856681158909E-2</v>
      </c>
      <c r="AP59" t="s">
        <v>533</v>
      </c>
      <c r="AQ59">
        <v>0</v>
      </c>
    </row>
    <row r="60" spans="7:43" x14ac:dyDescent="0.25">
      <c r="G60" s="52"/>
      <c r="H60" s="52" t="s">
        <v>486</v>
      </c>
      <c r="I60" s="53">
        <v>3</v>
      </c>
      <c r="J60" s="52">
        <f t="shared" si="21"/>
        <v>10001</v>
      </c>
      <c r="K60" s="52">
        <f t="shared" si="23"/>
        <v>11000</v>
      </c>
      <c r="L60" s="53" t="s">
        <v>65</v>
      </c>
      <c r="M60" s="53">
        <v>25</v>
      </c>
      <c r="N60" s="55" t="s">
        <v>480</v>
      </c>
      <c r="O60" s="55" t="s">
        <v>477</v>
      </c>
      <c r="P60" s="52" t="str">
        <f t="shared" si="24"/>
        <v>breast=0</v>
      </c>
      <c r="R60" s="53">
        <f t="shared" si="7"/>
        <v>3</v>
      </c>
      <c r="S60" s="53">
        <f t="shared" si="8"/>
        <v>10001</v>
      </c>
      <c r="T60" s="53">
        <f t="shared" si="9"/>
        <v>11000</v>
      </c>
      <c r="U60" s="52" t="s">
        <v>521</v>
      </c>
      <c r="W60" s="52">
        <f t="shared" si="10"/>
        <v>3</v>
      </c>
      <c r="X60" s="52">
        <f t="shared" si="11"/>
        <v>10001</v>
      </c>
      <c r="Y60" s="52">
        <f t="shared" si="12"/>
        <v>11000</v>
      </c>
      <c r="Z60" s="52" t="str">
        <f t="shared" si="13"/>
        <v/>
      </c>
      <c r="AB60" s="53">
        <f t="shared" si="14"/>
        <v>3</v>
      </c>
      <c r="AC60" s="53">
        <f t="shared" si="15"/>
        <v>10001</v>
      </c>
      <c r="AD60" s="53">
        <f t="shared" si="16"/>
        <v>11000</v>
      </c>
      <c r="AE60" s="53" t="s">
        <v>65</v>
      </c>
      <c r="AF60" s="52" t="str">
        <f t="shared" si="25"/>
        <v>fda=1,cancer=1,txt=0,breast=0</v>
      </c>
      <c r="AH60" s="53">
        <f t="shared" si="17"/>
        <v>3</v>
      </c>
      <c r="AI60" s="53">
        <f t="shared" si="18"/>
        <v>10001</v>
      </c>
      <c r="AJ60" s="53">
        <f t="shared" si="19"/>
        <v>11000</v>
      </c>
      <c r="AK60" s="53">
        <f t="shared" si="26"/>
        <v>3.8474856681158909E-2</v>
      </c>
      <c r="AL60" s="52" t="str">
        <f t="shared" si="20"/>
        <v>txt=0</v>
      </c>
      <c r="AN60">
        <v>3.8474856681158909E-2</v>
      </c>
      <c r="AP60" t="s">
        <v>423</v>
      </c>
      <c r="AQ60">
        <v>0</v>
      </c>
    </row>
    <row r="61" spans="7:43" x14ac:dyDescent="0.25">
      <c r="G61" s="52"/>
      <c r="H61" s="52" t="s">
        <v>486</v>
      </c>
      <c r="I61" s="53">
        <v>3</v>
      </c>
      <c r="J61" s="52">
        <f t="shared" si="21"/>
        <v>11001</v>
      </c>
      <c r="K61" s="52">
        <f t="shared" si="23"/>
        <v>12000</v>
      </c>
      <c r="L61" s="53" t="s">
        <v>417</v>
      </c>
      <c r="M61" s="53">
        <v>25</v>
      </c>
      <c r="N61" s="55" t="s">
        <v>480</v>
      </c>
      <c r="O61" s="55" t="s">
        <v>478</v>
      </c>
      <c r="P61" s="52" t="str">
        <f t="shared" si="24"/>
        <v>breast=0</v>
      </c>
      <c r="R61" s="53">
        <f t="shared" si="7"/>
        <v>3</v>
      </c>
      <c r="S61" s="53">
        <f t="shared" si="8"/>
        <v>11001</v>
      </c>
      <c r="T61" s="53">
        <f t="shared" si="9"/>
        <v>12000</v>
      </c>
      <c r="U61" s="52" t="s">
        <v>520</v>
      </c>
      <c r="W61" s="52">
        <f t="shared" si="10"/>
        <v>3</v>
      </c>
      <c r="X61" s="52">
        <f t="shared" si="11"/>
        <v>11001</v>
      </c>
      <c r="Y61" s="52">
        <f t="shared" si="12"/>
        <v>12000</v>
      </c>
      <c r="Z61" s="52" t="str">
        <f t="shared" si="13"/>
        <v/>
      </c>
      <c r="AB61" s="53">
        <f t="shared" si="14"/>
        <v>3</v>
      </c>
      <c r="AC61" s="53">
        <f t="shared" si="15"/>
        <v>11001</v>
      </c>
      <c r="AD61" s="53">
        <f t="shared" si="16"/>
        <v>12000</v>
      </c>
      <c r="AE61" s="53" t="s">
        <v>417</v>
      </c>
      <c r="AF61" s="52" t="str">
        <f t="shared" si="25"/>
        <v>fda=1,cancer=0,txt=0,breast=0</v>
      </c>
      <c r="AH61" s="53">
        <f t="shared" si="17"/>
        <v>3</v>
      </c>
      <c r="AI61" s="53">
        <f t="shared" si="18"/>
        <v>11001</v>
      </c>
      <c r="AJ61" s="53">
        <f t="shared" si="19"/>
        <v>12000</v>
      </c>
      <c r="AK61" s="53">
        <f t="shared" si="26"/>
        <v>3.8474856681158909E-2</v>
      </c>
      <c r="AL61" s="52" t="str">
        <f t="shared" si="20"/>
        <v>txt=0</v>
      </c>
      <c r="AN61">
        <v>3.8474856681158909E-2</v>
      </c>
      <c r="AP61" t="s">
        <v>424</v>
      </c>
      <c r="AQ61">
        <v>1</v>
      </c>
    </row>
    <row r="62" spans="7:43" x14ac:dyDescent="0.25">
      <c r="G62" s="52"/>
      <c r="H62" s="52" t="s">
        <v>486</v>
      </c>
      <c r="I62" s="53">
        <v>3</v>
      </c>
      <c r="J62" s="52">
        <f t="shared" si="21"/>
        <v>12001</v>
      </c>
      <c r="K62" s="52">
        <f t="shared" si="23"/>
        <v>13000</v>
      </c>
      <c r="L62" s="53" t="s">
        <v>419</v>
      </c>
      <c r="M62" s="53">
        <v>25</v>
      </c>
      <c r="N62" s="55" t="s">
        <v>480</v>
      </c>
      <c r="O62" s="55" t="s">
        <v>478</v>
      </c>
      <c r="P62" s="52" t="str">
        <f t="shared" si="24"/>
        <v>breast=0</v>
      </c>
      <c r="R62" s="53">
        <f t="shared" si="7"/>
        <v>3</v>
      </c>
      <c r="S62" s="53">
        <f t="shared" si="8"/>
        <v>12001</v>
      </c>
      <c r="T62" s="53">
        <f t="shared" si="9"/>
        <v>13000</v>
      </c>
      <c r="U62" s="52" t="s">
        <v>521</v>
      </c>
      <c r="W62" s="52">
        <f t="shared" si="10"/>
        <v>3</v>
      </c>
      <c r="X62" s="52">
        <f t="shared" si="11"/>
        <v>12001</v>
      </c>
      <c r="Y62" s="52">
        <f t="shared" si="12"/>
        <v>13000</v>
      </c>
      <c r="Z62" s="52" t="str">
        <f t="shared" si="13"/>
        <v/>
      </c>
      <c r="AB62" s="53">
        <f t="shared" si="14"/>
        <v>3</v>
      </c>
      <c r="AC62" s="53">
        <f t="shared" si="15"/>
        <v>12001</v>
      </c>
      <c r="AD62" s="53">
        <f t="shared" si="16"/>
        <v>13000</v>
      </c>
      <c r="AE62" s="53" t="s">
        <v>419</v>
      </c>
      <c r="AF62" s="52" t="str">
        <f t="shared" si="25"/>
        <v>fda=1,cancer=0,txt=0,breast=0</v>
      </c>
      <c r="AH62" s="53">
        <f t="shared" si="17"/>
        <v>3</v>
      </c>
      <c r="AI62" s="53">
        <f t="shared" si="18"/>
        <v>12001</v>
      </c>
      <c r="AJ62" s="53">
        <f t="shared" si="19"/>
        <v>13000</v>
      </c>
      <c r="AK62" s="53">
        <f t="shared" si="26"/>
        <v>3.8474856681158909E-2</v>
      </c>
      <c r="AL62" s="52" t="str">
        <f t="shared" si="20"/>
        <v>txt=0</v>
      </c>
      <c r="AN62">
        <v>3.8474856681158909E-2</v>
      </c>
      <c r="AP62" t="s">
        <v>224</v>
      </c>
      <c r="AQ62">
        <v>0</v>
      </c>
    </row>
    <row r="63" spans="7:43" x14ac:dyDescent="0.25">
      <c r="G63" s="52"/>
      <c r="H63" s="52" t="s">
        <v>486</v>
      </c>
      <c r="I63" s="53">
        <v>3</v>
      </c>
      <c r="J63" s="52">
        <f t="shared" si="21"/>
        <v>13001</v>
      </c>
      <c r="K63" s="52">
        <f t="shared" si="23"/>
        <v>14000</v>
      </c>
      <c r="L63" s="53" t="s">
        <v>423</v>
      </c>
      <c r="M63" s="53">
        <v>25</v>
      </c>
      <c r="N63" s="55" t="s">
        <v>480</v>
      </c>
      <c r="O63" s="55" t="s">
        <v>477</v>
      </c>
      <c r="P63" s="52" t="str">
        <f t="shared" si="24"/>
        <v>breast=0</v>
      </c>
      <c r="R63" s="53">
        <f t="shared" si="7"/>
        <v>3</v>
      </c>
      <c r="S63" s="53">
        <f t="shared" si="8"/>
        <v>13001</v>
      </c>
      <c r="T63" s="53">
        <f t="shared" si="9"/>
        <v>14000</v>
      </c>
      <c r="U63" s="52" t="s">
        <v>520</v>
      </c>
      <c r="W63" s="52">
        <f t="shared" si="10"/>
        <v>3</v>
      </c>
      <c r="X63" s="52">
        <f t="shared" si="11"/>
        <v>13001</v>
      </c>
      <c r="Y63" s="52">
        <f t="shared" si="12"/>
        <v>14000</v>
      </c>
      <c r="Z63" s="52" t="str">
        <f t="shared" si="13"/>
        <v/>
      </c>
      <c r="AB63" s="53">
        <f t="shared" si="14"/>
        <v>3</v>
      </c>
      <c r="AC63" s="53">
        <f t="shared" si="15"/>
        <v>13001</v>
      </c>
      <c r="AD63" s="53">
        <f t="shared" si="16"/>
        <v>14000</v>
      </c>
      <c r="AE63" s="53" t="s">
        <v>423</v>
      </c>
      <c r="AF63" s="52" t="str">
        <f t="shared" si="25"/>
        <v>fda=1,cancer=1,txt=0,breast=0</v>
      </c>
      <c r="AH63" s="53">
        <f t="shared" si="17"/>
        <v>3</v>
      </c>
      <c r="AI63" s="53">
        <f t="shared" si="18"/>
        <v>13001</v>
      </c>
      <c r="AJ63" s="53">
        <f t="shared" si="19"/>
        <v>14000</v>
      </c>
      <c r="AK63" s="53">
        <f t="shared" si="26"/>
        <v>3.8474856681158909E-2</v>
      </c>
      <c r="AL63" s="52" t="str">
        <f t="shared" si="20"/>
        <v>txt=0</v>
      </c>
      <c r="AN63">
        <v>3.8474856681158909E-2</v>
      </c>
      <c r="AP63" t="s">
        <v>108</v>
      </c>
      <c r="AQ63">
        <v>0</v>
      </c>
    </row>
    <row r="64" spans="7:43" x14ac:dyDescent="0.25">
      <c r="G64" s="52"/>
      <c r="H64" s="52" t="s">
        <v>486</v>
      </c>
      <c r="I64" s="53">
        <v>3</v>
      </c>
      <c r="J64" s="52">
        <f t="shared" si="21"/>
        <v>14001</v>
      </c>
      <c r="K64" s="52">
        <f t="shared" si="23"/>
        <v>15000</v>
      </c>
      <c r="L64" s="53" t="s">
        <v>425</v>
      </c>
      <c r="M64" s="53">
        <v>25</v>
      </c>
      <c r="N64" s="55" t="s">
        <v>480</v>
      </c>
      <c r="O64" s="55" t="s">
        <v>478</v>
      </c>
      <c r="P64" s="52" t="str">
        <f t="shared" si="24"/>
        <v>breast=0</v>
      </c>
      <c r="R64" s="53">
        <f t="shared" si="7"/>
        <v>3</v>
      </c>
      <c r="S64" s="53">
        <f t="shared" si="8"/>
        <v>14001</v>
      </c>
      <c r="T64" s="53">
        <f t="shared" si="9"/>
        <v>15000</v>
      </c>
      <c r="U64" s="52" t="s">
        <v>521</v>
      </c>
      <c r="W64" s="52">
        <f t="shared" si="10"/>
        <v>3</v>
      </c>
      <c r="X64" s="52">
        <f t="shared" si="11"/>
        <v>14001</v>
      </c>
      <c r="Y64" s="52">
        <f t="shared" si="12"/>
        <v>15000</v>
      </c>
      <c r="Z64" s="52" t="str">
        <f t="shared" si="13"/>
        <v/>
      </c>
      <c r="AB64" s="53">
        <f t="shared" si="14"/>
        <v>3</v>
      </c>
      <c r="AC64" s="53">
        <f t="shared" si="15"/>
        <v>14001</v>
      </c>
      <c r="AD64" s="53">
        <f t="shared" si="16"/>
        <v>15000</v>
      </c>
      <c r="AE64" s="53" t="s">
        <v>425</v>
      </c>
      <c r="AF64" s="52" t="str">
        <f t="shared" si="25"/>
        <v>fda=1,cancer=0,txt=0,breast=0</v>
      </c>
      <c r="AH64" s="53">
        <f t="shared" si="17"/>
        <v>3</v>
      </c>
      <c r="AI64" s="53">
        <f t="shared" si="18"/>
        <v>14001</v>
      </c>
      <c r="AJ64" s="53">
        <f t="shared" si="19"/>
        <v>15000</v>
      </c>
      <c r="AK64" s="53">
        <f t="shared" si="26"/>
        <v>3.8474856681158909E-2</v>
      </c>
      <c r="AL64" s="52" t="str">
        <f t="shared" si="20"/>
        <v>txt=0</v>
      </c>
      <c r="AN64">
        <v>3.8474856681158909E-2</v>
      </c>
      <c r="AP64" t="s">
        <v>563</v>
      </c>
      <c r="AQ64">
        <v>1</v>
      </c>
    </row>
    <row r="65" spans="7:43" x14ac:dyDescent="0.25">
      <c r="G65" s="52"/>
      <c r="H65" s="52" t="s">
        <v>486</v>
      </c>
      <c r="I65" s="53">
        <v>3</v>
      </c>
      <c r="J65" s="52">
        <f t="shared" si="21"/>
        <v>15001</v>
      </c>
      <c r="K65" s="52">
        <f t="shared" si="23"/>
        <v>16000</v>
      </c>
      <c r="L65" s="53" t="s">
        <v>426</v>
      </c>
      <c r="M65" s="53">
        <v>25</v>
      </c>
      <c r="N65" s="55" t="s">
        <v>480</v>
      </c>
      <c r="O65" s="55" t="s">
        <v>477</v>
      </c>
      <c r="P65" s="52" t="str">
        <f t="shared" si="24"/>
        <v>breast=0</v>
      </c>
      <c r="R65" s="53">
        <f t="shared" si="7"/>
        <v>3</v>
      </c>
      <c r="S65" s="53">
        <f t="shared" si="8"/>
        <v>15001</v>
      </c>
      <c r="T65" s="53">
        <f t="shared" si="9"/>
        <v>16000</v>
      </c>
      <c r="U65" s="52" t="s">
        <v>520</v>
      </c>
      <c r="W65" s="52">
        <f t="shared" si="10"/>
        <v>3</v>
      </c>
      <c r="X65" s="52">
        <f t="shared" si="11"/>
        <v>15001</v>
      </c>
      <c r="Y65" s="52">
        <f t="shared" si="12"/>
        <v>16000</v>
      </c>
      <c r="Z65" s="52" t="str">
        <f t="shared" si="13"/>
        <v/>
      </c>
      <c r="AB65" s="53">
        <f t="shared" si="14"/>
        <v>3</v>
      </c>
      <c r="AC65" s="53">
        <f t="shared" si="15"/>
        <v>15001</v>
      </c>
      <c r="AD65" s="53">
        <f t="shared" si="16"/>
        <v>16000</v>
      </c>
      <c r="AE65" s="53" t="s">
        <v>426</v>
      </c>
      <c r="AF65" s="52" t="str">
        <f t="shared" si="25"/>
        <v>fda=1,cancer=1,txt=0,breast=0</v>
      </c>
      <c r="AH65" s="53">
        <f t="shared" si="17"/>
        <v>3</v>
      </c>
      <c r="AI65" s="53">
        <f t="shared" si="18"/>
        <v>15001</v>
      </c>
      <c r="AJ65" s="53">
        <f t="shared" si="19"/>
        <v>16000</v>
      </c>
      <c r="AK65" s="53">
        <f t="shared" si="26"/>
        <v>3.8474856681158909E-2</v>
      </c>
      <c r="AL65" s="52" t="str">
        <f t="shared" si="20"/>
        <v>txt=0</v>
      </c>
      <c r="AN65">
        <v>3.8474856681158909E-2</v>
      </c>
      <c r="AP65" t="s">
        <v>425</v>
      </c>
      <c r="AQ65">
        <v>0</v>
      </c>
    </row>
    <row r="66" spans="7:43" x14ac:dyDescent="0.25">
      <c r="G66" s="52"/>
      <c r="H66" s="52" t="s">
        <v>486</v>
      </c>
      <c r="I66" s="53">
        <v>3</v>
      </c>
      <c r="J66" s="52">
        <f t="shared" si="21"/>
        <v>16001</v>
      </c>
      <c r="K66" s="52">
        <f t="shared" si="23"/>
        <v>17000</v>
      </c>
      <c r="L66" s="53" t="s">
        <v>433</v>
      </c>
      <c r="M66" s="53">
        <v>25</v>
      </c>
      <c r="N66" s="55" t="s">
        <v>480</v>
      </c>
      <c r="O66" s="55" t="s">
        <v>477</v>
      </c>
      <c r="P66" s="52" t="str">
        <f t="shared" si="24"/>
        <v>breast=0</v>
      </c>
      <c r="R66" s="53">
        <f t="shared" si="7"/>
        <v>3</v>
      </c>
      <c r="S66" s="53">
        <f t="shared" si="8"/>
        <v>16001</v>
      </c>
      <c r="T66" s="53">
        <f t="shared" si="9"/>
        <v>17000</v>
      </c>
      <c r="U66" s="52" t="s">
        <v>521</v>
      </c>
      <c r="W66" s="52">
        <f t="shared" si="10"/>
        <v>3</v>
      </c>
      <c r="X66" s="52">
        <f t="shared" si="11"/>
        <v>16001</v>
      </c>
      <c r="Y66" s="52">
        <f t="shared" si="12"/>
        <v>17000</v>
      </c>
      <c r="Z66" s="52" t="str">
        <f t="shared" si="13"/>
        <v/>
      </c>
      <c r="AB66" s="53">
        <f t="shared" si="14"/>
        <v>3</v>
      </c>
      <c r="AC66" s="53">
        <f t="shared" si="15"/>
        <v>16001</v>
      </c>
      <c r="AD66" s="53">
        <f t="shared" si="16"/>
        <v>17000</v>
      </c>
      <c r="AE66" s="53" t="s">
        <v>433</v>
      </c>
      <c r="AF66" s="52" t="str">
        <f t="shared" si="25"/>
        <v>fda=1,cancer=1,txt=0,breast=0</v>
      </c>
      <c r="AH66" s="53">
        <f t="shared" si="17"/>
        <v>3</v>
      </c>
      <c r="AI66" s="53">
        <f t="shared" si="18"/>
        <v>16001</v>
      </c>
      <c r="AJ66" s="53">
        <f t="shared" si="19"/>
        <v>17000</v>
      </c>
      <c r="AK66" s="53">
        <f t="shared" si="26"/>
        <v>3.8474856681158909E-2</v>
      </c>
      <c r="AL66" s="52" t="str">
        <f t="shared" si="20"/>
        <v>txt=0</v>
      </c>
      <c r="AN66">
        <v>3.8474856681158909E-2</v>
      </c>
      <c r="AP66" t="s">
        <v>534</v>
      </c>
      <c r="AQ66">
        <v>0</v>
      </c>
    </row>
    <row r="67" spans="7:43" x14ac:dyDescent="0.25">
      <c r="G67" s="52"/>
      <c r="H67" s="52" t="s">
        <v>486</v>
      </c>
      <c r="I67" s="53">
        <v>3</v>
      </c>
      <c r="J67" s="52">
        <f t="shared" si="21"/>
        <v>17001</v>
      </c>
      <c r="K67" s="52">
        <f t="shared" si="23"/>
        <v>18000</v>
      </c>
      <c r="L67" s="53" t="s">
        <v>435</v>
      </c>
      <c r="M67" s="53">
        <v>25</v>
      </c>
      <c r="N67" s="55" t="s">
        <v>480</v>
      </c>
      <c r="O67" s="55" t="s">
        <v>477</v>
      </c>
      <c r="P67" s="52" t="str">
        <f t="shared" ref="P67:P98" si="27">"breast="&amp;_xlfn.IFNA(VLOOKUP(L67,$AP$4:$AQ$177,2,FALSE), 0)</f>
        <v>breast=1</v>
      </c>
      <c r="R67" s="53">
        <f t="shared" si="7"/>
        <v>3</v>
      </c>
      <c r="S67" s="53">
        <f t="shared" si="8"/>
        <v>17001</v>
      </c>
      <c r="T67" s="53">
        <f t="shared" si="9"/>
        <v>18000</v>
      </c>
      <c r="U67" s="52" t="s">
        <v>520</v>
      </c>
      <c r="W67" s="52">
        <f t="shared" si="10"/>
        <v>3</v>
      </c>
      <c r="X67" s="52">
        <f t="shared" si="11"/>
        <v>17001</v>
      </c>
      <c r="Y67" s="52">
        <f t="shared" si="12"/>
        <v>18000</v>
      </c>
      <c r="Z67" s="52" t="str">
        <f t="shared" si="13"/>
        <v>fill_color=vvdblue</v>
      </c>
      <c r="AB67" s="53">
        <f t="shared" si="14"/>
        <v>3</v>
      </c>
      <c r="AC67" s="53">
        <f t="shared" si="15"/>
        <v>17001</v>
      </c>
      <c r="AD67" s="53">
        <f t="shared" si="16"/>
        <v>18000</v>
      </c>
      <c r="AE67" s="53" t="s">
        <v>435</v>
      </c>
      <c r="AF67" s="52" t="str">
        <f t="shared" ref="AF67:AF98" si="28">N67&amp;","&amp;O67&amp;","&amp;AL67&amp;","&amp;P67</f>
        <v>fda=1,cancer=1,txt=0,breast=1</v>
      </c>
      <c r="AH67" s="53">
        <f t="shared" si="17"/>
        <v>3</v>
      </c>
      <c r="AI67" s="53">
        <f t="shared" si="18"/>
        <v>17001</v>
      </c>
      <c r="AJ67" s="53">
        <f t="shared" si="19"/>
        <v>18000</v>
      </c>
      <c r="AK67" s="53">
        <f t="shared" ref="AK67:AK98" si="29">1-((M67-MIN($M$3:$M$148))/(26-MIN($M$3:$M$148)))</f>
        <v>3.8474856681158909E-2</v>
      </c>
      <c r="AL67" s="52" t="str">
        <f t="shared" si="20"/>
        <v>txt=0</v>
      </c>
      <c r="AN67">
        <v>3.8474856681158909E-2</v>
      </c>
      <c r="AP67" t="s">
        <v>564</v>
      </c>
      <c r="AQ67">
        <v>1</v>
      </c>
    </row>
    <row r="68" spans="7:43" x14ac:dyDescent="0.25">
      <c r="G68" s="52"/>
      <c r="H68" s="52" t="s">
        <v>486</v>
      </c>
      <c r="I68" s="53">
        <v>3</v>
      </c>
      <c r="J68" s="52">
        <f t="shared" si="21"/>
        <v>18001</v>
      </c>
      <c r="K68" s="52">
        <f t="shared" si="23"/>
        <v>19000</v>
      </c>
      <c r="L68" s="53" t="s">
        <v>436</v>
      </c>
      <c r="M68" s="53">
        <v>25</v>
      </c>
      <c r="N68" s="55" t="s">
        <v>480</v>
      </c>
      <c r="O68" s="55" t="s">
        <v>477</v>
      </c>
      <c r="P68" s="52" t="str">
        <f t="shared" si="27"/>
        <v>breast=0</v>
      </c>
      <c r="R68" s="53">
        <f t="shared" ref="R68:R131" si="30">I68</f>
        <v>3</v>
      </c>
      <c r="S68" s="53">
        <f t="shared" ref="S68:S131" si="31">J68</f>
        <v>18001</v>
      </c>
      <c r="T68" s="53">
        <f t="shared" ref="T68:T131" si="32">K68</f>
        <v>19000</v>
      </c>
      <c r="U68" s="52" t="s">
        <v>521</v>
      </c>
      <c r="W68" s="52">
        <f t="shared" ref="W68:W131" si="33">I68</f>
        <v>3</v>
      </c>
      <c r="X68" s="52">
        <f t="shared" ref="X68:X131" si="34">J68</f>
        <v>18001</v>
      </c>
      <c r="Y68" s="52">
        <f t="shared" ref="Y68:Y131" si="35">K68</f>
        <v>19000</v>
      </c>
      <c r="Z68" s="52" t="str">
        <f t="shared" ref="Z68:Z131" si="36">IF(P68="breast=1", "fill_color=vvdblue","")</f>
        <v/>
      </c>
      <c r="AB68" s="53">
        <f t="shared" ref="AB68:AB131" si="37">I68</f>
        <v>3</v>
      </c>
      <c r="AC68" s="53">
        <f t="shared" ref="AC68:AC131" si="38">J68</f>
        <v>18001</v>
      </c>
      <c r="AD68" s="53">
        <f t="shared" ref="AD68:AD131" si="39">K68</f>
        <v>19000</v>
      </c>
      <c r="AE68" s="53" t="s">
        <v>436</v>
      </c>
      <c r="AF68" s="52" t="str">
        <f t="shared" si="28"/>
        <v>fda=1,cancer=1,txt=0,breast=0</v>
      </c>
      <c r="AH68" s="53">
        <f t="shared" ref="AH68:AH131" si="40">I68</f>
        <v>3</v>
      </c>
      <c r="AI68" s="53">
        <f t="shared" ref="AI68:AI131" si="41">J68</f>
        <v>18001</v>
      </c>
      <c r="AJ68" s="53">
        <f t="shared" ref="AJ68:AJ131" si="42">K68</f>
        <v>19000</v>
      </c>
      <c r="AK68" s="53">
        <f t="shared" si="29"/>
        <v>3.8474856681158909E-2</v>
      </c>
      <c r="AL68" s="52" t="str">
        <f t="shared" ref="AL68:AL131" si="43">"txt="&amp;IF(AK68&gt;0.2,1,0)</f>
        <v>txt=0</v>
      </c>
      <c r="AN68">
        <v>3.8474856681158909E-2</v>
      </c>
      <c r="AP68" t="s">
        <v>565</v>
      </c>
      <c r="AQ68">
        <v>1</v>
      </c>
    </row>
    <row r="69" spans="7:43" x14ac:dyDescent="0.25">
      <c r="G69" s="52"/>
      <c r="H69" s="52" t="s">
        <v>486</v>
      </c>
      <c r="I69" s="53">
        <v>3</v>
      </c>
      <c r="J69" s="52">
        <f t="shared" ref="J69:J132" si="44">IF(I69 &lt;&gt; I68,0,K68+1)</f>
        <v>19001</v>
      </c>
      <c r="K69" s="52">
        <f t="shared" si="23"/>
        <v>20000</v>
      </c>
      <c r="L69" s="53" t="s">
        <v>439</v>
      </c>
      <c r="M69" s="53">
        <v>25</v>
      </c>
      <c r="N69" s="55" t="s">
        <v>480</v>
      </c>
      <c r="O69" s="55" t="s">
        <v>477</v>
      </c>
      <c r="P69" s="52" t="str">
        <f t="shared" si="27"/>
        <v>breast=0</v>
      </c>
      <c r="R69" s="53">
        <f t="shared" si="30"/>
        <v>3</v>
      </c>
      <c r="S69" s="53">
        <f t="shared" si="31"/>
        <v>19001</v>
      </c>
      <c r="T69" s="53">
        <f t="shared" si="32"/>
        <v>20000</v>
      </c>
      <c r="U69" s="52" t="s">
        <v>520</v>
      </c>
      <c r="W69" s="52">
        <f t="shared" si="33"/>
        <v>3</v>
      </c>
      <c r="X69" s="52">
        <f t="shared" si="34"/>
        <v>19001</v>
      </c>
      <c r="Y69" s="52">
        <f t="shared" si="35"/>
        <v>20000</v>
      </c>
      <c r="Z69" s="52" t="str">
        <f t="shared" si="36"/>
        <v/>
      </c>
      <c r="AB69" s="53">
        <f t="shared" si="37"/>
        <v>3</v>
      </c>
      <c r="AC69" s="53">
        <f t="shared" si="38"/>
        <v>19001</v>
      </c>
      <c r="AD69" s="53">
        <f t="shared" si="39"/>
        <v>20000</v>
      </c>
      <c r="AE69" s="53" t="s">
        <v>439</v>
      </c>
      <c r="AF69" s="52" t="str">
        <f t="shared" si="28"/>
        <v>fda=1,cancer=1,txt=0,breast=0</v>
      </c>
      <c r="AH69" s="53">
        <f t="shared" si="40"/>
        <v>3</v>
      </c>
      <c r="AI69" s="53">
        <f t="shared" si="41"/>
        <v>19001</v>
      </c>
      <c r="AJ69" s="53">
        <f t="shared" si="42"/>
        <v>20000</v>
      </c>
      <c r="AK69" s="53">
        <f t="shared" si="29"/>
        <v>3.8474856681158909E-2</v>
      </c>
      <c r="AL69" s="52" t="str">
        <f t="shared" si="43"/>
        <v>txt=0</v>
      </c>
      <c r="AN69">
        <v>3.8474856681158909E-2</v>
      </c>
      <c r="AP69" t="s">
        <v>566</v>
      </c>
      <c r="AQ69">
        <v>0</v>
      </c>
    </row>
    <row r="70" spans="7:43" x14ac:dyDescent="0.25">
      <c r="G70" s="52"/>
      <c r="H70" s="52" t="s">
        <v>486</v>
      </c>
      <c r="I70" s="53">
        <v>3</v>
      </c>
      <c r="J70" s="52">
        <f t="shared" si="44"/>
        <v>20001</v>
      </c>
      <c r="K70" s="52">
        <f t="shared" si="23"/>
        <v>21000</v>
      </c>
      <c r="L70" s="53" t="s">
        <v>441</v>
      </c>
      <c r="M70" s="53">
        <v>25</v>
      </c>
      <c r="N70" s="55" t="s">
        <v>480</v>
      </c>
      <c r="O70" s="55" t="s">
        <v>477</v>
      </c>
      <c r="P70" s="52" t="str">
        <f t="shared" si="27"/>
        <v>breast=1</v>
      </c>
      <c r="R70" s="53">
        <f t="shared" si="30"/>
        <v>3</v>
      </c>
      <c r="S70" s="53">
        <f t="shared" si="31"/>
        <v>20001</v>
      </c>
      <c r="T70" s="53">
        <f t="shared" si="32"/>
        <v>21000</v>
      </c>
      <c r="U70" s="52" t="s">
        <v>521</v>
      </c>
      <c r="W70" s="52">
        <f t="shared" si="33"/>
        <v>3</v>
      </c>
      <c r="X70" s="52">
        <f t="shared" si="34"/>
        <v>20001</v>
      </c>
      <c r="Y70" s="52">
        <f t="shared" si="35"/>
        <v>21000</v>
      </c>
      <c r="Z70" s="52" t="str">
        <f t="shared" si="36"/>
        <v>fill_color=vvdblue</v>
      </c>
      <c r="AB70" s="53">
        <f t="shared" si="37"/>
        <v>3</v>
      </c>
      <c r="AC70" s="53">
        <f t="shared" si="38"/>
        <v>20001</v>
      </c>
      <c r="AD70" s="53">
        <f t="shared" si="39"/>
        <v>21000</v>
      </c>
      <c r="AE70" s="53" t="s">
        <v>441</v>
      </c>
      <c r="AF70" s="52" t="str">
        <f t="shared" si="28"/>
        <v>fda=1,cancer=1,txt=0,breast=1</v>
      </c>
      <c r="AH70" s="53">
        <f t="shared" si="40"/>
        <v>3</v>
      </c>
      <c r="AI70" s="53">
        <f t="shared" si="41"/>
        <v>20001</v>
      </c>
      <c r="AJ70" s="53">
        <f t="shared" si="42"/>
        <v>21000</v>
      </c>
      <c r="AK70" s="53">
        <f t="shared" si="29"/>
        <v>3.8474856681158909E-2</v>
      </c>
      <c r="AL70" s="52" t="str">
        <f t="shared" si="43"/>
        <v>txt=0</v>
      </c>
      <c r="AN70">
        <v>3.8474856681158909E-2</v>
      </c>
      <c r="AP70" t="s">
        <v>567</v>
      </c>
      <c r="AQ70">
        <v>0</v>
      </c>
    </row>
    <row r="71" spans="7:43" x14ac:dyDescent="0.25">
      <c r="G71" s="52"/>
      <c r="H71" s="52" t="s">
        <v>486</v>
      </c>
      <c r="I71" s="53">
        <v>3</v>
      </c>
      <c r="J71" s="52">
        <f t="shared" si="44"/>
        <v>21001</v>
      </c>
      <c r="K71" s="52">
        <f t="shared" si="23"/>
        <v>22000</v>
      </c>
      <c r="L71" s="53" t="s">
        <v>119</v>
      </c>
      <c r="M71" s="53">
        <v>25</v>
      </c>
      <c r="N71" s="55" t="s">
        <v>481</v>
      </c>
      <c r="O71" s="55" t="s">
        <v>477</v>
      </c>
      <c r="P71" s="52" t="str">
        <f t="shared" si="27"/>
        <v>breast=0</v>
      </c>
      <c r="R71" s="53">
        <f t="shared" si="30"/>
        <v>3</v>
      </c>
      <c r="S71" s="53">
        <f t="shared" si="31"/>
        <v>21001</v>
      </c>
      <c r="T71" s="53">
        <f t="shared" si="32"/>
        <v>22000</v>
      </c>
      <c r="U71" s="52" t="s">
        <v>520</v>
      </c>
      <c r="W71" s="52">
        <f t="shared" si="33"/>
        <v>3</v>
      </c>
      <c r="X71" s="52">
        <f t="shared" si="34"/>
        <v>21001</v>
      </c>
      <c r="Y71" s="52">
        <f t="shared" si="35"/>
        <v>22000</v>
      </c>
      <c r="Z71" s="52" t="str">
        <f t="shared" si="36"/>
        <v/>
      </c>
      <c r="AB71" s="53">
        <f t="shared" si="37"/>
        <v>3</v>
      </c>
      <c r="AC71" s="53">
        <f t="shared" si="38"/>
        <v>21001</v>
      </c>
      <c r="AD71" s="53">
        <f t="shared" si="39"/>
        <v>22000</v>
      </c>
      <c r="AE71" s="53" t="s">
        <v>119</v>
      </c>
      <c r="AF71" s="52" t="str">
        <f t="shared" si="28"/>
        <v>fda=0,cancer=1,txt=0,breast=0</v>
      </c>
      <c r="AH71" s="53">
        <f t="shared" si="40"/>
        <v>3</v>
      </c>
      <c r="AI71" s="53">
        <f t="shared" si="41"/>
        <v>21001</v>
      </c>
      <c r="AJ71" s="53">
        <f t="shared" si="42"/>
        <v>22000</v>
      </c>
      <c r="AK71" s="53">
        <f t="shared" si="29"/>
        <v>3.8474856681158909E-2</v>
      </c>
      <c r="AL71" s="52" t="str">
        <f t="shared" si="43"/>
        <v>txt=0</v>
      </c>
      <c r="AN71">
        <v>3.8474856681158909E-2</v>
      </c>
      <c r="AP71" t="s">
        <v>38</v>
      </c>
      <c r="AQ71">
        <v>0</v>
      </c>
    </row>
    <row r="72" spans="7:43" x14ac:dyDescent="0.25">
      <c r="G72" s="52"/>
      <c r="H72" s="52" t="s">
        <v>486</v>
      </c>
      <c r="I72" s="53">
        <v>3</v>
      </c>
      <c r="J72" s="52">
        <f t="shared" si="44"/>
        <v>22001</v>
      </c>
      <c r="K72" s="52">
        <f t="shared" si="23"/>
        <v>23000</v>
      </c>
      <c r="L72" s="53" t="s">
        <v>445</v>
      </c>
      <c r="M72" s="53">
        <v>25</v>
      </c>
      <c r="N72" s="55" t="s">
        <v>480</v>
      </c>
      <c r="O72" s="55" t="s">
        <v>477</v>
      </c>
      <c r="P72" s="52" t="str">
        <f t="shared" si="27"/>
        <v>breast=0</v>
      </c>
      <c r="R72" s="53">
        <f t="shared" si="30"/>
        <v>3</v>
      </c>
      <c r="S72" s="53">
        <f t="shared" si="31"/>
        <v>22001</v>
      </c>
      <c r="T72" s="53">
        <f t="shared" si="32"/>
        <v>23000</v>
      </c>
      <c r="U72" s="52" t="s">
        <v>521</v>
      </c>
      <c r="W72" s="52">
        <f t="shared" si="33"/>
        <v>3</v>
      </c>
      <c r="X72" s="52">
        <f t="shared" si="34"/>
        <v>22001</v>
      </c>
      <c r="Y72" s="52">
        <f t="shared" si="35"/>
        <v>23000</v>
      </c>
      <c r="Z72" s="52" t="str">
        <f t="shared" si="36"/>
        <v/>
      </c>
      <c r="AB72" s="53">
        <f t="shared" si="37"/>
        <v>3</v>
      </c>
      <c r="AC72" s="53">
        <f t="shared" si="38"/>
        <v>22001</v>
      </c>
      <c r="AD72" s="53">
        <f t="shared" si="39"/>
        <v>23000</v>
      </c>
      <c r="AE72" s="53" t="s">
        <v>445</v>
      </c>
      <c r="AF72" s="52" t="str">
        <f t="shared" si="28"/>
        <v>fda=1,cancer=1,txt=0,breast=0</v>
      </c>
      <c r="AH72" s="53">
        <f t="shared" si="40"/>
        <v>3</v>
      </c>
      <c r="AI72" s="53">
        <f t="shared" si="41"/>
        <v>22001</v>
      </c>
      <c r="AJ72" s="53">
        <f t="shared" si="42"/>
        <v>23000</v>
      </c>
      <c r="AK72" s="53">
        <f t="shared" si="29"/>
        <v>3.8474856681158909E-2</v>
      </c>
      <c r="AL72" s="52" t="str">
        <f t="shared" si="43"/>
        <v>txt=0</v>
      </c>
      <c r="AN72">
        <v>3.8474856681158909E-2</v>
      </c>
      <c r="AP72" t="s">
        <v>568</v>
      </c>
      <c r="AQ72">
        <v>0</v>
      </c>
    </row>
    <row r="73" spans="7:43" x14ac:dyDescent="0.25">
      <c r="G73" s="52"/>
      <c r="H73" s="52" t="s">
        <v>486</v>
      </c>
      <c r="I73" s="53">
        <v>3</v>
      </c>
      <c r="J73" s="52">
        <f t="shared" si="44"/>
        <v>23001</v>
      </c>
      <c r="K73" s="52">
        <f t="shared" si="23"/>
        <v>24000</v>
      </c>
      <c r="L73" s="53" t="s">
        <v>446</v>
      </c>
      <c r="M73" s="53">
        <v>25</v>
      </c>
      <c r="N73" s="55" t="s">
        <v>480</v>
      </c>
      <c r="O73" s="55" t="s">
        <v>477</v>
      </c>
      <c r="P73" s="52" t="str">
        <f t="shared" si="27"/>
        <v>breast=1</v>
      </c>
      <c r="R73" s="53">
        <f t="shared" si="30"/>
        <v>3</v>
      </c>
      <c r="S73" s="53">
        <f t="shared" si="31"/>
        <v>23001</v>
      </c>
      <c r="T73" s="53">
        <f t="shared" si="32"/>
        <v>24000</v>
      </c>
      <c r="U73" s="52" t="s">
        <v>520</v>
      </c>
      <c r="W73" s="52">
        <f t="shared" si="33"/>
        <v>3</v>
      </c>
      <c r="X73" s="52">
        <f t="shared" si="34"/>
        <v>23001</v>
      </c>
      <c r="Y73" s="52">
        <f t="shared" si="35"/>
        <v>24000</v>
      </c>
      <c r="Z73" s="52" t="str">
        <f t="shared" si="36"/>
        <v>fill_color=vvdblue</v>
      </c>
      <c r="AB73" s="53">
        <f t="shared" si="37"/>
        <v>3</v>
      </c>
      <c r="AC73" s="53">
        <f t="shared" si="38"/>
        <v>23001</v>
      </c>
      <c r="AD73" s="53">
        <f t="shared" si="39"/>
        <v>24000</v>
      </c>
      <c r="AE73" s="53" t="s">
        <v>446</v>
      </c>
      <c r="AF73" s="52" t="str">
        <f t="shared" si="28"/>
        <v>fda=1,cancer=1,txt=0,breast=1</v>
      </c>
      <c r="AH73" s="53">
        <f t="shared" si="40"/>
        <v>3</v>
      </c>
      <c r="AI73" s="53">
        <f t="shared" si="41"/>
        <v>23001</v>
      </c>
      <c r="AJ73" s="53">
        <f t="shared" si="42"/>
        <v>24000</v>
      </c>
      <c r="AK73" s="53">
        <f t="shared" si="29"/>
        <v>3.8474856681158909E-2</v>
      </c>
      <c r="AL73" s="52" t="str">
        <f t="shared" si="43"/>
        <v>txt=0</v>
      </c>
      <c r="AN73">
        <v>3.8474856681158909E-2</v>
      </c>
      <c r="AP73" t="s">
        <v>429</v>
      </c>
      <c r="AQ73">
        <v>1</v>
      </c>
    </row>
    <row r="74" spans="7:43" x14ac:dyDescent="0.25">
      <c r="G74" s="52"/>
      <c r="H74" s="52" t="s">
        <v>486</v>
      </c>
      <c r="I74" s="53">
        <v>3</v>
      </c>
      <c r="J74" s="52">
        <f t="shared" si="44"/>
        <v>24001</v>
      </c>
      <c r="K74" s="52">
        <f t="shared" si="23"/>
        <v>25000</v>
      </c>
      <c r="L74" s="53" t="s">
        <v>451</v>
      </c>
      <c r="M74" s="53">
        <v>25</v>
      </c>
      <c r="N74" s="55" t="s">
        <v>480</v>
      </c>
      <c r="O74" s="55" t="s">
        <v>478</v>
      </c>
      <c r="P74" s="52" t="str">
        <f t="shared" si="27"/>
        <v>breast=0</v>
      </c>
      <c r="R74" s="53">
        <f t="shared" si="30"/>
        <v>3</v>
      </c>
      <c r="S74" s="53">
        <f t="shared" si="31"/>
        <v>24001</v>
      </c>
      <c r="T74" s="53">
        <f t="shared" si="32"/>
        <v>25000</v>
      </c>
      <c r="U74" s="52" t="s">
        <v>521</v>
      </c>
      <c r="W74" s="52">
        <f t="shared" si="33"/>
        <v>3</v>
      </c>
      <c r="X74" s="52">
        <f t="shared" si="34"/>
        <v>24001</v>
      </c>
      <c r="Y74" s="52">
        <f t="shared" si="35"/>
        <v>25000</v>
      </c>
      <c r="Z74" s="52" t="str">
        <f t="shared" si="36"/>
        <v/>
      </c>
      <c r="AB74" s="53">
        <f t="shared" si="37"/>
        <v>3</v>
      </c>
      <c r="AC74" s="53">
        <f t="shared" si="38"/>
        <v>24001</v>
      </c>
      <c r="AD74" s="53">
        <f t="shared" si="39"/>
        <v>25000</v>
      </c>
      <c r="AE74" s="53" t="s">
        <v>451</v>
      </c>
      <c r="AF74" s="52" t="str">
        <f t="shared" si="28"/>
        <v>fda=1,cancer=0,txt=0,breast=0</v>
      </c>
      <c r="AH74" s="53">
        <f t="shared" si="40"/>
        <v>3</v>
      </c>
      <c r="AI74" s="53">
        <f t="shared" si="41"/>
        <v>24001</v>
      </c>
      <c r="AJ74" s="53">
        <f t="shared" si="42"/>
        <v>25000</v>
      </c>
      <c r="AK74" s="53">
        <f t="shared" si="29"/>
        <v>3.8474856681158909E-2</v>
      </c>
      <c r="AL74" s="52" t="str">
        <f t="shared" si="43"/>
        <v>txt=0</v>
      </c>
      <c r="AN74">
        <v>3.8474856681158909E-2</v>
      </c>
      <c r="AP74" t="s">
        <v>535</v>
      </c>
      <c r="AQ74">
        <v>1</v>
      </c>
    </row>
    <row r="75" spans="7:43" x14ac:dyDescent="0.25">
      <c r="G75" s="52"/>
      <c r="H75" s="52" t="s">
        <v>486</v>
      </c>
      <c r="I75" s="53">
        <v>3</v>
      </c>
      <c r="J75" s="52">
        <f t="shared" si="44"/>
        <v>25001</v>
      </c>
      <c r="K75" s="52">
        <f t="shared" si="23"/>
        <v>26000</v>
      </c>
      <c r="L75" s="53" t="s">
        <v>120</v>
      </c>
      <c r="M75" s="53">
        <v>25</v>
      </c>
      <c r="N75" s="55" t="s">
        <v>481</v>
      </c>
      <c r="O75" s="55" t="s">
        <v>477</v>
      </c>
      <c r="P75" s="52" t="str">
        <f t="shared" si="27"/>
        <v>breast=1</v>
      </c>
      <c r="R75" s="53">
        <f t="shared" si="30"/>
        <v>3</v>
      </c>
      <c r="S75" s="53">
        <f t="shared" si="31"/>
        <v>25001</v>
      </c>
      <c r="T75" s="53">
        <f t="shared" si="32"/>
        <v>26000</v>
      </c>
      <c r="U75" s="52" t="s">
        <v>520</v>
      </c>
      <c r="W75" s="52">
        <f t="shared" si="33"/>
        <v>3</v>
      </c>
      <c r="X75" s="52">
        <f t="shared" si="34"/>
        <v>25001</v>
      </c>
      <c r="Y75" s="52">
        <f t="shared" si="35"/>
        <v>26000</v>
      </c>
      <c r="Z75" s="52" t="str">
        <f t="shared" si="36"/>
        <v>fill_color=vvdblue</v>
      </c>
      <c r="AB75" s="53">
        <f t="shared" si="37"/>
        <v>3</v>
      </c>
      <c r="AC75" s="53">
        <f t="shared" si="38"/>
        <v>25001</v>
      </c>
      <c r="AD75" s="53">
        <f t="shared" si="39"/>
        <v>26000</v>
      </c>
      <c r="AE75" s="53" t="s">
        <v>120</v>
      </c>
      <c r="AF75" s="52" t="str">
        <f t="shared" si="28"/>
        <v>fda=0,cancer=1,txt=0,breast=1</v>
      </c>
      <c r="AH75" s="53">
        <f t="shared" si="40"/>
        <v>3</v>
      </c>
      <c r="AI75" s="53">
        <f t="shared" si="41"/>
        <v>25001</v>
      </c>
      <c r="AJ75" s="53">
        <f t="shared" si="42"/>
        <v>26000</v>
      </c>
      <c r="AK75" s="53">
        <f t="shared" si="29"/>
        <v>3.8474856681158909E-2</v>
      </c>
      <c r="AL75" s="52" t="str">
        <f t="shared" si="43"/>
        <v>txt=0</v>
      </c>
      <c r="AN75">
        <v>3.8474856681158909E-2</v>
      </c>
      <c r="AP75" t="s">
        <v>430</v>
      </c>
      <c r="AQ75">
        <v>0</v>
      </c>
    </row>
    <row r="76" spans="7:43" x14ac:dyDescent="0.25">
      <c r="G76" s="52"/>
      <c r="H76" s="52" t="s">
        <v>486</v>
      </c>
      <c r="I76" s="53">
        <v>3</v>
      </c>
      <c r="J76" s="52">
        <f t="shared" si="44"/>
        <v>26001</v>
      </c>
      <c r="K76" s="52">
        <f t="shared" si="23"/>
        <v>27000</v>
      </c>
      <c r="L76" s="53" t="s">
        <v>455</v>
      </c>
      <c r="M76" s="53">
        <v>25</v>
      </c>
      <c r="N76" s="55" t="s">
        <v>480</v>
      </c>
      <c r="O76" s="55" t="s">
        <v>477</v>
      </c>
      <c r="P76" s="52" t="str">
        <f t="shared" si="27"/>
        <v>breast=0</v>
      </c>
      <c r="R76" s="53">
        <f t="shared" si="30"/>
        <v>3</v>
      </c>
      <c r="S76" s="53">
        <f t="shared" si="31"/>
        <v>26001</v>
      </c>
      <c r="T76" s="53">
        <f t="shared" si="32"/>
        <v>27000</v>
      </c>
      <c r="U76" s="52" t="s">
        <v>521</v>
      </c>
      <c r="W76" s="52">
        <f t="shared" si="33"/>
        <v>3</v>
      </c>
      <c r="X76" s="52">
        <f t="shared" si="34"/>
        <v>26001</v>
      </c>
      <c r="Y76" s="52">
        <f t="shared" si="35"/>
        <v>27000</v>
      </c>
      <c r="Z76" s="52" t="str">
        <f t="shared" si="36"/>
        <v/>
      </c>
      <c r="AB76" s="53">
        <f t="shared" si="37"/>
        <v>3</v>
      </c>
      <c r="AC76" s="53">
        <f t="shared" si="38"/>
        <v>26001</v>
      </c>
      <c r="AD76" s="53">
        <f t="shared" si="39"/>
        <v>27000</v>
      </c>
      <c r="AE76" s="53" t="s">
        <v>455</v>
      </c>
      <c r="AF76" s="52" t="str">
        <f t="shared" si="28"/>
        <v>fda=1,cancer=1,txt=0,breast=0</v>
      </c>
      <c r="AH76" s="53">
        <f t="shared" si="40"/>
        <v>3</v>
      </c>
      <c r="AI76" s="53">
        <f t="shared" si="41"/>
        <v>26001</v>
      </c>
      <c r="AJ76" s="53">
        <f t="shared" si="42"/>
        <v>27000</v>
      </c>
      <c r="AK76" s="53">
        <f t="shared" si="29"/>
        <v>3.8474856681158909E-2</v>
      </c>
      <c r="AL76" s="52" t="str">
        <f t="shared" si="43"/>
        <v>txt=0</v>
      </c>
      <c r="AN76">
        <v>3.8474856681158909E-2</v>
      </c>
      <c r="AP76" t="s">
        <v>40</v>
      </c>
      <c r="AQ76">
        <v>0</v>
      </c>
    </row>
    <row r="77" spans="7:43" x14ac:dyDescent="0.25">
      <c r="G77" s="52"/>
      <c r="H77" s="52" t="s">
        <v>486</v>
      </c>
      <c r="I77" s="53">
        <v>3</v>
      </c>
      <c r="J77" s="52">
        <f t="shared" si="44"/>
        <v>27001</v>
      </c>
      <c r="K77" s="52">
        <f t="shared" ref="K77:K140" si="45">IF(I77 &lt;&gt; I76, 1000, K76+1000)</f>
        <v>28000</v>
      </c>
      <c r="L77" s="53" t="s">
        <v>461</v>
      </c>
      <c r="M77" s="53">
        <v>25</v>
      </c>
      <c r="N77" s="55" t="s">
        <v>480</v>
      </c>
      <c r="O77" s="55" t="s">
        <v>477</v>
      </c>
      <c r="P77" s="52" t="str">
        <f t="shared" si="27"/>
        <v>breast=0</v>
      </c>
      <c r="R77" s="53">
        <f t="shared" si="30"/>
        <v>3</v>
      </c>
      <c r="S77" s="53">
        <f t="shared" si="31"/>
        <v>27001</v>
      </c>
      <c r="T77" s="53">
        <f t="shared" si="32"/>
        <v>28000</v>
      </c>
      <c r="U77" s="52" t="s">
        <v>520</v>
      </c>
      <c r="W77" s="52">
        <f t="shared" si="33"/>
        <v>3</v>
      </c>
      <c r="X77" s="52">
        <f t="shared" si="34"/>
        <v>27001</v>
      </c>
      <c r="Y77" s="52">
        <f t="shared" si="35"/>
        <v>28000</v>
      </c>
      <c r="Z77" s="52" t="str">
        <f t="shared" si="36"/>
        <v/>
      </c>
      <c r="AB77" s="53">
        <f t="shared" si="37"/>
        <v>3</v>
      </c>
      <c r="AC77" s="53">
        <f t="shared" si="38"/>
        <v>27001</v>
      </c>
      <c r="AD77" s="53">
        <f t="shared" si="39"/>
        <v>28000</v>
      </c>
      <c r="AE77" s="53" t="s">
        <v>461</v>
      </c>
      <c r="AF77" s="52" t="str">
        <f t="shared" si="28"/>
        <v>fda=1,cancer=1,txt=0,breast=0</v>
      </c>
      <c r="AH77" s="53">
        <f t="shared" si="40"/>
        <v>3</v>
      </c>
      <c r="AI77" s="53">
        <f t="shared" si="41"/>
        <v>27001</v>
      </c>
      <c r="AJ77" s="53">
        <f t="shared" si="42"/>
        <v>28000</v>
      </c>
      <c r="AK77" s="53">
        <f t="shared" si="29"/>
        <v>3.8474856681158909E-2</v>
      </c>
      <c r="AL77" s="52" t="str">
        <f t="shared" si="43"/>
        <v>txt=0</v>
      </c>
      <c r="AN77">
        <v>3.8474856681158909E-2</v>
      </c>
      <c r="AP77" t="s">
        <v>569</v>
      </c>
      <c r="AQ77">
        <v>0</v>
      </c>
    </row>
    <row r="78" spans="7:43" x14ac:dyDescent="0.25">
      <c r="G78" s="52"/>
      <c r="H78" s="52" t="s">
        <v>486</v>
      </c>
      <c r="I78" s="53">
        <v>3</v>
      </c>
      <c r="J78" s="52">
        <f t="shared" si="44"/>
        <v>28001</v>
      </c>
      <c r="K78" s="52">
        <f t="shared" si="45"/>
        <v>29000</v>
      </c>
      <c r="L78" s="53" t="s">
        <v>462</v>
      </c>
      <c r="M78" s="53">
        <v>25</v>
      </c>
      <c r="N78" s="55" t="s">
        <v>480</v>
      </c>
      <c r="O78" s="55" t="s">
        <v>477</v>
      </c>
      <c r="P78" s="52" t="str">
        <f t="shared" si="27"/>
        <v>breast=0</v>
      </c>
      <c r="R78" s="53">
        <f t="shared" si="30"/>
        <v>3</v>
      </c>
      <c r="S78" s="53">
        <f t="shared" si="31"/>
        <v>28001</v>
      </c>
      <c r="T78" s="53">
        <f t="shared" si="32"/>
        <v>29000</v>
      </c>
      <c r="U78" s="52" t="s">
        <v>521</v>
      </c>
      <c r="W78" s="52">
        <f t="shared" si="33"/>
        <v>3</v>
      </c>
      <c r="X78" s="52">
        <f t="shared" si="34"/>
        <v>28001</v>
      </c>
      <c r="Y78" s="52">
        <f t="shared" si="35"/>
        <v>29000</v>
      </c>
      <c r="Z78" s="52" t="str">
        <f t="shared" si="36"/>
        <v/>
      </c>
      <c r="AB78" s="53">
        <f t="shared" si="37"/>
        <v>3</v>
      </c>
      <c r="AC78" s="53">
        <f t="shared" si="38"/>
        <v>28001</v>
      </c>
      <c r="AD78" s="53">
        <f t="shared" si="39"/>
        <v>29000</v>
      </c>
      <c r="AE78" s="53" t="s">
        <v>462</v>
      </c>
      <c r="AF78" s="52" t="str">
        <f t="shared" si="28"/>
        <v>fda=1,cancer=1,txt=0,breast=0</v>
      </c>
      <c r="AH78" s="53">
        <f t="shared" si="40"/>
        <v>3</v>
      </c>
      <c r="AI78" s="53">
        <f t="shared" si="41"/>
        <v>28001</v>
      </c>
      <c r="AJ78" s="53">
        <f t="shared" si="42"/>
        <v>29000</v>
      </c>
      <c r="AK78" s="53">
        <f t="shared" si="29"/>
        <v>3.8474856681158909E-2</v>
      </c>
      <c r="AL78" s="52" t="str">
        <f t="shared" si="43"/>
        <v>txt=0</v>
      </c>
      <c r="AN78">
        <v>3.8474856681158909E-2</v>
      </c>
      <c r="AP78" t="s">
        <v>570</v>
      </c>
      <c r="AQ78">
        <v>0</v>
      </c>
    </row>
    <row r="79" spans="7:43" x14ac:dyDescent="0.25">
      <c r="G79" s="52"/>
      <c r="H79" s="52" t="s">
        <v>486</v>
      </c>
      <c r="I79" s="53">
        <v>3</v>
      </c>
      <c r="J79" s="52">
        <f t="shared" si="44"/>
        <v>29001</v>
      </c>
      <c r="K79" s="52">
        <f t="shared" si="45"/>
        <v>30000</v>
      </c>
      <c r="L79" s="53" t="s">
        <v>467</v>
      </c>
      <c r="M79" s="53">
        <v>25</v>
      </c>
      <c r="N79" s="55" t="s">
        <v>480</v>
      </c>
      <c r="O79" s="55" t="s">
        <v>477</v>
      </c>
      <c r="P79" s="52" t="str">
        <f t="shared" si="27"/>
        <v>breast=0</v>
      </c>
      <c r="R79" s="53">
        <f t="shared" si="30"/>
        <v>3</v>
      </c>
      <c r="S79" s="53">
        <f t="shared" si="31"/>
        <v>29001</v>
      </c>
      <c r="T79" s="53">
        <f t="shared" si="32"/>
        <v>30000</v>
      </c>
      <c r="U79" s="52" t="s">
        <v>520</v>
      </c>
      <c r="W79" s="52">
        <f t="shared" si="33"/>
        <v>3</v>
      </c>
      <c r="X79" s="52">
        <f t="shared" si="34"/>
        <v>29001</v>
      </c>
      <c r="Y79" s="52">
        <f t="shared" si="35"/>
        <v>30000</v>
      </c>
      <c r="Z79" s="52" t="str">
        <f t="shared" si="36"/>
        <v/>
      </c>
      <c r="AB79" s="53">
        <f t="shared" si="37"/>
        <v>3</v>
      </c>
      <c r="AC79" s="53">
        <f t="shared" si="38"/>
        <v>29001</v>
      </c>
      <c r="AD79" s="53">
        <f t="shared" si="39"/>
        <v>30000</v>
      </c>
      <c r="AE79" s="53" t="s">
        <v>467</v>
      </c>
      <c r="AF79" s="52" t="str">
        <f t="shared" si="28"/>
        <v>fda=1,cancer=1,txt=0,breast=0</v>
      </c>
      <c r="AH79" s="53">
        <f t="shared" si="40"/>
        <v>3</v>
      </c>
      <c r="AI79" s="53">
        <f t="shared" si="41"/>
        <v>29001</v>
      </c>
      <c r="AJ79" s="53">
        <f t="shared" si="42"/>
        <v>30000</v>
      </c>
      <c r="AK79" s="53">
        <f t="shared" si="29"/>
        <v>3.8474856681158909E-2</v>
      </c>
      <c r="AL79" s="52" t="str">
        <f t="shared" si="43"/>
        <v>txt=0</v>
      </c>
      <c r="AN79">
        <v>3.8474856681158909E-2</v>
      </c>
      <c r="AP79" t="s">
        <v>536</v>
      </c>
      <c r="AQ79">
        <v>1</v>
      </c>
    </row>
    <row r="80" spans="7:43" x14ac:dyDescent="0.25">
      <c r="G80" s="52"/>
      <c r="H80" s="52" t="s">
        <v>486</v>
      </c>
      <c r="I80" s="53">
        <v>3</v>
      </c>
      <c r="J80" s="52">
        <f t="shared" si="44"/>
        <v>30001</v>
      </c>
      <c r="K80" s="52">
        <f t="shared" si="45"/>
        <v>31000</v>
      </c>
      <c r="L80" s="53" t="s">
        <v>124</v>
      </c>
      <c r="M80" s="53">
        <v>25</v>
      </c>
      <c r="N80" s="55" t="s">
        <v>481</v>
      </c>
      <c r="O80" s="55" t="s">
        <v>477</v>
      </c>
      <c r="P80" s="52" t="str">
        <f t="shared" si="27"/>
        <v>breast=0</v>
      </c>
      <c r="R80" s="53">
        <f t="shared" si="30"/>
        <v>3</v>
      </c>
      <c r="S80" s="53">
        <f t="shared" si="31"/>
        <v>30001</v>
      </c>
      <c r="T80" s="53">
        <f t="shared" si="32"/>
        <v>31000</v>
      </c>
      <c r="U80" s="52" t="s">
        <v>521</v>
      </c>
      <c r="W80" s="52">
        <f t="shared" si="33"/>
        <v>3</v>
      </c>
      <c r="X80" s="52">
        <f t="shared" si="34"/>
        <v>30001</v>
      </c>
      <c r="Y80" s="52">
        <f t="shared" si="35"/>
        <v>31000</v>
      </c>
      <c r="Z80" s="52" t="str">
        <f t="shared" si="36"/>
        <v/>
      </c>
      <c r="AB80" s="53">
        <f t="shared" si="37"/>
        <v>3</v>
      </c>
      <c r="AC80" s="53">
        <f t="shared" si="38"/>
        <v>30001</v>
      </c>
      <c r="AD80" s="53">
        <f t="shared" si="39"/>
        <v>31000</v>
      </c>
      <c r="AE80" s="53" t="s">
        <v>124</v>
      </c>
      <c r="AF80" s="52" t="str">
        <f t="shared" si="28"/>
        <v>fda=0,cancer=1,txt=0,breast=0</v>
      </c>
      <c r="AH80" s="53">
        <f t="shared" si="40"/>
        <v>3</v>
      </c>
      <c r="AI80" s="53">
        <f t="shared" si="41"/>
        <v>30001</v>
      </c>
      <c r="AJ80" s="53">
        <f t="shared" si="42"/>
        <v>31000</v>
      </c>
      <c r="AK80" s="53">
        <f t="shared" si="29"/>
        <v>3.8474856681158909E-2</v>
      </c>
      <c r="AL80" s="52" t="str">
        <f t="shared" si="43"/>
        <v>txt=0</v>
      </c>
      <c r="AN80">
        <v>3.8474856681158909E-2</v>
      </c>
      <c r="AP80" t="s">
        <v>433</v>
      </c>
      <c r="AQ80">
        <v>0</v>
      </c>
    </row>
    <row r="81" spans="7:43" x14ac:dyDescent="0.25">
      <c r="G81" s="52"/>
      <c r="H81" s="52" t="s">
        <v>488</v>
      </c>
      <c r="I81" s="53">
        <v>4</v>
      </c>
      <c r="J81" s="52">
        <f t="shared" si="44"/>
        <v>0</v>
      </c>
      <c r="K81" s="52">
        <f t="shared" si="45"/>
        <v>1000</v>
      </c>
      <c r="L81" s="53" t="s">
        <v>337</v>
      </c>
      <c r="M81" s="53">
        <v>25</v>
      </c>
      <c r="N81" s="55" t="s">
        <v>480</v>
      </c>
      <c r="O81" s="55" t="s">
        <v>477</v>
      </c>
      <c r="P81" s="52" t="str">
        <f t="shared" si="27"/>
        <v>breast=0</v>
      </c>
      <c r="R81" s="53">
        <f t="shared" si="30"/>
        <v>4</v>
      </c>
      <c r="S81" s="53">
        <f t="shared" si="31"/>
        <v>0</v>
      </c>
      <c r="T81" s="53">
        <f t="shared" si="32"/>
        <v>1000</v>
      </c>
      <c r="U81" s="52" t="s">
        <v>520</v>
      </c>
      <c r="W81" s="52">
        <f t="shared" si="33"/>
        <v>4</v>
      </c>
      <c r="X81" s="52">
        <f t="shared" si="34"/>
        <v>0</v>
      </c>
      <c r="Y81" s="52">
        <f t="shared" si="35"/>
        <v>1000</v>
      </c>
      <c r="Z81" s="52" t="str">
        <f t="shared" si="36"/>
        <v/>
      </c>
      <c r="AB81" s="53">
        <f t="shared" si="37"/>
        <v>4</v>
      </c>
      <c r="AC81" s="53">
        <f t="shared" si="38"/>
        <v>0</v>
      </c>
      <c r="AD81" s="53">
        <f t="shared" si="39"/>
        <v>1000</v>
      </c>
      <c r="AE81" s="53" t="s">
        <v>337</v>
      </c>
      <c r="AF81" s="52" t="str">
        <f t="shared" si="28"/>
        <v>fda=1,cancer=1,txt=0,breast=0</v>
      </c>
      <c r="AH81" s="53">
        <f t="shared" si="40"/>
        <v>4</v>
      </c>
      <c r="AI81" s="53">
        <f t="shared" si="41"/>
        <v>0</v>
      </c>
      <c r="AJ81" s="53">
        <f t="shared" si="42"/>
        <v>1000</v>
      </c>
      <c r="AK81" s="53">
        <f t="shared" si="29"/>
        <v>3.8474856681158909E-2</v>
      </c>
      <c r="AL81" s="52" t="str">
        <f t="shared" si="43"/>
        <v>txt=0</v>
      </c>
      <c r="AN81">
        <v>3.8474856681158909E-2</v>
      </c>
      <c r="AP81" t="s">
        <v>110</v>
      </c>
      <c r="AQ81">
        <v>1</v>
      </c>
    </row>
    <row r="82" spans="7:43" x14ac:dyDescent="0.25">
      <c r="G82" s="52"/>
      <c r="H82" s="52" t="s">
        <v>488</v>
      </c>
      <c r="I82" s="53">
        <v>4</v>
      </c>
      <c r="J82" s="52">
        <f t="shared" si="44"/>
        <v>1001</v>
      </c>
      <c r="K82" s="52">
        <f t="shared" si="45"/>
        <v>2000</v>
      </c>
      <c r="L82" s="53" t="s">
        <v>440</v>
      </c>
      <c r="M82" s="53">
        <v>25</v>
      </c>
      <c r="N82" s="55" t="s">
        <v>480</v>
      </c>
      <c r="O82" s="55" t="s">
        <v>478</v>
      </c>
      <c r="P82" s="52" t="str">
        <f t="shared" si="27"/>
        <v>breast=0</v>
      </c>
      <c r="R82" s="53">
        <f t="shared" si="30"/>
        <v>4</v>
      </c>
      <c r="S82" s="53">
        <f t="shared" si="31"/>
        <v>1001</v>
      </c>
      <c r="T82" s="53">
        <f t="shared" si="32"/>
        <v>2000</v>
      </c>
      <c r="U82" s="52" t="s">
        <v>521</v>
      </c>
      <c r="W82" s="52">
        <f t="shared" si="33"/>
        <v>4</v>
      </c>
      <c r="X82" s="52">
        <f t="shared" si="34"/>
        <v>1001</v>
      </c>
      <c r="Y82" s="52">
        <f t="shared" si="35"/>
        <v>2000</v>
      </c>
      <c r="Z82" s="52" t="str">
        <f t="shared" si="36"/>
        <v/>
      </c>
      <c r="AB82" s="53">
        <f t="shared" si="37"/>
        <v>4</v>
      </c>
      <c r="AC82" s="53">
        <f t="shared" si="38"/>
        <v>1001</v>
      </c>
      <c r="AD82" s="53">
        <f t="shared" si="39"/>
        <v>2000</v>
      </c>
      <c r="AE82" s="53" t="s">
        <v>440</v>
      </c>
      <c r="AF82" s="52" t="str">
        <f t="shared" si="28"/>
        <v>fda=1,cancer=0,txt=0,breast=0</v>
      </c>
      <c r="AH82" s="53">
        <f t="shared" si="40"/>
        <v>4</v>
      </c>
      <c r="AI82" s="53">
        <f t="shared" si="41"/>
        <v>1001</v>
      </c>
      <c r="AJ82" s="53">
        <f t="shared" si="42"/>
        <v>2000</v>
      </c>
      <c r="AK82" s="53">
        <f t="shared" si="29"/>
        <v>3.8474856681158909E-2</v>
      </c>
      <c r="AL82" s="52" t="str">
        <f t="shared" si="43"/>
        <v>txt=0</v>
      </c>
      <c r="AN82">
        <v>3.8474856681158909E-2</v>
      </c>
      <c r="AP82" t="s">
        <v>434</v>
      </c>
      <c r="AQ82">
        <v>0</v>
      </c>
    </row>
    <row r="83" spans="7:43" x14ac:dyDescent="0.25">
      <c r="G83" s="52"/>
      <c r="H83" s="52" t="s">
        <v>488</v>
      </c>
      <c r="I83" s="53">
        <v>4</v>
      </c>
      <c r="J83" s="52">
        <f t="shared" si="44"/>
        <v>2001</v>
      </c>
      <c r="K83" s="52">
        <f t="shared" si="45"/>
        <v>3000</v>
      </c>
      <c r="L83" s="53" t="s">
        <v>456</v>
      </c>
      <c r="M83" s="53">
        <v>25</v>
      </c>
      <c r="N83" s="55" t="s">
        <v>480</v>
      </c>
      <c r="O83" s="55" t="s">
        <v>477</v>
      </c>
      <c r="P83" s="52" t="str">
        <f t="shared" si="27"/>
        <v>breast=0</v>
      </c>
      <c r="R83" s="53">
        <f t="shared" si="30"/>
        <v>4</v>
      </c>
      <c r="S83" s="53">
        <f t="shared" si="31"/>
        <v>2001</v>
      </c>
      <c r="T83" s="53">
        <f t="shared" si="32"/>
        <v>3000</v>
      </c>
      <c r="U83" s="52" t="s">
        <v>520</v>
      </c>
      <c r="W83" s="52">
        <f t="shared" si="33"/>
        <v>4</v>
      </c>
      <c r="X83" s="52">
        <f t="shared" si="34"/>
        <v>2001</v>
      </c>
      <c r="Y83" s="52">
        <f t="shared" si="35"/>
        <v>3000</v>
      </c>
      <c r="Z83" s="52" t="str">
        <f t="shared" si="36"/>
        <v/>
      </c>
      <c r="AB83" s="53">
        <f t="shared" si="37"/>
        <v>4</v>
      </c>
      <c r="AC83" s="53">
        <f t="shared" si="38"/>
        <v>2001</v>
      </c>
      <c r="AD83" s="53">
        <f t="shared" si="39"/>
        <v>3000</v>
      </c>
      <c r="AE83" s="53" t="s">
        <v>456</v>
      </c>
      <c r="AF83" s="52" t="str">
        <f t="shared" si="28"/>
        <v>fda=1,cancer=1,txt=0,breast=0</v>
      </c>
      <c r="AH83" s="53">
        <f t="shared" si="40"/>
        <v>4</v>
      </c>
      <c r="AI83" s="53">
        <f t="shared" si="41"/>
        <v>2001</v>
      </c>
      <c r="AJ83" s="53">
        <f t="shared" si="42"/>
        <v>3000</v>
      </c>
      <c r="AK83" s="53">
        <f t="shared" si="29"/>
        <v>3.8474856681158909E-2</v>
      </c>
      <c r="AL83" s="52" t="str">
        <f t="shared" si="43"/>
        <v>txt=0</v>
      </c>
      <c r="AN83">
        <v>3.8474856681158909E-2</v>
      </c>
      <c r="AP83" t="s">
        <v>435</v>
      </c>
      <c r="AQ83">
        <v>1</v>
      </c>
    </row>
    <row r="84" spans="7:43" x14ac:dyDescent="0.25">
      <c r="G84" s="52"/>
      <c r="H84" s="52" t="s">
        <v>488</v>
      </c>
      <c r="I84" s="53">
        <v>4</v>
      </c>
      <c r="J84" s="52">
        <f t="shared" si="44"/>
        <v>3001</v>
      </c>
      <c r="K84" s="52">
        <f t="shared" si="45"/>
        <v>4000</v>
      </c>
      <c r="L84" s="53" t="s">
        <v>355</v>
      </c>
      <c r="M84" s="53">
        <v>25</v>
      </c>
      <c r="N84" s="55" t="s">
        <v>480</v>
      </c>
      <c r="O84" s="55" t="s">
        <v>478</v>
      </c>
      <c r="P84" s="52" t="str">
        <f t="shared" si="27"/>
        <v>breast=0</v>
      </c>
      <c r="R84" s="53">
        <f t="shared" si="30"/>
        <v>4</v>
      </c>
      <c r="S84" s="53">
        <f t="shared" si="31"/>
        <v>3001</v>
      </c>
      <c r="T84" s="53">
        <f t="shared" si="32"/>
        <v>4000</v>
      </c>
      <c r="U84" s="52" t="s">
        <v>521</v>
      </c>
      <c r="W84" s="52">
        <f t="shared" si="33"/>
        <v>4</v>
      </c>
      <c r="X84" s="52">
        <f t="shared" si="34"/>
        <v>3001</v>
      </c>
      <c r="Y84" s="52">
        <f t="shared" si="35"/>
        <v>4000</v>
      </c>
      <c r="Z84" s="52" t="str">
        <f t="shared" si="36"/>
        <v/>
      </c>
      <c r="AB84" s="53">
        <f t="shared" si="37"/>
        <v>4</v>
      </c>
      <c r="AC84" s="53">
        <f t="shared" si="38"/>
        <v>3001</v>
      </c>
      <c r="AD84" s="53">
        <f t="shared" si="39"/>
        <v>4000</v>
      </c>
      <c r="AE84" s="53" t="s">
        <v>355</v>
      </c>
      <c r="AF84" s="52" t="str">
        <f t="shared" si="28"/>
        <v>fda=1,cancer=0,txt=0,breast=0</v>
      </c>
      <c r="AH84" s="53">
        <f t="shared" si="40"/>
        <v>4</v>
      </c>
      <c r="AI84" s="53">
        <f t="shared" si="41"/>
        <v>3001</v>
      </c>
      <c r="AJ84" s="53">
        <f t="shared" si="42"/>
        <v>4000</v>
      </c>
      <c r="AK84" s="53">
        <f t="shared" si="29"/>
        <v>3.8474856681158909E-2</v>
      </c>
      <c r="AL84" s="52" t="str">
        <f t="shared" si="43"/>
        <v>txt=0</v>
      </c>
      <c r="AN84">
        <v>3.8474856681158909E-2</v>
      </c>
      <c r="AP84" t="s">
        <v>436</v>
      </c>
      <c r="AQ84">
        <v>0</v>
      </c>
    </row>
    <row r="85" spans="7:43" x14ac:dyDescent="0.25">
      <c r="G85" s="52"/>
      <c r="H85" s="52" t="s">
        <v>488</v>
      </c>
      <c r="I85" s="53">
        <v>4</v>
      </c>
      <c r="J85" s="52">
        <f t="shared" si="44"/>
        <v>4001</v>
      </c>
      <c r="K85" s="52">
        <f t="shared" si="45"/>
        <v>5000</v>
      </c>
      <c r="L85" s="53" t="s">
        <v>459</v>
      </c>
      <c r="M85" s="53">
        <v>25</v>
      </c>
      <c r="N85" s="55" t="s">
        <v>481</v>
      </c>
      <c r="O85" s="55" t="s">
        <v>477</v>
      </c>
      <c r="P85" s="52" t="str">
        <f t="shared" si="27"/>
        <v>breast=0</v>
      </c>
      <c r="R85" s="53">
        <f t="shared" si="30"/>
        <v>4</v>
      </c>
      <c r="S85" s="53">
        <f t="shared" si="31"/>
        <v>4001</v>
      </c>
      <c r="T85" s="53">
        <f t="shared" si="32"/>
        <v>5000</v>
      </c>
      <c r="U85" s="52" t="s">
        <v>520</v>
      </c>
      <c r="W85" s="52">
        <f t="shared" si="33"/>
        <v>4</v>
      </c>
      <c r="X85" s="52">
        <f t="shared" si="34"/>
        <v>4001</v>
      </c>
      <c r="Y85" s="52">
        <f t="shared" si="35"/>
        <v>5000</v>
      </c>
      <c r="Z85" s="52" t="str">
        <f t="shared" si="36"/>
        <v/>
      </c>
      <c r="AB85" s="53">
        <f t="shared" si="37"/>
        <v>4</v>
      </c>
      <c r="AC85" s="53">
        <f t="shared" si="38"/>
        <v>4001</v>
      </c>
      <c r="AD85" s="53">
        <f t="shared" si="39"/>
        <v>5000</v>
      </c>
      <c r="AE85" s="53" t="s">
        <v>459</v>
      </c>
      <c r="AF85" s="52" t="str">
        <f t="shared" si="28"/>
        <v>fda=0,cancer=1,txt=0,breast=0</v>
      </c>
      <c r="AH85" s="53">
        <f t="shared" si="40"/>
        <v>4</v>
      </c>
      <c r="AI85" s="53">
        <f t="shared" si="41"/>
        <v>4001</v>
      </c>
      <c r="AJ85" s="53">
        <f t="shared" si="42"/>
        <v>5000</v>
      </c>
      <c r="AK85" s="53">
        <f t="shared" si="29"/>
        <v>3.8474856681158909E-2</v>
      </c>
      <c r="AL85" s="52" t="str">
        <f t="shared" si="43"/>
        <v>txt=0</v>
      </c>
      <c r="AN85">
        <v>3.8474856681158909E-2</v>
      </c>
      <c r="AP85" t="s">
        <v>571</v>
      </c>
      <c r="AQ85">
        <v>1</v>
      </c>
    </row>
    <row r="86" spans="7:43" x14ac:dyDescent="0.25">
      <c r="G86" s="52"/>
      <c r="H86" s="52" t="s">
        <v>485</v>
      </c>
      <c r="I86" s="53">
        <v>5</v>
      </c>
      <c r="J86" s="52">
        <f t="shared" si="44"/>
        <v>0</v>
      </c>
      <c r="K86" s="52">
        <f t="shared" si="45"/>
        <v>1000</v>
      </c>
      <c r="L86" s="53" t="s">
        <v>397</v>
      </c>
      <c r="M86" s="53">
        <v>7.6</v>
      </c>
      <c r="N86" s="55" t="s">
        <v>480</v>
      </c>
      <c r="O86" s="55" t="s">
        <v>478</v>
      </c>
      <c r="P86" s="52" t="str">
        <f t="shared" si="27"/>
        <v>breast=0</v>
      </c>
      <c r="R86" s="53">
        <f t="shared" si="30"/>
        <v>5</v>
      </c>
      <c r="S86" s="53">
        <f t="shared" si="31"/>
        <v>0</v>
      </c>
      <c r="T86" s="53">
        <f t="shared" si="32"/>
        <v>1000</v>
      </c>
      <c r="U86" s="52" t="s">
        <v>521</v>
      </c>
      <c r="W86" s="52">
        <f t="shared" si="33"/>
        <v>5</v>
      </c>
      <c r="X86" s="52">
        <f t="shared" si="34"/>
        <v>0</v>
      </c>
      <c r="Y86" s="52">
        <f t="shared" si="35"/>
        <v>1000</v>
      </c>
      <c r="Z86" s="52" t="str">
        <f t="shared" si="36"/>
        <v/>
      </c>
      <c r="AB86" s="53">
        <f t="shared" si="37"/>
        <v>5</v>
      </c>
      <c r="AC86" s="53">
        <f t="shared" si="38"/>
        <v>0</v>
      </c>
      <c r="AD86" s="53">
        <f t="shared" si="39"/>
        <v>1000</v>
      </c>
      <c r="AE86" s="53" t="s">
        <v>397</v>
      </c>
      <c r="AF86" s="52" t="str">
        <f t="shared" si="28"/>
        <v>fda=1,cancer=0,txt=1,breast=0</v>
      </c>
      <c r="AH86" s="53">
        <f t="shared" si="40"/>
        <v>5</v>
      </c>
      <c r="AI86" s="53">
        <f t="shared" si="41"/>
        <v>0</v>
      </c>
      <c r="AJ86" s="53">
        <f t="shared" si="42"/>
        <v>1000</v>
      </c>
      <c r="AK86" s="53">
        <f t="shared" si="29"/>
        <v>0.7079373629333231</v>
      </c>
      <c r="AL86" s="52" t="str">
        <f t="shared" si="43"/>
        <v>txt=1</v>
      </c>
      <c r="AN86">
        <v>3.8474856681158909E-2</v>
      </c>
      <c r="AP86" t="s">
        <v>572</v>
      </c>
      <c r="AQ86">
        <v>0</v>
      </c>
    </row>
    <row r="87" spans="7:43" x14ac:dyDescent="0.25">
      <c r="G87" s="52"/>
      <c r="H87" s="52" t="s">
        <v>485</v>
      </c>
      <c r="I87" s="53">
        <v>5</v>
      </c>
      <c r="J87" s="52">
        <f t="shared" si="44"/>
        <v>1001</v>
      </c>
      <c r="K87" s="52">
        <f t="shared" si="45"/>
        <v>2000</v>
      </c>
      <c r="L87" s="53" t="s">
        <v>405</v>
      </c>
      <c r="M87" s="53">
        <v>25</v>
      </c>
      <c r="N87" s="55" t="s">
        <v>481</v>
      </c>
      <c r="O87" s="55" t="s">
        <v>477</v>
      </c>
      <c r="P87" s="52" t="str">
        <f t="shared" si="27"/>
        <v>breast=0</v>
      </c>
      <c r="R87" s="53">
        <f t="shared" si="30"/>
        <v>5</v>
      </c>
      <c r="S87" s="53">
        <f t="shared" si="31"/>
        <v>1001</v>
      </c>
      <c r="T87" s="53">
        <f t="shared" si="32"/>
        <v>2000</v>
      </c>
      <c r="U87" s="52" t="s">
        <v>520</v>
      </c>
      <c r="W87" s="52">
        <f t="shared" si="33"/>
        <v>5</v>
      </c>
      <c r="X87" s="52">
        <f t="shared" si="34"/>
        <v>1001</v>
      </c>
      <c r="Y87" s="52">
        <f t="shared" si="35"/>
        <v>2000</v>
      </c>
      <c r="Z87" s="52" t="str">
        <f t="shared" si="36"/>
        <v/>
      </c>
      <c r="AB87" s="53">
        <f t="shared" si="37"/>
        <v>5</v>
      </c>
      <c r="AC87" s="53">
        <f t="shared" si="38"/>
        <v>1001</v>
      </c>
      <c r="AD87" s="53">
        <f t="shared" si="39"/>
        <v>2000</v>
      </c>
      <c r="AE87" s="53" t="s">
        <v>405</v>
      </c>
      <c r="AF87" s="52" t="str">
        <f t="shared" si="28"/>
        <v>fda=0,cancer=1,txt=0,breast=0</v>
      </c>
      <c r="AH87" s="53">
        <f t="shared" si="40"/>
        <v>5</v>
      </c>
      <c r="AI87" s="53">
        <f t="shared" si="41"/>
        <v>1001</v>
      </c>
      <c r="AJ87" s="53">
        <f t="shared" si="42"/>
        <v>2000</v>
      </c>
      <c r="AK87" s="53">
        <f t="shared" si="29"/>
        <v>3.8474856681158909E-2</v>
      </c>
      <c r="AL87" s="52" t="str">
        <f t="shared" si="43"/>
        <v>txt=0</v>
      </c>
      <c r="AN87">
        <v>3.8474856681158909E-2</v>
      </c>
      <c r="AP87" t="s">
        <v>109</v>
      </c>
      <c r="AQ87">
        <v>1</v>
      </c>
    </row>
    <row r="88" spans="7:43" x14ac:dyDescent="0.25">
      <c r="G88" s="52"/>
      <c r="H88" s="52" t="s">
        <v>485</v>
      </c>
      <c r="I88" s="53">
        <v>5</v>
      </c>
      <c r="J88" s="52">
        <f t="shared" si="44"/>
        <v>2001</v>
      </c>
      <c r="K88" s="52">
        <f t="shared" si="45"/>
        <v>3000</v>
      </c>
      <c r="L88" s="53" t="s">
        <v>432</v>
      </c>
      <c r="M88" s="53">
        <v>25</v>
      </c>
      <c r="N88" s="55" t="s">
        <v>480</v>
      </c>
      <c r="O88" s="55" t="s">
        <v>478</v>
      </c>
      <c r="P88" s="52" t="str">
        <f t="shared" si="27"/>
        <v>breast=0</v>
      </c>
      <c r="R88" s="53">
        <f t="shared" si="30"/>
        <v>5</v>
      </c>
      <c r="S88" s="53">
        <f t="shared" si="31"/>
        <v>2001</v>
      </c>
      <c r="T88" s="53">
        <f t="shared" si="32"/>
        <v>3000</v>
      </c>
      <c r="U88" s="52" t="s">
        <v>521</v>
      </c>
      <c r="W88" s="52">
        <f t="shared" si="33"/>
        <v>5</v>
      </c>
      <c r="X88" s="52">
        <f t="shared" si="34"/>
        <v>2001</v>
      </c>
      <c r="Y88" s="52">
        <f t="shared" si="35"/>
        <v>3000</v>
      </c>
      <c r="Z88" s="52" t="str">
        <f t="shared" si="36"/>
        <v/>
      </c>
      <c r="AB88" s="53">
        <f t="shared" si="37"/>
        <v>5</v>
      </c>
      <c r="AC88" s="53">
        <f t="shared" si="38"/>
        <v>2001</v>
      </c>
      <c r="AD88" s="53">
        <f t="shared" si="39"/>
        <v>3000</v>
      </c>
      <c r="AE88" s="53" t="s">
        <v>432</v>
      </c>
      <c r="AF88" s="52" t="str">
        <f t="shared" si="28"/>
        <v>fda=1,cancer=0,txt=0,breast=0</v>
      </c>
      <c r="AH88" s="53">
        <f t="shared" si="40"/>
        <v>5</v>
      </c>
      <c r="AI88" s="53">
        <f t="shared" si="41"/>
        <v>2001</v>
      </c>
      <c r="AJ88" s="53">
        <f t="shared" si="42"/>
        <v>3000</v>
      </c>
      <c r="AK88" s="53">
        <f t="shared" si="29"/>
        <v>3.8474856681158909E-2</v>
      </c>
      <c r="AL88" s="52" t="str">
        <f t="shared" si="43"/>
        <v>txt=0</v>
      </c>
      <c r="AN88">
        <v>3.8474856681158909E-2</v>
      </c>
      <c r="AP88" t="s">
        <v>573</v>
      </c>
      <c r="AQ88">
        <v>1</v>
      </c>
    </row>
    <row r="89" spans="7:43" x14ac:dyDescent="0.25">
      <c r="G89" s="52"/>
      <c r="H89" s="52" t="s">
        <v>485</v>
      </c>
      <c r="I89" s="53">
        <v>5</v>
      </c>
      <c r="J89" s="52">
        <f t="shared" si="44"/>
        <v>3001</v>
      </c>
      <c r="K89" s="52">
        <f t="shared" si="45"/>
        <v>4000</v>
      </c>
      <c r="L89" s="53" t="s">
        <v>138</v>
      </c>
      <c r="M89" s="53">
        <v>25</v>
      </c>
      <c r="N89" s="55" t="s">
        <v>480</v>
      </c>
      <c r="O89" s="55" t="s">
        <v>478</v>
      </c>
      <c r="P89" s="52" t="str">
        <f t="shared" si="27"/>
        <v>breast=0</v>
      </c>
      <c r="R89" s="53">
        <f t="shared" si="30"/>
        <v>5</v>
      </c>
      <c r="S89" s="53">
        <f t="shared" si="31"/>
        <v>3001</v>
      </c>
      <c r="T89" s="53">
        <f t="shared" si="32"/>
        <v>4000</v>
      </c>
      <c r="U89" s="52" t="s">
        <v>520</v>
      </c>
      <c r="W89" s="52">
        <f t="shared" si="33"/>
        <v>5</v>
      </c>
      <c r="X89" s="52">
        <f t="shared" si="34"/>
        <v>3001</v>
      </c>
      <c r="Y89" s="52">
        <f t="shared" si="35"/>
        <v>4000</v>
      </c>
      <c r="Z89" s="52" t="str">
        <f t="shared" si="36"/>
        <v/>
      </c>
      <c r="AB89" s="53">
        <f t="shared" si="37"/>
        <v>5</v>
      </c>
      <c r="AC89" s="53">
        <f t="shared" si="38"/>
        <v>3001</v>
      </c>
      <c r="AD89" s="53">
        <f t="shared" si="39"/>
        <v>4000</v>
      </c>
      <c r="AE89" s="53" t="s">
        <v>138</v>
      </c>
      <c r="AF89" s="52" t="str">
        <f t="shared" si="28"/>
        <v>fda=1,cancer=0,txt=0,breast=0</v>
      </c>
      <c r="AH89" s="53">
        <f t="shared" si="40"/>
        <v>5</v>
      </c>
      <c r="AI89" s="53">
        <f t="shared" si="41"/>
        <v>3001</v>
      </c>
      <c r="AJ89" s="53">
        <f t="shared" si="42"/>
        <v>4000</v>
      </c>
      <c r="AK89" s="53">
        <f t="shared" si="29"/>
        <v>3.8474856681158909E-2</v>
      </c>
      <c r="AL89" s="52" t="str">
        <f t="shared" si="43"/>
        <v>txt=0</v>
      </c>
      <c r="AN89">
        <v>3.8474856681158909E-2</v>
      </c>
      <c r="AP89" t="s">
        <v>574</v>
      </c>
      <c r="AQ89">
        <v>0</v>
      </c>
    </row>
    <row r="90" spans="7:43" x14ac:dyDescent="0.25">
      <c r="G90" s="52"/>
      <c r="H90" s="52" t="s">
        <v>485</v>
      </c>
      <c r="I90" s="53">
        <v>5</v>
      </c>
      <c r="J90" s="52">
        <f t="shared" si="44"/>
        <v>4001</v>
      </c>
      <c r="K90" s="52">
        <f t="shared" si="45"/>
        <v>5000</v>
      </c>
      <c r="L90" s="53" t="s">
        <v>359</v>
      </c>
      <c r="M90" s="53">
        <v>25</v>
      </c>
      <c r="N90" s="55" t="s">
        <v>480</v>
      </c>
      <c r="O90" s="55" t="s">
        <v>478</v>
      </c>
      <c r="P90" s="52" t="str">
        <f t="shared" si="27"/>
        <v>breast=0</v>
      </c>
      <c r="R90" s="53">
        <f t="shared" si="30"/>
        <v>5</v>
      </c>
      <c r="S90" s="53">
        <f t="shared" si="31"/>
        <v>4001</v>
      </c>
      <c r="T90" s="53">
        <f t="shared" si="32"/>
        <v>5000</v>
      </c>
      <c r="U90" s="52" t="s">
        <v>521</v>
      </c>
      <c r="W90" s="52">
        <f t="shared" si="33"/>
        <v>5</v>
      </c>
      <c r="X90" s="52">
        <f t="shared" si="34"/>
        <v>4001</v>
      </c>
      <c r="Y90" s="52">
        <f t="shared" si="35"/>
        <v>5000</v>
      </c>
      <c r="Z90" s="52" t="str">
        <f t="shared" si="36"/>
        <v/>
      </c>
      <c r="AB90" s="53">
        <f t="shared" si="37"/>
        <v>5</v>
      </c>
      <c r="AC90" s="53">
        <f t="shared" si="38"/>
        <v>4001</v>
      </c>
      <c r="AD90" s="53">
        <f t="shared" si="39"/>
        <v>5000</v>
      </c>
      <c r="AE90" s="53" t="s">
        <v>359</v>
      </c>
      <c r="AF90" s="52" t="str">
        <f t="shared" si="28"/>
        <v>fda=1,cancer=0,txt=0,breast=0</v>
      </c>
      <c r="AH90" s="53">
        <f t="shared" si="40"/>
        <v>5</v>
      </c>
      <c r="AI90" s="53">
        <f t="shared" si="41"/>
        <v>4001</v>
      </c>
      <c r="AJ90" s="53">
        <f t="shared" si="42"/>
        <v>5000</v>
      </c>
      <c r="AK90" s="53">
        <f t="shared" si="29"/>
        <v>3.8474856681158909E-2</v>
      </c>
      <c r="AL90" s="52" t="str">
        <f t="shared" si="43"/>
        <v>txt=0</v>
      </c>
      <c r="AN90">
        <v>3.8474856681158909E-2</v>
      </c>
      <c r="AP90" t="s">
        <v>537</v>
      </c>
      <c r="AQ90">
        <v>0</v>
      </c>
    </row>
    <row r="91" spans="7:43" x14ac:dyDescent="0.25">
      <c r="G91" s="52"/>
      <c r="H91" s="52" t="s">
        <v>485</v>
      </c>
      <c r="I91" s="53">
        <v>5</v>
      </c>
      <c r="J91" s="52">
        <f t="shared" si="44"/>
        <v>5001</v>
      </c>
      <c r="K91" s="52">
        <f t="shared" si="45"/>
        <v>6000</v>
      </c>
      <c r="L91" s="53" t="s">
        <v>150</v>
      </c>
      <c r="M91" s="53">
        <v>25</v>
      </c>
      <c r="N91" s="55" t="s">
        <v>480</v>
      </c>
      <c r="O91" s="55" t="s">
        <v>478</v>
      </c>
      <c r="P91" s="52" t="str">
        <f t="shared" si="27"/>
        <v>breast=0</v>
      </c>
      <c r="R91" s="53">
        <f t="shared" si="30"/>
        <v>5</v>
      </c>
      <c r="S91" s="53">
        <f t="shared" si="31"/>
        <v>5001</v>
      </c>
      <c r="T91" s="53">
        <f t="shared" si="32"/>
        <v>6000</v>
      </c>
      <c r="U91" s="52" t="s">
        <v>520</v>
      </c>
      <c r="W91" s="52">
        <f t="shared" si="33"/>
        <v>5</v>
      </c>
      <c r="X91" s="52">
        <f t="shared" si="34"/>
        <v>5001</v>
      </c>
      <c r="Y91" s="52">
        <f t="shared" si="35"/>
        <v>6000</v>
      </c>
      <c r="Z91" s="52" t="str">
        <f t="shared" si="36"/>
        <v/>
      </c>
      <c r="AB91" s="53">
        <f t="shared" si="37"/>
        <v>5</v>
      </c>
      <c r="AC91" s="53">
        <f t="shared" si="38"/>
        <v>5001</v>
      </c>
      <c r="AD91" s="53">
        <f t="shared" si="39"/>
        <v>6000</v>
      </c>
      <c r="AE91" s="53" t="s">
        <v>150</v>
      </c>
      <c r="AF91" s="52" t="str">
        <f t="shared" si="28"/>
        <v>fda=1,cancer=0,txt=0,breast=0</v>
      </c>
      <c r="AH91" s="53">
        <f t="shared" si="40"/>
        <v>5</v>
      </c>
      <c r="AI91" s="53">
        <f t="shared" si="41"/>
        <v>5001</v>
      </c>
      <c r="AJ91" s="53">
        <f t="shared" si="42"/>
        <v>6000</v>
      </c>
      <c r="AK91" s="53">
        <f t="shared" si="29"/>
        <v>3.8474856681158909E-2</v>
      </c>
      <c r="AL91" s="52" t="str">
        <f t="shared" si="43"/>
        <v>txt=0</v>
      </c>
      <c r="AN91">
        <v>3.8474856681158909E-2</v>
      </c>
      <c r="AP91" t="s">
        <v>575</v>
      </c>
      <c r="AQ91">
        <v>0</v>
      </c>
    </row>
    <row r="92" spans="7:43" x14ac:dyDescent="0.25">
      <c r="G92" s="52"/>
      <c r="H92" s="52" t="s">
        <v>239</v>
      </c>
      <c r="I92" s="53">
        <v>6</v>
      </c>
      <c r="J92" s="52">
        <f t="shared" si="44"/>
        <v>0</v>
      </c>
      <c r="K92" s="52">
        <f t="shared" si="45"/>
        <v>1000</v>
      </c>
      <c r="L92" s="53" t="s">
        <v>336</v>
      </c>
      <c r="M92" s="53">
        <v>25</v>
      </c>
      <c r="N92" s="55" t="s">
        <v>481</v>
      </c>
      <c r="O92" s="55" t="s">
        <v>477</v>
      </c>
      <c r="P92" s="52" t="str">
        <f t="shared" si="27"/>
        <v>breast=0</v>
      </c>
      <c r="R92" s="53">
        <f t="shared" si="30"/>
        <v>6</v>
      </c>
      <c r="S92" s="53">
        <f t="shared" si="31"/>
        <v>0</v>
      </c>
      <c r="T92" s="53">
        <f t="shared" si="32"/>
        <v>1000</v>
      </c>
      <c r="U92" s="52" t="s">
        <v>521</v>
      </c>
      <c r="W92" s="52">
        <f t="shared" si="33"/>
        <v>6</v>
      </c>
      <c r="X92" s="52">
        <f t="shared" si="34"/>
        <v>0</v>
      </c>
      <c r="Y92" s="52">
        <f t="shared" si="35"/>
        <v>1000</v>
      </c>
      <c r="Z92" s="52" t="str">
        <f t="shared" si="36"/>
        <v/>
      </c>
      <c r="AB92" s="53">
        <f t="shared" si="37"/>
        <v>6</v>
      </c>
      <c r="AC92" s="53">
        <f t="shared" si="38"/>
        <v>0</v>
      </c>
      <c r="AD92" s="53">
        <f t="shared" si="39"/>
        <v>1000</v>
      </c>
      <c r="AE92" s="53" t="s">
        <v>336</v>
      </c>
      <c r="AF92" s="52" t="str">
        <f t="shared" si="28"/>
        <v>fda=0,cancer=1,txt=0,breast=0</v>
      </c>
      <c r="AH92" s="53">
        <f t="shared" si="40"/>
        <v>6</v>
      </c>
      <c r="AI92" s="53">
        <f t="shared" si="41"/>
        <v>0</v>
      </c>
      <c r="AJ92" s="53">
        <f t="shared" si="42"/>
        <v>1000</v>
      </c>
      <c r="AK92" s="53">
        <f t="shared" si="29"/>
        <v>3.8474856681158909E-2</v>
      </c>
      <c r="AL92" s="52" t="str">
        <f t="shared" si="43"/>
        <v>txt=0</v>
      </c>
      <c r="AN92">
        <v>3.8474856681158909E-2</v>
      </c>
      <c r="AP92" t="s">
        <v>538</v>
      </c>
      <c r="AQ92">
        <v>0</v>
      </c>
    </row>
    <row r="93" spans="7:43" x14ac:dyDescent="0.25">
      <c r="G93" s="52"/>
      <c r="H93" s="52" t="s">
        <v>239</v>
      </c>
      <c r="I93" s="53">
        <v>6</v>
      </c>
      <c r="J93" s="52">
        <f t="shared" si="44"/>
        <v>1001</v>
      </c>
      <c r="K93" s="52">
        <f t="shared" si="45"/>
        <v>2000</v>
      </c>
      <c r="L93" s="53" t="s">
        <v>424</v>
      </c>
      <c r="M93" s="53">
        <v>25</v>
      </c>
      <c r="N93" s="55" t="s">
        <v>480</v>
      </c>
      <c r="O93" s="55" t="s">
        <v>477</v>
      </c>
      <c r="P93" s="52" t="str">
        <f t="shared" si="27"/>
        <v>breast=1</v>
      </c>
      <c r="R93" s="53">
        <f t="shared" si="30"/>
        <v>6</v>
      </c>
      <c r="S93" s="53">
        <f t="shared" si="31"/>
        <v>1001</v>
      </c>
      <c r="T93" s="53">
        <f t="shared" si="32"/>
        <v>2000</v>
      </c>
      <c r="U93" s="52" t="s">
        <v>520</v>
      </c>
      <c r="W93" s="52">
        <f t="shared" si="33"/>
        <v>6</v>
      </c>
      <c r="X93" s="52">
        <f t="shared" si="34"/>
        <v>1001</v>
      </c>
      <c r="Y93" s="52">
        <f t="shared" si="35"/>
        <v>2000</v>
      </c>
      <c r="Z93" s="52" t="str">
        <f t="shared" si="36"/>
        <v>fill_color=vvdblue</v>
      </c>
      <c r="AB93" s="53">
        <f t="shared" si="37"/>
        <v>6</v>
      </c>
      <c r="AC93" s="53">
        <f t="shared" si="38"/>
        <v>1001</v>
      </c>
      <c r="AD93" s="53">
        <f t="shared" si="39"/>
        <v>2000</v>
      </c>
      <c r="AE93" s="53" t="s">
        <v>424</v>
      </c>
      <c r="AF93" s="52" t="str">
        <f t="shared" si="28"/>
        <v>fda=1,cancer=1,txt=0,breast=1</v>
      </c>
      <c r="AH93" s="53">
        <f t="shared" si="40"/>
        <v>6</v>
      </c>
      <c r="AI93" s="53">
        <f t="shared" si="41"/>
        <v>1001</v>
      </c>
      <c r="AJ93" s="53">
        <f t="shared" si="42"/>
        <v>2000</v>
      </c>
      <c r="AK93" s="53">
        <f t="shared" si="29"/>
        <v>3.8474856681158909E-2</v>
      </c>
      <c r="AL93" s="52" t="str">
        <f t="shared" si="43"/>
        <v>txt=0</v>
      </c>
      <c r="AN93">
        <v>3.8474856681158909E-2</v>
      </c>
      <c r="AP93" t="s">
        <v>44</v>
      </c>
      <c r="AQ93">
        <v>0</v>
      </c>
    </row>
    <row r="94" spans="7:43" x14ac:dyDescent="0.25">
      <c r="G94" s="52"/>
      <c r="H94" s="52" t="s">
        <v>239</v>
      </c>
      <c r="I94" s="53">
        <v>6</v>
      </c>
      <c r="J94" s="52">
        <f t="shared" si="44"/>
        <v>2001</v>
      </c>
      <c r="K94" s="52">
        <f t="shared" si="45"/>
        <v>3000</v>
      </c>
      <c r="L94" s="53" t="s">
        <v>38</v>
      </c>
      <c r="M94" s="53">
        <v>25</v>
      </c>
      <c r="N94" s="55" t="s">
        <v>480</v>
      </c>
      <c r="O94" s="55" t="s">
        <v>477</v>
      </c>
      <c r="P94" s="52" t="str">
        <f t="shared" si="27"/>
        <v>breast=0</v>
      </c>
      <c r="R94" s="53">
        <f t="shared" si="30"/>
        <v>6</v>
      </c>
      <c r="S94" s="53">
        <f t="shared" si="31"/>
        <v>2001</v>
      </c>
      <c r="T94" s="53">
        <f t="shared" si="32"/>
        <v>3000</v>
      </c>
      <c r="U94" s="52" t="s">
        <v>521</v>
      </c>
      <c r="W94" s="52">
        <f t="shared" si="33"/>
        <v>6</v>
      </c>
      <c r="X94" s="52">
        <f t="shared" si="34"/>
        <v>2001</v>
      </c>
      <c r="Y94" s="52">
        <f t="shared" si="35"/>
        <v>3000</v>
      </c>
      <c r="Z94" s="52" t="str">
        <f t="shared" si="36"/>
        <v/>
      </c>
      <c r="AB94" s="53">
        <f t="shared" si="37"/>
        <v>6</v>
      </c>
      <c r="AC94" s="53">
        <f t="shared" si="38"/>
        <v>2001</v>
      </c>
      <c r="AD94" s="53">
        <f t="shared" si="39"/>
        <v>3000</v>
      </c>
      <c r="AE94" s="53" t="s">
        <v>38</v>
      </c>
      <c r="AF94" s="52" t="str">
        <f t="shared" si="28"/>
        <v>fda=1,cancer=1,txt=0,breast=0</v>
      </c>
      <c r="AH94" s="53">
        <f t="shared" si="40"/>
        <v>6</v>
      </c>
      <c r="AI94" s="53">
        <f t="shared" si="41"/>
        <v>2001</v>
      </c>
      <c r="AJ94" s="53">
        <f t="shared" si="42"/>
        <v>3000</v>
      </c>
      <c r="AK94" s="53">
        <f t="shared" si="29"/>
        <v>3.8474856681158909E-2</v>
      </c>
      <c r="AL94" s="52" t="str">
        <f t="shared" si="43"/>
        <v>txt=0</v>
      </c>
      <c r="AN94">
        <v>3.8474856681158909E-2</v>
      </c>
      <c r="AP94" t="s">
        <v>439</v>
      </c>
      <c r="AQ94">
        <v>0</v>
      </c>
    </row>
    <row r="95" spans="7:43" x14ac:dyDescent="0.25">
      <c r="G95" s="52"/>
      <c r="H95" s="52" t="s">
        <v>239</v>
      </c>
      <c r="I95" s="53">
        <v>6</v>
      </c>
      <c r="J95" s="52">
        <f t="shared" si="44"/>
        <v>3001</v>
      </c>
      <c r="K95" s="52">
        <f t="shared" si="45"/>
        <v>4000</v>
      </c>
      <c r="L95" s="53" t="s">
        <v>356</v>
      </c>
      <c r="M95" s="53">
        <v>25</v>
      </c>
      <c r="N95" s="55" t="s">
        <v>480</v>
      </c>
      <c r="O95" s="55" t="s">
        <v>477</v>
      </c>
      <c r="P95" s="52" t="str">
        <f t="shared" si="27"/>
        <v>breast=1</v>
      </c>
      <c r="R95" s="53">
        <f t="shared" si="30"/>
        <v>6</v>
      </c>
      <c r="S95" s="53">
        <f t="shared" si="31"/>
        <v>3001</v>
      </c>
      <c r="T95" s="53">
        <f t="shared" si="32"/>
        <v>4000</v>
      </c>
      <c r="U95" s="52" t="s">
        <v>520</v>
      </c>
      <c r="W95" s="52">
        <f t="shared" si="33"/>
        <v>6</v>
      </c>
      <c r="X95" s="52">
        <f t="shared" si="34"/>
        <v>3001</v>
      </c>
      <c r="Y95" s="52">
        <f t="shared" si="35"/>
        <v>4000</v>
      </c>
      <c r="Z95" s="52" t="str">
        <f t="shared" si="36"/>
        <v>fill_color=vvdblue</v>
      </c>
      <c r="AB95" s="53">
        <f t="shared" si="37"/>
        <v>6</v>
      </c>
      <c r="AC95" s="53">
        <f t="shared" si="38"/>
        <v>3001</v>
      </c>
      <c r="AD95" s="53">
        <f t="shared" si="39"/>
        <v>4000</v>
      </c>
      <c r="AE95" s="53" t="s">
        <v>356</v>
      </c>
      <c r="AF95" s="52" t="str">
        <f t="shared" si="28"/>
        <v>fda=1,cancer=1,txt=0,breast=1</v>
      </c>
      <c r="AH95" s="53">
        <f t="shared" si="40"/>
        <v>6</v>
      </c>
      <c r="AI95" s="53">
        <f t="shared" si="41"/>
        <v>3001</v>
      </c>
      <c r="AJ95" s="53">
        <f t="shared" si="42"/>
        <v>4000</v>
      </c>
      <c r="AK95" s="53">
        <f t="shared" si="29"/>
        <v>3.8474856681158909E-2</v>
      </c>
      <c r="AL95" s="52" t="str">
        <f t="shared" si="43"/>
        <v>txt=0</v>
      </c>
      <c r="AN95">
        <v>3.8474856681158909E-2</v>
      </c>
      <c r="AP95" t="s">
        <v>576</v>
      </c>
      <c r="AQ95">
        <v>0</v>
      </c>
    </row>
    <row r="96" spans="7:43" x14ac:dyDescent="0.25">
      <c r="G96" s="52"/>
      <c r="H96" s="52" t="s">
        <v>239</v>
      </c>
      <c r="I96" s="53">
        <v>6</v>
      </c>
      <c r="J96" s="52">
        <f t="shared" si="44"/>
        <v>4001</v>
      </c>
      <c r="K96" s="52">
        <f t="shared" si="45"/>
        <v>5000</v>
      </c>
      <c r="L96" s="53" t="s">
        <v>61</v>
      </c>
      <c r="M96" s="53">
        <v>25</v>
      </c>
      <c r="N96" s="55" t="s">
        <v>480</v>
      </c>
      <c r="O96" s="55" t="s">
        <v>477</v>
      </c>
      <c r="P96" s="52" t="str">
        <f t="shared" si="27"/>
        <v>breast=0</v>
      </c>
      <c r="R96" s="53">
        <f t="shared" si="30"/>
        <v>6</v>
      </c>
      <c r="S96" s="53">
        <f t="shared" si="31"/>
        <v>4001</v>
      </c>
      <c r="T96" s="53">
        <f t="shared" si="32"/>
        <v>5000</v>
      </c>
      <c r="U96" s="52" t="s">
        <v>521</v>
      </c>
      <c r="W96" s="52">
        <f t="shared" si="33"/>
        <v>6</v>
      </c>
      <c r="X96" s="52">
        <f t="shared" si="34"/>
        <v>4001</v>
      </c>
      <c r="Y96" s="52">
        <f t="shared" si="35"/>
        <v>5000</v>
      </c>
      <c r="Z96" s="52" t="str">
        <f t="shared" si="36"/>
        <v/>
      </c>
      <c r="AB96" s="53">
        <f t="shared" si="37"/>
        <v>6</v>
      </c>
      <c r="AC96" s="53">
        <f t="shared" si="38"/>
        <v>4001</v>
      </c>
      <c r="AD96" s="53">
        <f t="shared" si="39"/>
        <v>5000</v>
      </c>
      <c r="AE96" s="53" t="s">
        <v>61</v>
      </c>
      <c r="AF96" s="52" t="str">
        <f t="shared" si="28"/>
        <v>fda=1,cancer=1,txt=0,breast=0</v>
      </c>
      <c r="AH96" s="53">
        <f t="shared" si="40"/>
        <v>6</v>
      </c>
      <c r="AI96" s="53">
        <f t="shared" si="41"/>
        <v>4001</v>
      </c>
      <c r="AJ96" s="53">
        <f t="shared" si="42"/>
        <v>5000</v>
      </c>
      <c r="AK96" s="53">
        <f t="shared" si="29"/>
        <v>3.8474856681158909E-2</v>
      </c>
      <c r="AL96" s="52" t="str">
        <f t="shared" si="43"/>
        <v>txt=0</v>
      </c>
      <c r="AN96">
        <v>3.8474856681158909E-2</v>
      </c>
      <c r="AP96" t="s">
        <v>440</v>
      </c>
      <c r="AQ96">
        <v>0</v>
      </c>
    </row>
    <row r="97" spans="7:43" x14ac:dyDescent="0.25">
      <c r="G97" s="52"/>
      <c r="H97" s="52" t="s">
        <v>239</v>
      </c>
      <c r="I97" s="53">
        <v>6</v>
      </c>
      <c r="J97" s="52">
        <f t="shared" si="44"/>
        <v>5001</v>
      </c>
      <c r="K97" s="52">
        <f t="shared" si="45"/>
        <v>6000</v>
      </c>
      <c r="L97" s="53" t="s">
        <v>470</v>
      </c>
      <c r="M97" s="53">
        <v>25</v>
      </c>
      <c r="N97" s="55" t="s">
        <v>480</v>
      </c>
      <c r="O97" s="55" t="s">
        <v>477</v>
      </c>
      <c r="P97" s="52" t="str">
        <f t="shared" si="27"/>
        <v>breast=1</v>
      </c>
      <c r="R97" s="53">
        <f t="shared" si="30"/>
        <v>6</v>
      </c>
      <c r="S97" s="53">
        <f t="shared" si="31"/>
        <v>5001</v>
      </c>
      <c r="T97" s="53">
        <f t="shared" si="32"/>
        <v>6000</v>
      </c>
      <c r="U97" s="52" t="s">
        <v>520</v>
      </c>
      <c r="W97" s="52">
        <f t="shared" si="33"/>
        <v>6</v>
      </c>
      <c r="X97" s="52">
        <f t="shared" si="34"/>
        <v>5001</v>
      </c>
      <c r="Y97" s="52">
        <f t="shared" si="35"/>
        <v>6000</v>
      </c>
      <c r="Z97" s="52" t="str">
        <f t="shared" si="36"/>
        <v>fill_color=vvdblue</v>
      </c>
      <c r="AB97" s="53">
        <f t="shared" si="37"/>
        <v>6</v>
      </c>
      <c r="AC97" s="53">
        <f t="shared" si="38"/>
        <v>5001</v>
      </c>
      <c r="AD97" s="53">
        <f t="shared" si="39"/>
        <v>6000</v>
      </c>
      <c r="AE97" s="53" t="s">
        <v>470</v>
      </c>
      <c r="AF97" s="52" t="str">
        <f t="shared" si="28"/>
        <v>fda=1,cancer=1,txt=0,breast=1</v>
      </c>
      <c r="AH97" s="53">
        <f t="shared" si="40"/>
        <v>6</v>
      </c>
      <c r="AI97" s="53">
        <f t="shared" si="41"/>
        <v>5001</v>
      </c>
      <c r="AJ97" s="53">
        <f t="shared" si="42"/>
        <v>6000</v>
      </c>
      <c r="AK97" s="53">
        <f t="shared" si="29"/>
        <v>3.8474856681158909E-2</v>
      </c>
      <c r="AL97" s="52" t="str">
        <f t="shared" si="43"/>
        <v>txt=0</v>
      </c>
      <c r="AN97">
        <v>3.8474856681158909E-2</v>
      </c>
      <c r="AP97" t="s">
        <v>539</v>
      </c>
      <c r="AQ97">
        <v>1</v>
      </c>
    </row>
    <row r="98" spans="7:43" x14ac:dyDescent="0.25">
      <c r="G98" s="52"/>
      <c r="H98" s="52" t="s">
        <v>483</v>
      </c>
      <c r="I98" s="53">
        <v>7</v>
      </c>
      <c r="J98" s="52">
        <f t="shared" si="44"/>
        <v>0</v>
      </c>
      <c r="K98" s="52">
        <f t="shared" si="45"/>
        <v>1000</v>
      </c>
      <c r="L98" s="53" t="s">
        <v>218</v>
      </c>
      <c r="M98" s="53">
        <v>8.9999999999999993E-3</v>
      </c>
      <c r="N98" s="55" t="s">
        <v>480</v>
      </c>
      <c r="O98" s="55" t="s">
        <v>477</v>
      </c>
      <c r="P98" s="52" t="str">
        <f t="shared" si="27"/>
        <v>breast=0</v>
      </c>
      <c r="R98" s="53">
        <f t="shared" si="30"/>
        <v>7</v>
      </c>
      <c r="S98" s="53">
        <f t="shared" si="31"/>
        <v>0</v>
      </c>
      <c r="T98" s="53">
        <f t="shared" si="32"/>
        <v>1000</v>
      </c>
      <c r="U98" s="52" t="s">
        <v>521</v>
      </c>
      <c r="W98" s="52">
        <f t="shared" si="33"/>
        <v>7</v>
      </c>
      <c r="X98" s="52">
        <f t="shared" si="34"/>
        <v>0</v>
      </c>
      <c r="Y98" s="52">
        <f t="shared" si="35"/>
        <v>1000</v>
      </c>
      <c r="Z98" s="52" t="str">
        <f t="shared" si="36"/>
        <v/>
      </c>
      <c r="AB98" s="53">
        <f t="shared" si="37"/>
        <v>7</v>
      </c>
      <c r="AC98" s="53">
        <f t="shared" si="38"/>
        <v>0</v>
      </c>
      <c r="AD98" s="53">
        <f t="shared" si="39"/>
        <v>1000</v>
      </c>
      <c r="AE98" s="53" t="s">
        <v>218</v>
      </c>
      <c r="AF98" s="52" t="str">
        <f t="shared" si="28"/>
        <v>fda=1,cancer=1,txt=1,breast=0</v>
      </c>
      <c r="AH98" s="53">
        <f t="shared" si="40"/>
        <v>7</v>
      </c>
      <c r="AI98" s="53">
        <f t="shared" si="41"/>
        <v>0</v>
      </c>
      <c r="AJ98" s="53">
        <f t="shared" si="42"/>
        <v>1000</v>
      </c>
      <c r="AK98" s="53">
        <f t="shared" si="29"/>
        <v>1</v>
      </c>
      <c r="AL98" s="52" t="str">
        <f t="shared" si="43"/>
        <v>txt=1</v>
      </c>
      <c r="AN98">
        <v>3.8474856681158909E-2</v>
      </c>
      <c r="AP98" t="s">
        <v>138</v>
      </c>
      <c r="AQ98">
        <v>0</v>
      </c>
    </row>
    <row r="99" spans="7:43" x14ac:dyDescent="0.25">
      <c r="G99" s="52"/>
      <c r="H99" s="52" t="s">
        <v>483</v>
      </c>
      <c r="I99" s="53">
        <v>7</v>
      </c>
      <c r="J99" s="52">
        <f t="shared" si="44"/>
        <v>1001</v>
      </c>
      <c r="K99" s="52">
        <f t="shared" si="45"/>
        <v>2000</v>
      </c>
      <c r="L99" s="53" t="s">
        <v>231</v>
      </c>
      <c r="M99" s="53">
        <v>5.4</v>
      </c>
      <c r="N99" s="55" t="s">
        <v>480</v>
      </c>
      <c r="O99" s="55" t="s">
        <v>477</v>
      </c>
      <c r="P99" s="52" t="str">
        <f t="shared" ref="P99:P130" si="46">"breast="&amp;_xlfn.IFNA(VLOOKUP(L99,$AP$4:$AQ$177,2,FALSE), 0)</f>
        <v>breast=0</v>
      </c>
      <c r="R99" s="53">
        <f t="shared" si="30"/>
        <v>7</v>
      </c>
      <c r="S99" s="53">
        <f t="shared" si="31"/>
        <v>1001</v>
      </c>
      <c r="T99" s="53">
        <f t="shared" si="32"/>
        <v>2000</v>
      </c>
      <c r="U99" s="52" t="s">
        <v>520</v>
      </c>
      <c r="W99" s="52">
        <f t="shared" si="33"/>
        <v>7</v>
      </c>
      <c r="X99" s="52">
        <f t="shared" si="34"/>
        <v>1001</v>
      </c>
      <c r="Y99" s="52">
        <f t="shared" si="35"/>
        <v>2000</v>
      </c>
      <c r="Z99" s="52" t="str">
        <f t="shared" si="36"/>
        <v/>
      </c>
      <c r="AB99" s="53">
        <f t="shared" si="37"/>
        <v>7</v>
      </c>
      <c r="AC99" s="53">
        <f t="shared" si="38"/>
        <v>1001</v>
      </c>
      <c r="AD99" s="53">
        <f t="shared" si="39"/>
        <v>2000</v>
      </c>
      <c r="AE99" s="53" t="s">
        <v>231</v>
      </c>
      <c r="AF99" s="52" t="str">
        <f t="shared" ref="AF99:AF130" si="47">N99&amp;","&amp;O99&amp;","&amp;AL99&amp;","&amp;P99</f>
        <v>fda=1,cancer=1,txt=1,breast=0</v>
      </c>
      <c r="AH99" s="53">
        <f t="shared" si="40"/>
        <v>7</v>
      </c>
      <c r="AI99" s="53">
        <f t="shared" si="41"/>
        <v>1001</v>
      </c>
      <c r="AJ99" s="53">
        <f t="shared" si="42"/>
        <v>2000</v>
      </c>
      <c r="AK99" s="53">
        <f t="shared" ref="AK99:AK130" si="48">1-((M99-MIN($M$3:$M$148))/(26-MIN($M$3:$M$148)))</f>
        <v>0.79258204763187257</v>
      </c>
      <c r="AL99" s="52" t="str">
        <f t="shared" si="43"/>
        <v>txt=1</v>
      </c>
      <c r="AN99">
        <v>3.8474856681158909E-2</v>
      </c>
      <c r="AP99" t="s">
        <v>441</v>
      </c>
      <c r="AQ99">
        <v>1</v>
      </c>
    </row>
    <row r="100" spans="7:43" x14ac:dyDescent="0.25">
      <c r="G100" s="52"/>
      <c r="H100" s="52" t="s">
        <v>483</v>
      </c>
      <c r="I100" s="53">
        <v>7</v>
      </c>
      <c r="J100" s="52">
        <f t="shared" si="44"/>
        <v>2001</v>
      </c>
      <c r="K100" s="52">
        <f t="shared" si="45"/>
        <v>3000</v>
      </c>
      <c r="L100" s="53" t="s">
        <v>156</v>
      </c>
      <c r="M100" s="53">
        <v>6.8</v>
      </c>
      <c r="N100" s="55" t="s">
        <v>481</v>
      </c>
      <c r="O100" s="55" t="s">
        <v>478</v>
      </c>
      <c r="P100" s="52" t="str">
        <f t="shared" si="46"/>
        <v>breast=0</v>
      </c>
      <c r="R100" s="53">
        <f t="shared" si="30"/>
        <v>7</v>
      </c>
      <c r="S100" s="53">
        <f t="shared" si="31"/>
        <v>2001</v>
      </c>
      <c r="T100" s="53">
        <f t="shared" si="32"/>
        <v>3000</v>
      </c>
      <c r="U100" s="52" t="s">
        <v>521</v>
      </c>
      <c r="W100" s="52">
        <f t="shared" si="33"/>
        <v>7</v>
      </c>
      <c r="X100" s="52">
        <f t="shared" si="34"/>
        <v>2001</v>
      </c>
      <c r="Y100" s="52">
        <f t="shared" si="35"/>
        <v>3000</v>
      </c>
      <c r="Z100" s="52" t="str">
        <f t="shared" si="36"/>
        <v/>
      </c>
      <c r="AB100" s="53">
        <f t="shared" si="37"/>
        <v>7</v>
      </c>
      <c r="AC100" s="53">
        <f t="shared" si="38"/>
        <v>2001</v>
      </c>
      <c r="AD100" s="53">
        <f t="shared" si="39"/>
        <v>3000</v>
      </c>
      <c r="AE100" s="53" t="s">
        <v>156</v>
      </c>
      <c r="AF100" s="52" t="str">
        <f t="shared" si="47"/>
        <v>fda=0,cancer=0,txt=1,breast=0</v>
      </c>
      <c r="AH100" s="53">
        <f t="shared" si="40"/>
        <v>7</v>
      </c>
      <c r="AI100" s="53">
        <f t="shared" si="41"/>
        <v>2001</v>
      </c>
      <c r="AJ100" s="53">
        <f t="shared" si="42"/>
        <v>3000</v>
      </c>
      <c r="AK100" s="53">
        <f t="shared" si="48"/>
        <v>0.73871724827825025</v>
      </c>
      <c r="AL100" s="52" t="str">
        <f t="shared" si="43"/>
        <v>txt=1</v>
      </c>
      <c r="AN100">
        <v>3.8474856681158909E-2</v>
      </c>
      <c r="AP100" t="s">
        <v>74</v>
      </c>
      <c r="AQ100">
        <v>0</v>
      </c>
    </row>
    <row r="101" spans="7:43" x14ac:dyDescent="0.25">
      <c r="G101" s="52"/>
      <c r="H101" s="52" t="s">
        <v>483</v>
      </c>
      <c r="I101" s="53">
        <v>7</v>
      </c>
      <c r="J101" s="52">
        <f t="shared" si="44"/>
        <v>3001</v>
      </c>
      <c r="K101" s="52">
        <f t="shared" si="45"/>
        <v>4000</v>
      </c>
      <c r="L101" s="53" t="s">
        <v>221</v>
      </c>
      <c r="M101" s="53">
        <v>7.1</v>
      </c>
      <c r="N101" s="55" t="s">
        <v>481</v>
      </c>
      <c r="O101" s="55" t="s">
        <v>477</v>
      </c>
      <c r="P101" s="52" t="str">
        <f t="shared" si="46"/>
        <v>breast=0</v>
      </c>
      <c r="R101" s="53">
        <f t="shared" si="30"/>
        <v>7</v>
      </c>
      <c r="S101" s="53">
        <f t="shared" si="31"/>
        <v>3001</v>
      </c>
      <c r="T101" s="53">
        <f t="shared" si="32"/>
        <v>4000</v>
      </c>
      <c r="U101" s="52" t="s">
        <v>520</v>
      </c>
      <c r="W101" s="52">
        <f t="shared" si="33"/>
        <v>7</v>
      </c>
      <c r="X101" s="52">
        <f t="shared" si="34"/>
        <v>3001</v>
      </c>
      <c r="Y101" s="52">
        <f t="shared" si="35"/>
        <v>4000</v>
      </c>
      <c r="Z101" s="52" t="str">
        <f t="shared" si="36"/>
        <v/>
      </c>
      <c r="AB101" s="53">
        <f t="shared" si="37"/>
        <v>7</v>
      </c>
      <c r="AC101" s="53">
        <f t="shared" si="38"/>
        <v>3001</v>
      </c>
      <c r="AD101" s="53">
        <f t="shared" si="39"/>
        <v>4000</v>
      </c>
      <c r="AE101" s="53" t="s">
        <v>221</v>
      </c>
      <c r="AF101" s="52" t="str">
        <f t="shared" si="47"/>
        <v>fda=0,cancer=1,txt=1,breast=0</v>
      </c>
      <c r="AH101" s="53">
        <f t="shared" si="40"/>
        <v>7</v>
      </c>
      <c r="AI101" s="53">
        <f t="shared" si="41"/>
        <v>3001</v>
      </c>
      <c r="AJ101" s="53">
        <f t="shared" si="42"/>
        <v>4000</v>
      </c>
      <c r="AK101" s="53">
        <f t="shared" si="48"/>
        <v>0.72717479127390261</v>
      </c>
      <c r="AL101" s="52" t="str">
        <f t="shared" si="43"/>
        <v>txt=1</v>
      </c>
      <c r="AN101">
        <v>3.8474856681158909E-2</v>
      </c>
      <c r="AP101" t="s">
        <v>69</v>
      </c>
      <c r="AQ101">
        <v>1</v>
      </c>
    </row>
    <row r="102" spans="7:43" x14ac:dyDescent="0.25">
      <c r="G102" s="52"/>
      <c r="H102" s="52" t="s">
        <v>483</v>
      </c>
      <c r="I102" s="53">
        <v>7</v>
      </c>
      <c r="J102" s="52">
        <f t="shared" si="44"/>
        <v>4001</v>
      </c>
      <c r="K102" s="52">
        <f t="shared" si="45"/>
        <v>5000</v>
      </c>
      <c r="L102" s="53" t="s">
        <v>398</v>
      </c>
      <c r="M102" s="53">
        <v>8</v>
      </c>
      <c r="N102" s="55" t="s">
        <v>480</v>
      </c>
      <c r="O102" s="55" t="s">
        <v>478</v>
      </c>
      <c r="P102" s="52" t="str">
        <f t="shared" si="46"/>
        <v>breast=0</v>
      </c>
      <c r="R102" s="53">
        <f t="shared" si="30"/>
        <v>7</v>
      </c>
      <c r="S102" s="53">
        <f t="shared" si="31"/>
        <v>4001</v>
      </c>
      <c r="T102" s="53">
        <f t="shared" si="32"/>
        <v>5000</v>
      </c>
      <c r="U102" s="52" t="s">
        <v>521</v>
      </c>
      <c r="W102" s="52">
        <f t="shared" si="33"/>
        <v>7</v>
      </c>
      <c r="X102" s="52">
        <f t="shared" si="34"/>
        <v>4001</v>
      </c>
      <c r="Y102" s="52">
        <f t="shared" si="35"/>
        <v>5000</v>
      </c>
      <c r="Z102" s="52" t="str">
        <f t="shared" si="36"/>
        <v/>
      </c>
      <c r="AB102" s="53">
        <f t="shared" si="37"/>
        <v>7</v>
      </c>
      <c r="AC102" s="53">
        <f t="shared" si="38"/>
        <v>4001</v>
      </c>
      <c r="AD102" s="53">
        <f t="shared" si="39"/>
        <v>5000</v>
      </c>
      <c r="AE102" s="53" t="s">
        <v>398</v>
      </c>
      <c r="AF102" s="52" t="str">
        <f t="shared" si="47"/>
        <v>fda=1,cancer=0,txt=1,breast=0</v>
      </c>
      <c r="AH102" s="53">
        <f t="shared" si="40"/>
        <v>7</v>
      </c>
      <c r="AI102" s="53">
        <f t="shared" si="41"/>
        <v>4001</v>
      </c>
      <c r="AJ102" s="53">
        <f t="shared" si="42"/>
        <v>5000</v>
      </c>
      <c r="AK102" s="53">
        <f t="shared" si="48"/>
        <v>0.69254742026085947</v>
      </c>
      <c r="AL102" s="52" t="str">
        <f t="shared" si="43"/>
        <v>txt=1</v>
      </c>
      <c r="AN102">
        <v>3.8474856681158909E-2</v>
      </c>
      <c r="AP102" t="s">
        <v>577</v>
      </c>
      <c r="AQ102">
        <v>0</v>
      </c>
    </row>
    <row r="103" spans="7:43" x14ac:dyDescent="0.25">
      <c r="G103" s="52"/>
      <c r="H103" s="52" t="s">
        <v>483</v>
      </c>
      <c r="I103" s="53">
        <v>7</v>
      </c>
      <c r="J103" s="52">
        <f t="shared" si="44"/>
        <v>5001</v>
      </c>
      <c r="K103" s="52">
        <f t="shared" si="45"/>
        <v>6000</v>
      </c>
      <c r="L103" s="53" t="s">
        <v>401</v>
      </c>
      <c r="M103" s="53">
        <v>20</v>
      </c>
      <c r="N103" s="55" t="s">
        <v>480</v>
      </c>
      <c r="O103" s="55" t="s">
        <v>477</v>
      </c>
      <c r="P103" s="52" t="str">
        <f t="shared" si="46"/>
        <v>breast=0</v>
      </c>
      <c r="R103" s="53">
        <f t="shared" si="30"/>
        <v>7</v>
      </c>
      <c r="S103" s="53">
        <f t="shared" si="31"/>
        <v>5001</v>
      </c>
      <c r="T103" s="53">
        <f t="shared" si="32"/>
        <v>6000</v>
      </c>
      <c r="U103" s="52" t="s">
        <v>520</v>
      </c>
      <c r="W103" s="52">
        <f t="shared" si="33"/>
        <v>7</v>
      </c>
      <c r="X103" s="52">
        <f t="shared" si="34"/>
        <v>5001</v>
      </c>
      <c r="Y103" s="52">
        <f t="shared" si="35"/>
        <v>6000</v>
      </c>
      <c r="Z103" s="52" t="str">
        <f t="shared" si="36"/>
        <v/>
      </c>
      <c r="AB103" s="53">
        <f t="shared" si="37"/>
        <v>7</v>
      </c>
      <c r="AC103" s="53">
        <f t="shared" si="38"/>
        <v>5001</v>
      </c>
      <c r="AD103" s="53">
        <f t="shared" si="39"/>
        <v>6000</v>
      </c>
      <c r="AE103" s="53" t="s">
        <v>401</v>
      </c>
      <c r="AF103" s="52" t="str">
        <f t="shared" si="47"/>
        <v>fda=1,cancer=1,txt=1,breast=0</v>
      </c>
      <c r="AH103" s="53">
        <f t="shared" si="40"/>
        <v>7</v>
      </c>
      <c r="AI103" s="53">
        <f t="shared" si="41"/>
        <v>5001</v>
      </c>
      <c r="AJ103" s="53">
        <f t="shared" si="42"/>
        <v>6000</v>
      </c>
      <c r="AK103" s="53">
        <f t="shared" si="48"/>
        <v>0.23084914008695323</v>
      </c>
      <c r="AL103" s="52" t="str">
        <f t="shared" si="43"/>
        <v>txt=1</v>
      </c>
      <c r="AN103">
        <v>3.8474856681158909E-2</v>
      </c>
      <c r="AP103" t="s">
        <v>442</v>
      </c>
      <c r="AQ103">
        <v>0</v>
      </c>
    </row>
    <row r="104" spans="7:43" x14ac:dyDescent="0.25">
      <c r="G104" s="52"/>
      <c r="H104" s="52" t="s">
        <v>483</v>
      </c>
      <c r="I104" s="53">
        <v>7</v>
      </c>
      <c r="J104" s="52">
        <f t="shared" si="44"/>
        <v>6001</v>
      </c>
      <c r="K104" s="52">
        <f t="shared" si="45"/>
        <v>7000</v>
      </c>
      <c r="L104" s="53" t="s">
        <v>409</v>
      </c>
      <c r="M104" s="53">
        <v>25</v>
      </c>
      <c r="N104" s="55" t="s">
        <v>480</v>
      </c>
      <c r="O104" s="55" t="s">
        <v>478</v>
      </c>
      <c r="P104" s="52" t="str">
        <f t="shared" si="46"/>
        <v>breast=0</v>
      </c>
      <c r="R104" s="53">
        <f t="shared" si="30"/>
        <v>7</v>
      </c>
      <c r="S104" s="53">
        <f t="shared" si="31"/>
        <v>6001</v>
      </c>
      <c r="T104" s="53">
        <f t="shared" si="32"/>
        <v>7000</v>
      </c>
      <c r="U104" s="52" t="s">
        <v>521</v>
      </c>
      <c r="W104" s="52">
        <f t="shared" si="33"/>
        <v>7</v>
      </c>
      <c r="X104" s="52">
        <f t="shared" si="34"/>
        <v>6001</v>
      </c>
      <c r="Y104" s="52">
        <f t="shared" si="35"/>
        <v>7000</v>
      </c>
      <c r="Z104" s="52" t="str">
        <f t="shared" si="36"/>
        <v/>
      </c>
      <c r="AB104" s="53">
        <f t="shared" si="37"/>
        <v>7</v>
      </c>
      <c r="AC104" s="53">
        <f t="shared" si="38"/>
        <v>6001</v>
      </c>
      <c r="AD104" s="53">
        <f t="shared" si="39"/>
        <v>7000</v>
      </c>
      <c r="AE104" s="53" t="s">
        <v>409</v>
      </c>
      <c r="AF104" s="52" t="str">
        <f t="shared" si="47"/>
        <v>fda=1,cancer=0,txt=0,breast=0</v>
      </c>
      <c r="AH104" s="53">
        <f t="shared" si="40"/>
        <v>7</v>
      </c>
      <c r="AI104" s="53">
        <f t="shared" si="41"/>
        <v>6001</v>
      </c>
      <c r="AJ104" s="53">
        <f t="shared" si="42"/>
        <v>7000</v>
      </c>
      <c r="AK104" s="53">
        <f t="shared" si="48"/>
        <v>3.8474856681158909E-2</v>
      </c>
      <c r="AL104" s="52" t="str">
        <f t="shared" si="43"/>
        <v>txt=0</v>
      </c>
      <c r="AN104">
        <v>3.8474856681158909E-2</v>
      </c>
      <c r="AP104" t="s">
        <v>578</v>
      </c>
      <c r="AQ104">
        <v>0</v>
      </c>
    </row>
    <row r="105" spans="7:43" x14ac:dyDescent="0.25">
      <c r="G105" s="52"/>
      <c r="H105" s="52" t="s">
        <v>483</v>
      </c>
      <c r="I105" s="53">
        <v>7</v>
      </c>
      <c r="J105" s="52">
        <f t="shared" si="44"/>
        <v>7001</v>
      </c>
      <c r="K105" s="52">
        <f t="shared" si="45"/>
        <v>8000</v>
      </c>
      <c r="L105" s="53" t="s">
        <v>410</v>
      </c>
      <c r="M105" s="53">
        <v>25</v>
      </c>
      <c r="N105" s="55" t="s">
        <v>480</v>
      </c>
      <c r="O105" s="55" t="s">
        <v>478</v>
      </c>
      <c r="P105" s="52" t="str">
        <f t="shared" si="46"/>
        <v>breast=0</v>
      </c>
      <c r="R105" s="53">
        <f t="shared" si="30"/>
        <v>7</v>
      </c>
      <c r="S105" s="53">
        <f t="shared" si="31"/>
        <v>7001</v>
      </c>
      <c r="T105" s="53">
        <f t="shared" si="32"/>
        <v>8000</v>
      </c>
      <c r="U105" s="52" t="s">
        <v>520</v>
      </c>
      <c r="W105" s="52">
        <f t="shared" si="33"/>
        <v>7</v>
      </c>
      <c r="X105" s="52">
        <f t="shared" si="34"/>
        <v>7001</v>
      </c>
      <c r="Y105" s="52">
        <f t="shared" si="35"/>
        <v>8000</v>
      </c>
      <c r="Z105" s="52" t="str">
        <f t="shared" si="36"/>
        <v/>
      </c>
      <c r="AB105" s="53">
        <f t="shared" si="37"/>
        <v>7</v>
      </c>
      <c r="AC105" s="53">
        <f t="shared" si="38"/>
        <v>7001</v>
      </c>
      <c r="AD105" s="53">
        <f t="shared" si="39"/>
        <v>8000</v>
      </c>
      <c r="AE105" s="53" t="s">
        <v>410</v>
      </c>
      <c r="AF105" s="52" t="str">
        <f t="shared" si="47"/>
        <v>fda=1,cancer=0,txt=0,breast=0</v>
      </c>
      <c r="AH105" s="53">
        <f t="shared" si="40"/>
        <v>7</v>
      </c>
      <c r="AI105" s="53">
        <f t="shared" si="41"/>
        <v>7001</v>
      </c>
      <c r="AJ105" s="53">
        <f t="shared" si="42"/>
        <v>8000</v>
      </c>
      <c r="AK105" s="53">
        <f t="shared" si="48"/>
        <v>3.8474856681158909E-2</v>
      </c>
      <c r="AL105" s="52" t="str">
        <f t="shared" si="43"/>
        <v>txt=0</v>
      </c>
      <c r="AN105">
        <v>3.8474856681158909E-2</v>
      </c>
      <c r="AP105" t="s">
        <v>444</v>
      </c>
      <c r="AQ105">
        <v>0</v>
      </c>
    </row>
    <row r="106" spans="7:43" x14ac:dyDescent="0.25">
      <c r="G106" s="52"/>
      <c r="H106" s="52" t="s">
        <v>483</v>
      </c>
      <c r="I106" s="53">
        <v>7</v>
      </c>
      <c r="J106" s="52">
        <f t="shared" si="44"/>
        <v>8001</v>
      </c>
      <c r="K106" s="52">
        <f t="shared" si="45"/>
        <v>9000</v>
      </c>
      <c r="L106" s="53" t="s">
        <v>114</v>
      </c>
      <c r="M106" s="53">
        <v>25</v>
      </c>
      <c r="N106" s="55" t="s">
        <v>481</v>
      </c>
      <c r="O106" s="55" t="s">
        <v>477</v>
      </c>
      <c r="P106" s="52" t="str">
        <f t="shared" si="46"/>
        <v>breast=0</v>
      </c>
      <c r="R106" s="53">
        <f t="shared" si="30"/>
        <v>7</v>
      </c>
      <c r="S106" s="53">
        <f t="shared" si="31"/>
        <v>8001</v>
      </c>
      <c r="T106" s="53">
        <f t="shared" si="32"/>
        <v>9000</v>
      </c>
      <c r="U106" s="52" t="s">
        <v>521</v>
      </c>
      <c r="W106" s="52">
        <f t="shared" si="33"/>
        <v>7</v>
      </c>
      <c r="X106" s="52">
        <f t="shared" si="34"/>
        <v>8001</v>
      </c>
      <c r="Y106" s="52">
        <f t="shared" si="35"/>
        <v>9000</v>
      </c>
      <c r="Z106" s="52" t="str">
        <f t="shared" si="36"/>
        <v/>
      </c>
      <c r="AB106" s="53">
        <f t="shared" si="37"/>
        <v>7</v>
      </c>
      <c r="AC106" s="53">
        <f t="shared" si="38"/>
        <v>8001</v>
      </c>
      <c r="AD106" s="53">
        <f t="shared" si="39"/>
        <v>9000</v>
      </c>
      <c r="AE106" s="53" t="s">
        <v>114</v>
      </c>
      <c r="AF106" s="52" t="str">
        <f t="shared" si="47"/>
        <v>fda=0,cancer=1,txt=0,breast=0</v>
      </c>
      <c r="AH106" s="53">
        <f t="shared" si="40"/>
        <v>7</v>
      </c>
      <c r="AI106" s="53">
        <f t="shared" si="41"/>
        <v>8001</v>
      </c>
      <c r="AJ106" s="53">
        <f t="shared" si="42"/>
        <v>9000</v>
      </c>
      <c r="AK106" s="53">
        <f t="shared" si="48"/>
        <v>3.8474856681158909E-2</v>
      </c>
      <c r="AL106" s="52" t="str">
        <f t="shared" si="43"/>
        <v>txt=0</v>
      </c>
      <c r="AN106">
        <v>3.8474856681158909E-2</v>
      </c>
      <c r="AP106" t="s">
        <v>118</v>
      </c>
      <c r="AQ106">
        <v>1</v>
      </c>
    </row>
    <row r="107" spans="7:43" x14ac:dyDescent="0.25">
      <c r="G107" s="52"/>
      <c r="H107" s="52" t="s">
        <v>483</v>
      </c>
      <c r="I107" s="53">
        <v>7</v>
      </c>
      <c r="J107" s="52">
        <f t="shared" si="44"/>
        <v>9001</v>
      </c>
      <c r="K107" s="52">
        <f t="shared" si="45"/>
        <v>10000</v>
      </c>
      <c r="L107" s="53" t="s">
        <v>418</v>
      </c>
      <c r="M107" s="53">
        <v>25</v>
      </c>
      <c r="N107" s="55" t="s">
        <v>480</v>
      </c>
      <c r="O107" s="55" t="s">
        <v>478</v>
      </c>
      <c r="P107" s="52" t="str">
        <f t="shared" si="46"/>
        <v>breast=0</v>
      </c>
      <c r="R107" s="53">
        <f t="shared" si="30"/>
        <v>7</v>
      </c>
      <c r="S107" s="53">
        <f t="shared" si="31"/>
        <v>9001</v>
      </c>
      <c r="T107" s="53">
        <f t="shared" si="32"/>
        <v>10000</v>
      </c>
      <c r="U107" s="52" t="s">
        <v>520</v>
      </c>
      <c r="W107" s="52">
        <f t="shared" si="33"/>
        <v>7</v>
      </c>
      <c r="X107" s="52">
        <f t="shared" si="34"/>
        <v>9001</v>
      </c>
      <c r="Y107" s="52">
        <f t="shared" si="35"/>
        <v>10000</v>
      </c>
      <c r="Z107" s="52" t="str">
        <f t="shared" si="36"/>
        <v/>
      </c>
      <c r="AB107" s="53">
        <f t="shared" si="37"/>
        <v>7</v>
      </c>
      <c r="AC107" s="53">
        <f t="shared" si="38"/>
        <v>9001</v>
      </c>
      <c r="AD107" s="53">
        <f t="shared" si="39"/>
        <v>10000</v>
      </c>
      <c r="AE107" s="53" t="s">
        <v>418</v>
      </c>
      <c r="AF107" s="52" t="str">
        <f t="shared" si="47"/>
        <v>fda=1,cancer=0,txt=0,breast=0</v>
      </c>
      <c r="AH107" s="53">
        <f t="shared" si="40"/>
        <v>7</v>
      </c>
      <c r="AI107" s="53">
        <f t="shared" si="41"/>
        <v>9001</v>
      </c>
      <c r="AJ107" s="53">
        <f t="shared" si="42"/>
        <v>10000</v>
      </c>
      <c r="AK107" s="53">
        <f t="shared" si="48"/>
        <v>3.8474856681158909E-2</v>
      </c>
      <c r="AL107" s="52" t="str">
        <f t="shared" si="43"/>
        <v>txt=0</v>
      </c>
      <c r="AN107">
        <v>3.8474856681158909E-2</v>
      </c>
      <c r="AP107" t="s">
        <v>119</v>
      </c>
      <c r="AQ107">
        <v>0</v>
      </c>
    </row>
    <row r="108" spans="7:43" x14ac:dyDescent="0.25">
      <c r="G108" s="52"/>
      <c r="H108" s="52" t="s">
        <v>483</v>
      </c>
      <c r="I108" s="53">
        <v>7</v>
      </c>
      <c r="J108" s="52">
        <f t="shared" si="44"/>
        <v>10001</v>
      </c>
      <c r="K108" s="52">
        <f t="shared" si="45"/>
        <v>11000</v>
      </c>
      <c r="L108" s="53" t="s">
        <v>422</v>
      </c>
      <c r="M108" s="53">
        <v>25</v>
      </c>
      <c r="N108" s="55" t="s">
        <v>481</v>
      </c>
      <c r="O108" s="55" t="s">
        <v>478</v>
      </c>
      <c r="P108" s="52" t="str">
        <f t="shared" si="46"/>
        <v>breast=0</v>
      </c>
      <c r="R108" s="53">
        <f t="shared" si="30"/>
        <v>7</v>
      </c>
      <c r="S108" s="53">
        <f t="shared" si="31"/>
        <v>10001</v>
      </c>
      <c r="T108" s="53">
        <f t="shared" si="32"/>
        <v>11000</v>
      </c>
      <c r="U108" s="52" t="s">
        <v>521</v>
      </c>
      <c r="W108" s="52">
        <f t="shared" si="33"/>
        <v>7</v>
      </c>
      <c r="X108" s="52">
        <f t="shared" si="34"/>
        <v>10001</v>
      </c>
      <c r="Y108" s="52">
        <f t="shared" si="35"/>
        <v>11000</v>
      </c>
      <c r="Z108" s="52" t="str">
        <f t="shared" si="36"/>
        <v/>
      </c>
      <c r="AB108" s="53">
        <f t="shared" si="37"/>
        <v>7</v>
      </c>
      <c r="AC108" s="53">
        <f t="shared" si="38"/>
        <v>10001</v>
      </c>
      <c r="AD108" s="53">
        <f t="shared" si="39"/>
        <v>11000</v>
      </c>
      <c r="AE108" s="53" t="s">
        <v>422</v>
      </c>
      <c r="AF108" s="52" t="str">
        <f t="shared" si="47"/>
        <v>fda=0,cancer=0,txt=0,breast=0</v>
      </c>
      <c r="AH108" s="53">
        <f t="shared" si="40"/>
        <v>7</v>
      </c>
      <c r="AI108" s="53">
        <f t="shared" si="41"/>
        <v>10001</v>
      </c>
      <c r="AJ108" s="53">
        <f t="shared" si="42"/>
        <v>11000</v>
      </c>
      <c r="AK108" s="53">
        <f t="shared" si="48"/>
        <v>3.8474856681158909E-2</v>
      </c>
      <c r="AL108" s="52" t="str">
        <f t="shared" si="43"/>
        <v>txt=0</v>
      </c>
      <c r="AN108">
        <v>3.8474856681158909E-2</v>
      </c>
      <c r="AP108" t="s">
        <v>579</v>
      </c>
      <c r="AQ108">
        <v>0</v>
      </c>
    </row>
    <row r="109" spans="7:43" x14ac:dyDescent="0.25">
      <c r="G109" s="52"/>
      <c r="H109" s="52" t="s">
        <v>483</v>
      </c>
      <c r="I109" s="53">
        <v>7</v>
      </c>
      <c r="J109" s="52">
        <f t="shared" si="44"/>
        <v>11001</v>
      </c>
      <c r="K109" s="52">
        <f t="shared" si="45"/>
        <v>12000</v>
      </c>
      <c r="L109" s="53" t="s">
        <v>427</v>
      </c>
      <c r="M109" s="53">
        <v>25</v>
      </c>
      <c r="N109" s="55" t="s">
        <v>480</v>
      </c>
      <c r="O109" s="55" t="s">
        <v>478</v>
      </c>
      <c r="P109" s="52" t="str">
        <f t="shared" si="46"/>
        <v>breast=0</v>
      </c>
      <c r="R109" s="53">
        <f t="shared" si="30"/>
        <v>7</v>
      </c>
      <c r="S109" s="53">
        <f t="shared" si="31"/>
        <v>11001</v>
      </c>
      <c r="T109" s="53">
        <f t="shared" si="32"/>
        <v>12000</v>
      </c>
      <c r="U109" s="52" t="s">
        <v>520</v>
      </c>
      <c r="W109" s="52">
        <f t="shared" si="33"/>
        <v>7</v>
      </c>
      <c r="X109" s="52">
        <f t="shared" si="34"/>
        <v>11001</v>
      </c>
      <c r="Y109" s="52">
        <f t="shared" si="35"/>
        <v>12000</v>
      </c>
      <c r="Z109" s="52" t="str">
        <f t="shared" si="36"/>
        <v/>
      </c>
      <c r="AB109" s="53">
        <f t="shared" si="37"/>
        <v>7</v>
      </c>
      <c r="AC109" s="53">
        <f t="shared" si="38"/>
        <v>11001</v>
      </c>
      <c r="AD109" s="53">
        <f t="shared" si="39"/>
        <v>12000</v>
      </c>
      <c r="AE109" s="53" t="s">
        <v>427</v>
      </c>
      <c r="AF109" s="52" t="str">
        <f t="shared" si="47"/>
        <v>fda=1,cancer=0,txt=0,breast=0</v>
      </c>
      <c r="AH109" s="53">
        <f t="shared" si="40"/>
        <v>7</v>
      </c>
      <c r="AI109" s="53">
        <f t="shared" si="41"/>
        <v>11001</v>
      </c>
      <c r="AJ109" s="53">
        <f t="shared" si="42"/>
        <v>12000</v>
      </c>
      <c r="AK109" s="53">
        <f t="shared" si="48"/>
        <v>3.8474856681158909E-2</v>
      </c>
      <c r="AL109" s="52" t="str">
        <f t="shared" si="43"/>
        <v>txt=0</v>
      </c>
      <c r="AN109">
        <v>3.8474856681158909E-2</v>
      </c>
      <c r="AP109" t="s">
        <v>580</v>
      </c>
      <c r="AQ109">
        <v>1</v>
      </c>
    </row>
    <row r="110" spans="7:43" x14ac:dyDescent="0.25">
      <c r="G110" s="52"/>
      <c r="H110" s="52" t="s">
        <v>483</v>
      </c>
      <c r="I110" s="53">
        <v>7</v>
      </c>
      <c r="J110" s="52">
        <f t="shared" si="44"/>
        <v>12001</v>
      </c>
      <c r="K110" s="52">
        <f t="shared" si="45"/>
        <v>13000</v>
      </c>
      <c r="L110" s="53" t="s">
        <v>110</v>
      </c>
      <c r="M110" s="53">
        <v>25</v>
      </c>
      <c r="N110" s="55" t="s">
        <v>481</v>
      </c>
      <c r="O110" s="55" t="s">
        <v>477</v>
      </c>
      <c r="P110" s="52" t="str">
        <f t="shared" si="46"/>
        <v>breast=1</v>
      </c>
      <c r="R110" s="53">
        <f t="shared" si="30"/>
        <v>7</v>
      </c>
      <c r="S110" s="53">
        <f t="shared" si="31"/>
        <v>12001</v>
      </c>
      <c r="T110" s="53">
        <f t="shared" si="32"/>
        <v>13000</v>
      </c>
      <c r="U110" s="52" t="s">
        <v>521</v>
      </c>
      <c r="W110" s="52">
        <f t="shared" si="33"/>
        <v>7</v>
      </c>
      <c r="X110" s="52">
        <f t="shared" si="34"/>
        <v>12001</v>
      </c>
      <c r="Y110" s="52">
        <f t="shared" si="35"/>
        <v>13000</v>
      </c>
      <c r="Z110" s="52" t="str">
        <f t="shared" si="36"/>
        <v>fill_color=vvdblue</v>
      </c>
      <c r="AB110" s="53">
        <f t="shared" si="37"/>
        <v>7</v>
      </c>
      <c r="AC110" s="53">
        <f t="shared" si="38"/>
        <v>12001</v>
      </c>
      <c r="AD110" s="53">
        <f t="shared" si="39"/>
        <v>13000</v>
      </c>
      <c r="AE110" s="53" t="s">
        <v>110</v>
      </c>
      <c r="AF110" s="52" t="str">
        <f t="shared" si="47"/>
        <v>fda=0,cancer=1,txt=0,breast=1</v>
      </c>
      <c r="AH110" s="53">
        <f t="shared" si="40"/>
        <v>7</v>
      </c>
      <c r="AI110" s="53">
        <f t="shared" si="41"/>
        <v>12001</v>
      </c>
      <c r="AJ110" s="53">
        <f t="shared" si="42"/>
        <v>13000</v>
      </c>
      <c r="AK110" s="53">
        <f t="shared" si="48"/>
        <v>3.8474856681158909E-2</v>
      </c>
      <c r="AL110" s="52" t="str">
        <f t="shared" si="43"/>
        <v>txt=0</v>
      </c>
      <c r="AN110">
        <v>3.8474856681158909E-2</v>
      </c>
      <c r="AP110" t="s">
        <v>48</v>
      </c>
      <c r="AQ110">
        <v>0</v>
      </c>
    </row>
    <row r="111" spans="7:43" x14ac:dyDescent="0.25">
      <c r="G111" s="52"/>
      <c r="H111" s="52" t="s">
        <v>483</v>
      </c>
      <c r="I111" s="53">
        <v>7</v>
      </c>
      <c r="J111" s="52">
        <f t="shared" si="44"/>
        <v>13001</v>
      </c>
      <c r="K111" s="52">
        <f t="shared" si="45"/>
        <v>14000</v>
      </c>
      <c r="L111" s="53" t="s">
        <v>438</v>
      </c>
      <c r="M111" s="53">
        <v>25</v>
      </c>
      <c r="N111" s="55" t="s">
        <v>480</v>
      </c>
      <c r="O111" s="55" t="s">
        <v>477</v>
      </c>
      <c r="P111" s="52" t="str">
        <f t="shared" si="46"/>
        <v>breast=0</v>
      </c>
      <c r="R111" s="53">
        <f t="shared" si="30"/>
        <v>7</v>
      </c>
      <c r="S111" s="53">
        <f t="shared" si="31"/>
        <v>13001</v>
      </c>
      <c r="T111" s="53">
        <f t="shared" si="32"/>
        <v>14000</v>
      </c>
      <c r="U111" s="52" t="s">
        <v>520</v>
      </c>
      <c r="W111" s="52">
        <f t="shared" si="33"/>
        <v>7</v>
      </c>
      <c r="X111" s="52">
        <f t="shared" si="34"/>
        <v>13001</v>
      </c>
      <c r="Y111" s="52">
        <f t="shared" si="35"/>
        <v>14000</v>
      </c>
      <c r="Z111" s="52" t="str">
        <f t="shared" si="36"/>
        <v/>
      </c>
      <c r="AB111" s="53">
        <f t="shared" si="37"/>
        <v>7</v>
      </c>
      <c r="AC111" s="53">
        <f t="shared" si="38"/>
        <v>13001</v>
      </c>
      <c r="AD111" s="53">
        <f t="shared" si="39"/>
        <v>14000</v>
      </c>
      <c r="AE111" s="53" t="s">
        <v>438</v>
      </c>
      <c r="AF111" s="52" t="str">
        <f t="shared" si="47"/>
        <v>fda=1,cancer=1,txt=0,breast=0</v>
      </c>
      <c r="AH111" s="53">
        <f t="shared" si="40"/>
        <v>7</v>
      </c>
      <c r="AI111" s="53">
        <f t="shared" si="41"/>
        <v>13001</v>
      </c>
      <c r="AJ111" s="53">
        <f t="shared" si="42"/>
        <v>14000</v>
      </c>
      <c r="AK111" s="53">
        <f t="shared" si="48"/>
        <v>3.8474856681158909E-2</v>
      </c>
      <c r="AL111" s="52" t="str">
        <f t="shared" si="43"/>
        <v>txt=0</v>
      </c>
      <c r="AN111">
        <v>3.8474856681158909E-2</v>
      </c>
      <c r="AP111" t="s">
        <v>581</v>
      </c>
      <c r="AQ111">
        <v>0</v>
      </c>
    </row>
    <row r="112" spans="7:43" x14ac:dyDescent="0.25">
      <c r="G112" s="52"/>
      <c r="H112" s="52" t="s">
        <v>483</v>
      </c>
      <c r="I112" s="53">
        <v>7</v>
      </c>
      <c r="J112" s="52">
        <f t="shared" si="44"/>
        <v>14001</v>
      </c>
      <c r="K112" s="52">
        <f t="shared" si="45"/>
        <v>15000</v>
      </c>
      <c r="L112" s="53" t="s">
        <v>74</v>
      </c>
      <c r="M112" s="53">
        <v>25</v>
      </c>
      <c r="N112" s="55" t="s">
        <v>480</v>
      </c>
      <c r="O112" s="55" t="s">
        <v>477</v>
      </c>
      <c r="P112" s="52" t="str">
        <f t="shared" si="46"/>
        <v>breast=0</v>
      </c>
      <c r="R112" s="53">
        <f t="shared" si="30"/>
        <v>7</v>
      </c>
      <c r="S112" s="53">
        <f t="shared" si="31"/>
        <v>14001</v>
      </c>
      <c r="T112" s="53">
        <f t="shared" si="32"/>
        <v>15000</v>
      </c>
      <c r="U112" s="52" t="s">
        <v>521</v>
      </c>
      <c r="W112" s="52">
        <f t="shared" si="33"/>
        <v>7</v>
      </c>
      <c r="X112" s="52">
        <f t="shared" si="34"/>
        <v>14001</v>
      </c>
      <c r="Y112" s="52">
        <f t="shared" si="35"/>
        <v>15000</v>
      </c>
      <c r="Z112" s="52" t="str">
        <f t="shared" si="36"/>
        <v/>
      </c>
      <c r="AB112" s="53">
        <f t="shared" si="37"/>
        <v>7</v>
      </c>
      <c r="AC112" s="53">
        <f t="shared" si="38"/>
        <v>14001</v>
      </c>
      <c r="AD112" s="53">
        <f t="shared" si="39"/>
        <v>15000</v>
      </c>
      <c r="AE112" s="53" t="s">
        <v>74</v>
      </c>
      <c r="AF112" s="52" t="str">
        <f t="shared" si="47"/>
        <v>fda=1,cancer=1,txt=0,breast=0</v>
      </c>
      <c r="AH112" s="53">
        <f t="shared" si="40"/>
        <v>7</v>
      </c>
      <c r="AI112" s="53">
        <f t="shared" si="41"/>
        <v>14001</v>
      </c>
      <c r="AJ112" s="53">
        <f t="shared" si="42"/>
        <v>15000</v>
      </c>
      <c r="AK112" s="53">
        <f t="shared" si="48"/>
        <v>3.8474856681158909E-2</v>
      </c>
      <c r="AL112" s="52" t="str">
        <f t="shared" si="43"/>
        <v>txt=0</v>
      </c>
      <c r="AN112">
        <v>3.8474856681158909E-2</v>
      </c>
      <c r="AP112" t="s">
        <v>582</v>
      </c>
      <c r="AQ112">
        <v>0</v>
      </c>
    </row>
    <row r="113" spans="7:43" x14ac:dyDescent="0.25">
      <c r="G113" s="52"/>
      <c r="H113" s="52" t="s">
        <v>483</v>
      </c>
      <c r="I113" s="53">
        <v>7</v>
      </c>
      <c r="J113" s="52">
        <f t="shared" si="44"/>
        <v>15001</v>
      </c>
      <c r="K113" s="52">
        <f t="shared" si="45"/>
        <v>16000</v>
      </c>
      <c r="L113" s="53" t="s">
        <v>69</v>
      </c>
      <c r="M113" s="53">
        <v>25</v>
      </c>
      <c r="N113" s="55" t="s">
        <v>480</v>
      </c>
      <c r="O113" s="55" t="s">
        <v>477</v>
      </c>
      <c r="P113" s="52" t="str">
        <f t="shared" si="46"/>
        <v>breast=1</v>
      </c>
      <c r="R113" s="53">
        <f t="shared" si="30"/>
        <v>7</v>
      </c>
      <c r="S113" s="53">
        <f t="shared" si="31"/>
        <v>15001</v>
      </c>
      <c r="T113" s="53">
        <f t="shared" si="32"/>
        <v>16000</v>
      </c>
      <c r="U113" s="52" t="s">
        <v>520</v>
      </c>
      <c r="W113" s="52">
        <f t="shared" si="33"/>
        <v>7</v>
      </c>
      <c r="X113" s="52">
        <f t="shared" si="34"/>
        <v>15001</v>
      </c>
      <c r="Y113" s="52">
        <f t="shared" si="35"/>
        <v>16000</v>
      </c>
      <c r="Z113" s="52" t="str">
        <f t="shared" si="36"/>
        <v>fill_color=vvdblue</v>
      </c>
      <c r="AB113" s="53">
        <f t="shared" si="37"/>
        <v>7</v>
      </c>
      <c r="AC113" s="53">
        <f t="shared" si="38"/>
        <v>15001</v>
      </c>
      <c r="AD113" s="53">
        <f t="shared" si="39"/>
        <v>16000</v>
      </c>
      <c r="AE113" s="53" t="s">
        <v>69</v>
      </c>
      <c r="AF113" s="52" t="str">
        <f t="shared" si="47"/>
        <v>fda=1,cancer=1,txt=0,breast=1</v>
      </c>
      <c r="AH113" s="53">
        <f t="shared" si="40"/>
        <v>7</v>
      </c>
      <c r="AI113" s="53">
        <f t="shared" si="41"/>
        <v>15001</v>
      </c>
      <c r="AJ113" s="53">
        <f t="shared" si="42"/>
        <v>16000</v>
      </c>
      <c r="AK113" s="53">
        <f t="shared" si="48"/>
        <v>3.8474856681158909E-2</v>
      </c>
      <c r="AL113" s="52" t="str">
        <f t="shared" si="43"/>
        <v>txt=0</v>
      </c>
      <c r="AN113">
        <v>3.8474856681158909E-2</v>
      </c>
      <c r="AP113" t="s">
        <v>448</v>
      </c>
      <c r="AQ113">
        <v>0</v>
      </c>
    </row>
    <row r="114" spans="7:43" x14ac:dyDescent="0.25">
      <c r="G114" s="52"/>
      <c r="H114" s="52" t="s">
        <v>483</v>
      </c>
      <c r="I114" s="53">
        <v>7</v>
      </c>
      <c r="J114" s="52">
        <f t="shared" si="44"/>
        <v>16001</v>
      </c>
      <c r="K114" s="52">
        <f t="shared" si="45"/>
        <v>17000</v>
      </c>
      <c r="L114" s="53" t="s">
        <v>442</v>
      </c>
      <c r="M114" s="53">
        <v>25</v>
      </c>
      <c r="N114" s="55" t="s">
        <v>480</v>
      </c>
      <c r="O114" s="55" t="s">
        <v>478</v>
      </c>
      <c r="P114" s="52" t="str">
        <f t="shared" si="46"/>
        <v>breast=0</v>
      </c>
      <c r="R114" s="53">
        <f t="shared" si="30"/>
        <v>7</v>
      </c>
      <c r="S114" s="53">
        <f t="shared" si="31"/>
        <v>16001</v>
      </c>
      <c r="T114" s="53">
        <f t="shared" si="32"/>
        <v>17000</v>
      </c>
      <c r="U114" s="52" t="s">
        <v>521</v>
      </c>
      <c r="W114" s="52">
        <f t="shared" si="33"/>
        <v>7</v>
      </c>
      <c r="X114" s="52">
        <f t="shared" si="34"/>
        <v>16001</v>
      </c>
      <c r="Y114" s="52">
        <f t="shared" si="35"/>
        <v>17000</v>
      </c>
      <c r="Z114" s="52" t="str">
        <f t="shared" si="36"/>
        <v/>
      </c>
      <c r="AB114" s="53">
        <f t="shared" si="37"/>
        <v>7</v>
      </c>
      <c r="AC114" s="53">
        <f t="shared" si="38"/>
        <v>16001</v>
      </c>
      <c r="AD114" s="53">
        <f t="shared" si="39"/>
        <v>17000</v>
      </c>
      <c r="AE114" s="53" t="s">
        <v>442</v>
      </c>
      <c r="AF114" s="52" t="str">
        <f t="shared" si="47"/>
        <v>fda=1,cancer=0,txt=0,breast=0</v>
      </c>
      <c r="AH114" s="53">
        <f t="shared" si="40"/>
        <v>7</v>
      </c>
      <c r="AI114" s="53">
        <f t="shared" si="41"/>
        <v>16001</v>
      </c>
      <c r="AJ114" s="53">
        <f t="shared" si="42"/>
        <v>17000</v>
      </c>
      <c r="AK114" s="53">
        <f t="shared" si="48"/>
        <v>3.8474856681158909E-2</v>
      </c>
      <c r="AL114" s="52" t="str">
        <f t="shared" si="43"/>
        <v>txt=0</v>
      </c>
      <c r="AN114">
        <v>3.8474856681158909E-2</v>
      </c>
      <c r="AP114" t="s">
        <v>540</v>
      </c>
      <c r="AQ114">
        <v>1</v>
      </c>
    </row>
    <row r="115" spans="7:43" x14ac:dyDescent="0.25">
      <c r="G115" s="52"/>
      <c r="H115" s="52" t="s">
        <v>483</v>
      </c>
      <c r="I115" s="53">
        <v>7</v>
      </c>
      <c r="J115" s="52">
        <f t="shared" si="44"/>
        <v>17001</v>
      </c>
      <c r="K115" s="52">
        <f t="shared" si="45"/>
        <v>18000</v>
      </c>
      <c r="L115" s="53" t="s">
        <v>450</v>
      </c>
      <c r="M115" s="53">
        <v>25</v>
      </c>
      <c r="N115" s="55" t="s">
        <v>480</v>
      </c>
      <c r="O115" s="55" t="s">
        <v>477</v>
      </c>
      <c r="P115" s="52" t="str">
        <f t="shared" si="46"/>
        <v>breast=0</v>
      </c>
      <c r="R115" s="53">
        <f t="shared" si="30"/>
        <v>7</v>
      </c>
      <c r="S115" s="53">
        <f t="shared" si="31"/>
        <v>17001</v>
      </c>
      <c r="T115" s="53">
        <f t="shared" si="32"/>
        <v>18000</v>
      </c>
      <c r="U115" s="52" t="s">
        <v>520</v>
      </c>
      <c r="W115" s="52">
        <f t="shared" si="33"/>
        <v>7</v>
      </c>
      <c r="X115" s="52">
        <f t="shared" si="34"/>
        <v>17001</v>
      </c>
      <c r="Y115" s="52">
        <f t="shared" si="35"/>
        <v>18000</v>
      </c>
      <c r="Z115" s="52" t="str">
        <f t="shared" si="36"/>
        <v/>
      </c>
      <c r="AB115" s="53">
        <f t="shared" si="37"/>
        <v>7</v>
      </c>
      <c r="AC115" s="53">
        <f t="shared" si="38"/>
        <v>17001</v>
      </c>
      <c r="AD115" s="53">
        <f t="shared" si="39"/>
        <v>18000</v>
      </c>
      <c r="AE115" s="53" t="s">
        <v>450</v>
      </c>
      <c r="AF115" s="52" t="str">
        <f t="shared" si="47"/>
        <v>fda=1,cancer=1,txt=0,breast=0</v>
      </c>
      <c r="AH115" s="53">
        <f t="shared" si="40"/>
        <v>7</v>
      </c>
      <c r="AI115" s="53">
        <f t="shared" si="41"/>
        <v>17001</v>
      </c>
      <c r="AJ115" s="53">
        <f t="shared" si="42"/>
        <v>18000</v>
      </c>
      <c r="AK115" s="53">
        <f t="shared" si="48"/>
        <v>3.8474856681158909E-2</v>
      </c>
      <c r="AL115" s="52" t="str">
        <f t="shared" si="43"/>
        <v>txt=0</v>
      </c>
      <c r="AN115">
        <v>3.8474856681158909E-2</v>
      </c>
      <c r="AP115" t="s">
        <v>449</v>
      </c>
      <c r="AQ115">
        <v>0</v>
      </c>
    </row>
    <row r="116" spans="7:43" x14ac:dyDescent="0.25">
      <c r="G116" s="52"/>
      <c r="H116" s="52" t="s">
        <v>483</v>
      </c>
      <c r="I116" s="53">
        <v>7</v>
      </c>
      <c r="J116" s="52">
        <f t="shared" si="44"/>
        <v>18001</v>
      </c>
      <c r="K116" s="52">
        <f t="shared" si="45"/>
        <v>19000</v>
      </c>
      <c r="L116" s="53" t="s">
        <v>453</v>
      </c>
      <c r="M116" s="53">
        <v>25</v>
      </c>
      <c r="N116" s="55" t="s">
        <v>480</v>
      </c>
      <c r="O116" s="55" t="s">
        <v>477</v>
      </c>
      <c r="P116" s="52" t="str">
        <f t="shared" si="46"/>
        <v>breast=0</v>
      </c>
      <c r="R116" s="53">
        <f t="shared" si="30"/>
        <v>7</v>
      </c>
      <c r="S116" s="53">
        <f t="shared" si="31"/>
        <v>18001</v>
      </c>
      <c r="T116" s="53">
        <f t="shared" si="32"/>
        <v>19000</v>
      </c>
      <c r="U116" s="52" t="s">
        <v>521</v>
      </c>
      <c r="W116" s="52">
        <f t="shared" si="33"/>
        <v>7</v>
      </c>
      <c r="X116" s="52">
        <f t="shared" si="34"/>
        <v>18001</v>
      </c>
      <c r="Y116" s="52">
        <f t="shared" si="35"/>
        <v>19000</v>
      </c>
      <c r="Z116" s="52" t="str">
        <f t="shared" si="36"/>
        <v/>
      </c>
      <c r="AB116" s="53">
        <f t="shared" si="37"/>
        <v>7</v>
      </c>
      <c r="AC116" s="53">
        <f t="shared" si="38"/>
        <v>18001</v>
      </c>
      <c r="AD116" s="53">
        <f t="shared" si="39"/>
        <v>19000</v>
      </c>
      <c r="AE116" s="53" t="s">
        <v>453</v>
      </c>
      <c r="AF116" s="52" t="str">
        <f t="shared" si="47"/>
        <v>fda=1,cancer=1,txt=0,breast=0</v>
      </c>
      <c r="AH116" s="53">
        <f t="shared" si="40"/>
        <v>7</v>
      </c>
      <c r="AI116" s="53">
        <f t="shared" si="41"/>
        <v>18001</v>
      </c>
      <c r="AJ116" s="53">
        <f t="shared" si="42"/>
        <v>19000</v>
      </c>
      <c r="AK116" s="53">
        <f t="shared" si="48"/>
        <v>3.8474856681158909E-2</v>
      </c>
      <c r="AL116" s="52" t="str">
        <f t="shared" si="43"/>
        <v>txt=0</v>
      </c>
      <c r="AN116">
        <v>3.8474856681158909E-2</v>
      </c>
      <c r="AP116" t="s">
        <v>583</v>
      </c>
      <c r="AQ116">
        <v>0</v>
      </c>
    </row>
    <row r="117" spans="7:43" x14ac:dyDescent="0.25">
      <c r="G117" s="52"/>
      <c r="H117" s="52" t="s">
        <v>483</v>
      </c>
      <c r="I117" s="53">
        <v>7</v>
      </c>
      <c r="J117" s="52">
        <f t="shared" si="44"/>
        <v>19001</v>
      </c>
      <c r="K117" s="52">
        <f t="shared" si="45"/>
        <v>20000</v>
      </c>
      <c r="L117" s="53" t="s">
        <v>458</v>
      </c>
      <c r="M117" s="53">
        <v>25</v>
      </c>
      <c r="N117" s="55" t="s">
        <v>480</v>
      </c>
      <c r="O117" s="55" t="s">
        <v>478</v>
      </c>
      <c r="P117" s="52" t="str">
        <f t="shared" si="46"/>
        <v>breast=0</v>
      </c>
      <c r="R117" s="53">
        <f t="shared" si="30"/>
        <v>7</v>
      </c>
      <c r="S117" s="53">
        <f t="shared" si="31"/>
        <v>19001</v>
      </c>
      <c r="T117" s="53">
        <f t="shared" si="32"/>
        <v>20000</v>
      </c>
      <c r="U117" s="52" t="s">
        <v>520</v>
      </c>
      <c r="W117" s="52">
        <f t="shared" si="33"/>
        <v>7</v>
      </c>
      <c r="X117" s="52">
        <f t="shared" si="34"/>
        <v>19001</v>
      </c>
      <c r="Y117" s="52">
        <f t="shared" si="35"/>
        <v>20000</v>
      </c>
      <c r="Z117" s="52" t="str">
        <f t="shared" si="36"/>
        <v/>
      </c>
      <c r="AB117" s="53">
        <f t="shared" si="37"/>
        <v>7</v>
      </c>
      <c r="AC117" s="53">
        <f t="shared" si="38"/>
        <v>19001</v>
      </c>
      <c r="AD117" s="53">
        <f t="shared" si="39"/>
        <v>20000</v>
      </c>
      <c r="AE117" s="53" t="s">
        <v>458</v>
      </c>
      <c r="AF117" s="52" t="str">
        <f t="shared" si="47"/>
        <v>fda=1,cancer=0,txt=0,breast=0</v>
      </c>
      <c r="AH117" s="53">
        <f t="shared" si="40"/>
        <v>7</v>
      </c>
      <c r="AI117" s="53">
        <f t="shared" si="41"/>
        <v>19001</v>
      </c>
      <c r="AJ117" s="53">
        <f t="shared" si="42"/>
        <v>20000</v>
      </c>
      <c r="AK117" s="53">
        <f t="shared" si="48"/>
        <v>3.8474856681158909E-2</v>
      </c>
      <c r="AL117" s="52" t="str">
        <f t="shared" si="43"/>
        <v>txt=0</v>
      </c>
      <c r="AN117">
        <v>3.8474856681158909E-2</v>
      </c>
      <c r="AP117" t="s">
        <v>450</v>
      </c>
      <c r="AQ117">
        <v>0</v>
      </c>
    </row>
    <row r="118" spans="7:43" x14ac:dyDescent="0.25">
      <c r="G118" s="52"/>
      <c r="H118" s="52" t="s">
        <v>483</v>
      </c>
      <c r="I118" s="53">
        <v>7</v>
      </c>
      <c r="J118" s="52">
        <f t="shared" si="44"/>
        <v>20001</v>
      </c>
      <c r="K118" s="52">
        <f t="shared" si="45"/>
        <v>21000</v>
      </c>
      <c r="L118" s="53" t="s">
        <v>75</v>
      </c>
      <c r="M118" s="53">
        <v>25</v>
      </c>
      <c r="N118" s="55" t="s">
        <v>480</v>
      </c>
      <c r="O118" s="55" t="s">
        <v>477</v>
      </c>
      <c r="P118" s="52" t="str">
        <f t="shared" si="46"/>
        <v>breast=0</v>
      </c>
      <c r="R118" s="53">
        <f t="shared" si="30"/>
        <v>7</v>
      </c>
      <c r="S118" s="53">
        <f t="shared" si="31"/>
        <v>20001</v>
      </c>
      <c r="T118" s="53">
        <f t="shared" si="32"/>
        <v>21000</v>
      </c>
      <c r="U118" s="52" t="s">
        <v>521</v>
      </c>
      <c r="W118" s="52">
        <f t="shared" si="33"/>
        <v>7</v>
      </c>
      <c r="X118" s="52">
        <f t="shared" si="34"/>
        <v>20001</v>
      </c>
      <c r="Y118" s="52">
        <f t="shared" si="35"/>
        <v>21000</v>
      </c>
      <c r="Z118" s="52" t="str">
        <f t="shared" si="36"/>
        <v/>
      </c>
      <c r="AB118" s="53">
        <f t="shared" si="37"/>
        <v>7</v>
      </c>
      <c r="AC118" s="53">
        <f t="shared" si="38"/>
        <v>20001</v>
      </c>
      <c r="AD118" s="53">
        <f t="shared" si="39"/>
        <v>21000</v>
      </c>
      <c r="AE118" s="53" t="s">
        <v>75</v>
      </c>
      <c r="AF118" s="52" t="str">
        <f t="shared" si="47"/>
        <v>fda=1,cancer=1,txt=0,breast=0</v>
      </c>
      <c r="AH118" s="53">
        <f t="shared" si="40"/>
        <v>7</v>
      </c>
      <c r="AI118" s="53">
        <f t="shared" si="41"/>
        <v>20001</v>
      </c>
      <c r="AJ118" s="53">
        <f t="shared" si="42"/>
        <v>21000</v>
      </c>
      <c r="AK118" s="53">
        <f t="shared" si="48"/>
        <v>3.8474856681158909E-2</v>
      </c>
      <c r="AL118" s="52" t="str">
        <f t="shared" si="43"/>
        <v>txt=0</v>
      </c>
      <c r="AN118">
        <v>3.8474856681158909E-2</v>
      </c>
      <c r="AP118" t="s">
        <v>584</v>
      </c>
      <c r="AQ118">
        <v>1</v>
      </c>
    </row>
    <row r="119" spans="7:43" x14ac:dyDescent="0.25">
      <c r="G119" s="52"/>
      <c r="H119" s="52" t="s">
        <v>483</v>
      </c>
      <c r="I119" s="53">
        <v>7</v>
      </c>
      <c r="J119" s="52">
        <f t="shared" si="44"/>
        <v>21001</v>
      </c>
      <c r="K119" s="52">
        <f t="shared" si="45"/>
        <v>22000</v>
      </c>
      <c r="L119" s="53" t="s">
        <v>351</v>
      </c>
      <c r="M119" s="53">
        <v>25</v>
      </c>
      <c r="N119" s="55" t="s">
        <v>480</v>
      </c>
      <c r="O119" s="55" t="s">
        <v>478</v>
      </c>
      <c r="P119" s="52" t="str">
        <f t="shared" si="46"/>
        <v>breast=0</v>
      </c>
      <c r="R119" s="53">
        <f t="shared" si="30"/>
        <v>7</v>
      </c>
      <c r="S119" s="53">
        <f t="shared" si="31"/>
        <v>21001</v>
      </c>
      <c r="T119" s="53">
        <f t="shared" si="32"/>
        <v>22000</v>
      </c>
      <c r="U119" s="52" t="s">
        <v>520</v>
      </c>
      <c r="W119" s="52">
        <f t="shared" si="33"/>
        <v>7</v>
      </c>
      <c r="X119" s="52">
        <f t="shared" si="34"/>
        <v>21001</v>
      </c>
      <c r="Y119" s="52">
        <f t="shared" si="35"/>
        <v>22000</v>
      </c>
      <c r="Z119" s="52" t="str">
        <f t="shared" si="36"/>
        <v/>
      </c>
      <c r="AB119" s="53">
        <f t="shared" si="37"/>
        <v>7</v>
      </c>
      <c r="AC119" s="53">
        <f t="shared" si="38"/>
        <v>21001</v>
      </c>
      <c r="AD119" s="53">
        <f t="shared" si="39"/>
        <v>22000</v>
      </c>
      <c r="AE119" s="53" t="s">
        <v>351</v>
      </c>
      <c r="AF119" s="52" t="str">
        <f t="shared" si="47"/>
        <v>fda=1,cancer=0,txt=0,breast=0</v>
      </c>
      <c r="AH119" s="53">
        <f t="shared" si="40"/>
        <v>7</v>
      </c>
      <c r="AI119" s="53">
        <f t="shared" si="41"/>
        <v>21001</v>
      </c>
      <c r="AJ119" s="53">
        <f t="shared" si="42"/>
        <v>22000</v>
      </c>
      <c r="AK119" s="53">
        <f t="shared" si="48"/>
        <v>3.8474856681158909E-2</v>
      </c>
      <c r="AL119" s="52" t="str">
        <f t="shared" si="43"/>
        <v>txt=0</v>
      </c>
      <c r="AN119">
        <v>3.8474856681158909E-2</v>
      </c>
      <c r="AP119" t="s">
        <v>159</v>
      </c>
      <c r="AQ119">
        <v>0</v>
      </c>
    </row>
    <row r="120" spans="7:43" x14ac:dyDescent="0.25">
      <c r="G120" s="52"/>
      <c r="H120" s="52" t="s">
        <v>483</v>
      </c>
      <c r="I120" s="53">
        <v>7</v>
      </c>
      <c r="J120" s="52">
        <f t="shared" si="44"/>
        <v>22001</v>
      </c>
      <c r="K120" s="52">
        <f t="shared" si="45"/>
        <v>23000</v>
      </c>
      <c r="L120" s="53" t="s">
        <v>463</v>
      </c>
      <c r="M120" s="53">
        <v>25</v>
      </c>
      <c r="N120" s="55" t="s">
        <v>480</v>
      </c>
      <c r="O120" s="55" t="s">
        <v>478</v>
      </c>
      <c r="P120" s="52" t="str">
        <f t="shared" si="46"/>
        <v>breast=0</v>
      </c>
      <c r="R120" s="53">
        <f t="shared" si="30"/>
        <v>7</v>
      </c>
      <c r="S120" s="53">
        <f t="shared" si="31"/>
        <v>22001</v>
      </c>
      <c r="T120" s="53">
        <f t="shared" si="32"/>
        <v>23000</v>
      </c>
      <c r="U120" s="52" t="s">
        <v>521</v>
      </c>
      <c r="W120" s="52">
        <f t="shared" si="33"/>
        <v>7</v>
      </c>
      <c r="X120" s="52">
        <f t="shared" si="34"/>
        <v>22001</v>
      </c>
      <c r="Y120" s="52">
        <f t="shared" si="35"/>
        <v>23000</v>
      </c>
      <c r="Z120" s="52" t="str">
        <f t="shared" si="36"/>
        <v/>
      </c>
      <c r="AB120" s="53">
        <f t="shared" si="37"/>
        <v>7</v>
      </c>
      <c r="AC120" s="53">
        <f t="shared" si="38"/>
        <v>22001</v>
      </c>
      <c r="AD120" s="53">
        <f t="shared" si="39"/>
        <v>23000</v>
      </c>
      <c r="AE120" s="53" t="s">
        <v>463</v>
      </c>
      <c r="AF120" s="52" t="str">
        <f t="shared" si="47"/>
        <v>fda=1,cancer=0,txt=0,breast=0</v>
      </c>
      <c r="AH120" s="53">
        <f t="shared" si="40"/>
        <v>7</v>
      </c>
      <c r="AI120" s="53">
        <f t="shared" si="41"/>
        <v>22001</v>
      </c>
      <c r="AJ120" s="53">
        <f t="shared" si="42"/>
        <v>23000</v>
      </c>
      <c r="AK120" s="53">
        <f t="shared" si="48"/>
        <v>3.8474856681158909E-2</v>
      </c>
      <c r="AL120" s="52" t="str">
        <f t="shared" si="43"/>
        <v>txt=0</v>
      </c>
      <c r="AN120">
        <v>3.8474856681158909E-2</v>
      </c>
      <c r="AP120" t="s">
        <v>585</v>
      </c>
      <c r="AQ120">
        <v>0</v>
      </c>
    </row>
    <row r="121" spans="7:43" x14ac:dyDescent="0.25">
      <c r="G121" s="52"/>
      <c r="H121" s="52" t="s">
        <v>483</v>
      </c>
      <c r="I121" s="53">
        <v>7</v>
      </c>
      <c r="J121" s="52">
        <f t="shared" si="44"/>
        <v>23001</v>
      </c>
      <c r="K121" s="52">
        <f t="shared" si="45"/>
        <v>24000</v>
      </c>
      <c r="L121" s="53" t="s">
        <v>464</v>
      </c>
      <c r="M121" s="53">
        <v>25</v>
      </c>
      <c r="N121" s="55" t="s">
        <v>481</v>
      </c>
      <c r="O121" s="55" t="s">
        <v>478</v>
      </c>
      <c r="P121" s="52" t="str">
        <f t="shared" si="46"/>
        <v>breast=0</v>
      </c>
      <c r="R121" s="53">
        <f t="shared" si="30"/>
        <v>7</v>
      </c>
      <c r="S121" s="53">
        <f t="shared" si="31"/>
        <v>23001</v>
      </c>
      <c r="T121" s="53">
        <f t="shared" si="32"/>
        <v>24000</v>
      </c>
      <c r="U121" s="52" t="s">
        <v>520</v>
      </c>
      <c r="W121" s="52">
        <f t="shared" si="33"/>
        <v>7</v>
      </c>
      <c r="X121" s="52">
        <f t="shared" si="34"/>
        <v>23001</v>
      </c>
      <c r="Y121" s="52">
        <f t="shared" si="35"/>
        <v>24000</v>
      </c>
      <c r="Z121" s="52" t="str">
        <f t="shared" si="36"/>
        <v/>
      </c>
      <c r="AB121" s="53">
        <f t="shared" si="37"/>
        <v>7</v>
      </c>
      <c r="AC121" s="53">
        <f t="shared" si="38"/>
        <v>23001</v>
      </c>
      <c r="AD121" s="53">
        <f t="shared" si="39"/>
        <v>24000</v>
      </c>
      <c r="AE121" s="53" t="s">
        <v>464</v>
      </c>
      <c r="AF121" s="52" t="str">
        <f t="shared" si="47"/>
        <v>fda=0,cancer=0,txt=0,breast=0</v>
      </c>
      <c r="AH121" s="53">
        <f t="shared" si="40"/>
        <v>7</v>
      </c>
      <c r="AI121" s="53">
        <f t="shared" si="41"/>
        <v>23001</v>
      </c>
      <c r="AJ121" s="53">
        <f t="shared" si="42"/>
        <v>24000</v>
      </c>
      <c r="AK121" s="53">
        <f t="shared" si="48"/>
        <v>3.8474856681158909E-2</v>
      </c>
      <c r="AL121" s="52" t="str">
        <f t="shared" si="43"/>
        <v>txt=0</v>
      </c>
      <c r="AN121">
        <v>3.8474856681158909E-2</v>
      </c>
      <c r="AP121" t="s">
        <v>452</v>
      </c>
      <c r="AQ121">
        <v>0</v>
      </c>
    </row>
    <row r="122" spans="7:43" x14ac:dyDescent="0.25">
      <c r="G122" s="52"/>
      <c r="H122" s="52" t="s">
        <v>483</v>
      </c>
      <c r="I122" s="53">
        <v>7</v>
      </c>
      <c r="J122" s="52">
        <f t="shared" si="44"/>
        <v>24001</v>
      </c>
      <c r="K122" s="52">
        <f t="shared" si="45"/>
        <v>25000</v>
      </c>
      <c r="L122" s="53" t="s">
        <v>465</v>
      </c>
      <c r="M122" s="53">
        <v>25</v>
      </c>
      <c r="N122" s="55" t="s">
        <v>481</v>
      </c>
      <c r="O122" s="55" t="s">
        <v>477</v>
      </c>
      <c r="P122" s="52" t="str">
        <f t="shared" si="46"/>
        <v>breast=0</v>
      </c>
      <c r="R122" s="53">
        <f t="shared" si="30"/>
        <v>7</v>
      </c>
      <c r="S122" s="53">
        <f t="shared" si="31"/>
        <v>24001</v>
      </c>
      <c r="T122" s="53">
        <f t="shared" si="32"/>
        <v>25000</v>
      </c>
      <c r="U122" s="52" t="s">
        <v>521</v>
      </c>
      <c r="W122" s="52">
        <f t="shared" si="33"/>
        <v>7</v>
      </c>
      <c r="X122" s="52">
        <f t="shared" si="34"/>
        <v>24001</v>
      </c>
      <c r="Y122" s="52">
        <f t="shared" si="35"/>
        <v>25000</v>
      </c>
      <c r="Z122" s="52" t="str">
        <f t="shared" si="36"/>
        <v/>
      </c>
      <c r="AB122" s="53">
        <f t="shared" si="37"/>
        <v>7</v>
      </c>
      <c r="AC122" s="53">
        <f t="shared" si="38"/>
        <v>24001</v>
      </c>
      <c r="AD122" s="53">
        <f t="shared" si="39"/>
        <v>25000</v>
      </c>
      <c r="AE122" s="53" t="s">
        <v>465</v>
      </c>
      <c r="AF122" s="52" t="str">
        <f t="shared" si="47"/>
        <v>fda=0,cancer=1,txt=0,breast=0</v>
      </c>
      <c r="AH122" s="53">
        <f t="shared" si="40"/>
        <v>7</v>
      </c>
      <c r="AI122" s="53">
        <f t="shared" si="41"/>
        <v>24001</v>
      </c>
      <c r="AJ122" s="53">
        <f t="shared" si="42"/>
        <v>25000</v>
      </c>
      <c r="AK122" s="53">
        <f t="shared" si="48"/>
        <v>3.8474856681158909E-2</v>
      </c>
      <c r="AL122" s="52" t="str">
        <f t="shared" si="43"/>
        <v>txt=0</v>
      </c>
      <c r="AN122">
        <v>3.8474856681158909E-2</v>
      </c>
      <c r="AP122" t="s">
        <v>120</v>
      </c>
      <c r="AQ122">
        <v>1</v>
      </c>
    </row>
    <row r="123" spans="7:43" x14ac:dyDescent="0.25">
      <c r="G123" s="52"/>
      <c r="H123" s="52" t="s">
        <v>483</v>
      </c>
      <c r="I123" s="53">
        <v>7</v>
      </c>
      <c r="J123" s="52">
        <f t="shared" si="44"/>
        <v>25001</v>
      </c>
      <c r="K123" s="52">
        <f t="shared" si="45"/>
        <v>26000</v>
      </c>
      <c r="L123" s="53" t="s">
        <v>151</v>
      </c>
      <c r="M123" s="53">
        <v>25</v>
      </c>
      <c r="N123" s="55" t="s">
        <v>480</v>
      </c>
      <c r="O123" s="55" t="s">
        <v>478</v>
      </c>
      <c r="P123" s="52" t="str">
        <f t="shared" si="46"/>
        <v>breast=0</v>
      </c>
      <c r="R123" s="53">
        <f t="shared" si="30"/>
        <v>7</v>
      </c>
      <c r="S123" s="53">
        <f t="shared" si="31"/>
        <v>25001</v>
      </c>
      <c r="T123" s="53">
        <f t="shared" si="32"/>
        <v>26000</v>
      </c>
      <c r="U123" s="52" t="s">
        <v>520</v>
      </c>
      <c r="W123" s="52">
        <f t="shared" si="33"/>
        <v>7</v>
      </c>
      <c r="X123" s="52">
        <f t="shared" si="34"/>
        <v>25001</v>
      </c>
      <c r="Y123" s="52">
        <f t="shared" si="35"/>
        <v>26000</v>
      </c>
      <c r="Z123" s="52" t="str">
        <f t="shared" si="36"/>
        <v/>
      </c>
      <c r="AB123" s="53">
        <f t="shared" si="37"/>
        <v>7</v>
      </c>
      <c r="AC123" s="53">
        <f t="shared" si="38"/>
        <v>25001</v>
      </c>
      <c r="AD123" s="53">
        <f t="shared" si="39"/>
        <v>26000</v>
      </c>
      <c r="AE123" s="53" t="s">
        <v>151</v>
      </c>
      <c r="AF123" s="52" t="str">
        <f t="shared" si="47"/>
        <v>fda=1,cancer=0,txt=0,breast=0</v>
      </c>
      <c r="AH123" s="53">
        <f t="shared" si="40"/>
        <v>7</v>
      </c>
      <c r="AI123" s="53">
        <f t="shared" si="41"/>
        <v>25001</v>
      </c>
      <c r="AJ123" s="53">
        <f t="shared" si="42"/>
        <v>26000</v>
      </c>
      <c r="AK123" s="53">
        <f t="shared" si="48"/>
        <v>3.8474856681158909E-2</v>
      </c>
      <c r="AL123" s="52" t="str">
        <f t="shared" si="43"/>
        <v>txt=0</v>
      </c>
      <c r="AN123">
        <v>3.8474856681158909E-2</v>
      </c>
      <c r="AP123" t="s">
        <v>226</v>
      </c>
      <c r="AQ123">
        <v>0</v>
      </c>
    </row>
    <row r="124" spans="7:43" x14ac:dyDescent="0.25">
      <c r="G124" s="52"/>
      <c r="H124" s="52" t="s">
        <v>483</v>
      </c>
      <c r="I124" s="53">
        <v>7</v>
      </c>
      <c r="J124" s="52">
        <f t="shared" si="44"/>
        <v>26001</v>
      </c>
      <c r="K124" s="52">
        <f t="shared" si="45"/>
        <v>27000</v>
      </c>
      <c r="L124" s="53" t="s">
        <v>468</v>
      </c>
      <c r="M124" s="53">
        <v>25</v>
      </c>
      <c r="N124" s="55" t="s">
        <v>480</v>
      </c>
      <c r="O124" s="55" t="s">
        <v>477</v>
      </c>
      <c r="P124" s="52" t="str">
        <f t="shared" si="46"/>
        <v>breast=0</v>
      </c>
      <c r="R124" s="53">
        <f t="shared" si="30"/>
        <v>7</v>
      </c>
      <c r="S124" s="53">
        <f t="shared" si="31"/>
        <v>26001</v>
      </c>
      <c r="T124" s="53">
        <f t="shared" si="32"/>
        <v>27000</v>
      </c>
      <c r="U124" s="52" t="s">
        <v>521</v>
      </c>
      <c r="W124" s="52">
        <f t="shared" si="33"/>
        <v>7</v>
      </c>
      <c r="X124" s="52">
        <f t="shared" si="34"/>
        <v>26001</v>
      </c>
      <c r="Y124" s="52">
        <f t="shared" si="35"/>
        <v>27000</v>
      </c>
      <c r="Z124" s="52" t="str">
        <f t="shared" si="36"/>
        <v/>
      </c>
      <c r="AB124" s="53">
        <f t="shared" si="37"/>
        <v>7</v>
      </c>
      <c r="AC124" s="53">
        <f t="shared" si="38"/>
        <v>26001</v>
      </c>
      <c r="AD124" s="53">
        <f t="shared" si="39"/>
        <v>27000</v>
      </c>
      <c r="AE124" s="53" t="s">
        <v>468</v>
      </c>
      <c r="AF124" s="52" t="str">
        <f t="shared" si="47"/>
        <v>fda=1,cancer=1,txt=0,breast=0</v>
      </c>
      <c r="AH124" s="53">
        <f t="shared" si="40"/>
        <v>7</v>
      </c>
      <c r="AI124" s="53">
        <f t="shared" si="41"/>
        <v>26001</v>
      </c>
      <c r="AJ124" s="53">
        <f t="shared" si="42"/>
        <v>27000</v>
      </c>
      <c r="AK124" s="53">
        <f t="shared" si="48"/>
        <v>3.8474856681158909E-2</v>
      </c>
      <c r="AL124" s="52" t="str">
        <f t="shared" si="43"/>
        <v>txt=0</v>
      </c>
      <c r="AN124">
        <v>3.8474856681158909E-2</v>
      </c>
      <c r="AP124" t="s">
        <v>359</v>
      </c>
      <c r="AQ124">
        <v>0</v>
      </c>
    </row>
    <row r="125" spans="7:43" x14ac:dyDescent="0.25">
      <c r="G125" s="52"/>
      <c r="H125" s="52" t="s">
        <v>484</v>
      </c>
      <c r="I125" s="53">
        <v>8</v>
      </c>
      <c r="J125" s="52">
        <f t="shared" si="44"/>
        <v>0</v>
      </c>
      <c r="K125" s="52">
        <f t="shared" si="45"/>
        <v>1000</v>
      </c>
      <c r="L125" s="53" t="s">
        <v>223</v>
      </c>
      <c r="M125" s="53">
        <v>1</v>
      </c>
      <c r="N125" s="55" t="s">
        <v>480</v>
      </c>
      <c r="O125" s="55" t="s">
        <v>477</v>
      </c>
      <c r="P125" s="52" t="str">
        <f t="shared" si="46"/>
        <v>breast=0</v>
      </c>
      <c r="R125" s="53">
        <f t="shared" si="30"/>
        <v>8</v>
      </c>
      <c r="S125" s="53">
        <f t="shared" si="31"/>
        <v>0</v>
      </c>
      <c r="T125" s="53">
        <f t="shared" si="32"/>
        <v>1000</v>
      </c>
      <c r="U125" s="52" t="s">
        <v>520</v>
      </c>
      <c r="W125" s="52">
        <f t="shared" si="33"/>
        <v>8</v>
      </c>
      <c r="X125" s="52">
        <f t="shared" si="34"/>
        <v>0</v>
      </c>
      <c r="Y125" s="52">
        <f t="shared" si="35"/>
        <v>1000</v>
      </c>
      <c r="Z125" s="52" t="str">
        <f t="shared" si="36"/>
        <v/>
      </c>
      <c r="AB125" s="53">
        <f t="shared" si="37"/>
        <v>8</v>
      </c>
      <c r="AC125" s="53">
        <f t="shared" si="38"/>
        <v>0</v>
      </c>
      <c r="AD125" s="53">
        <f t="shared" si="39"/>
        <v>1000</v>
      </c>
      <c r="AE125" s="53" t="s">
        <v>223</v>
      </c>
      <c r="AF125" s="52" t="str">
        <f t="shared" si="47"/>
        <v>fda=1,cancer=1,txt=1,breast=0</v>
      </c>
      <c r="AH125" s="53">
        <f t="shared" si="40"/>
        <v>8</v>
      </c>
      <c r="AI125" s="53">
        <f t="shared" si="41"/>
        <v>0</v>
      </c>
      <c r="AJ125" s="53">
        <f t="shared" si="42"/>
        <v>1000</v>
      </c>
      <c r="AK125" s="53">
        <f t="shared" si="48"/>
        <v>0.96187141702897161</v>
      </c>
      <c r="AL125" s="52" t="str">
        <f t="shared" si="43"/>
        <v>txt=1</v>
      </c>
      <c r="AN125">
        <v>3.8474856681158909E-2</v>
      </c>
      <c r="AP125" t="s">
        <v>453</v>
      </c>
      <c r="AQ125">
        <v>0</v>
      </c>
    </row>
    <row r="126" spans="7:43" x14ac:dyDescent="0.25">
      <c r="G126" s="52"/>
      <c r="H126" s="52" t="s">
        <v>484</v>
      </c>
      <c r="I126" s="53">
        <v>8</v>
      </c>
      <c r="J126" s="52">
        <f t="shared" si="44"/>
        <v>1001</v>
      </c>
      <c r="K126" s="52">
        <f t="shared" si="45"/>
        <v>2000</v>
      </c>
      <c r="L126" s="53" t="s">
        <v>227</v>
      </c>
      <c r="M126" s="53">
        <v>2.8</v>
      </c>
      <c r="N126" s="55" t="s">
        <v>480</v>
      </c>
      <c r="O126" s="55" t="s">
        <v>477</v>
      </c>
      <c r="P126" s="52" t="str">
        <f t="shared" si="46"/>
        <v>breast=0</v>
      </c>
      <c r="R126" s="53">
        <f t="shared" si="30"/>
        <v>8</v>
      </c>
      <c r="S126" s="53">
        <f t="shared" si="31"/>
        <v>1001</v>
      </c>
      <c r="T126" s="53">
        <f t="shared" si="32"/>
        <v>2000</v>
      </c>
      <c r="U126" s="52" t="s">
        <v>521</v>
      </c>
      <c r="W126" s="52">
        <f t="shared" si="33"/>
        <v>8</v>
      </c>
      <c r="X126" s="52">
        <f t="shared" si="34"/>
        <v>1001</v>
      </c>
      <c r="Y126" s="52">
        <f t="shared" si="35"/>
        <v>2000</v>
      </c>
      <c r="Z126" s="52" t="str">
        <f t="shared" si="36"/>
        <v/>
      </c>
      <c r="AB126" s="53">
        <f t="shared" si="37"/>
        <v>8</v>
      </c>
      <c r="AC126" s="53">
        <f t="shared" si="38"/>
        <v>1001</v>
      </c>
      <c r="AD126" s="53">
        <f t="shared" si="39"/>
        <v>2000</v>
      </c>
      <c r="AE126" s="53" t="s">
        <v>227</v>
      </c>
      <c r="AF126" s="52" t="str">
        <f t="shared" si="47"/>
        <v>fda=1,cancer=1,txt=1,breast=0</v>
      </c>
      <c r="AH126" s="53">
        <f t="shared" si="40"/>
        <v>8</v>
      </c>
      <c r="AI126" s="53">
        <f t="shared" si="41"/>
        <v>1001</v>
      </c>
      <c r="AJ126" s="53">
        <f t="shared" si="42"/>
        <v>2000</v>
      </c>
      <c r="AK126" s="53">
        <f t="shared" si="48"/>
        <v>0.89261667500288566</v>
      </c>
      <c r="AL126" s="52" t="str">
        <f t="shared" si="43"/>
        <v>txt=1</v>
      </c>
      <c r="AN126">
        <v>3.8474856681158909E-2</v>
      </c>
      <c r="AP126" t="s">
        <v>586</v>
      </c>
      <c r="AQ126">
        <v>0</v>
      </c>
    </row>
    <row r="127" spans="7:43" x14ac:dyDescent="0.25">
      <c r="G127" s="52"/>
      <c r="H127" s="52" t="s">
        <v>484</v>
      </c>
      <c r="I127" s="53">
        <v>8</v>
      </c>
      <c r="J127" s="52">
        <f t="shared" si="44"/>
        <v>2001</v>
      </c>
      <c r="K127" s="52">
        <f t="shared" si="45"/>
        <v>3000</v>
      </c>
      <c r="L127" s="53" t="s">
        <v>155</v>
      </c>
      <c r="M127" s="53">
        <v>3.3</v>
      </c>
      <c r="N127" s="55" t="s">
        <v>481</v>
      </c>
      <c r="O127" s="55" t="s">
        <v>478</v>
      </c>
      <c r="P127" s="52" t="str">
        <f t="shared" si="46"/>
        <v>breast=0</v>
      </c>
      <c r="R127" s="53">
        <f t="shared" si="30"/>
        <v>8</v>
      </c>
      <c r="S127" s="53">
        <f t="shared" si="31"/>
        <v>2001</v>
      </c>
      <c r="T127" s="53">
        <f t="shared" si="32"/>
        <v>3000</v>
      </c>
      <c r="U127" s="52" t="s">
        <v>520</v>
      </c>
      <c r="W127" s="52">
        <f t="shared" si="33"/>
        <v>8</v>
      </c>
      <c r="X127" s="52">
        <f t="shared" si="34"/>
        <v>2001</v>
      </c>
      <c r="Y127" s="52">
        <f t="shared" si="35"/>
        <v>3000</v>
      </c>
      <c r="Z127" s="52" t="str">
        <f t="shared" si="36"/>
        <v/>
      </c>
      <c r="AB127" s="53">
        <f t="shared" si="37"/>
        <v>8</v>
      </c>
      <c r="AC127" s="53">
        <f t="shared" si="38"/>
        <v>2001</v>
      </c>
      <c r="AD127" s="53">
        <f t="shared" si="39"/>
        <v>3000</v>
      </c>
      <c r="AE127" s="53" t="s">
        <v>155</v>
      </c>
      <c r="AF127" s="52" t="str">
        <f t="shared" si="47"/>
        <v>fda=0,cancer=0,txt=1,breast=0</v>
      </c>
      <c r="AH127" s="53">
        <f t="shared" si="40"/>
        <v>8</v>
      </c>
      <c r="AI127" s="53">
        <f t="shared" si="41"/>
        <v>2001</v>
      </c>
      <c r="AJ127" s="53">
        <f t="shared" si="42"/>
        <v>3000</v>
      </c>
      <c r="AK127" s="53">
        <f t="shared" si="48"/>
        <v>0.87337924666230615</v>
      </c>
      <c r="AL127" s="52" t="str">
        <f t="shared" si="43"/>
        <v>txt=1</v>
      </c>
      <c r="AN127">
        <v>3.8474856681158909E-2</v>
      </c>
      <c r="AP127" t="s">
        <v>541</v>
      </c>
      <c r="AQ127">
        <v>0</v>
      </c>
    </row>
    <row r="128" spans="7:43" x14ac:dyDescent="0.25">
      <c r="G128" s="52"/>
      <c r="H128" s="52" t="s">
        <v>484</v>
      </c>
      <c r="I128" s="53">
        <v>8</v>
      </c>
      <c r="J128" s="52">
        <f t="shared" si="44"/>
        <v>3001</v>
      </c>
      <c r="K128" s="52">
        <f t="shared" si="45"/>
        <v>4000</v>
      </c>
      <c r="L128" s="53" t="s">
        <v>222</v>
      </c>
      <c r="M128" s="53">
        <v>4.8</v>
      </c>
      <c r="N128" s="55" t="s">
        <v>481</v>
      </c>
      <c r="O128" s="55" t="s">
        <v>477</v>
      </c>
      <c r="P128" s="52" t="str">
        <f t="shared" si="46"/>
        <v>breast=0</v>
      </c>
      <c r="R128" s="53">
        <f t="shared" si="30"/>
        <v>8</v>
      </c>
      <c r="S128" s="53">
        <f t="shared" si="31"/>
        <v>3001</v>
      </c>
      <c r="T128" s="53">
        <f t="shared" si="32"/>
        <v>4000</v>
      </c>
      <c r="U128" s="52" t="s">
        <v>521</v>
      </c>
      <c r="W128" s="52">
        <f t="shared" si="33"/>
        <v>8</v>
      </c>
      <c r="X128" s="52">
        <f t="shared" si="34"/>
        <v>3001</v>
      </c>
      <c r="Y128" s="52">
        <f t="shared" si="35"/>
        <v>4000</v>
      </c>
      <c r="Z128" s="52" t="str">
        <f t="shared" si="36"/>
        <v/>
      </c>
      <c r="AB128" s="53">
        <f t="shared" si="37"/>
        <v>8</v>
      </c>
      <c r="AC128" s="53">
        <f t="shared" si="38"/>
        <v>3001</v>
      </c>
      <c r="AD128" s="53">
        <f t="shared" si="39"/>
        <v>4000</v>
      </c>
      <c r="AE128" s="53" t="s">
        <v>222</v>
      </c>
      <c r="AF128" s="52" t="str">
        <f t="shared" si="47"/>
        <v>fda=0,cancer=1,txt=1,breast=0</v>
      </c>
      <c r="AH128" s="53">
        <f t="shared" si="40"/>
        <v>8</v>
      </c>
      <c r="AI128" s="53">
        <f t="shared" si="41"/>
        <v>3001</v>
      </c>
      <c r="AJ128" s="53">
        <f t="shared" si="42"/>
        <v>4000</v>
      </c>
      <c r="AK128" s="53">
        <f t="shared" si="48"/>
        <v>0.81566696164056784</v>
      </c>
      <c r="AL128" s="52" t="str">
        <f t="shared" si="43"/>
        <v>txt=1</v>
      </c>
      <c r="AN128">
        <v>3.8474856681158909E-2</v>
      </c>
      <c r="AP128" t="s">
        <v>454</v>
      </c>
      <c r="AQ128">
        <v>0</v>
      </c>
    </row>
    <row r="129" spans="7:43" x14ac:dyDescent="0.25">
      <c r="G129" s="52"/>
      <c r="H129" s="52" t="s">
        <v>484</v>
      </c>
      <c r="I129" s="53">
        <v>8</v>
      </c>
      <c r="J129" s="52">
        <f t="shared" si="44"/>
        <v>4001</v>
      </c>
      <c r="K129" s="52">
        <f t="shared" si="45"/>
        <v>5000</v>
      </c>
      <c r="L129" s="53" t="s">
        <v>226</v>
      </c>
      <c r="M129" s="53">
        <v>4.8</v>
      </c>
      <c r="N129" s="55" t="s">
        <v>480</v>
      </c>
      <c r="O129" s="55" t="s">
        <v>477</v>
      </c>
      <c r="P129" s="52" t="str">
        <f t="shared" si="46"/>
        <v>breast=0</v>
      </c>
      <c r="R129" s="53">
        <f t="shared" si="30"/>
        <v>8</v>
      </c>
      <c r="S129" s="53">
        <f t="shared" si="31"/>
        <v>4001</v>
      </c>
      <c r="T129" s="53">
        <f t="shared" si="32"/>
        <v>5000</v>
      </c>
      <c r="U129" s="52" t="s">
        <v>520</v>
      </c>
      <c r="W129" s="52">
        <f t="shared" si="33"/>
        <v>8</v>
      </c>
      <c r="X129" s="52">
        <f t="shared" si="34"/>
        <v>4001</v>
      </c>
      <c r="Y129" s="52">
        <f t="shared" si="35"/>
        <v>5000</v>
      </c>
      <c r="Z129" s="52" t="str">
        <f t="shared" si="36"/>
        <v/>
      </c>
      <c r="AB129" s="53">
        <f t="shared" si="37"/>
        <v>8</v>
      </c>
      <c r="AC129" s="53">
        <f t="shared" si="38"/>
        <v>4001</v>
      </c>
      <c r="AD129" s="53">
        <f t="shared" si="39"/>
        <v>5000</v>
      </c>
      <c r="AE129" s="53" t="s">
        <v>226</v>
      </c>
      <c r="AF129" s="52" t="str">
        <f t="shared" si="47"/>
        <v>fda=1,cancer=1,txt=1,breast=0</v>
      </c>
      <c r="AH129" s="53">
        <f t="shared" si="40"/>
        <v>8</v>
      </c>
      <c r="AI129" s="53">
        <f t="shared" si="41"/>
        <v>4001</v>
      </c>
      <c r="AJ129" s="53">
        <f t="shared" si="42"/>
        <v>5000</v>
      </c>
      <c r="AK129" s="53">
        <f t="shared" si="48"/>
        <v>0.81566696164056784</v>
      </c>
      <c r="AL129" s="52" t="str">
        <f t="shared" si="43"/>
        <v>txt=1</v>
      </c>
      <c r="AN129">
        <v>3.8474856681158909E-2</v>
      </c>
      <c r="AP129" t="s">
        <v>356</v>
      </c>
      <c r="AQ129">
        <v>1</v>
      </c>
    </row>
    <row r="130" spans="7:43" x14ac:dyDescent="0.25">
      <c r="G130" s="52"/>
      <c r="H130" s="52" t="s">
        <v>484</v>
      </c>
      <c r="I130" s="53">
        <v>8</v>
      </c>
      <c r="J130" s="52">
        <f t="shared" si="44"/>
        <v>5001</v>
      </c>
      <c r="K130" s="52">
        <f t="shared" si="45"/>
        <v>6000</v>
      </c>
      <c r="L130" s="53" t="s">
        <v>220</v>
      </c>
      <c r="M130" s="53">
        <v>5.8</v>
      </c>
      <c r="N130" s="55" t="s">
        <v>480</v>
      </c>
      <c r="O130" s="55" t="s">
        <v>477</v>
      </c>
      <c r="P130" s="52" t="str">
        <f t="shared" si="46"/>
        <v>breast=0</v>
      </c>
      <c r="R130" s="53">
        <f t="shared" si="30"/>
        <v>8</v>
      </c>
      <c r="S130" s="53">
        <f t="shared" si="31"/>
        <v>5001</v>
      </c>
      <c r="T130" s="53">
        <f t="shared" si="32"/>
        <v>6000</v>
      </c>
      <c r="U130" s="52" t="s">
        <v>521</v>
      </c>
      <c r="W130" s="52">
        <f t="shared" si="33"/>
        <v>8</v>
      </c>
      <c r="X130" s="52">
        <f t="shared" si="34"/>
        <v>5001</v>
      </c>
      <c r="Y130" s="52">
        <f t="shared" si="35"/>
        <v>6000</v>
      </c>
      <c r="Z130" s="52" t="str">
        <f t="shared" si="36"/>
        <v/>
      </c>
      <c r="AB130" s="53">
        <f t="shared" si="37"/>
        <v>8</v>
      </c>
      <c r="AC130" s="53">
        <f t="shared" si="38"/>
        <v>5001</v>
      </c>
      <c r="AD130" s="53">
        <f t="shared" si="39"/>
        <v>6000</v>
      </c>
      <c r="AE130" s="53" t="s">
        <v>220</v>
      </c>
      <c r="AF130" s="52" t="str">
        <f t="shared" si="47"/>
        <v>fda=1,cancer=1,txt=1,breast=0</v>
      </c>
      <c r="AH130" s="53">
        <f t="shared" si="40"/>
        <v>8</v>
      </c>
      <c r="AI130" s="53">
        <f t="shared" si="41"/>
        <v>5001</v>
      </c>
      <c r="AJ130" s="53">
        <f t="shared" si="42"/>
        <v>6000</v>
      </c>
      <c r="AK130" s="53">
        <f t="shared" si="48"/>
        <v>0.77719210495940905</v>
      </c>
      <c r="AL130" s="52" t="str">
        <f t="shared" si="43"/>
        <v>txt=1</v>
      </c>
      <c r="AN130">
        <v>3.8474856681158909E-2</v>
      </c>
      <c r="AP130" t="s">
        <v>160</v>
      </c>
      <c r="AQ130">
        <v>0</v>
      </c>
    </row>
    <row r="131" spans="7:43" x14ac:dyDescent="0.25">
      <c r="G131" s="52"/>
      <c r="H131" s="52" t="s">
        <v>484</v>
      </c>
      <c r="I131" s="53">
        <v>8</v>
      </c>
      <c r="J131" s="52">
        <f t="shared" si="44"/>
        <v>6001</v>
      </c>
      <c r="K131" s="52">
        <f t="shared" si="45"/>
        <v>7000</v>
      </c>
      <c r="L131" s="53" t="s">
        <v>219</v>
      </c>
      <c r="M131" s="53">
        <v>8</v>
      </c>
      <c r="N131" s="55" t="s">
        <v>480</v>
      </c>
      <c r="O131" s="55" t="s">
        <v>477</v>
      </c>
      <c r="P131" s="52" t="str">
        <f t="shared" ref="P131:P148" si="49">"breast="&amp;_xlfn.IFNA(VLOOKUP(L131,$AP$4:$AQ$177,2,FALSE), 0)</f>
        <v>breast=0</v>
      </c>
      <c r="R131" s="53">
        <f t="shared" si="30"/>
        <v>8</v>
      </c>
      <c r="S131" s="53">
        <f t="shared" si="31"/>
        <v>6001</v>
      </c>
      <c r="T131" s="53">
        <f t="shared" si="32"/>
        <v>7000</v>
      </c>
      <c r="U131" s="52" t="s">
        <v>520</v>
      </c>
      <c r="W131" s="52">
        <f t="shared" si="33"/>
        <v>8</v>
      </c>
      <c r="X131" s="52">
        <f t="shared" si="34"/>
        <v>6001</v>
      </c>
      <c r="Y131" s="52">
        <f t="shared" si="35"/>
        <v>7000</v>
      </c>
      <c r="Z131" s="52" t="str">
        <f t="shared" si="36"/>
        <v/>
      </c>
      <c r="AB131" s="53">
        <f t="shared" si="37"/>
        <v>8</v>
      </c>
      <c r="AC131" s="53">
        <f t="shared" si="38"/>
        <v>6001</v>
      </c>
      <c r="AD131" s="53">
        <f t="shared" si="39"/>
        <v>7000</v>
      </c>
      <c r="AE131" s="53" t="s">
        <v>219</v>
      </c>
      <c r="AF131" s="52" t="str">
        <f t="shared" ref="AF131:AF148" si="50">N131&amp;","&amp;O131&amp;","&amp;AL131&amp;","&amp;P131</f>
        <v>fda=1,cancer=1,txt=1,breast=0</v>
      </c>
      <c r="AH131" s="53">
        <f t="shared" si="40"/>
        <v>8</v>
      </c>
      <c r="AI131" s="53">
        <f t="shared" si="41"/>
        <v>6001</v>
      </c>
      <c r="AJ131" s="53">
        <f t="shared" si="42"/>
        <v>7000</v>
      </c>
      <c r="AK131" s="53">
        <f t="shared" ref="AK131:AK148" si="51">1-((M131-MIN($M$3:$M$148))/(26-MIN($M$3:$M$148)))</f>
        <v>0.69254742026085947</v>
      </c>
      <c r="AL131" s="52" t="str">
        <f t="shared" si="43"/>
        <v>txt=1</v>
      </c>
      <c r="AN131">
        <v>3.8474856681158909E-2</v>
      </c>
      <c r="AP131" t="s">
        <v>542</v>
      </c>
      <c r="AQ131">
        <v>1</v>
      </c>
    </row>
    <row r="132" spans="7:43" x14ac:dyDescent="0.25">
      <c r="G132" s="52"/>
      <c r="H132" s="52" t="s">
        <v>484</v>
      </c>
      <c r="I132" s="53">
        <v>8</v>
      </c>
      <c r="J132" s="52">
        <f t="shared" si="44"/>
        <v>7001</v>
      </c>
      <c r="K132" s="52">
        <f t="shared" si="45"/>
        <v>8000</v>
      </c>
      <c r="L132" s="53" t="s">
        <v>229</v>
      </c>
      <c r="M132" s="53">
        <v>9.3000000000000007</v>
      </c>
      <c r="N132" s="55" t="s">
        <v>480</v>
      </c>
      <c r="O132" s="55" t="s">
        <v>477</v>
      </c>
      <c r="P132" s="52" t="str">
        <f t="shared" si="49"/>
        <v>breast=0</v>
      </c>
      <c r="R132" s="53">
        <f t="shared" ref="R132:R148" si="52">I132</f>
        <v>8</v>
      </c>
      <c r="S132" s="53">
        <f t="shared" ref="S132:S148" si="53">J132</f>
        <v>7001</v>
      </c>
      <c r="T132" s="53">
        <f t="shared" ref="T132:T148" si="54">K132</f>
        <v>8000</v>
      </c>
      <c r="U132" s="52" t="s">
        <v>521</v>
      </c>
      <c r="W132" s="52">
        <f t="shared" ref="W132:W148" si="55">I132</f>
        <v>8</v>
      </c>
      <c r="X132" s="52">
        <f t="shared" ref="X132:X148" si="56">J132</f>
        <v>7001</v>
      </c>
      <c r="Y132" s="52">
        <f t="shared" ref="Y132:Y148" si="57">K132</f>
        <v>8000</v>
      </c>
      <c r="Z132" s="52" t="str">
        <f t="shared" ref="Z132:Z148" si="58">IF(P132="breast=1", "fill_color=vvdblue","")</f>
        <v/>
      </c>
      <c r="AB132" s="53">
        <f t="shared" ref="AB132:AB148" si="59">I132</f>
        <v>8</v>
      </c>
      <c r="AC132" s="53">
        <f t="shared" ref="AC132:AC148" si="60">J132</f>
        <v>7001</v>
      </c>
      <c r="AD132" s="53">
        <f t="shared" ref="AD132:AD148" si="61">K132</f>
        <v>8000</v>
      </c>
      <c r="AE132" s="53" t="s">
        <v>229</v>
      </c>
      <c r="AF132" s="52" t="str">
        <f t="shared" si="50"/>
        <v>fda=1,cancer=1,txt=1,breast=0</v>
      </c>
      <c r="AH132" s="53">
        <f t="shared" ref="AH132:AH148" si="62">I132</f>
        <v>8</v>
      </c>
      <c r="AI132" s="53">
        <f t="shared" ref="AI132:AI148" si="63">J132</f>
        <v>7001</v>
      </c>
      <c r="AJ132" s="53">
        <f t="shared" ref="AJ132:AJ148" si="64">K132</f>
        <v>8000</v>
      </c>
      <c r="AK132" s="53">
        <f t="shared" si="51"/>
        <v>0.64253010657535303</v>
      </c>
      <c r="AL132" s="52" t="str">
        <f t="shared" ref="AL132:AL148" si="65">"txt="&amp;IF(AK132&gt;0.2,1,0)</f>
        <v>txt=1</v>
      </c>
      <c r="AN132">
        <v>3.8474856681158909E-2</v>
      </c>
      <c r="AP132" t="s">
        <v>587</v>
      </c>
      <c r="AQ132">
        <v>1</v>
      </c>
    </row>
    <row r="133" spans="7:43" x14ac:dyDescent="0.25">
      <c r="G133" s="52"/>
      <c r="H133" s="52" t="s">
        <v>484</v>
      </c>
      <c r="I133" s="53">
        <v>8</v>
      </c>
      <c r="J133" s="52">
        <f t="shared" ref="J133:J148" si="66">IF(I133 &lt;&gt; I132,0,K132+1)</f>
        <v>8001</v>
      </c>
      <c r="K133" s="52">
        <f t="shared" si="45"/>
        <v>9000</v>
      </c>
      <c r="L133" s="53" t="s">
        <v>408</v>
      </c>
      <c r="M133" s="53">
        <v>25</v>
      </c>
      <c r="N133" s="55" t="s">
        <v>481</v>
      </c>
      <c r="O133" s="55" t="s">
        <v>478</v>
      </c>
      <c r="P133" s="52" t="str">
        <f t="shared" si="49"/>
        <v>breast=0</v>
      </c>
      <c r="R133" s="53">
        <f t="shared" si="52"/>
        <v>8</v>
      </c>
      <c r="S133" s="53">
        <f t="shared" si="53"/>
        <v>8001</v>
      </c>
      <c r="T133" s="53">
        <f t="shared" si="54"/>
        <v>9000</v>
      </c>
      <c r="U133" s="52" t="s">
        <v>520</v>
      </c>
      <c r="W133" s="52">
        <f t="shared" si="55"/>
        <v>8</v>
      </c>
      <c r="X133" s="52">
        <f t="shared" si="56"/>
        <v>8001</v>
      </c>
      <c r="Y133" s="52">
        <f t="shared" si="57"/>
        <v>9000</v>
      </c>
      <c r="Z133" s="52" t="str">
        <f t="shared" si="58"/>
        <v/>
      </c>
      <c r="AB133" s="53">
        <f t="shared" si="59"/>
        <v>8</v>
      </c>
      <c r="AC133" s="53">
        <f t="shared" si="60"/>
        <v>8001</v>
      </c>
      <c r="AD133" s="53">
        <f t="shared" si="61"/>
        <v>9000</v>
      </c>
      <c r="AE133" s="53" t="s">
        <v>408</v>
      </c>
      <c r="AF133" s="52" t="str">
        <f t="shared" si="50"/>
        <v>fda=0,cancer=0,txt=0,breast=0</v>
      </c>
      <c r="AH133" s="53">
        <f t="shared" si="62"/>
        <v>8</v>
      </c>
      <c r="AI133" s="53">
        <f t="shared" si="63"/>
        <v>8001</v>
      </c>
      <c r="AJ133" s="53">
        <f t="shared" si="64"/>
        <v>9000</v>
      </c>
      <c r="AK133" s="53">
        <f t="shared" si="51"/>
        <v>3.8474856681158909E-2</v>
      </c>
      <c r="AL133" s="52" t="str">
        <f t="shared" si="65"/>
        <v>txt=0</v>
      </c>
      <c r="AN133">
        <v>3.8474856681158909E-2</v>
      </c>
      <c r="AP133" t="s">
        <v>588</v>
      </c>
      <c r="AQ133">
        <v>0</v>
      </c>
    </row>
    <row r="134" spans="7:43" x14ac:dyDescent="0.25">
      <c r="G134" s="52"/>
      <c r="H134" s="52" t="s">
        <v>484</v>
      </c>
      <c r="I134" s="53">
        <v>8</v>
      </c>
      <c r="J134" s="52">
        <f t="shared" si="66"/>
        <v>9001</v>
      </c>
      <c r="K134" s="52">
        <f t="shared" si="45"/>
        <v>10000</v>
      </c>
      <c r="L134" s="53" t="s">
        <v>157</v>
      </c>
      <c r="M134" s="53">
        <v>25</v>
      </c>
      <c r="N134" s="55" t="s">
        <v>481</v>
      </c>
      <c r="O134" s="55" t="s">
        <v>478</v>
      </c>
      <c r="P134" s="52" t="str">
        <f t="shared" si="49"/>
        <v>breast=0</v>
      </c>
      <c r="R134" s="53">
        <f t="shared" si="52"/>
        <v>8</v>
      </c>
      <c r="S134" s="53">
        <f t="shared" si="53"/>
        <v>9001</v>
      </c>
      <c r="T134" s="53">
        <f t="shared" si="54"/>
        <v>10000</v>
      </c>
      <c r="U134" s="52" t="s">
        <v>521</v>
      </c>
      <c r="W134" s="52">
        <f t="shared" si="55"/>
        <v>8</v>
      </c>
      <c r="X134" s="52">
        <f t="shared" si="56"/>
        <v>9001</v>
      </c>
      <c r="Y134" s="52">
        <f t="shared" si="57"/>
        <v>10000</v>
      </c>
      <c r="Z134" s="52" t="str">
        <f t="shared" si="58"/>
        <v/>
      </c>
      <c r="AB134" s="53">
        <f t="shared" si="59"/>
        <v>8</v>
      </c>
      <c r="AC134" s="53">
        <f t="shared" si="60"/>
        <v>9001</v>
      </c>
      <c r="AD134" s="53">
        <f t="shared" si="61"/>
        <v>10000</v>
      </c>
      <c r="AE134" s="53" t="s">
        <v>157</v>
      </c>
      <c r="AF134" s="52" t="str">
        <f t="shared" si="50"/>
        <v>fda=0,cancer=0,txt=0,breast=0</v>
      </c>
      <c r="AH134" s="53">
        <f t="shared" si="62"/>
        <v>8</v>
      </c>
      <c r="AI134" s="53">
        <f t="shared" si="63"/>
        <v>9001</v>
      </c>
      <c r="AJ134" s="53">
        <f t="shared" si="64"/>
        <v>10000</v>
      </c>
      <c r="AK134" s="53">
        <f t="shared" si="51"/>
        <v>3.8474856681158909E-2</v>
      </c>
      <c r="AL134" s="52" t="str">
        <f t="shared" si="65"/>
        <v>txt=0</v>
      </c>
      <c r="AN134">
        <v>3.8474856681158909E-2</v>
      </c>
      <c r="AP134" t="s">
        <v>589</v>
      </c>
      <c r="AQ134">
        <v>0</v>
      </c>
    </row>
    <row r="135" spans="7:43" x14ac:dyDescent="0.25">
      <c r="G135" s="52"/>
      <c r="H135" s="52" t="s">
        <v>484</v>
      </c>
      <c r="I135" s="53">
        <v>8</v>
      </c>
      <c r="J135" s="52">
        <f t="shared" si="66"/>
        <v>10001</v>
      </c>
      <c r="K135" s="52">
        <f t="shared" si="45"/>
        <v>11000</v>
      </c>
      <c r="L135" s="53" t="s">
        <v>429</v>
      </c>
      <c r="M135" s="53">
        <v>25</v>
      </c>
      <c r="N135" s="55" t="s">
        <v>480</v>
      </c>
      <c r="O135" s="55" t="s">
        <v>477</v>
      </c>
      <c r="P135" s="52" t="str">
        <f t="shared" si="49"/>
        <v>breast=1</v>
      </c>
      <c r="R135" s="53">
        <f t="shared" si="52"/>
        <v>8</v>
      </c>
      <c r="S135" s="53">
        <f t="shared" si="53"/>
        <v>10001</v>
      </c>
      <c r="T135" s="53">
        <f t="shared" si="54"/>
        <v>11000</v>
      </c>
      <c r="U135" s="52" t="s">
        <v>520</v>
      </c>
      <c r="W135" s="52">
        <f t="shared" si="55"/>
        <v>8</v>
      </c>
      <c r="X135" s="52">
        <f t="shared" si="56"/>
        <v>10001</v>
      </c>
      <c r="Y135" s="52">
        <f t="shared" si="57"/>
        <v>11000</v>
      </c>
      <c r="Z135" s="52" t="str">
        <f t="shared" si="58"/>
        <v>fill_color=vvdblue</v>
      </c>
      <c r="AB135" s="53">
        <f t="shared" si="59"/>
        <v>8</v>
      </c>
      <c r="AC135" s="53">
        <f t="shared" si="60"/>
        <v>10001</v>
      </c>
      <c r="AD135" s="53">
        <f t="shared" si="61"/>
        <v>11000</v>
      </c>
      <c r="AE135" s="53" t="s">
        <v>429</v>
      </c>
      <c r="AF135" s="52" t="str">
        <f t="shared" si="50"/>
        <v>fda=1,cancer=1,txt=0,breast=1</v>
      </c>
      <c r="AH135" s="53">
        <f t="shared" si="62"/>
        <v>8</v>
      </c>
      <c r="AI135" s="53">
        <f t="shared" si="63"/>
        <v>10001</v>
      </c>
      <c r="AJ135" s="53">
        <f t="shared" si="64"/>
        <v>11000</v>
      </c>
      <c r="AK135" s="53">
        <f t="shared" si="51"/>
        <v>3.8474856681158909E-2</v>
      </c>
      <c r="AL135" s="52" t="str">
        <f t="shared" si="65"/>
        <v>txt=0</v>
      </c>
      <c r="AN135">
        <v>3.8474856681158909E-2</v>
      </c>
      <c r="AP135" t="s">
        <v>355</v>
      </c>
      <c r="AQ135">
        <v>0</v>
      </c>
    </row>
    <row r="136" spans="7:43" x14ac:dyDescent="0.25">
      <c r="G136" s="52"/>
      <c r="H136" s="52" t="s">
        <v>484</v>
      </c>
      <c r="I136" s="53">
        <v>8</v>
      </c>
      <c r="J136" s="52">
        <f t="shared" si="66"/>
        <v>11001</v>
      </c>
      <c r="K136" s="52">
        <f t="shared" si="45"/>
        <v>12000</v>
      </c>
      <c r="L136" s="53" t="s">
        <v>118</v>
      </c>
      <c r="M136" s="53">
        <v>25</v>
      </c>
      <c r="N136" s="55" t="s">
        <v>481</v>
      </c>
      <c r="O136" s="55" t="s">
        <v>477</v>
      </c>
      <c r="P136" s="52" t="str">
        <f t="shared" si="49"/>
        <v>breast=1</v>
      </c>
      <c r="R136" s="53">
        <f t="shared" si="52"/>
        <v>8</v>
      </c>
      <c r="S136" s="53">
        <f t="shared" si="53"/>
        <v>11001</v>
      </c>
      <c r="T136" s="53">
        <f t="shared" si="54"/>
        <v>12000</v>
      </c>
      <c r="U136" s="52" t="s">
        <v>521</v>
      </c>
      <c r="W136" s="52">
        <f t="shared" si="55"/>
        <v>8</v>
      </c>
      <c r="X136" s="52">
        <f t="shared" si="56"/>
        <v>11001</v>
      </c>
      <c r="Y136" s="52">
        <f t="shared" si="57"/>
        <v>12000</v>
      </c>
      <c r="Z136" s="52" t="str">
        <f t="shared" si="58"/>
        <v>fill_color=vvdblue</v>
      </c>
      <c r="AB136" s="53">
        <f t="shared" si="59"/>
        <v>8</v>
      </c>
      <c r="AC136" s="53">
        <f t="shared" si="60"/>
        <v>11001</v>
      </c>
      <c r="AD136" s="53">
        <f t="shared" si="61"/>
        <v>12000</v>
      </c>
      <c r="AE136" s="53" t="s">
        <v>118</v>
      </c>
      <c r="AF136" s="52" t="str">
        <f t="shared" si="50"/>
        <v>fda=0,cancer=1,txt=0,breast=1</v>
      </c>
      <c r="AH136" s="53">
        <f t="shared" si="62"/>
        <v>8</v>
      </c>
      <c r="AI136" s="53">
        <f t="shared" si="63"/>
        <v>11001</v>
      </c>
      <c r="AJ136" s="53">
        <f t="shared" si="64"/>
        <v>12000</v>
      </c>
      <c r="AK136" s="53">
        <f t="shared" si="51"/>
        <v>3.8474856681158909E-2</v>
      </c>
      <c r="AL136" s="52" t="str">
        <f t="shared" si="65"/>
        <v>txt=0</v>
      </c>
      <c r="AN136">
        <v>3.8474856681158909E-2</v>
      </c>
      <c r="AP136" t="s">
        <v>458</v>
      </c>
      <c r="AQ136">
        <v>0</v>
      </c>
    </row>
    <row r="137" spans="7:43" x14ac:dyDescent="0.25">
      <c r="G137" s="52"/>
      <c r="H137" s="52" t="s">
        <v>484</v>
      </c>
      <c r="I137" s="53">
        <v>8</v>
      </c>
      <c r="J137" s="52">
        <f t="shared" si="66"/>
        <v>12001</v>
      </c>
      <c r="K137" s="52">
        <f t="shared" si="45"/>
        <v>13000</v>
      </c>
      <c r="L137" s="53" t="s">
        <v>449</v>
      </c>
      <c r="M137" s="53">
        <v>25</v>
      </c>
      <c r="N137" s="55" t="s">
        <v>480</v>
      </c>
      <c r="O137" s="55" t="s">
        <v>478</v>
      </c>
      <c r="P137" s="52" t="str">
        <f t="shared" si="49"/>
        <v>breast=0</v>
      </c>
      <c r="R137" s="53">
        <f t="shared" si="52"/>
        <v>8</v>
      </c>
      <c r="S137" s="53">
        <f t="shared" si="53"/>
        <v>12001</v>
      </c>
      <c r="T137" s="53">
        <f t="shared" si="54"/>
        <v>13000</v>
      </c>
      <c r="U137" s="52" t="s">
        <v>520</v>
      </c>
      <c r="W137" s="52">
        <f t="shared" si="55"/>
        <v>8</v>
      </c>
      <c r="X137" s="52">
        <f t="shared" si="56"/>
        <v>12001</v>
      </c>
      <c r="Y137" s="52">
        <f t="shared" si="57"/>
        <v>13000</v>
      </c>
      <c r="Z137" s="52" t="str">
        <f t="shared" si="58"/>
        <v/>
      </c>
      <c r="AB137" s="53">
        <f t="shared" si="59"/>
        <v>8</v>
      </c>
      <c r="AC137" s="53">
        <f t="shared" si="60"/>
        <v>12001</v>
      </c>
      <c r="AD137" s="53">
        <f t="shared" si="61"/>
        <v>13000</v>
      </c>
      <c r="AE137" s="53" t="s">
        <v>449</v>
      </c>
      <c r="AF137" s="52" t="str">
        <f t="shared" si="50"/>
        <v>fda=1,cancer=0,txt=0,breast=0</v>
      </c>
      <c r="AH137" s="53">
        <f t="shared" si="62"/>
        <v>8</v>
      </c>
      <c r="AI137" s="53">
        <f t="shared" si="63"/>
        <v>12001</v>
      </c>
      <c r="AJ137" s="53">
        <f t="shared" si="64"/>
        <v>13000</v>
      </c>
      <c r="AK137" s="53">
        <f t="shared" si="51"/>
        <v>3.8474856681158909E-2</v>
      </c>
      <c r="AL137" s="52" t="str">
        <f t="shared" si="65"/>
        <v>txt=0</v>
      </c>
      <c r="AN137">
        <v>3.8474856681158909E-2</v>
      </c>
      <c r="AP137" t="s">
        <v>543</v>
      </c>
      <c r="AQ137">
        <v>0</v>
      </c>
    </row>
    <row r="138" spans="7:43" x14ac:dyDescent="0.25">
      <c r="G138" s="52"/>
      <c r="H138" s="52" t="s">
        <v>484</v>
      </c>
      <c r="I138" s="53">
        <v>8</v>
      </c>
      <c r="J138" s="52">
        <f t="shared" si="66"/>
        <v>13001</v>
      </c>
      <c r="K138" s="52">
        <f t="shared" si="45"/>
        <v>14000</v>
      </c>
      <c r="L138" s="53" t="s">
        <v>350</v>
      </c>
      <c r="M138" s="53">
        <v>25</v>
      </c>
      <c r="N138" s="55" t="s">
        <v>480</v>
      </c>
      <c r="O138" s="55" t="s">
        <v>477</v>
      </c>
      <c r="P138" s="52" t="str">
        <f t="shared" si="49"/>
        <v>breast=0</v>
      </c>
      <c r="R138" s="53">
        <f t="shared" si="52"/>
        <v>8</v>
      </c>
      <c r="S138" s="53">
        <f t="shared" si="53"/>
        <v>13001</v>
      </c>
      <c r="T138" s="53">
        <f t="shared" si="54"/>
        <v>14000</v>
      </c>
      <c r="U138" s="52" t="s">
        <v>521</v>
      </c>
      <c r="W138" s="52">
        <f t="shared" si="55"/>
        <v>8</v>
      </c>
      <c r="X138" s="52">
        <f t="shared" si="56"/>
        <v>13001</v>
      </c>
      <c r="Y138" s="52">
        <f t="shared" si="57"/>
        <v>14000</v>
      </c>
      <c r="Z138" s="52" t="str">
        <f t="shared" si="58"/>
        <v/>
      </c>
      <c r="AB138" s="53">
        <f t="shared" si="59"/>
        <v>8</v>
      </c>
      <c r="AC138" s="53">
        <f t="shared" si="60"/>
        <v>13001</v>
      </c>
      <c r="AD138" s="53">
        <f t="shared" si="61"/>
        <v>14000</v>
      </c>
      <c r="AE138" s="53" t="s">
        <v>350</v>
      </c>
      <c r="AF138" s="52" t="str">
        <f t="shared" si="50"/>
        <v>fda=1,cancer=1,txt=0,breast=0</v>
      </c>
      <c r="AH138" s="53">
        <f t="shared" si="62"/>
        <v>8</v>
      </c>
      <c r="AI138" s="53">
        <f t="shared" si="63"/>
        <v>13001</v>
      </c>
      <c r="AJ138" s="53">
        <f t="shared" si="64"/>
        <v>14000</v>
      </c>
      <c r="AK138" s="53">
        <f t="shared" si="51"/>
        <v>3.8474856681158909E-2</v>
      </c>
      <c r="AL138" s="52" t="str">
        <f t="shared" si="65"/>
        <v>txt=0</v>
      </c>
      <c r="AN138">
        <v>3.8474856681158909E-2</v>
      </c>
      <c r="AP138" t="s">
        <v>75</v>
      </c>
      <c r="AQ138">
        <v>0</v>
      </c>
    </row>
    <row r="139" spans="7:43" x14ac:dyDescent="0.25">
      <c r="G139" s="52"/>
      <c r="H139" s="52" t="s">
        <v>484</v>
      </c>
      <c r="I139" s="53">
        <v>8</v>
      </c>
      <c r="J139" s="52">
        <f t="shared" si="66"/>
        <v>14001</v>
      </c>
      <c r="K139" s="52">
        <f t="shared" si="45"/>
        <v>15000</v>
      </c>
      <c r="L139" s="53" t="s">
        <v>122</v>
      </c>
      <c r="M139" s="53">
        <v>25</v>
      </c>
      <c r="N139" s="55" t="s">
        <v>481</v>
      </c>
      <c r="O139" s="55" t="s">
        <v>477</v>
      </c>
      <c r="P139" s="52" t="str">
        <f t="shared" si="49"/>
        <v>breast=1</v>
      </c>
      <c r="R139" s="53">
        <f t="shared" si="52"/>
        <v>8</v>
      </c>
      <c r="S139" s="53">
        <f t="shared" si="53"/>
        <v>14001</v>
      </c>
      <c r="T139" s="53">
        <f t="shared" si="54"/>
        <v>15000</v>
      </c>
      <c r="U139" s="52" t="s">
        <v>520</v>
      </c>
      <c r="W139" s="52">
        <f t="shared" si="55"/>
        <v>8</v>
      </c>
      <c r="X139" s="52">
        <f t="shared" si="56"/>
        <v>14001</v>
      </c>
      <c r="Y139" s="52">
        <f t="shared" si="57"/>
        <v>15000</v>
      </c>
      <c r="Z139" s="52" t="str">
        <f t="shared" si="58"/>
        <v>fill_color=vvdblue</v>
      </c>
      <c r="AB139" s="53">
        <f t="shared" si="59"/>
        <v>8</v>
      </c>
      <c r="AC139" s="53">
        <f t="shared" si="60"/>
        <v>14001</v>
      </c>
      <c r="AD139" s="53">
        <f t="shared" si="61"/>
        <v>15000</v>
      </c>
      <c r="AE139" s="53" t="s">
        <v>122</v>
      </c>
      <c r="AF139" s="52" t="str">
        <f t="shared" si="50"/>
        <v>fda=0,cancer=1,txt=0,breast=1</v>
      </c>
      <c r="AH139" s="53">
        <f t="shared" si="62"/>
        <v>8</v>
      </c>
      <c r="AI139" s="53">
        <f t="shared" si="63"/>
        <v>14001</v>
      </c>
      <c r="AJ139" s="53">
        <f t="shared" si="64"/>
        <v>15000</v>
      </c>
      <c r="AK139" s="53">
        <f t="shared" si="51"/>
        <v>3.8474856681158909E-2</v>
      </c>
      <c r="AL139" s="52" t="str">
        <f t="shared" si="65"/>
        <v>txt=0</v>
      </c>
      <c r="AN139">
        <v>3.8474856681158909E-2</v>
      </c>
      <c r="AP139" t="s">
        <v>590</v>
      </c>
      <c r="AQ139">
        <v>0</v>
      </c>
    </row>
    <row r="140" spans="7:43" x14ac:dyDescent="0.25">
      <c r="G140" s="52"/>
      <c r="H140" s="52" t="s">
        <v>484</v>
      </c>
      <c r="I140" s="53">
        <v>8</v>
      </c>
      <c r="J140" s="52">
        <f t="shared" si="66"/>
        <v>15001</v>
      </c>
      <c r="K140" s="52">
        <f t="shared" si="45"/>
        <v>16000</v>
      </c>
      <c r="L140" s="53" t="s">
        <v>466</v>
      </c>
      <c r="M140" s="53">
        <v>25</v>
      </c>
      <c r="N140" s="55" t="s">
        <v>480</v>
      </c>
      <c r="O140" s="55" t="s">
        <v>477</v>
      </c>
      <c r="P140" s="52" t="str">
        <f t="shared" si="49"/>
        <v>breast=0</v>
      </c>
      <c r="R140" s="53">
        <f t="shared" si="52"/>
        <v>8</v>
      </c>
      <c r="S140" s="53">
        <f t="shared" si="53"/>
        <v>15001</v>
      </c>
      <c r="T140" s="53">
        <f t="shared" si="54"/>
        <v>16000</v>
      </c>
      <c r="U140" s="52" t="s">
        <v>521</v>
      </c>
      <c r="W140" s="52">
        <f t="shared" si="55"/>
        <v>8</v>
      </c>
      <c r="X140" s="52">
        <f t="shared" si="56"/>
        <v>15001</v>
      </c>
      <c r="Y140" s="52">
        <f t="shared" si="57"/>
        <v>16000</v>
      </c>
      <c r="Z140" s="52" t="str">
        <f t="shared" si="58"/>
        <v/>
      </c>
      <c r="AB140" s="53">
        <f t="shared" si="59"/>
        <v>8</v>
      </c>
      <c r="AC140" s="53">
        <f t="shared" si="60"/>
        <v>15001</v>
      </c>
      <c r="AD140" s="53">
        <f t="shared" si="61"/>
        <v>16000</v>
      </c>
      <c r="AE140" s="53" t="s">
        <v>466</v>
      </c>
      <c r="AF140" s="52" t="str">
        <f t="shared" si="50"/>
        <v>fda=1,cancer=1,txt=0,breast=0</v>
      </c>
      <c r="AH140" s="53">
        <f t="shared" si="62"/>
        <v>8</v>
      </c>
      <c r="AI140" s="53">
        <f t="shared" si="63"/>
        <v>15001</v>
      </c>
      <c r="AJ140" s="53">
        <f t="shared" si="64"/>
        <v>16000</v>
      </c>
      <c r="AK140" s="53">
        <f t="shared" si="51"/>
        <v>3.8474856681158909E-2</v>
      </c>
      <c r="AL140" s="52" t="str">
        <f t="shared" si="65"/>
        <v>txt=0</v>
      </c>
      <c r="AN140">
        <v>3.8474856681158909E-2</v>
      </c>
      <c r="AP140" t="s">
        <v>544</v>
      </c>
      <c r="AQ140">
        <v>0</v>
      </c>
    </row>
    <row r="141" spans="7:43" x14ac:dyDescent="0.25">
      <c r="G141" s="52"/>
      <c r="H141" s="52" t="s">
        <v>484</v>
      </c>
      <c r="I141" s="53">
        <v>8</v>
      </c>
      <c r="J141" s="52">
        <f t="shared" si="66"/>
        <v>16001</v>
      </c>
      <c r="K141" s="52">
        <f t="shared" ref="K141:K148" si="67">IF(I141 &lt;&gt; I140, 1000, K140+1000)</f>
        <v>17000</v>
      </c>
      <c r="L141" s="53" t="s">
        <v>469</v>
      </c>
      <c r="M141" s="53">
        <v>25</v>
      </c>
      <c r="N141" s="55" t="s">
        <v>480</v>
      </c>
      <c r="O141" s="55" t="s">
        <v>477</v>
      </c>
      <c r="P141" s="52" t="str">
        <f t="shared" si="49"/>
        <v>breast=0</v>
      </c>
      <c r="R141" s="53">
        <f t="shared" si="52"/>
        <v>8</v>
      </c>
      <c r="S141" s="53">
        <f t="shared" si="53"/>
        <v>16001</v>
      </c>
      <c r="T141" s="53">
        <f t="shared" si="54"/>
        <v>17000</v>
      </c>
      <c r="U141" s="52" t="s">
        <v>520</v>
      </c>
      <c r="W141" s="52">
        <f t="shared" si="55"/>
        <v>8</v>
      </c>
      <c r="X141" s="52">
        <f t="shared" si="56"/>
        <v>16001</v>
      </c>
      <c r="Y141" s="52">
        <f t="shared" si="57"/>
        <v>17000</v>
      </c>
      <c r="Z141" s="52" t="str">
        <f t="shared" si="58"/>
        <v/>
      </c>
      <c r="AB141" s="53">
        <f t="shared" si="59"/>
        <v>8</v>
      </c>
      <c r="AC141" s="53">
        <f t="shared" si="60"/>
        <v>16001</v>
      </c>
      <c r="AD141" s="53">
        <f t="shared" si="61"/>
        <v>17000</v>
      </c>
      <c r="AE141" s="53" t="s">
        <v>469</v>
      </c>
      <c r="AF141" s="52" t="str">
        <f t="shared" si="50"/>
        <v>fda=1,cancer=1,txt=0,breast=0</v>
      </c>
      <c r="AH141" s="53">
        <f t="shared" si="62"/>
        <v>8</v>
      </c>
      <c r="AI141" s="53">
        <f t="shared" si="63"/>
        <v>16001</v>
      </c>
      <c r="AJ141" s="53">
        <f t="shared" si="64"/>
        <v>17000</v>
      </c>
      <c r="AK141" s="53">
        <f t="shared" si="51"/>
        <v>3.8474856681158909E-2</v>
      </c>
      <c r="AL141" s="52" t="str">
        <f t="shared" si="65"/>
        <v>txt=0</v>
      </c>
      <c r="AN141">
        <v>3.8474856681158909E-2</v>
      </c>
      <c r="AP141" t="s">
        <v>545</v>
      </c>
      <c r="AQ141">
        <v>0</v>
      </c>
    </row>
    <row r="142" spans="7:43" x14ac:dyDescent="0.25">
      <c r="G142" s="52"/>
      <c r="H142" s="52" t="s">
        <v>484</v>
      </c>
      <c r="I142" s="53">
        <v>8</v>
      </c>
      <c r="J142" s="52">
        <f t="shared" si="66"/>
        <v>17001</v>
      </c>
      <c r="K142" s="52">
        <f t="shared" si="67"/>
        <v>18000</v>
      </c>
      <c r="L142" s="53" t="s">
        <v>341</v>
      </c>
      <c r="M142" s="53">
        <v>25</v>
      </c>
      <c r="N142" s="55" t="s">
        <v>480</v>
      </c>
      <c r="O142" s="55" t="s">
        <v>477</v>
      </c>
      <c r="P142" s="52" t="str">
        <f t="shared" si="49"/>
        <v>breast=0</v>
      </c>
      <c r="R142" s="53">
        <f t="shared" si="52"/>
        <v>8</v>
      </c>
      <c r="S142" s="53">
        <f t="shared" si="53"/>
        <v>17001</v>
      </c>
      <c r="T142" s="53">
        <f t="shared" si="54"/>
        <v>18000</v>
      </c>
      <c r="U142" s="52" t="s">
        <v>521</v>
      </c>
      <c r="W142" s="52">
        <f t="shared" si="55"/>
        <v>8</v>
      </c>
      <c r="X142" s="52">
        <f t="shared" si="56"/>
        <v>17001</v>
      </c>
      <c r="Y142" s="52">
        <f t="shared" si="57"/>
        <v>18000</v>
      </c>
      <c r="Z142" s="52" t="str">
        <f t="shared" si="58"/>
        <v/>
      </c>
      <c r="AB142" s="53">
        <f t="shared" si="59"/>
        <v>8</v>
      </c>
      <c r="AC142" s="53">
        <f t="shared" si="60"/>
        <v>17001</v>
      </c>
      <c r="AD142" s="53">
        <f t="shared" si="61"/>
        <v>18000</v>
      </c>
      <c r="AE142" s="53" t="s">
        <v>341</v>
      </c>
      <c r="AF142" s="52" t="str">
        <f t="shared" si="50"/>
        <v>fda=1,cancer=1,txt=0,breast=0</v>
      </c>
      <c r="AH142" s="53">
        <f t="shared" si="62"/>
        <v>8</v>
      </c>
      <c r="AI142" s="53">
        <f t="shared" si="63"/>
        <v>17001</v>
      </c>
      <c r="AJ142" s="53">
        <f t="shared" si="64"/>
        <v>18000</v>
      </c>
      <c r="AK142" s="53">
        <f t="shared" si="51"/>
        <v>3.8474856681158909E-2</v>
      </c>
      <c r="AL142" s="52" t="str">
        <f t="shared" si="65"/>
        <v>txt=0</v>
      </c>
      <c r="AN142">
        <v>3.8474856681158909E-2</v>
      </c>
      <c r="AP142" t="s">
        <v>591</v>
      </c>
      <c r="AQ142">
        <v>0</v>
      </c>
    </row>
    <row r="143" spans="7:43" x14ac:dyDescent="0.25">
      <c r="G143" s="52"/>
      <c r="H143" s="52" t="s">
        <v>484</v>
      </c>
      <c r="I143" s="53">
        <v>8</v>
      </c>
      <c r="J143" s="52">
        <f t="shared" si="66"/>
        <v>18001</v>
      </c>
      <c r="K143" s="52">
        <f t="shared" si="67"/>
        <v>19000</v>
      </c>
      <c r="L143" s="53" t="s">
        <v>340</v>
      </c>
      <c r="M143" s="53">
        <v>25</v>
      </c>
      <c r="N143" s="55" t="s">
        <v>480</v>
      </c>
      <c r="O143" s="55" t="s">
        <v>477</v>
      </c>
      <c r="P143" s="52" t="str">
        <f t="shared" si="49"/>
        <v>breast=0</v>
      </c>
      <c r="R143" s="53">
        <f t="shared" si="52"/>
        <v>8</v>
      </c>
      <c r="S143" s="53">
        <f t="shared" si="53"/>
        <v>18001</v>
      </c>
      <c r="T143" s="53">
        <f t="shared" si="54"/>
        <v>19000</v>
      </c>
      <c r="U143" s="52" t="s">
        <v>520</v>
      </c>
      <c r="W143" s="52">
        <f t="shared" si="55"/>
        <v>8</v>
      </c>
      <c r="X143" s="52">
        <f t="shared" si="56"/>
        <v>18001</v>
      </c>
      <c r="Y143" s="52">
        <f t="shared" si="57"/>
        <v>19000</v>
      </c>
      <c r="Z143" s="52" t="str">
        <f t="shared" si="58"/>
        <v/>
      </c>
      <c r="AB143" s="53">
        <f t="shared" si="59"/>
        <v>8</v>
      </c>
      <c r="AC143" s="53">
        <f t="shared" si="60"/>
        <v>18001</v>
      </c>
      <c r="AD143" s="53">
        <f t="shared" si="61"/>
        <v>19000</v>
      </c>
      <c r="AE143" s="53" t="s">
        <v>340</v>
      </c>
      <c r="AF143" s="52" t="str">
        <f t="shared" si="50"/>
        <v>fda=1,cancer=1,txt=0,breast=0</v>
      </c>
      <c r="AH143" s="53">
        <f t="shared" si="62"/>
        <v>8</v>
      </c>
      <c r="AI143" s="53">
        <f t="shared" si="63"/>
        <v>18001</v>
      </c>
      <c r="AJ143" s="53">
        <f t="shared" si="64"/>
        <v>19000</v>
      </c>
      <c r="AK143" s="53">
        <f t="shared" si="51"/>
        <v>3.8474856681158909E-2</v>
      </c>
      <c r="AL143" s="52" t="str">
        <f t="shared" si="65"/>
        <v>txt=0</v>
      </c>
      <c r="AN143">
        <v>3.8474856681158909E-2</v>
      </c>
      <c r="AP143" t="s">
        <v>592</v>
      </c>
      <c r="AQ143">
        <v>0</v>
      </c>
    </row>
    <row r="144" spans="7:43" x14ac:dyDescent="0.25">
      <c r="G144" s="52"/>
      <c r="H144" s="52" t="s">
        <v>484</v>
      </c>
      <c r="I144" s="53">
        <v>8</v>
      </c>
      <c r="J144" s="52">
        <f t="shared" si="66"/>
        <v>19001</v>
      </c>
      <c r="K144" s="52">
        <f t="shared" si="67"/>
        <v>20000</v>
      </c>
      <c r="L144" s="53" t="s">
        <v>471</v>
      </c>
      <c r="M144" s="53">
        <v>25</v>
      </c>
      <c r="N144" s="55" t="s">
        <v>480</v>
      </c>
      <c r="O144" s="55" t="s">
        <v>478</v>
      </c>
      <c r="P144" s="52" t="str">
        <f t="shared" si="49"/>
        <v>breast=0</v>
      </c>
      <c r="R144" s="53">
        <f t="shared" si="52"/>
        <v>8</v>
      </c>
      <c r="S144" s="53">
        <f t="shared" si="53"/>
        <v>19001</v>
      </c>
      <c r="T144" s="53">
        <f t="shared" si="54"/>
        <v>20000</v>
      </c>
      <c r="U144" s="52" t="s">
        <v>521</v>
      </c>
      <c r="W144" s="52">
        <f t="shared" si="55"/>
        <v>8</v>
      </c>
      <c r="X144" s="52">
        <f t="shared" si="56"/>
        <v>19001</v>
      </c>
      <c r="Y144" s="52">
        <f t="shared" si="57"/>
        <v>20000</v>
      </c>
      <c r="Z144" s="52" t="str">
        <f t="shared" si="58"/>
        <v/>
      </c>
      <c r="AB144" s="53">
        <f t="shared" si="59"/>
        <v>8</v>
      </c>
      <c r="AC144" s="53">
        <f t="shared" si="60"/>
        <v>19001</v>
      </c>
      <c r="AD144" s="53">
        <f t="shared" si="61"/>
        <v>20000</v>
      </c>
      <c r="AE144" s="53" t="s">
        <v>471</v>
      </c>
      <c r="AF144" s="52" t="str">
        <f t="shared" si="50"/>
        <v>fda=1,cancer=0,txt=0,breast=0</v>
      </c>
      <c r="AH144" s="53">
        <f t="shared" si="62"/>
        <v>8</v>
      </c>
      <c r="AI144" s="53">
        <f t="shared" si="63"/>
        <v>19001</v>
      </c>
      <c r="AJ144" s="53">
        <f t="shared" si="64"/>
        <v>20000</v>
      </c>
      <c r="AK144" s="53">
        <f t="shared" si="51"/>
        <v>3.8474856681158909E-2</v>
      </c>
      <c r="AL144" s="52" t="str">
        <f t="shared" si="65"/>
        <v>txt=0</v>
      </c>
      <c r="AN144">
        <v>3.8474856681158909E-2</v>
      </c>
      <c r="AP144" t="s">
        <v>461</v>
      </c>
      <c r="AQ144">
        <v>0</v>
      </c>
    </row>
    <row r="145" spans="7:43" x14ac:dyDescent="0.25">
      <c r="G145" s="52"/>
      <c r="H145" s="52" t="s">
        <v>522</v>
      </c>
      <c r="I145" s="53">
        <v>9</v>
      </c>
      <c r="J145" s="52">
        <f t="shared" si="66"/>
        <v>0</v>
      </c>
      <c r="K145" s="52">
        <f t="shared" si="67"/>
        <v>1000</v>
      </c>
      <c r="L145" s="53" t="s">
        <v>112</v>
      </c>
      <c r="M145" s="53">
        <v>25</v>
      </c>
      <c r="N145" s="55" t="s">
        <v>481</v>
      </c>
      <c r="O145" s="55" t="s">
        <v>477</v>
      </c>
      <c r="P145" s="52" t="str">
        <f t="shared" si="49"/>
        <v>breast=1</v>
      </c>
      <c r="R145" s="53">
        <f t="shared" si="52"/>
        <v>9</v>
      </c>
      <c r="S145" s="53">
        <f t="shared" si="53"/>
        <v>0</v>
      </c>
      <c r="T145" s="53">
        <f t="shared" si="54"/>
        <v>1000</v>
      </c>
      <c r="U145" s="52" t="s">
        <v>520</v>
      </c>
      <c r="W145" s="52">
        <f t="shared" si="55"/>
        <v>9</v>
      </c>
      <c r="X145" s="52">
        <f t="shared" si="56"/>
        <v>0</v>
      </c>
      <c r="Y145" s="52">
        <f t="shared" si="57"/>
        <v>1000</v>
      </c>
      <c r="Z145" s="52" t="str">
        <f t="shared" si="58"/>
        <v>fill_color=vvdblue</v>
      </c>
      <c r="AB145" s="53">
        <f t="shared" si="59"/>
        <v>9</v>
      </c>
      <c r="AC145" s="53">
        <f t="shared" si="60"/>
        <v>0</v>
      </c>
      <c r="AD145" s="53">
        <f t="shared" si="61"/>
        <v>1000</v>
      </c>
      <c r="AE145" s="53" t="s">
        <v>112</v>
      </c>
      <c r="AF145" s="52" t="str">
        <f t="shared" si="50"/>
        <v>fda=0,cancer=1,txt=0,breast=1</v>
      </c>
      <c r="AH145" s="53">
        <f t="shared" si="62"/>
        <v>9</v>
      </c>
      <c r="AI145" s="53">
        <f t="shared" si="63"/>
        <v>0</v>
      </c>
      <c r="AJ145" s="53">
        <f t="shared" si="64"/>
        <v>1000</v>
      </c>
      <c r="AK145" s="53">
        <f t="shared" si="51"/>
        <v>3.8474856681158909E-2</v>
      </c>
      <c r="AL145" s="52" t="str">
        <f t="shared" si="65"/>
        <v>txt=0</v>
      </c>
      <c r="AN145">
        <v>3.8474856681158909E-2</v>
      </c>
      <c r="AP145" t="s">
        <v>546</v>
      </c>
      <c r="AQ145">
        <v>0</v>
      </c>
    </row>
    <row r="146" spans="7:43" x14ac:dyDescent="0.25">
      <c r="G146" s="52"/>
      <c r="H146" s="52" t="s">
        <v>522</v>
      </c>
      <c r="I146" s="53">
        <v>9</v>
      </c>
      <c r="J146" s="52">
        <f t="shared" si="66"/>
        <v>1001</v>
      </c>
      <c r="K146" s="52">
        <f t="shared" si="67"/>
        <v>2000</v>
      </c>
      <c r="L146" s="53" t="s">
        <v>154</v>
      </c>
      <c r="M146" s="53">
        <v>25</v>
      </c>
      <c r="N146" s="55" t="s">
        <v>481</v>
      </c>
      <c r="O146" s="55" t="s">
        <v>478</v>
      </c>
      <c r="P146" s="52" t="str">
        <f t="shared" si="49"/>
        <v>breast=1</v>
      </c>
      <c r="R146" s="53">
        <f t="shared" si="52"/>
        <v>9</v>
      </c>
      <c r="S146" s="53">
        <f t="shared" si="53"/>
        <v>1001</v>
      </c>
      <c r="T146" s="53">
        <f t="shared" si="54"/>
        <v>2000</v>
      </c>
      <c r="U146" s="52" t="s">
        <v>521</v>
      </c>
      <c r="W146" s="52">
        <f t="shared" si="55"/>
        <v>9</v>
      </c>
      <c r="X146" s="52">
        <f t="shared" si="56"/>
        <v>1001</v>
      </c>
      <c r="Y146" s="52">
        <f t="shared" si="57"/>
        <v>2000</v>
      </c>
      <c r="Z146" s="52" t="str">
        <f t="shared" si="58"/>
        <v>fill_color=vvdblue</v>
      </c>
      <c r="AB146" s="53">
        <f t="shared" si="59"/>
        <v>9</v>
      </c>
      <c r="AC146" s="53">
        <f t="shared" si="60"/>
        <v>1001</v>
      </c>
      <c r="AD146" s="53">
        <f t="shared" si="61"/>
        <v>2000</v>
      </c>
      <c r="AE146" s="53" t="s">
        <v>154</v>
      </c>
      <c r="AF146" s="52" t="str">
        <f t="shared" si="50"/>
        <v>fda=0,cancer=0,txt=0,breast=1</v>
      </c>
      <c r="AH146" s="53">
        <f t="shared" si="62"/>
        <v>9</v>
      </c>
      <c r="AI146" s="53">
        <f t="shared" si="63"/>
        <v>1001</v>
      </c>
      <c r="AJ146" s="53">
        <f t="shared" si="64"/>
        <v>2000</v>
      </c>
      <c r="AK146" s="53">
        <f t="shared" si="51"/>
        <v>3.8474856681158909E-2</v>
      </c>
      <c r="AL146" s="52" t="str">
        <f t="shared" si="65"/>
        <v>txt=0</v>
      </c>
      <c r="AN146">
        <v>3.8474856681158909E-2</v>
      </c>
      <c r="AP146" t="s">
        <v>351</v>
      </c>
      <c r="AQ146">
        <v>0</v>
      </c>
    </row>
    <row r="147" spans="7:43" x14ac:dyDescent="0.25">
      <c r="G147" s="52"/>
      <c r="H147" s="52" t="s">
        <v>522</v>
      </c>
      <c r="I147" s="53">
        <v>9</v>
      </c>
      <c r="J147" s="52">
        <f t="shared" si="66"/>
        <v>2001</v>
      </c>
      <c r="K147" s="52">
        <f t="shared" si="67"/>
        <v>3000</v>
      </c>
      <c r="L147" s="53" t="s">
        <v>82</v>
      </c>
      <c r="M147" s="53">
        <v>25</v>
      </c>
      <c r="N147" s="55" t="s">
        <v>480</v>
      </c>
      <c r="O147" s="55" t="s">
        <v>477</v>
      </c>
      <c r="P147" s="52" t="str">
        <f t="shared" si="49"/>
        <v>breast=0</v>
      </c>
      <c r="R147" s="53">
        <f t="shared" si="52"/>
        <v>9</v>
      </c>
      <c r="S147" s="53">
        <f t="shared" si="53"/>
        <v>2001</v>
      </c>
      <c r="T147" s="53">
        <f t="shared" si="54"/>
        <v>3000</v>
      </c>
      <c r="U147" s="52" t="s">
        <v>520</v>
      </c>
      <c r="W147" s="52">
        <f t="shared" si="55"/>
        <v>9</v>
      </c>
      <c r="X147" s="52">
        <f t="shared" si="56"/>
        <v>2001</v>
      </c>
      <c r="Y147" s="52">
        <f t="shared" si="57"/>
        <v>3000</v>
      </c>
      <c r="Z147" s="52" t="str">
        <f t="shared" si="58"/>
        <v/>
      </c>
      <c r="AB147" s="53">
        <f t="shared" si="59"/>
        <v>9</v>
      </c>
      <c r="AC147" s="53">
        <f t="shared" si="60"/>
        <v>2001</v>
      </c>
      <c r="AD147" s="53">
        <f t="shared" si="61"/>
        <v>3000</v>
      </c>
      <c r="AE147" s="53" t="s">
        <v>82</v>
      </c>
      <c r="AF147" s="52" t="str">
        <f t="shared" si="50"/>
        <v>fda=1,cancer=1,txt=0,breast=0</v>
      </c>
      <c r="AH147" s="53">
        <f t="shared" si="62"/>
        <v>9</v>
      </c>
      <c r="AI147" s="53">
        <f t="shared" si="63"/>
        <v>2001</v>
      </c>
      <c r="AJ147" s="53">
        <f t="shared" si="64"/>
        <v>3000</v>
      </c>
      <c r="AK147" s="53">
        <f t="shared" si="51"/>
        <v>3.8474856681158909E-2</v>
      </c>
      <c r="AL147" s="52" t="str">
        <f t="shared" si="65"/>
        <v>txt=0</v>
      </c>
      <c r="AN147">
        <v>3.8474856681158909E-2</v>
      </c>
      <c r="AP147" t="s">
        <v>350</v>
      </c>
      <c r="AQ147">
        <v>0</v>
      </c>
    </row>
    <row r="148" spans="7:43" x14ac:dyDescent="0.25">
      <c r="G148" s="52"/>
      <c r="H148" s="52" t="s">
        <v>522</v>
      </c>
      <c r="I148" s="53">
        <v>9</v>
      </c>
      <c r="J148" s="52">
        <f t="shared" si="66"/>
        <v>3001</v>
      </c>
      <c r="K148" s="52">
        <f t="shared" si="67"/>
        <v>4000</v>
      </c>
      <c r="L148" s="53" t="s">
        <v>160</v>
      </c>
      <c r="M148" s="53">
        <v>25</v>
      </c>
      <c r="N148" s="55" t="s">
        <v>481</v>
      </c>
      <c r="O148" s="55" t="s">
        <v>478</v>
      </c>
      <c r="P148" s="52" t="str">
        <f t="shared" si="49"/>
        <v>breast=0</v>
      </c>
      <c r="R148" s="53">
        <f t="shared" si="52"/>
        <v>9</v>
      </c>
      <c r="S148" s="53">
        <f t="shared" si="53"/>
        <v>3001</v>
      </c>
      <c r="T148" s="53">
        <f t="shared" si="54"/>
        <v>4000</v>
      </c>
      <c r="U148" s="52" t="s">
        <v>521</v>
      </c>
      <c r="W148" s="52">
        <f t="shared" si="55"/>
        <v>9</v>
      </c>
      <c r="X148" s="52">
        <f t="shared" si="56"/>
        <v>3001</v>
      </c>
      <c r="Y148" s="52">
        <f t="shared" si="57"/>
        <v>4000</v>
      </c>
      <c r="Z148" s="52" t="str">
        <f t="shared" si="58"/>
        <v/>
      </c>
      <c r="AB148" s="53">
        <f t="shared" si="59"/>
        <v>9</v>
      </c>
      <c r="AC148" s="53">
        <f t="shared" si="60"/>
        <v>3001</v>
      </c>
      <c r="AD148" s="53">
        <f t="shared" si="61"/>
        <v>4000</v>
      </c>
      <c r="AE148" s="53" t="s">
        <v>160</v>
      </c>
      <c r="AF148" s="52" t="str">
        <f t="shared" si="50"/>
        <v>fda=0,cancer=0,txt=0,breast=0</v>
      </c>
      <c r="AH148" s="53">
        <f t="shared" si="62"/>
        <v>9</v>
      </c>
      <c r="AI148" s="53">
        <f t="shared" si="63"/>
        <v>3001</v>
      </c>
      <c r="AJ148" s="53">
        <f t="shared" si="64"/>
        <v>4000</v>
      </c>
      <c r="AK148" s="53">
        <f t="shared" si="51"/>
        <v>3.8474856681158909E-2</v>
      </c>
      <c r="AL148" s="52" t="str">
        <f t="shared" si="65"/>
        <v>txt=0</v>
      </c>
      <c r="AN148">
        <v>3.8474856681158909E-2</v>
      </c>
      <c r="AP148" t="s">
        <v>122</v>
      </c>
      <c r="AQ148">
        <v>1</v>
      </c>
    </row>
    <row r="149" spans="7:43" x14ac:dyDescent="0.25">
      <c r="AP149" t="s">
        <v>593</v>
      </c>
      <c r="AQ149">
        <v>0</v>
      </c>
    </row>
    <row r="150" spans="7:43" x14ac:dyDescent="0.25">
      <c r="AP150" t="s">
        <v>348</v>
      </c>
      <c r="AQ150">
        <v>0</v>
      </c>
    </row>
    <row r="151" spans="7:43" x14ac:dyDescent="0.25">
      <c r="AP151" t="s">
        <v>463</v>
      </c>
      <c r="AQ151">
        <v>0</v>
      </c>
    </row>
    <row r="152" spans="7:43" x14ac:dyDescent="0.25">
      <c r="AP152" t="s">
        <v>594</v>
      </c>
      <c r="AQ152">
        <v>0</v>
      </c>
    </row>
    <row r="153" spans="7:43" x14ac:dyDescent="0.25">
      <c r="AP153" t="s">
        <v>595</v>
      </c>
      <c r="AQ153">
        <v>1</v>
      </c>
    </row>
    <row r="154" spans="7:43" x14ac:dyDescent="0.25">
      <c r="AP154" t="s">
        <v>596</v>
      </c>
      <c r="AQ154">
        <v>0</v>
      </c>
    </row>
    <row r="155" spans="7:43" x14ac:dyDescent="0.25">
      <c r="AP155" t="s">
        <v>229</v>
      </c>
      <c r="AQ155">
        <v>0</v>
      </c>
    </row>
    <row r="156" spans="7:43" x14ac:dyDescent="0.25">
      <c r="AP156" t="s">
        <v>346</v>
      </c>
      <c r="AQ156">
        <v>0</v>
      </c>
    </row>
    <row r="157" spans="7:43" x14ac:dyDescent="0.25">
      <c r="AP157" t="s">
        <v>597</v>
      </c>
      <c r="AQ157">
        <v>0</v>
      </c>
    </row>
    <row r="158" spans="7:43" x14ac:dyDescent="0.25">
      <c r="AP158" t="s">
        <v>547</v>
      </c>
      <c r="AQ158">
        <v>0</v>
      </c>
    </row>
    <row r="159" spans="7:43" x14ac:dyDescent="0.25">
      <c r="AP159" t="s">
        <v>548</v>
      </c>
      <c r="AQ159">
        <v>1</v>
      </c>
    </row>
    <row r="160" spans="7:43" x14ac:dyDescent="0.25">
      <c r="AP160" t="s">
        <v>598</v>
      </c>
      <c r="AQ160">
        <v>0</v>
      </c>
    </row>
    <row r="161" spans="42:43" x14ac:dyDescent="0.25">
      <c r="AP161" t="s">
        <v>150</v>
      </c>
      <c r="AQ161">
        <v>0</v>
      </c>
    </row>
    <row r="162" spans="42:43" x14ac:dyDescent="0.25">
      <c r="AP162" t="s">
        <v>151</v>
      </c>
      <c r="AQ162">
        <v>0</v>
      </c>
    </row>
    <row r="163" spans="42:43" x14ac:dyDescent="0.25">
      <c r="AP163" t="s">
        <v>599</v>
      </c>
      <c r="AQ163">
        <v>0</v>
      </c>
    </row>
    <row r="164" spans="42:43" x14ac:dyDescent="0.25">
      <c r="AP164" t="s">
        <v>549</v>
      </c>
      <c r="AQ164">
        <v>1</v>
      </c>
    </row>
    <row r="165" spans="42:43" x14ac:dyDescent="0.25">
      <c r="AP165" t="s">
        <v>468</v>
      </c>
      <c r="AQ165">
        <v>0</v>
      </c>
    </row>
    <row r="166" spans="42:43" x14ac:dyDescent="0.25">
      <c r="AP166" t="s">
        <v>600</v>
      </c>
      <c r="AQ166">
        <v>0</v>
      </c>
    </row>
    <row r="167" spans="42:43" x14ac:dyDescent="0.25">
      <c r="AP167" t="s">
        <v>230</v>
      </c>
      <c r="AQ167">
        <v>0</v>
      </c>
    </row>
    <row r="168" spans="42:43" x14ac:dyDescent="0.25">
      <c r="AP168" t="s">
        <v>124</v>
      </c>
      <c r="AQ168">
        <v>0</v>
      </c>
    </row>
    <row r="169" spans="42:43" x14ac:dyDescent="0.25">
      <c r="AP169" t="s">
        <v>601</v>
      </c>
      <c r="AQ169">
        <v>0</v>
      </c>
    </row>
    <row r="170" spans="42:43" x14ac:dyDescent="0.25">
      <c r="AP170" t="s">
        <v>550</v>
      </c>
      <c r="AQ170">
        <v>0</v>
      </c>
    </row>
    <row r="171" spans="42:43" x14ac:dyDescent="0.25">
      <c r="AP171" t="s">
        <v>602</v>
      </c>
      <c r="AQ171">
        <v>1</v>
      </c>
    </row>
    <row r="172" spans="42:43" x14ac:dyDescent="0.25">
      <c r="AP172" t="s">
        <v>61</v>
      </c>
      <c r="AQ172">
        <v>0</v>
      </c>
    </row>
    <row r="173" spans="42:43" x14ac:dyDescent="0.25">
      <c r="AP173" t="s">
        <v>470</v>
      </c>
      <c r="AQ173">
        <v>1</v>
      </c>
    </row>
    <row r="174" spans="42:43" x14ac:dyDescent="0.25">
      <c r="AP174" t="s">
        <v>341</v>
      </c>
      <c r="AQ174">
        <v>0</v>
      </c>
    </row>
    <row r="175" spans="42:43" x14ac:dyDescent="0.25">
      <c r="AP175" t="s">
        <v>231</v>
      </c>
      <c r="AQ175">
        <v>0</v>
      </c>
    </row>
    <row r="176" spans="42:43" x14ac:dyDescent="0.25">
      <c r="AP176" t="s">
        <v>551</v>
      </c>
      <c r="AQ176">
        <v>0</v>
      </c>
    </row>
    <row r="177" spans="42:43" x14ac:dyDescent="0.25">
      <c r="AP177" t="s">
        <v>603</v>
      </c>
      <c r="AQ177">
        <v>0</v>
      </c>
    </row>
  </sheetData>
  <sortState ref="B27:D35">
    <sortCondition ref="B15:B23"/>
  </sortState>
  <mergeCells count="6">
    <mergeCell ref="A1:F1"/>
    <mergeCell ref="R1:U1"/>
    <mergeCell ref="AB1:AF1"/>
    <mergeCell ref="AH1:AK1"/>
    <mergeCell ref="H1:O1"/>
    <mergeCell ref="W1:Z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B175"/>
    </sheetView>
  </sheetViews>
  <sheetFormatPr defaultRowHeight="15" x14ac:dyDescent="0.25"/>
  <cols>
    <col min="1" max="1" width="35.85546875" bestFit="1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P1</vt:lpstr>
      <vt:lpstr>P2</vt:lpstr>
      <vt:lpstr>P3</vt:lpstr>
      <vt:lpstr>P4</vt:lpstr>
      <vt:lpstr>Analysis</vt:lpstr>
      <vt:lpstr>Summary</vt:lpstr>
      <vt:lpstr>circos2</vt:lpstr>
      <vt:lpstr>circos3</vt:lpstr>
      <vt:lpstr>Sheet3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Eun Ju YANG</dc:creator>
  <cp:lastModifiedBy>Lakhan</cp:lastModifiedBy>
  <dcterms:created xsi:type="dcterms:W3CDTF">2016-03-01T02:35:53Z</dcterms:created>
  <dcterms:modified xsi:type="dcterms:W3CDTF">2016-06-03T11:36:22Z</dcterms:modified>
</cp:coreProperties>
</file>