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<sst xmlns="http://schemas.openxmlformats.org/spreadsheetml/2006/main" count="11" uniqueCount="10">
  <si>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Py</t>
  </si>
  <si>
    <t>Pz</t>
  </si>
  <si>
    <t>dy</t>
  </si>
  <si>
    <t>dz</t>
  </si>
  <si>
    <t>Py/Pz</t>
  </si>
  <si>
    <t>dy/dz</t>
  </si>
  <si>
    <r>
      <rPr>
        <sz val="11"/>
        <color theme="1"/>
        <rFont val="Abyssinica SIL"/>
        <charset val="134"/>
      </rPr>
      <t>∅_p</t>
    </r>
    <r>
      <rPr>
        <sz val="11"/>
        <color theme="1"/>
        <rFont val="Calibri"/>
        <charset val="134"/>
        <scheme val="minor"/>
      </rPr>
      <t xml:space="preserve"> =tan^-1(Py/Pz)</t>
    </r>
  </si>
  <si>
    <r>
      <rPr>
        <sz val="11"/>
        <color theme="1"/>
        <rFont val="Abyssinica SIL"/>
        <charset val="134"/>
      </rPr>
      <t>∅_d</t>
    </r>
    <r>
      <rPr>
        <sz val="11"/>
        <color theme="1"/>
        <rFont val="Calibri"/>
        <charset val="134"/>
        <scheme val="minor"/>
      </rPr>
      <t>=tan^-1(dy/dz)</t>
    </r>
  </si>
  <si>
    <t>(∅_p+∅_d)/2</t>
  </si>
  <si>
    <t>x=y</t>
  </si>
</sst>
</file>

<file path=xl/styles.xml><?xml version="1.0" encoding="utf-8"?>
<styleSheet xmlns="http://schemas.openxmlformats.org/spreadsheetml/2006/main">
  <numFmts count="7">
    <numFmt numFmtId="176" formatCode="0.00000_ "/>
    <numFmt numFmtId="177" formatCode="0.000_ "/>
    <numFmt numFmtId="44" formatCode="_-&quot;£&quot;* #,##0.00_-;\-&quot;£&quot;* #,##0.00_-;_-&quot;£&quot;* &quot;-&quot;??_-;_-@_-"/>
    <numFmt numFmtId="41" formatCode="_-* #,##0_-;\-* #,##0_-;_-* &quot;-&quot;_-;_-@_-"/>
    <numFmt numFmtId="178" formatCode="0.0_ 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Abyssinica SI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3" fillId="1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0" fillId="24" borderId="8" applyNumberFormat="false" applyFont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0" fillId="10" borderId="4" applyNumberFormat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4" borderId="1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0" applyFont="true" applyAlignment="true">
      <alignment vertical="center" wrapText="true"/>
    </xf>
    <xf numFmtId="0" fontId="1" fillId="0" borderId="0" xfId="0" applyFont="true">
      <alignment vertical="center"/>
    </xf>
    <xf numFmtId="177" fontId="0" fillId="0" borderId="0" xfId="0" applyNumberFormat="true">
      <alignment vertical="center"/>
    </xf>
    <xf numFmtId="176" fontId="0" fillId="0" borderId="0" xfId="0" applyNumberFormat="true">
      <alignment vertical="center"/>
    </xf>
    <xf numFmtId="17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>
        <c:manualLayout>
          <c:layoutTarget val="inner"/>
          <c:xMode val="edge"/>
          <c:yMode val="edge"/>
          <c:x val="0.18660895441634"/>
          <c:y val="0.0499869825566259"/>
          <c:w val="0.801623157040444"/>
          <c:h val="0.553401864434415"/>
        </c:manualLayout>
      </c:layout>
      <c:lineChart>
        <c:grouping val="standard"/>
        <c:varyColors val="false"/>
        <c:ser>
          <c:idx val="0"/>
          <c:order val="0"/>
          <c:tx>
            <c:strRef>
              <c:f>Sheet1!$F$1</c:f>
              <c:strCache>
                <c:ptCount val="1"/>
                <c:pt idx="0">
                  <c:v>dy/dz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cat>
            <c:numRef>
              <c:f>Sheet1!$E$2:$E$6</c:f>
              <c:numCache>
                <c:formatCode>0.000_ </c:formatCode>
                <c:ptCount val="5"/>
                <c:pt idx="0" c:formatCode="0.000_ ">
                  <c:v>2</c:v>
                </c:pt>
                <c:pt idx="1" c:formatCode="0.000_ ">
                  <c:v>1</c:v>
                </c:pt>
                <c:pt idx="2" c:formatCode="0.000_ ">
                  <c:v>0.666666666666667</c:v>
                </c:pt>
                <c:pt idx="3" c:formatCode="0.000_ ">
                  <c:v>0.5</c:v>
                </c:pt>
                <c:pt idx="4" c:formatCode="0.000_ ">
                  <c:v>0.4</c:v>
                </c:pt>
              </c:numCache>
            </c:numRef>
          </c:cat>
          <c:val>
            <c:numRef>
              <c:f>Sheet1!$F$2:$F$6</c:f>
              <c:numCache>
                <c:formatCode>0.000_ </c:formatCode>
                <c:ptCount val="5"/>
                <c:pt idx="0">
                  <c:v>9.5</c:v>
                </c:pt>
                <c:pt idx="1">
                  <c:v>0.764705882352941</c:v>
                </c:pt>
                <c:pt idx="2">
                  <c:v>0.147058823529412</c:v>
                </c:pt>
                <c:pt idx="3">
                  <c:v>-0.0198019801980198</c:v>
                </c:pt>
                <c:pt idx="4">
                  <c:v>-0.122137404580153</c:v>
                </c:pt>
              </c:numCache>
            </c:numRef>
          </c:val>
          <c:smooth val="false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x=y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cat>
            <c:numRef>
              <c:f>Sheet1!$E$2:$E$6</c:f>
              <c:numCache>
                <c:formatCode>0.000_ </c:formatCode>
                <c:ptCount val="5"/>
                <c:pt idx="0" c:formatCode="0.000_ ">
                  <c:v>2</c:v>
                </c:pt>
                <c:pt idx="1" c:formatCode="0.000_ ">
                  <c:v>1</c:v>
                </c:pt>
                <c:pt idx="2" c:formatCode="0.000_ ">
                  <c:v>0.666666666666667</c:v>
                </c:pt>
                <c:pt idx="3" c:formatCode="0.000_ ">
                  <c:v>0.5</c:v>
                </c:pt>
                <c:pt idx="4" c:formatCode="0.000_ ">
                  <c:v>0.4</c:v>
                </c:pt>
              </c:numCache>
            </c:numRef>
          </c:cat>
          <c:val>
            <c:numRef>
              <c:f>Sheet1!$J$2:$J$6</c:f>
              <c:numCache>
                <c:formatCode>0.0_ 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0.666666666666667</c:v>
                </c:pt>
                <c:pt idx="3">
                  <c:v>0.5</c:v>
                </c:pt>
                <c:pt idx="4">
                  <c:v>0.4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true"/>
        <c:smooth val="false"/>
        <c:axId val="347188370"/>
        <c:axId val="50913526"/>
      </c:lineChart>
      <c:catAx>
        <c:axId val="347188370"/>
        <c:scaling>
          <c:orientation val="minMax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Py/Pz</a:t>
                </a:r>
                <a:endParaRPr lang="en-US" altLang="en-US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913526"/>
        <c:crosses val="autoZero"/>
        <c:auto val="true"/>
        <c:lblAlgn val="ctr"/>
        <c:lblOffset val="100"/>
        <c:noMultiLvlLbl val="false"/>
      </c:catAx>
      <c:valAx>
        <c:axId val="50913526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true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dy/dz</a:t>
                </a:r>
                <a:endParaRPr lang="en-US" altLang="en-US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0.000_ 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718837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lineChart>
        <c:grouping val="standard"/>
        <c:varyColors val="false"/>
        <c:ser>
          <c:idx val="0"/>
          <c:order val="0"/>
          <c:tx>
            <c:strRef>
              <c:f>Sheet1!$F$1</c:f>
              <c:strCache>
                <c:ptCount val="1"/>
                <c:pt idx="0">
                  <c:v>dy/dz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cat>
            <c:numRef>
              <c:f>Sheet1!$E$9:$E$12</c:f>
              <c:numCache>
                <c:formatCode>0.00000_ </c:formatCode>
                <c:ptCount val="4"/>
                <c:pt idx="0" c:formatCode="0.00000_ ">
                  <c:v>0.333333333333333</c:v>
                </c:pt>
                <c:pt idx="1" c:formatCode="0.00000_ ">
                  <c:v>0.666666666666667</c:v>
                </c:pt>
                <c:pt idx="2" c:formatCode="0.00000_ ">
                  <c:v>1</c:v>
                </c:pt>
                <c:pt idx="3" c:formatCode="0.00000_ ">
                  <c:v>1.33333333333333</c:v>
                </c:pt>
              </c:numCache>
            </c:numRef>
          </c:cat>
          <c:val>
            <c:numRef>
              <c:f>Sheet1!$F$9:$F$12</c:f>
              <c:numCache>
                <c:formatCode>0.000_ </c:formatCode>
                <c:ptCount val="4"/>
                <c:pt idx="0">
                  <c:v>-0.1875</c:v>
                </c:pt>
                <c:pt idx="1">
                  <c:v>0.125</c:v>
                </c:pt>
                <c:pt idx="2">
                  <c:v>0.678571428571429</c:v>
                </c:pt>
                <c:pt idx="3">
                  <c:v>1.39130434782609</c:v>
                </c:pt>
              </c:numCache>
            </c:numRef>
          </c:val>
          <c:smooth val="false"/>
        </c:ser>
        <c:ser>
          <c:idx val="1"/>
          <c:order val="1"/>
          <c:tx>
            <c:strRef>
              <c:f>Sheet1!$J$8</c:f>
              <c:strCache>
                <c:ptCount val="1"/>
                <c:pt idx="0">
                  <c:v>x=y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cat>
            <c:numRef>
              <c:f>Sheet1!$E$9:$E$12</c:f>
              <c:numCache>
                <c:formatCode>0.00000_ </c:formatCode>
                <c:ptCount val="4"/>
                <c:pt idx="0" c:formatCode="0.00000_ ">
                  <c:v>0.333333333333333</c:v>
                </c:pt>
                <c:pt idx="1" c:formatCode="0.00000_ ">
                  <c:v>0.666666666666667</c:v>
                </c:pt>
                <c:pt idx="2" c:formatCode="0.00000_ ">
                  <c:v>1</c:v>
                </c:pt>
                <c:pt idx="3" c:formatCode="0.00000_ ">
                  <c:v>1.33333333333333</c:v>
                </c:pt>
              </c:numCache>
            </c:numRef>
          </c:cat>
          <c:val>
            <c:numRef>
              <c:f>Sheet1!$J$9:$J$12</c:f>
              <c:numCache>
                <c:formatCode>General</c:formatCode>
                <c:ptCount val="4"/>
                <c:pt idx="0">
                  <c:v>0.333333333333333</c:v>
                </c:pt>
                <c:pt idx="1">
                  <c:v>0.666666666666667</c:v>
                </c:pt>
                <c:pt idx="2">
                  <c:v>1</c:v>
                </c:pt>
                <c:pt idx="3">
                  <c:v>1.33333333333333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true"/>
        <c:smooth val="false"/>
        <c:axId val="360542658"/>
        <c:axId val="834579876"/>
      </c:lineChart>
      <c:catAx>
        <c:axId val="360542658"/>
        <c:scaling>
          <c:orientation val="minMax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Py/Pz</a:t>
                </a:r>
                <a:endParaRPr lang="en-US" altLang="en-US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4579876"/>
        <c:crosses val="autoZero"/>
        <c:auto val="true"/>
        <c:lblAlgn val="ctr"/>
        <c:lblOffset val="100"/>
        <c:noMultiLvlLbl val="false"/>
      </c:catAx>
      <c:valAx>
        <c:axId val="834579876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true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dy/dz</a:t>
                </a:r>
                <a:endParaRPr lang="en-US" altLang="en-US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0.000_ 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05426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333375</xdr:colOff>
      <xdr:row>13</xdr:row>
      <xdr:rowOff>22225</xdr:rowOff>
    </xdr:from>
    <xdr:to>
      <xdr:col>5</xdr:col>
      <xdr:colOff>436245</xdr:colOff>
      <xdr:row>24</xdr:row>
      <xdr:rowOff>165735</xdr:rowOff>
    </xdr:to>
    <xdr:graphicFrame>
      <xdr:nvGraphicFramePr>
        <xdr:cNvPr id="3" name="Chart 2"/>
        <xdr:cNvGraphicFramePr/>
      </xdr:nvGraphicFramePr>
      <xdr:xfrm>
        <a:off x="333375" y="2641600"/>
        <a:ext cx="5103495" cy="2343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628015</xdr:colOff>
      <xdr:row>13</xdr:row>
      <xdr:rowOff>31750</xdr:rowOff>
    </xdr:from>
    <xdr:to>
      <xdr:col>8</xdr:col>
      <xdr:colOff>458470</xdr:colOff>
      <xdr:row>24</xdr:row>
      <xdr:rowOff>146685</xdr:rowOff>
    </xdr:to>
    <xdr:graphicFrame>
      <xdr:nvGraphicFramePr>
        <xdr:cNvPr id="4" name="Chart 3"/>
        <xdr:cNvGraphicFramePr/>
      </xdr:nvGraphicFramePr>
      <xdr:xfrm>
        <a:off x="5628640" y="2651125"/>
        <a:ext cx="4297680" cy="23152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topLeftCell="A9" workbookViewId="0">
      <selection activeCell="H29" sqref="H29"/>
    </sheetView>
  </sheetViews>
  <sheetFormatPr defaultColWidth="8.8" defaultRowHeight="15.75"/>
  <cols>
    <col min="4" max="4" width="12.5"/>
    <col min="5" max="6" width="13.6"/>
    <col min="7" max="7" width="16.6" customWidth="true"/>
    <col min="8" max="8" width="16.7" customWidth="true"/>
    <col min="9" max="9" width="11.8" customWidth="true"/>
    <col min="10" max="10" width="12.5"/>
  </cols>
  <sheetData>
    <row r="1" ht="17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</row>
    <row r="2" spans="1:10">
      <c r="A2">
        <v>10</v>
      </c>
      <c r="B2">
        <v>5</v>
      </c>
      <c r="C2">
        <v>-38</v>
      </c>
      <c r="D2">
        <v>-4</v>
      </c>
      <c r="E2" s="3">
        <f>A2/B2</f>
        <v>2</v>
      </c>
      <c r="F2" s="3">
        <f>(C2/D2)</f>
        <v>9.5</v>
      </c>
      <c r="G2" s="3">
        <f>ATAN(E2)</f>
        <v>1.10714871779409</v>
      </c>
      <c r="H2" s="3">
        <f>ATAN(F2)</f>
        <v>1.46591938806466</v>
      </c>
      <c r="I2" s="3">
        <f>(G2+H2)/2</f>
        <v>1.28653405292938</v>
      </c>
      <c r="J2" s="5">
        <v>2</v>
      </c>
    </row>
    <row r="3" spans="1:10">
      <c r="A3">
        <v>10</v>
      </c>
      <c r="B3">
        <v>10</v>
      </c>
      <c r="C3">
        <v>-26</v>
      </c>
      <c r="D3">
        <v>-34</v>
      </c>
      <c r="E3" s="3">
        <f>A3/B3</f>
        <v>1</v>
      </c>
      <c r="F3" s="3">
        <f>(C3/D3)</f>
        <v>0.764705882352941</v>
      </c>
      <c r="G3" s="3">
        <f>ATAN(E3)</f>
        <v>0.785398163397448</v>
      </c>
      <c r="H3" s="3">
        <f>ATAN(F3)</f>
        <v>0.652846631100774</v>
      </c>
      <c r="I3" s="3">
        <f>(G3+H3)/2</f>
        <v>0.719122397249111</v>
      </c>
      <c r="J3" s="5">
        <v>1</v>
      </c>
    </row>
    <row r="4" spans="1:10">
      <c r="A4">
        <v>10</v>
      </c>
      <c r="B4">
        <v>15</v>
      </c>
      <c r="C4">
        <v>-10</v>
      </c>
      <c r="D4">
        <v>-68</v>
      </c>
      <c r="E4" s="3">
        <f>A4/B4</f>
        <v>0.666666666666667</v>
      </c>
      <c r="F4" s="3">
        <f>(C4/D4)</f>
        <v>0.147058823529412</v>
      </c>
      <c r="G4" s="3">
        <f>ATAN(E4)</f>
        <v>0.588002603547568</v>
      </c>
      <c r="H4" s="3">
        <f>ATAN(F4)</f>
        <v>0.146012257711275</v>
      </c>
      <c r="I4" s="3">
        <f>(G4+H4)/2</f>
        <v>0.367007430629421</v>
      </c>
      <c r="J4" s="5">
        <v>0.666666666666667</v>
      </c>
    </row>
    <row r="5" spans="1:10">
      <c r="A5">
        <v>10</v>
      </c>
      <c r="B5">
        <v>20</v>
      </c>
      <c r="C5">
        <v>2</v>
      </c>
      <c r="D5">
        <v>-101</v>
      </c>
      <c r="E5" s="3">
        <f>A5/B5</f>
        <v>0.5</v>
      </c>
      <c r="F5" s="3">
        <f>(C5/D5)</f>
        <v>-0.0198019801980198</v>
      </c>
      <c r="G5" s="3">
        <f>ATAN(E5)</f>
        <v>0.463647609000806</v>
      </c>
      <c r="H5" s="3">
        <f>ATAN(F5)</f>
        <v>-0.0197993925663929</v>
      </c>
      <c r="I5" s="3">
        <f>(G5+H5)/2</f>
        <v>0.221924108217207</v>
      </c>
      <c r="J5" s="5">
        <v>0.5</v>
      </c>
    </row>
    <row r="6" spans="1:10">
      <c r="A6">
        <v>10</v>
      </c>
      <c r="B6">
        <v>25</v>
      </c>
      <c r="C6">
        <v>16</v>
      </c>
      <c r="D6">
        <v>-131</v>
      </c>
      <c r="E6" s="3">
        <f>A6/B6</f>
        <v>0.4</v>
      </c>
      <c r="F6" s="3">
        <f>(C6/D6)</f>
        <v>-0.122137404580153</v>
      </c>
      <c r="G6" s="3">
        <f>ATAN(E6)</f>
        <v>0.380506377112365</v>
      </c>
      <c r="H6" s="3">
        <f>ATAN(F6)</f>
        <v>-0.121535453146214</v>
      </c>
      <c r="I6" s="3">
        <f>(G6+H6)/2</f>
        <v>0.129485461983075</v>
      </c>
      <c r="J6" s="5">
        <v>0.4</v>
      </c>
    </row>
    <row r="8" spans="10:10">
      <c r="J8" t="s">
        <v>9</v>
      </c>
    </row>
    <row r="9" spans="1:10">
      <c r="A9">
        <v>5</v>
      </c>
      <c r="B9">
        <v>15</v>
      </c>
      <c r="C9">
        <v>15</v>
      </c>
      <c r="D9">
        <v>-80</v>
      </c>
      <c r="E9" s="4">
        <f>A9/B9</f>
        <v>0.333333333333333</v>
      </c>
      <c r="F9" s="3">
        <f>(C9/D9)</f>
        <v>-0.1875</v>
      </c>
      <c r="G9" s="3">
        <f>ATAN(E9)</f>
        <v>0.321750554396642</v>
      </c>
      <c r="H9" s="3">
        <f>ATAN(F9)</f>
        <v>-0.185347949995695</v>
      </c>
      <c r="I9" s="3">
        <f>(G9+H9)/2</f>
        <v>0.0682013022004737</v>
      </c>
      <c r="J9">
        <v>0.333333333333333</v>
      </c>
    </row>
    <row r="10" spans="1:10">
      <c r="A10">
        <v>10</v>
      </c>
      <c r="B10">
        <v>15</v>
      </c>
      <c r="C10">
        <v>-9</v>
      </c>
      <c r="D10">
        <v>-72</v>
      </c>
      <c r="E10" s="4">
        <f>A10/B10</f>
        <v>0.666666666666667</v>
      </c>
      <c r="F10" s="3">
        <f>(C10/D10)</f>
        <v>0.125</v>
      </c>
      <c r="G10" s="3">
        <f>ATAN(E10)</f>
        <v>0.588002603547568</v>
      </c>
      <c r="H10" s="3">
        <f>ATAN(F10)</f>
        <v>0.124354994546761</v>
      </c>
      <c r="I10" s="3">
        <f>(G10+H10)/2</f>
        <v>0.356178799047164</v>
      </c>
      <c r="J10">
        <v>0.666666666666667</v>
      </c>
    </row>
    <row r="11" spans="1:10">
      <c r="A11">
        <v>15</v>
      </c>
      <c r="B11">
        <v>15</v>
      </c>
      <c r="C11">
        <v>-38</v>
      </c>
      <c r="D11">
        <v>-56</v>
      </c>
      <c r="E11" s="4">
        <f>A11/B11</f>
        <v>1</v>
      </c>
      <c r="F11" s="3">
        <f>(C11/D11)</f>
        <v>0.678571428571429</v>
      </c>
      <c r="G11" s="3">
        <f>ATAN(E11)</f>
        <v>0.785398163397448</v>
      </c>
      <c r="H11" s="3">
        <f>ATAN(F11)</f>
        <v>0.59619914129748</v>
      </c>
      <c r="I11" s="3">
        <f>(G11+H11)/2</f>
        <v>0.690798652347464</v>
      </c>
      <c r="J11">
        <v>1</v>
      </c>
    </row>
    <row r="12" spans="1:10">
      <c r="A12">
        <v>20</v>
      </c>
      <c r="B12">
        <v>15</v>
      </c>
      <c r="C12">
        <v>-64</v>
      </c>
      <c r="D12">
        <v>-46</v>
      </c>
      <c r="E12" s="4">
        <f>A12/B12</f>
        <v>1.33333333333333</v>
      </c>
      <c r="F12" s="3">
        <f>(C12/D12)</f>
        <v>1.39130434782609</v>
      </c>
      <c r="G12" s="3">
        <f>ATAN(E12)</f>
        <v>0.927295218001612</v>
      </c>
      <c r="H12" s="3">
        <f>ATAN(F12)</f>
        <v>0.947596996860831</v>
      </c>
      <c r="I12" s="3">
        <f>(G12+H12)/2</f>
        <v>0.937446107431221</v>
      </c>
      <c r="J12">
        <v>1.33333333333333</v>
      </c>
    </row>
    <row r="19" spans="10:10">
      <c r="J19">
        <f>ATAN(F12)*(180/PI())</f>
        <v>54.2933085993972</v>
      </c>
    </row>
    <row r="28" spans="4:8">
      <c r="D28">
        <f>ATAN(F3)*180/PI()</f>
        <v>37.4053566314086</v>
      </c>
      <c r="H28">
        <f>(D28+J19)/2</f>
        <v>45.8493326154029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2021-02-17T00:09:00Z</dcterms:created>
  <dcterms:modified xsi:type="dcterms:W3CDTF">2021-02-17T12:10:27Z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