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activeTab="3"/>
  </bookViews>
  <sheets>
    <sheet name="Straight diffuser" sheetId="1" r:id="rId1"/>
    <sheet name="Curved Diffuser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<sst xmlns="http://schemas.openxmlformats.org/spreadsheetml/2006/main" count="180" uniqueCount="37">
  <si>
    <t>Straight Diffuser</t>
  </si>
  <si>
    <t>*Pressure is given is pascals</t>
  </si>
  <si>
    <t>*Data at tap-7 and tap-8 is repeted.  Either one data can be ignored or average of the two's can be used</t>
  </si>
  <si>
    <t>Fan blade opening position-1</t>
  </si>
  <si>
    <t>*For pitot tube 4 datas are available. Average of the four's can be used in the calculation</t>
  </si>
  <si>
    <t>*Sensor-1 is always connected to the pitot tube</t>
  </si>
  <si>
    <t>Sensor 1</t>
  </si>
  <si>
    <t>Sensor 2</t>
  </si>
  <si>
    <t>Sensor 3</t>
  </si>
  <si>
    <t>Sensor 4</t>
  </si>
  <si>
    <t>Pressure (Pa)/ Sensonr- 1</t>
  </si>
  <si>
    <t>Pressure (Pa)/Sensor- 2</t>
  </si>
  <si>
    <t>Pressure (Pa)/Sensor- 3</t>
  </si>
  <si>
    <t>Pressure (Pa)/Sensor- 4</t>
  </si>
  <si>
    <t>uinf</t>
  </si>
  <si>
    <t>Cp</t>
  </si>
  <si>
    <t>Pitot</t>
  </si>
  <si>
    <t>Tap-1</t>
  </si>
  <si>
    <t>Tap-2</t>
  </si>
  <si>
    <t>Tap-3</t>
  </si>
  <si>
    <t>Tap-4</t>
  </si>
  <si>
    <t>Tap-5</t>
  </si>
  <si>
    <t>Tap-6</t>
  </si>
  <si>
    <t>P0</t>
  </si>
  <si>
    <t>Pa</t>
  </si>
  <si>
    <t>Tap-7</t>
  </si>
  <si>
    <t>Tap-8</t>
  </si>
  <si>
    <t>Tap-9</t>
  </si>
  <si>
    <t>rho_air</t>
  </si>
  <si>
    <t>kg/m3</t>
  </si>
  <si>
    <t>Tap-10</t>
  </si>
  <si>
    <t>Fan blade opening position-2</t>
  </si>
  <si>
    <t>Fan blade opening position-3</t>
  </si>
  <si>
    <t>Curved Diffuser</t>
  </si>
  <si>
    <t>* Pressure is given is pascals</t>
  </si>
  <si>
    <t>* For pitot tube 4 datas are available. Average of the four's can be used in the calculation</t>
  </si>
  <si>
    <t>* Sensor-1 is always connected to the pitot tube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</si>
</sst>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Straight diffuser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-0.941950198594379</c:v>
                </c:pt>
                <c:pt idx="1">
                  <c:v>-0.790106522812561</c:v>
                </c:pt>
                <c:pt idx="2">
                  <c:v>-0.64216190425819</c:v>
                </c:pt>
                <c:pt idx="3">
                  <c:v>-0.61819172503714</c:v>
                </c:pt>
                <c:pt idx="4">
                  <c:v>-0.533461855119305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Sheet1!$A$6:$A$10</c:f>
              <c:numCache>
                <c:formatCode>General</c:formatCode>
                <c:ptCount val="5"/>
                <c:pt idx="0">
                  <c:v>-0.911169888906179</c:v>
                </c:pt>
                <c:pt idx="1">
                  <c:v>-0.796761430474454</c:v>
                </c:pt>
                <c:pt idx="2">
                  <c:v>-0.700274466675866</c:v>
                </c:pt>
                <c:pt idx="3">
                  <c:v>-0.606546512981327</c:v>
                </c:pt>
                <c:pt idx="4">
                  <c:v>-0.528816928492791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009211"/>
        <c:axId val="665834595"/>
      </c:lineChart>
      <c:catAx>
        <c:axId val="8220092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834595"/>
        <c:crosses val="autoZero"/>
        <c:auto val="1"/>
        <c:lblAlgn val="ctr"/>
        <c:lblOffset val="100"/>
        <c:noMultiLvlLbl val="0"/>
      </c:catAx>
      <c:valAx>
        <c:axId val="6658345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0092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Straight diffuser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Sheet1!$A$19:$A$23</c:f>
              <c:numCache>
                <c:formatCode>General</c:formatCode>
                <c:ptCount val="5"/>
                <c:pt idx="0">
                  <c:v>-0.938852315239295</c:v>
                </c:pt>
                <c:pt idx="1">
                  <c:v>-0.803643714919734</c:v>
                </c:pt>
                <c:pt idx="2">
                  <c:v>-0.697044115276727</c:v>
                </c:pt>
                <c:pt idx="3">
                  <c:v>-0.625100068002307</c:v>
                </c:pt>
                <c:pt idx="4">
                  <c:v>-0.521615879406785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Sheet1!$A$24:$A$28</c:f>
              <c:numCache>
                <c:formatCode>General</c:formatCode>
                <c:ptCount val="5"/>
                <c:pt idx="0">
                  <c:v>-0.922690338614936</c:v>
                </c:pt>
                <c:pt idx="1">
                  <c:v>-0.798864553027405</c:v>
                </c:pt>
                <c:pt idx="2">
                  <c:v>-0.713072247642395</c:v>
                </c:pt>
                <c:pt idx="3">
                  <c:v>-0.614272080577667</c:v>
                </c:pt>
                <c:pt idx="4">
                  <c:v>-0.535431192662428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91919"/>
        <c:axId val="815704853"/>
      </c:lineChart>
      <c:catAx>
        <c:axId val="7149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704853"/>
        <c:crosses val="autoZero"/>
        <c:auto val="1"/>
        <c:lblAlgn val="ctr"/>
        <c:lblOffset val="100"/>
        <c:noMultiLvlLbl val="0"/>
      </c:catAx>
      <c:valAx>
        <c:axId val="8157048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9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Straight diffuser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Sheet1!$A$35:$A$39</c:f>
              <c:numCache>
                <c:formatCode>General</c:formatCode>
                <c:ptCount val="5"/>
                <c:pt idx="0">
                  <c:v>-0.932192120991949</c:v>
                </c:pt>
                <c:pt idx="1">
                  <c:v>-0.800755005070301</c:v>
                </c:pt>
                <c:pt idx="2">
                  <c:v>-0.695106827216644</c:v>
                </c:pt>
                <c:pt idx="3">
                  <c:v>-0.624962820622202</c:v>
                </c:pt>
                <c:pt idx="4">
                  <c:v>-0.519680178679303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Sheet1!$A$40:$A$44</c:f>
              <c:numCache>
                <c:formatCode>General</c:formatCode>
                <c:ptCount val="5"/>
                <c:pt idx="0">
                  <c:v>-0.922857281425207</c:v>
                </c:pt>
                <c:pt idx="1">
                  <c:v>-0.802184500008974</c:v>
                </c:pt>
                <c:pt idx="2">
                  <c:v>-0.709032320301238</c:v>
                </c:pt>
                <c:pt idx="3">
                  <c:v>-0.611189573490416</c:v>
                </c:pt>
                <c:pt idx="4">
                  <c:v>-0.535888745277594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827559"/>
        <c:axId val="633516116"/>
      </c:lineChart>
      <c:catAx>
        <c:axId val="692827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3516116"/>
        <c:crosses val="autoZero"/>
        <c:auto val="1"/>
        <c:lblAlgn val="ctr"/>
        <c:lblOffset val="100"/>
        <c:noMultiLvlLbl val="0"/>
      </c:catAx>
      <c:valAx>
        <c:axId val="6335161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827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Curved diffuser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Sheet2!$A$13:$A$17</c:f>
              <c:numCache>
                <c:formatCode>General</c:formatCode>
                <c:ptCount val="5"/>
                <c:pt idx="0">
                  <c:v>-1.05770961182009</c:v>
                </c:pt>
                <c:pt idx="1">
                  <c:v>-0.938639573848785</c:v>
                </c:pt>
                <c:pt idx="2">
                  <c:v>-0.777182121484479</c:v>
                </c:pt>
                <c:pt idx="3">
                  <c:v>-0.671124327271546</c:v>
                </c:pt>
                <c:pt idx="4">
                  <c:v>-0.644147686735074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Sheet2!$A$18:$A$22</c:f>
              <c:numCache>
                <c:formatCode>General</c:formatCode>
                <c:ptCount val="5"/>
                <c:pt idx="0">
                  <c:v>-0.718423579735886</c:v>
                </c:pt>
                <c:pt idx="1">
                  <c:v>-0.586762005125383</c:v>
                </c:pt>
                <c:pt idx="2">
                  <c:v>-0.550070862222923</c:v>
                </c:pt>
                <c:pt idx="3">
                  <c:v>-0.444240576320427</c:v>
                </c:pt>
                <c:pt idx="4">
                  <c:v>-0.472132851812827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80627"/>
        <c:axId val="72727848"/>
      </c:lineChart>
      <c:catAx>
        <c:axId val="1289806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27848"/>
        <c:crosses val="autoZero"/>
        <c:auto val="1"/>
        <c:lblAlgn val="ctr"/>
        <c:lblOffset val="100"/>
        <c:noMultiLvlLbl val="0"/>
      </c:catAx>
      <c:valAx>
        <c:axId val="727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89806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Curved diffuser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Sheet2!$A$30:$A$34</c:f>
              <c:numCache>
                <c:formatCode>General</c:formatCode>
                <c:ptCount val="5"/>
                <c:pt idx="0">
                  <c:v>-1.04556668631471</c:v>
                </c:pt>
                <c:pt idx="1">
                  <c:v>-0.924996634510269</c:v>
                </c:pt>
                <c:pt idx="2">
                  <c:v>-0.763234887326904</c:v>
                </c:pt>
                <c:pt idx="3">
                  <c:v>-0.655222195862998</c:v>
                </c:pt>
                <c:pt idx="4">
                  <c:v>-0.628318622839984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Sheet2!$A$35:$A$39</c:f>
              <c:numCache>
                <c:formatCode>General</c:formatCode>
                <c:ptCount val="5"/>
                <c:pt idx="0">
                  <c:v>-0.702901259461532</c:v>
                </c:pt>
                <c:pt idx="1">
                  <c:v>-0.571932974529214</c:v>
                </c:pt>
                <c:pt idx="2">
                  <c:v>-0.504306684232889</c:v>
                </c:pt>
                <c:pt idx="3">
                  <c:v>-0.436274751689441</c:v>
                </c:pt>
                <c:pt idx="4">
                  <c:v>-0.461053914820805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238576"/>
        <c:axId val="315860563"/>
      </c:lineChart>
      <c:catAx>
        <c:axId val="90123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5860563"/>
        <c:crosses val="autoZero"/>
        <c:auto val="1"/>
        <c:lblAlgn val="ctr"/>
        <c:lblOffset val="100"/>
        <c:noMultiLvlLbl val="0"/>
      </c:catAx>
      <c:valAx>
        <c:axId val="3158605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123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Curved diffuser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Sheet2!$A$1:$A$5</c:f>
              <c:numCache>
                <c:formatCode>General</c:formatCode>
                <c:ptCount val="5"/>
                <c:pt idx="0">
                  <c:v>-1.06444837917681</c:v>
                </c:pt>
                <c:pt idx="1">
                  <c:v>-0.940131449342062</c:v>
                </c:pt>
                <c:pt idx="2">
                  <c:v>-0.775679687139883</c:v>
                </c:pt>
                <c:pt idx="3">
                  <c:v>-0.67667254580742</c:v>
                </c:pt>
                <c:pt idx="4">
                  <c:v>-0.649939912284642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Sheet2!$A$6:$A$10</c:f>
              <c:numCache>
                <c:formatCode>General</c:formatCode>
                <c:ptCount val="5"/>
                <c:pt idx="0">
                  <c:v>-0.701741446685973</c:v>
                </c:pt>
                <c:pt idx="1">
                  <c:v>-0.51909360575845</c:v>
                </c:pt>
                <c:pt idx="2">
                  <c:v>-0.45959901411568</c:v>
                </c:pt>
                <c:pt idx="3">
                  <c:v>-0.397776549730228</c:v>
                </c:pt>
                <c:pt idx="4">
                  <c:v>-0.433575094046813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015882"/>
        <c:axId val="699455809"/>
      </c:lineChart>
      <c:catAx>
        <c:axId val="5360158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455809"/>
        <c:crosses val="autoZero"/>
        <c:auto val="1"/>
        <c:lblAlgn val="ctr"/>
        <c:lblOffset val="100"/>
        <c:noMultiLvlLbl val="0"/>
      </c:catAx>
      <c:valAx>
        <c:axId val="6994558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601588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209550</xdr:colOff>
      <xdr:row>0</xdr:row>
      <xdr:rowOff>165100</xdr:rowOff>
    </xdr:from>
    <xdr:to>
      <xdr:col>10</xdr:col>
      <xdr:colOff>514350</xdr:colOff>
      <xdr:row>15</xdr:row>
      <xdr:rowOff>50800</xdr:rowOff>
    </xdr:to>
    <xdr:graphicFrame>
      <xdr:nvGraphicFramePr>
        <xdr:cNvPr id="2" name="Chart 1"/>
        <xdr:cNvGraphicFramePr/>
      </xdr:nvGraphicFramePr>
      <xdr:xfrm>
        <a:off x="3009900" y="165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219075</xdr:colOff>
      <xdr:row>17</xdr:row>
      <xdr:rowOff>22225</xdr:rowOff>
    </xdr:from>
    <xdr:to>
      <xdr:col>10</xdr:col>
      <xdr:colOff>523875</xdr:colOff>
      <xdr:row>31</xdr:row>
      <xdr:rowOff>98425</xdr:rowOff>
    </xdr:to>
    <xdr:graphicFrame>
      <xdr:nvGraphicFramePr>
        <xdr:cNvPr id="3" name="Chart 2"/>
        <xdr:cNvGraphicFramePr/>
      </xdr:nvGraphicFramePr>
      <xdr:xfrm>
        <a:off x="3019425" y="32607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206375</xdr:colOff>
      <xdr:row>32</xdr:row>
      <xdr:rowOff>3175</xdr:rowOff>
    </xdr:from>
    <xdr:to>
      <xdr:col>10</xdr:col>
      <xdr:colOff>511175</xdr:colOff>
      <xdr:row>46</xdr:row>
      <xdr:rowOff>79375</xdr:rowOff>
    </xdr:to>
    <xdr:graphicFrame>
      <xdr:nvGraphicFramePr>
        <xdr:cNvPr id="5" name="Chart 4"/>
        <xdr:cNvGraphicFramePr/>
      </xdr:nvGraphicFramePr>
      <xdr:xfrm>
        <a:off x="3006725" y="60991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63500</xdr:colOff>
      <xdr:row>14</xdr:row>
      <xdr:rowOff>184150</xdr:rowOff>
    </xdr:from>
    <xdr:to>
      <xdr:col>10</xdr:col>
      <xdr:colOff>6350</xdr:colOff>
      <xdr:row>29</xdr:row>
      <xdr:rowOff>69850</xdr:rowOff>
    </xdr:to>
    <xdr:graphicFrame>
      <xdr:nvGraphicFramePr>
        <xdr:cNvPr id="2" name="Chart 1"/>
        <xdr:cNvGraphicFramePr/>
      </xdr:nvGraphicFramePr>
      <xdr:xfrm>
        <a:off x="2825750" y="2851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29</xdr:row>
      <xdr:rowOff>136525</xdr:rowOff>
    </xdr:from>
    <xdr:to>
      <xdr:col>10</xdr:col>
      <xdr:colOff>6350</xdr:colOff>
      <xdr:row>44</xdr:row>
      <xdr:rowOff>22225</xdr:rowOff>
    </xdr:to>
    <xdr:graphicFrame>
      <xdr:nvGraphicFramePr>
        <xdr:cNvPr id="3" name="Chart 2"/>
        <xdr:cNvGraphicFramePr/>
      </xdr:nvGraphicFramePr>
      <xdr:xfrm>
        <a:off x="2825750" y="5661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63500</xdr:colOff>
      <xdr:row>0</xdr:row>
      <xdr:rowOff>58420</xdr:rowOff>
    </xdr:from>
    <xdr:to>
      <xdr:col>10</xdr:col>
      <xdr:colOff>6350</xdr:colOff>
      <xdr:row>14</xdr:row>
      <xdr:rowOff>134620</xdr:rowOff>
    </xdr:to>
    <xdr:graphicFrame>
      <xdr:nvGraphicFramePr>
        <xdr:cNvPr id="4" name="Chart 3"/>
        <xdr:cNvGraphicFramePr/>
      </xdr:nvGraphicFramePr>
      <xdr:xfrm>
        <a:off x="2825750" y="584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opLeftCell="E13" workbookViewId="0">
      <selection activeCell="M29" sqref="M29"/>
    </sheetView>
  </sheetViews>
  <sheetFormatPr defaultColWidth="9" defaultRowHeight="15"/>
  <cols>
    <col min="1" max="1" width="13.5714285714286" customWidth="1"/>
    <col min="2" max="2" width="15.5714285714286" customWidth="1"/>
    <col min="3" max="3" width="14.8571428571429" customWidth="1"/>
    <col min="4" max="4" width="14.7142857142857" customWidth="1"/>
    <col min="5" max="5" width="25.4285714285714" customWidth="1"/>
    <col min="6" max="6" width="23.7142857142857" customWidth="1"/>
    <col min="7" max="7" width="26" customWidth="1"/>
    <col min="8" max="8" width="25.5714285714286" customWidth="1"/>
    <col min="10" max="10" width="12.8571428571429"/>
    <col min="11" max="13" width="14"/>
  </cols>
  <sheetData>
    <row r="1" ht="23.25" spans="2:22">
      <c r="B1" s="2" t="s">
        <v>0</v>
      </c>
      <c r="V1" s="7" t="s">
        <v>1</v>
      </c>
    </row>
    <row r="2" ht="18.75" spans="22:22">
      <c r="V2" s="7" t="s">
        <v>2</v>
      </c>
    </row>
    <row r="3" ht="18.75" spans="1:22">
      <c r="A3" s="3" t="s">
        <v>3</v>
      </c>
      <c r="V3" s="7" t="s">
        <v>4</v>
      </c>
    </row>
    <row r="4" ht="18.75" spans="22:22">
      <c r="V4" s="7" t="s">
        <v>5</v>
      </c>
    </row>
    <row r="5" spans="1:1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s="4" t="s">
        <v>14</v>
      </c>
      <c r="K5" s="5" t="s">
        <v>15</v>
      </c>
      <c r="L5" s="5"/>
      <c r="M5" s="5"/>
    </row>
    <row r="6" spans="1:13">
      <c r="A6" t="s">
        <v>16</v>
      </c>
      <c r="B6" t="s">
        <v>17</v>
      </c>
      <c r="C6" t="s">
        <v>18</v>
      </c>
      <c r="D6" t="s">
        <v>19</v>
      </c>
      <c r="E6">
        <v>593.420118</v>
      </c>
      <c r="F6">
        <v>34.44792</v>
      </c>
      <c r="G6">
        <v>124.555012</v>
      </c>
      <c r="H6">
        <v>212.348325</v>
      </c>
      <c r="J6">
        <f>SQRT(2*(E6)/W$8)</f>
        <v>31.1263420954808</v>
      </c>
      <c r="K6" s="6">
        <f t="shared" ref="K6:K9" si="0">(F6-$E6)/(0.5*$W$8*POWER($J6,2))</f>
        <v>-0.941950198594379</v>
      </c>
      <c r="L6" s="6">
        <f t="shared" ref="L6:L9" si="1">(G6-$E6)/(0.5*$W$8*POWER($J6,2))</f>
        <v>-0.790106522812561</v>
      </c>
      <c r="M6" s="6">
        <f t="shared" ref="M6:M9" si="2">(H6-$E6)/(0.5*$W$8*POWER($J6,2))</f>
        <v>-0.64216190425819</v>
      </c>
    </row>
    <row r="7" spans="1:24">
      <c r="A7" t="s">
        <v>16</v>
      </c>
      <c r="B7" t="s">
        <v>20</v>
      </c>
      <c r="C7" t="s">
        <v>21</v>
      </c>
      <c r="D7" t="s">
        <v>22</v>
      </c>
      <c r="E7">
        <v>591.362775</v>
      </c>
      <c r="F7">
        <v>225.787201</v>
      </c>
      <c r="G7">
        <v>275.893292</v>
      </c>
      <c r="H7">
        <v>52.530821</v>
      </c>
      <c r="J7">
        <f>SQRT(2*(E7)/W$8)</f>
        <v>31.0723389029207</v>
      </c>
      <c r="K7" s="6">
        <f t="shared" si="0"/>
        <v>-0.61819172503714</v>
      </c>
      <c r="L7" s="6">
        <f t="shared" si="1"/>
        <v>-0.533461855119305</v>
      </c>
      <c r="M7" s="6">
        <f t="shared" si="2"/>
        <v>-0.911169888906179</v>
      </c>
      <c r="V7" t="s">
        <v>23</v>
      </c>
      <c r="W7">
        <v>101325</v>
      </c>
      <c r="X7" t="s">
        <v>24</v>
      </c>
    </row>
    <row r="8" spans="1:24">
      <c r="A8" t="s">
        <v>16</v>
      </c>
      <c r="B8" t="s">
        <v>25</v>
      </c>
      <c r="C8" t="s">
        <v>26</v>
      </c>
      <c r="D8" t="s">
        <v>27</v>
      </c>
      <c r="E8">
        <v>596.722715</v>
      </c>
      <c r="F8">
        <v>121.277071</v>
      </c>
      <c r="G8">
        <v>178.853034</v>
      </c>
      <c r="H8">
        <v>234.782633</v>
      </c>
      <c r="J8">
        <f>SQRT(2*(E8)/W$8)</f>
        <v>31.212836579634</v>
      </c>
      <c r="K8" s="6">
        <f t="shared" si="0"/>
        <v>-0.796761430474454</v>
      </c>
      <c r="L8" s="6">
        <f t="shared" si="1"/>
        <v>-0.700274466675866</v>
      </c>
      <c r="M8" s="6">
        <f t="shared" si="2"/>
        <v>-0.606546512981327</v>
      </c>
      <c r="V8" t="s">
        <v>28</v>
      </c>
      <c r="W8">
        <v>1.225</v>
      </c>
      <c r="X8" t="s">
        <v>29</v>
      </c>
    </row>
    <row r="9" spans="1:13">
      <c r="A9" t="s">
        <v>16</v>
      </c>
      <c r="B9" t="s">
        <v>25</v>
      </c>
      <c r="C9" t="s">
        <v>26</v>
      </c>
      <c r="D9" t="s">
        <v>30</v>
      </c>
      <c r="E9">
        <v>591.244414</v>
      </c>
      <c r="F9">
        <v>120.100038</v>
      </c>
      <c r="G9">
        <v>178.456032</v>
      </c>
      <c r="H9">
        <v>278.584359</v>
      </c>
      <c r="J9">
        <f>SQRT(2*(E9)/W$8)</f>
        <v>31.0692291898106</v>
      </c>
      <c r="K9" s="6">
        <f t="shared" si="0"/>
        <v>-0.796869052533662</v>
      </c>
      <c r="L9" s="6">
        <f t="shared" si="1"/>
        <v>-0.698168764432504</v>
      </c>
      <c r="M9" s="6">
        <f t="shared" si="2"/>
        <v>-0.528816928492791</v>
      </c>
    </row>
    <row r="12" ht="18.75" spans="1:1">
      <c r="A12" s="3" t="s">
        <v>31</v>
      </c>
    </row>
    <row r="15" spans="1:1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J15" s="4" t="s">
        <v>14</v>
      </c>
      <c r="K15" s="5" t="s">
        <v>15</v>
      </c>
      <c r="L15" s="5"/>
      <c r="M15" s="5"/>
    </row>
    <row r="16" spans="1:13">
      <c r="A16" t="s">
        <v>16</v>
      </c>
      <c r="B16" t="s">
        <v>17</v>
      </c>
      <c r="C16" t="s">
        <v>18</v>
      </c>
      <c r="D16" t="s">
        <v>19</v>
      </c>
      <c r="E16">
        <v>1189.526869</v>
      </c>
      <c r="F16">
        <v>72.736814</v>
      </c>
      <c r="G16">
        <v>233.571077</v>
      </c>
      <c r="H16">
        <v>360.374165</v>
      </c>
      <c r="J16">
        <f>SQRT(2*(E16)/W$8)</f>
        <v>44.0690898939567</v>
      </c>
      <c r="K16" s="6">
        <f t="shared" ref="K16:K19" si="3">(F16-$E16)/(0.5*$W$8*POWER($J16,2))</f>
        <v>-0.938852315239295</v>
      </c>
      <c r="L16" s="6">
        <f t="shared" ref="L16:L19" si="4">(G16-$E16)/(0.5*$W$8*POWER($J16,2))</f>
        <v>-0.803643714919734</v>
      </c>
      <c r="M16" s="6">
        <f t="shared" ref="M16:M19" si="5">(H16-$E16)/(0.5*$W$8*POWER($J16,2))</f>
        <v>-0.697044115276727</v>
      </c>
    </row>
    <row r="17" spans="1:13">
      <c r="A17" t="s">
        <v>16</v>
      </c>
      <c r="B17" t="s">
        <v>20</v>
      </c>
      <c r="C17" t="s">
        <v>21</v>
      </c>
      <c r="D17" t="s">
        <v>22</v>
      </c>
      <c r="E17">
        <v>1183.130444</v>
      </c>
      <c r="F17">
        <v>443.555523</v>
      </c>
      <c r="G17">
        <v>565.990817</v>
      </c>
      <c r="H17">
        <v>91.467414</v>
      </c>
      <c r="J17">
        <f>SQRT(2*(E17)/W$8)</f>
        <v>43.9504441527556</v>
      </c>
      <c r="K17" s="6">
        <f t="shared" si="3"/>
        <v>-0.625100068002307</v>
      </c>
      <c r="L17" s="6">
        <f t="shared" si="4"/>
        <v>-0.521615879406785</v>
      </c>
      <c r="M17" s="6">
        <f t="shared" si="5"/>
        <v>-0.922690338614936</v>
      </c>
    </row>
    <row r="18" spans="1:13">
      <c r="A18" t="s">
        <v>16</v>
      </c>
      <c r="B18" t="s">
        <v>25</v>
      </c>
      <c r="C18" t="s">
        <v>26</v>
      </c>
      <c r="D18" t="s">
        <v>27</v>
      </c>
      <c r="E18">
        <v>1187.633093</v>
      </c>
      <c r="F18">
        <v>238.875113</v>
      </c>
      <c r="G18">
        <v>340.764894</v>
      </c>
      <c r="H18">
        <v>458.103242</v>
      </c>
      <c r="J18">
        <f>SQRT(2*(E18)/W$8)</f>
        <v>44.0339960132845</v>
      </c>
      <c r="K18" s="6">
        <f t="shared" si="3"/>
        <v>-0.798864553027405</v>
      </c>
      <c r="L18" s="6">
        <f t="shared" si="4"/>
        <v>-0.713072247642395</v>
      </c>
      <c r="M18" s="6">
        <f t="shared" si="5"/>
        <v>-0.614272080577667</v>
      </c>
    </row>
    <row r="19" spans="1:13">
      <c r="A19" t="s">
        <v>16</v>
      </c>
      <c r="B19" t="s">
        <v>25</v>
      </c>
      <c r="C19" t="s">
        <v>26</v>
      </c>
      <c r="D19" t="s">
        <v>30</v>
      </c>
      <c r="E19">
        <v>1182.445759</v>
      </c>
      <c r="F19">
        <v>234.780157</v>
      </c>
      <c r="G19">
        <v>327.986855</v>
      </c>
      <c r="H19">
        <v>549.327416</v>
      </c>
      <c r="J19">
        <f>SQRT(2*(E19)/W$8)</f>
        <v>43.9377251136568</v>
      </c>
      <c r="K19" s="6">
        <f t="shared" si="3"/>
        <v>-0.801445305027306</v>
      </c>
      <c r="L19" s="6">
        <f t="shared" si="4"/>
        <v>-0.722619957403052</v>
      </c>
      <c r="M19" s="6">
        <f t="shared" si="5"/>
        <v>-0.535431192662428</v>
      </c>
    </row>
    <row r="22" ht="18.75" spans="1:1">
      <c r="A22" s="3" t="s">
        <v>32</v>
      </c>
    </row>
    <row r="25" spans="1:13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J25" s="4" t="s">
        <v>14</v>
      </c>
      <c r="K25" s="5" t="s">
        <v>15</v>
      </c>
      <c r="L25" s="5"/>
      <c r="M25" s="5"/>
    </row>
    <row r="26" spans="1:13">
      <c r="A26" t="s">
        <v>16</v>
      </c>
      <c r="B26" t="s">
        <v>17</v>
      </c>
      <c r="C26" t="s">
        <v>18</v>
      </c>
      <c r="D26" t="s">
        <v>19</v>
      </c>
      <c r="E26">
        <v>1412.510779</v>
      </c>
      <c r="F26">
        <v>95.77936</v>
      </c>
      <c r="G26">
        <v>281.435703</v>
      </c>
      <c r="H26">
        <v>430.664893</v>
      </c>
      <c r="J26">
        <f>SQRT(2*(E26)/W$8)</f>
        <v>48.0222869858042</v>
      </c>
      <c r="K26" s="6">
        <f t="shared" ref="K26:K29" si="6">(F26-$E26)/(0.5*$W$8*POWER($J26,2))</f>
        <v>-0.932192120991949</v>
      </c>
      <c r="L26" s="6">
        <f t="shared" ref="L26:L29" si="7">(G26-$E26)/(0.5*$W$8*POWER($J26,2))</f>
        <v>-0.800755005070301</v>
      </c>
      <c r="M26" s="6">
        <f t="shared" ref="M26:M29" si="8">(H26-$E26)/(0.5*$W$8*POWER($J26,2))</f>
        <v>-0.695106827216644</v>
      </c>
    </row>
    <row r="27" spans="1:13">
      <c r="A27" t="s">
        <v>16</v>
      </c>
      <c r="B27" t="s">
        <v>20</v>
      </c>
      <c r="C27" t="s">
        <v>21</v>
      </c>
      <c r="D27" t="s">
        <v>22</v>
      </c>
      <c r="E27">
        <v>1427.642907</v>
      </c>
      <c r="F27">
        <v>535.419169</v>
      </c>
      <c r="G27">
        <v>685.725186</v>
      </c>
      <c r="H27">
        <v>110.132255</v>
      </c>
      <c r="J27">
        <f>SQRT(2*(E27)/W$8)</f>
        <v>48.2788314113855</v>
      </c>
      <c r="K27" s="6">
        <f t="shared" si="6"/>
        <v>-0.624962820622202</v>
      </c>
      <c r="L27" s="6">
        <f t="shared" si="7"/>
        <v>-0.519680178679303</v>
      </c>
      <c r="M27" s="6">
        <f t="shared" si="8"/>
        <v>-0.922857281425207</v>
      </c>
    </row>
    <row r="28" spans="1:13">
      <c r="A28" t="s">
        <v>16</v>
      </c>
      <c r="B28" t="s">
        <v>25</v>
      </c>
      <c r="C28" t="s">
        <v>26</v>
      </c>
      <c r="D28" t="s">
        <v>27</v>
      </c>
      <c r="E28">
        <v>1409.592029</v>
      </c>
      <c r="F28">
        <v>278.839152</v>
      </c>
      <c r="G28">
        <v>410.145722</v>
      </c>
      <c r="H28">
        <v>548.064078</v>
      </c>
      <c r="J28">
        <f>SQRT(2*(E28)/W$8)</f>
        <v>47.9726457601047</v>
      </c>
      <c r="K28" s="6">
        <f t="shared" si="6"/>
        <v>-0.802184500008974</v>
      </c>
      <c r="L28" s="6">
        <f t="shared" si="7"/>
        <v>-0.709032320301238</v>
      </c>
      <c r="M28" s="6">
        <f t="shared" si="8"/>
        <v>-0.611189573490416</v>
      </c>
    </row>
    <row r="29" spans="1:13">
      <c r="A29" t="s">
        <v>16</v>
      </c>
      <c r="B29" t="s">
        <v>25</v>
      </c>
      <c r="C29" t="s">
        <v>26</v>
      </c>
      <c r="D29" t="s">
        <v>30</v>
      </c>
      <c r="E29">
        <v>1402.870931</v>
      </c>
      <c r="F29">
        <v>278.719147</v>
      </c>
      <c r="G29">
        <v>400.21163</v>
      </c>
      <c r="H29">
        <v>651.088188</v>
      </c>
      <c r="J29">
        <f>SQRT(2*(E29)/W$8)</f>
        <v>47.8581395375959</v>
      </c>
      <c r="K29" s="6">
        <f t="shared" si="6"/>
        <v>-0.801322316372096</v>
      </c>
      <c r="L29" s="6">
        <f t="shared" si="7"/>
        <v>-0.714719564604051</v>
      </c>
      <c r="M29" s="6">
        <f t="shared" si="8"/>
        <v>-0.535888745277594</v>
      </c>
    </row>
  </sheetData>
  <mergeCells count="3">
    <mergeCell ref="K5:M5"/>
    <mergeCell ref="K15:M15"/>
    <mergeCell ref="K25:M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opLeftCell="H12" workbookViewId="0">
      <selection activeCell="M29" sqref="M29"/>
    </sheetView>
  </sheetViews>
  <sheetFormatPr defaultColWidth="9" defaultRowHeight="15"/>
  <cols>
    <col min="1" max="1" width="14" customWidth="1"/>
    <col min="2" max="2" width="13.8571428571429" customWidth="1"/>
    <col min="3" max="3" width="13.1428571428571" customWidth="1"/>
    <col min="4" max="4" width="15.4285714285714" customWidth="1"/>
    <col min="5" max="5" width="25.2857142857143" customWidth="1"/>
    <col min="6" max="6" width="24.4285714285714" customWidth="1"/>
    <col min="7" max="7" width="23.5714285714286" customWidth="1"/>
    <col min="8" max="8" width="29.2857142857143" customWidth="1"/>
    <col min="10" max="10" width="12.8571428571429"/>
    <col min="11" max="13" width="14"/>
    <col min="23" max="23" width="11.7142857142857"/>
  </cols>
  <sheetData>
    <row r="1" ht="23.25" spans="3:3">
      <c r="C1" s="2" t="s">
        <v>33</v>
      </c>
    </row>
    <row r="2" ht="18.75" spans="22:22">
      <c r="V2" s="7" t="s">
        <v>34</v>
      </c>
    </row>
    <row r="3" ht="18.75" spans="1:22">
      <c r="A3" s="3" t="s">
        <v>3</v>
      </c>
      <c r="V3" s="7" t="s">
        <v>2</v>
      </c>
    </row>
    <row r="4" ht="18.75" spans="22:22">
      <c r="V4" s="7" t="s">
        <v>35</v>
      </c>
    </row>
    <row r="5" ht="18.75" spans="1:22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s="4" t="s">
        <v>14</v>
      </c>
      <c r="K5" s="5" t="s">
        <v>15</v>
      </c>
      <c r="L5" s="5"/>
      <c r="M5" s="5"/>
      <c r="V5" s="7" t="s">
        <v>36</v>
      </c>
    </row>
    <row r="6" spans="1:13">
      <c r="A6" t="s">
        <v>16</v>
      </c>
      <c r="B6" t="s">
        <v>17</v>
      </c>
      <c r="C6" t="s">
        <v>18</v>
      </c>
      <c r="D6" t="s">
        <v>19</v>
      </c>
      <c r="E6">
        <v>556.720626</v>
      </c>
      <c r="F6">
        <v>-35.879742</v>
      </c>
      <c r="G6">
        <v>33.330057</v>
      </c>
      <c r="H6">
        <v>124.883745</v>
      </c>
      <c r="J6">
        <f>SQRT(2*(E6)/W$8)</f>
        <v>30.14849306824</v>
      </c>
      <c r="K6" s="6">
        <f>(F6-$E6)/(0.5*$W$8*POWER($J6,2))</f>
        <v>-1.06444837917681</v>
      </c>
      <c r="L6" s="6">
        <f>(G6-$E6)/(0.5*$W$8*POWER($J6,2))</f>
        <v>-0.940131449342062</v>
      </c>
      <c r="M6" s="6">
        <f>(H6-$E6)/(0.5*$W$8*POWER($J6,2))</f>
        <v>-0.775679687139883</v>
      </c>
    </row>
    <row r="7" spans="1:24">
      <c r="A7" t="s">
        <v>16</v>
      </c>
      <c r="B7" t="s">
        <v>20</v>
      </c>
      <c r="C7" t="s">
        <v>21</v>
      </c>
      <c r="D7" t="s">
        <v>22</v>
      </c>
      <c r="E7">
        <v>558.76646</v>
      </c>
      <c r="F7">
        <v>180.664537</v>
      </c>
      <c r="G7">
        <v>195.601836</v>
      </c>
      <c r="H7">
        <v>166.656876</v>
      </c>
      <c r="J7">
        <f>SQRT(2*(E7)/W$8)</f>
        <v>30.2038370315523</v>
      </c>
      <c r="K7" s="6">
        <f>(F7-$E7)/(0.5*$W$8*POWER($J7,2))</f>
        <v>-0.67667254580742</v>
      </c>
      <c r="L7" s="6">
        <f>(G7-$E7)/(0.5*$W$8*POWER($J7,2))</f>
        <v>-0.649939912284642</v>
      </c>
      <c r="M7" s="6">
        <f>(H7-$E7)/(0.5*$W$8*POWER($J7,2))</f>
        <v>-0.701741446685973</v>
      </c>
      <c r="V7" t="s">
        <v>23</v>
      </c>
      <c r="W7">
        <v>101325</v>
      </c>
      <c r="X7" t="s">
        <v>24</v>
      </c>
    </row>
    <row r="8" spans="1:24">
      <c r="A8" t="s">
        <v>16</v>
      </c>
      <c r="B8" t="s">
        <v>25</v>
      </c>
      <c r="C8" t="s">
        <v>26</v>
      </c>
      <c r="D8" t="s">
        <v>27</v>
      </c>
      <c r="E8">
        <v>617.554806</v>
      </c>
      <c r="F8">
        <v>296.986055</v>
      </c>
      <c r="G8">
        <v>333.727226</v>
      </c>
      <c r="H8">
        <v>371.905986</v>
      </c>
      <c r="J8">
        <f>SQRT(2*(E8)/W$8)</f>
        <v>31.7529958348783</v>
      </c>
      <c r="K8" s="6">
        <f>(F8-$E8)/(0.5*$W$8*POWER($J8,2))</f>
        <v>-0.51909360575845</v>
      </c>
      <c r="L8" s="6">
        <f>(G8-$E8)/(0.5*$W$8*POWER($J8,2))</f>
        <v>-0.45959901411568</v>
      </c>
      <c r="M8" s="6">
        <f>(H8-$E8)/(0.5*$W$8*POWER($J8,2))</f>
        <v>-0.397776549730228</v>
      </c>
      <c r="V8" t="s">
        <v>28</v>
      </c>
      <c r="W8">
        <v>1.225</v>
      </c>
      <c r="X8" t="s">
        <v>29</v>
      </c>
    </row>
    <row r="9" spans="1:13">
      <c r="A9" t="s">
        <v>16</v>
      </c>
      <c r="B9" t="s">
        <v>25</v>
      </c>
      <c r="C9" t="s">
        <v>26</v>
      </c>
      <c r="D9" t="s">
        <v>30</v>
      </c>
      <c r="E9">
        <v>607.525369</v>
      </c>
      <c r="F9">
        <v>289.184107</v>
      </c>
      <c r="G9">
        <v>326.93381</v>
      </c>
      <c r="H9">
        <v>344.1175</v>
      </c>
      <c r="J9">
        <f>SQRT(2*(E9)/W$8)</f>
        <v>31.4940971210382</v>
      </c>
      <c r="K9" s="6">
        <f>(F9-$E9)/(0.5*$W$8*POWER($J9,2))</f>
        <v>-0.523996656343745</v>
      </c>
      <c r="L9" s="6">
        <f>(G9-$E9)/(0.5*$W$8*POWER($J9,2))</f>
        <v>-0.461859822350892</v>
      </c>
      <c r="M9" s="6">
        <f>(H9-$E9)/(0.5*$W$8*POWER($J9,2))</f>
        <v>-0.433575094046813</v>
      </c>
    </row>
    <row r="12" ht="18.75" spans="1:1">
      <c r="A12" s="3" t="s">
        <v>31</v>
      </c>
    </row>
    <row r="15" spans="1:1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J15" s="4" t="s">
        <v>14</v>
      </c>
      <c r="K15" s="5" t="s">
        <v>15</v>
      </c>
      <c r="L15" s="5"/>
      <c r="M15" s="5"/>
    </row>
    <row r="16" spans="1:13">
      <c r="A16" t="s">
        <v>16</v>
      </c>
      <c r="B16" t="s">
        <v>17</v>
      </c>
      <c r="C16" t="s">
        <v>18</v>
      </c>
      <c r="D16" t="s">
        <v>19</v>
      </c>
      <c r="E16">
        <v>1077.450918</v>
      </c>
      <c r="F16">
        <v>-49.095868</v>
      </c>
      <c r="G16">
        <v>80.812445</v>
      </c>
      <c r="H16">
        <v>255.102788</v>
      </c>
      <c r="J16">
        <f>SQRT(2*(E16)/W$8)</f>
        <v>41.9416682976707</v>
      </c>
      <c r="K16" s="6">
        <f t="shared" ref="K16:K19" si="0">(F16-$E16)/(0.5*$W$8*POWER($J16,2))</f>
        <v>-1.04556668631471</v>
      </c>
      <c r="L16" s="6">
        <f t="shared" ref="L16:L19" si="1">(G16-$E16)/(0.5*$W$8*POWER($J16,2))</f>
        <v>-0.924996634510269</v>
      </c>
      <c r="M16" s="6">
        <f t="shared" ref="M16:M19" si="2">(H16-$E16)/(0.5*$W$8*POWER($J16,2))</f>
        <v>-0.763234887326904</v>
      </c>
    </row>
    <row r="17" spans="1:13">
      <c r="A17" t="s">
        <v>16</v>
      </c>
      <c r="B17" t="s">
        <v>20</v>
      </c>
      <c r="C17" t="s">
        <v>21</v>
      </c>
      <c r="D17" t="s">
        <v>22</v>
      </c>
      <c r="E17">
        <v>1071.693153</v>
      </c>
      <c r="F17">
        <v>369.496012</v>
      </c>
      <c r="G17">
        <v>398.328387</v>
      </c>
      <c r="H17">
        <v>318.398686</v>
      </c>
      <c r="J17">
        <f>SQRT(2*(E17)/W$8)</f>
        <v>41.8294526253784</v>
      </c>
      <c r="K17" s="6">
        <f t="shared" si="0"/>
        <v>-0.655222195862998</v>
      </c>
      <c r="L17" s="6">
        <f t="shared" si="1"/>
        <v>-0.628318622839984</v>
      </c>
      <c r="M17" s="6">
        <f t="shared" si="2"/>
        <v>-0.702901259461532</v>
      </c>
    </row>
    <row r="18" spans="1:13">
      <c r="A18" t="s">
        <v>16</v>
      </c>
      <c r="B18" t="s">
        <v>25</v>
      </c>
      <c r="C18" t="s">
        <v>26</v>
      </c>
      <c r="D18" t="s">
        <v>27</v>
      </c>
      <c r="E18">
        <v>1077.989295</v>
      </c>
      <c r="F18">
        <v>461.451671</v>
      </c>
      <c r="G18">
        <v>534.352088</v>
      </c>
      <c r="H18">
        <v>607.689783</v>
      </c>
      <c r="J18">
        <f>SQRT(2*(E18)/W$8)</f>
        <v>41.9521456239008</v>
      </c>
      <c r="K18" s="6">
        <f t="shared" si="0"/>
        <v>-0.571932974529214</v>
      </c>
      <c r="L18" s="6">
        <f t="shared" si="1"/>
        <v>-0.504306684232889</v>
      </c>
      <c r="M18" s="6">
        <f t="shared" si="2"/>
        <v>-0.436274751689441</v>
      </c>
    </row>
    <row r="19" spans="1:13">
      <c r="A19" t="s">
        <v>16</v>
      </c>
      <c r="B19" t="s">
        <v>25</v>
      </c>
      <c r="C19" t="s">
        <v>26</v>
      </c>
      <c r="D19" t="s">
        <v>30</v>
      </c>
      <c r="E19">
        <v>1084.107897</v>
      </c>
      <c r="F19">
        <v>465.239217</v>
      </c>
      <c r="G19">
        <v>537.153294</v>
      </c>
      <c r="H19">
        <v>584.275707</v>
      </c>
      <c r="J19">
        <f>SQRT(2*(E19)/W$8)</f>
        <v>42.0710360786931</v>
      </c>
      <c r="K19" s="6">
        <f t="shared" si="0"/>
        <v>-0.570855245785559</v>
      </c>
      <c r="L19" s="6">
        <f t="shared" si="1"/>
        <v>-0.504520449037925</v>
      </c>
      <c r="M19" s="6">
        <f t="shared" si="2"/>
        <v>-0.461053914820805</v>
      </c>
    </row>
    <row r="22" ht="18.75" spans="1:1">
      <c r="A22" s="3" t="s">
        <v>32</v>
      </c>
    </row>
    <row r="25" spans="1:13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J25" s="4" t="s">
        <v>14</v>
      </c>
      <c r="K25" s="5" t="s">
        <v>15</v>
      </c>
      <c r="L25" s="5"/>
      <c r="M25" s="5"/>
    </row>
    <row r="26" spans="1:13">
      <c r="A26" t="s">
        <v>16</v>
      </c>
      <c r="B26" t="s">
        <v>17</v>
      </c>
      <c r="C26" t="s">
        <v>18</v>
      </c>
      <c r="D26" t="s">
        <v>19</v>
      </c>
      <c r="E26">
        <v>1254.040492</v>
      </c>
      <c r="F26">
        <v>-72.37019</v>
      </c>
      <c r="G26">
        <v>76.948459</v>
      </c>
      <c r="H26">
        <v>279.422642</v>
      </c>
      <c r="J26">
        <f>SQRT(2*(E26)/W$8)</f>
        <v>45.248348568354</v>
      </c>
      <c r="K26" s="6">
        <f t="shared" ref="K26:K29" si="3">(F26-$E26)/(0.5*$W$8*POWER($J26,2))</f>
        <v>-1.05770961182009</v>
      </c>
      <c r="L26" s="6">
        <f t="shared" ref="L26:L29" si="4">(G26-$E26)/(0.5*$W$8*POWER($J26,2))</f>
        <v>-0.938639573848785</v>
      </c>
      <c r="M26" s="6">
        <f t="shared" ref="M26:M29" si="5">(H26-$E26)/(0.5*$W$8*POWER($J26,2))</f>
        <v>-0.777182121484479</v>
      </c>
    </row>
    <row r="27" spans="1:13">
      <c r="A27" t="s">
        <v>16</v>
      </c>
      <c r="B27" t="s">
        <v>20</v>
      </c>
      <c r="C27" t="s">
        <v>21</v>
      </c>
      <c r="D27" t="s">
        <v>22</v>
      </c>
      <c r="E27">
        <v>1237.497084</v>
      </c>
      <c r="F27">
        <v>406.982686</v>
      </c>
      <c r="G27">
        <v>440.3662</v>
      </c>
      <c r="H27">
        <v>348.449999</v>
      </c>
      <c r="J27">
        <f>SQRT(2*(E27)/W$8)</f>
        <v>44.9488976777961</v>
      </c>
      <c r="K27" s="6">
        <f t="shared" si="3"/>
        <v>-0.671124327271546</v>
      </c>
      <c r="L27" s="6">
        <f t="shared" si="4"/>
        <v>-0.644147686735074</v>
      </c>
      <c r="M27" s="6">
        <f t="shared" si="5"/>
        <v>-0.718423579735886</v>
      </c>
    </row>
    <row r="28" spans="1:13">
      <c r="A28" t="s">
        <v>16</v>
      </c>
      <c r="B28" t="s">
        <v>25</v>
      </c>
      <c r="C28" t="s">
        <v>26</v>
      </c>
      <c r="D28" t="s">
        <v>27</v>
      </c>
      <c r="E28">
        <v>1237.054052</v>
      </c>
      <c r="F28">
        <v>511.197736</v>
      </c>
      <c r="G28">
        <v>556.586663</v>
      </c>
      <c r="H28">
        <v>687.504447</v>
      </c>
      <c r="J28">
        <f>SQRT(2*(E28)/W$8)</f>
        <v>44.9408509587653</v>
      </c>
      <c r="K28" s="6">
        <f t="shared" si="3"/>
        <v>-0.586762005125383</v>
      </c>
      <c r="L28" s="6">
        <f t="shared" si="4"/>
        <v>-0.550070862222923</v>
      </c>
      <c r="M28" s="6">
        <f t="shared" si="5"/>
        <v>-0.444240576320427</v>
      </c>
    </row>
    <row r="29" spans="1:13">
      <c r="A29" t="s">
        <v>16</v>
      </c>
      <c r="B29" t="s">
        <v>25</v>
      </c>
      <c r="C29" t="s">
        <v>26</v>
      </c>
      <c r="D29" t="s">
        <v>30</v>
      </c>
      <c r="E29">
        <v>1228.515626</v>
      </c>
      <c r="F29">
        <v>507.90336</v>
      </c>
      <c r="G29">
        <v>551.935247</v>
      </c>
      <c r="H29">
        <v>648.49304</v>
      </c>
      <c r="J29">
        <f>SQRT(2*(E29)/W$8)</f>
        <v>44.7854864610291</v>
      </c>
      <c r="K29" s="6">
        <f t="shared" si="3"/>
        <v>-0.586571510161646</v>
      </c>
      <c r="L29" s="6">
        <f t="shared" si="4"/>
        <v>-0.550729974190821</v>
      </c>
      <c r="M29" s="6">
        <f t="shared" si="5"/>
        <v>-0.472132851812827</v>
      </c>
    </row>
  </sheetData>
  <mergeCells count="3">
    <mergeCell ref="K5:M5"/>
    <mergeCell ref="K15:M15"/>
    <mergeCell ref="K25:M2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topLeftCell="A22" workbookViewId="0">
      <selection activeCell="A35" sqref="A35:A44"/>
    </sheetView>
  </sheetViews>
  <sheetFormatPr defaultColWidth="9.14285714285714" defaultRowHeight="15"/>
  <cols>
    <col min="1" max="3" width="14"/>
  </cols>
  <sheetData>
    <row r="1" spans="1:1">
      <c r="A1" s="1">
        <f t="array" ref="A1:A10">TRANSPOSE(N2:W2)</f>
        <v>-0.941950198594379</v>
      </c>
    </row>
    <row r="2" spans="1:23">
      <c r="A2" s="1">
        <v>-0.790106522812561</v>
      </c>
      <c r="N2">
        <v>-0.941950198594379</v>
      </c>
      <c r="O2">
        <v>-0.790106522812561</v>
      </c>
      <c r="P2">
        <v>-0.64216190425819</v>
      </c>
      <c r="Q2">
        <v>-0.61819172503714</v>
      </c>
      <c r="R2">
        <v>-0.533461855119305</v>
      </c>
      <c r="S2">
        <v>-0.911169888906179</v>
      </c>
      <c r="T2">
        <v>-0.796761430474454</v>
      </c>
      <c r="U2">
        <v>-0.700274466675866</v>
      </c>
      <c r="V2">
        <v>-0.606546512981327</v>
      </c>
      <c r="W2">
        <v>-0.528816928492791</v>
      </c>
    </row>
    <row r="3" spans="1:1">
      <c r="A3" s="1">
        <v>-0.64216190425819</v>
      </c>
    </row>
    <row r="4" spans="1:1">
      <c r="A4" s="1">
        <v>-0.61819172503714</v>
      </c>
    </row>
    <row r="5" spans="1:1">
      <c r="A5" s="1">
        <v>-0.533461855119305</v>
      </c>
    </row>
    <row r="6" spans="1:1">
      <c r="A6" s="1">
        <v>-0.911169888906179</v>
      </c>
    </row>
    <row r="7" spans="1:1">
      <c r="A7" s="1">
        <v>-0.796761430474454</v>
      </c>
    </row>
    <row r="8" spans="1:1">
      <c r="A8" s="1">
        <v>-0.700274466675866</v>
      </c>
    </row>
    <row r="9" spans="1:1">
      <c r="A9" s="1">
        <v>-0.606546512981327</v>
      </c>
    </row>
    <row r="10" spans="1:1">
      <c r="A10" s="1">
        <v>-0.528816928492791</v>
      </c>
    </row>
    <row r="18" spans="13:22">
      <c r="M18">
        <v>-0.938852315239295</v>
      </c>
      <c r="N18">
        <v>-0.803643714919734</v>
      </c>
      <c r="O18">
        <v>-0.697044115276727</v>
      </c>
      <c r="P18">
        <v>-0.625100068002307</v>
      </c>
      <c r="Q18">
        <v>-0.521615879406785</v>
      </c>
      <c r="R18">
        <v>-0.922690338614936</v>
      </c>
      <c r="S18">
        <v>-0.798864553027405</v>
      </c>
      <c r="T18">
        <v>-0.713072247642395</v>
      </c>
      <c r="U18">
        <v>-0.614272080577667</v>
      </c>
      <c r="V18">
        <v>-0.535431192662428</v>
      </c>
    </row>
    <row r="19" spans="1:1">
      <c r="A19" s="1">
        <f t="array" ref="A19:A28">TRANSPOSE(M18:V18)</f>
        <v>-0.938852315239295</v>
      </c>
    </row>
    <row r="20" spans="1:1">
      <c r="A20" s="1">
        <v>-0.803643714919734</v>
      </c>
    </row>
    <row r="21" spans="1:1">
      <c r="A21" s="1">
        <v>-0.697044115276727</v>
      </c>
    </row>
    <row r="22" spans="1:1">
      <c r="A22" s="1">
        <v>-0.625100068002307</v>
      </c>
    </row>
    <row r="23" spans="1:1">
      <c r="A23" s="1">
        <v>-0.521615879406785</v>
      </c>
    </row>
    <row r="24" spans="1:1">
      <c r="A24" s="1">
        <v>-0.922690338614936</v>
      </c>
    </row>
    <row r="25" spans="1:1">
      <c r="A25" s="1">
        <v>-0.798864553027405</v>
      </c>
    </row>
    <row r="26" spans="1:1">
      <c r="A26" s="1">
        <v>-0.713072247642395</v>
      </c>
    </row>
    <row r="27" spans="1:1">
      <c r="A27" s="1">
        <v>-0.614272080577667</v>
      </c>
    </row>
    <row r="28" spans="1:1">
      <c r="A28" s="1">
        <v>-0.535431192662428</v>
      </c>
    </row>
    <row r="35" spans="1:22">
      <c r="A35">
        <f t="array" ref="A35:A44">TRANSPOSE(M35:V35)</f>
        <v>-0.932192120991949</v>
      </c>
      <c r="M35">
        <v>-0.932192120991949</v>
      </c>
      <c r="N35">
        <v>-0.800755005070301</v>
      </c>
      <c r="O35">
        <v>-0.695106827216644</v>
      </c>
      <c r="P35">
        <v>-0.624962820622202</v>
      </c>
      <c r="Q35">
        <v>-0.519680178679303</v>
      </c>
      <c r="R35">
        <v>-0.922857281425207</v>
      </c>
      <c r="S35">
        <v>-0.802184500008974</v>
      </c>
      <c r="T35">
        <v>-0.709032320301238</v>
      </c>
      <c r="U35">
        <v>-0.611189573490416</v>
      </c>
      <c r="V35">
        <v>-0.535888745277594</v>
      </c>
    </row>
    <row r="36" spans="1:3">
      <c r="A36">
        <v>-0.800755005070301</v>
      </c>
      <c r="B36" s="1"/>
      <c r="C36" s="1"/>
    </row>
    <row r="37" spans="1:3">
      <c r="A37">
        <v>-0.695106827216644</v>
      </c>
      <c r="B37" s="1"/>
      <c r="C37" s="1"/>
    </row>
    <row r="38" spans="1:3">
      <c r="A38">
        <v>-0.624962820622202</v>
      </c>
      <c r="B38" s="1"/>
      <c r="C38" s="1"/>
    </row>
    <row r="39" spans="1:1">
      <c r="A39">
        <v>-0.519680178679303</v>
      </c>
    </row>
    <row r="40" spans="1:1">
      <c r="A40">
        <v>-0.922857281425207</v>
      </c>
    </row>
    <row r="41" spans="1:1">
      <c r="A41">
        <v>-0.802184500008974</v>
      </c>
    </row>
    <row r="42" spans="1:1">
      <c r="A42">
        <v>-0.709032320301238</v>
      </c>
    </row>
    <row r="43" spans="1:1">
      <c r="A43">
        <v>-0.611189573490416</v>
      </c>
    </row>
    <row r="44" spans="1:1">
      <c r="A44" s="1">
        <v>-0.535888745277594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tabSelected="1" workbookViewId="0">
      <selection activeCell="A13" sqref="A13:A22"/>
    </sheetView>
  </sheetViews>
  <sheetFormatPr defaultColWidth="9.14285714285714" defaultRowHeight="15"/>
  <cols>
    <col min="1" max="1" width="14"/>
    <col min="5" max="7" width="14"/>
  </cols>
  <sheetData>
    <row r="1" spans="1:21">
      <c r="A1">
        <f t="array" ref="A1:A10">TRANSPOSE(L1:U1)</f>
        <v>-1.06444837917681</v>
      </c>
      <c r="L1">
        <v>-1.06444837917681</v>
      </c>
      <c r="M1">
        <v>-0.940131449342062</v>
      </c>
      <c r="N1">
        <v>-0.775679687139883</v>
      </c>
      <c r="O1">
        <v>-0.67667254580742</v>
      </c>
      <c r="P1">
        <v>-0.649939912284642</v>
      </c>
      <c r="Q1">
        <v>-0.701741446685973</v>
      </c>
      <c r="R1">
        <v>-0.51909360575845</v>
      </c>
      <c r="S1">
        <v>-0.45959901411568</v>
      </c>
      <c r="T1">
        <v>-0.397776549730228</v>
      </c>
      <c r="U1">
        <v>-0.433575094046813</v>
      </c>
    </row>
    <row r="2" spans="1:1">
      <c r="A2">
        <v>-0.940131449342062</v>
      </c>
    </row>
    <row r="3" spans="1:1">
      <c r="A3">
        <v>-0.775679687139883</v>
      </c>
    </row>
    <row r="4" spans="1:1">
      <c r="A4">
        <v>-0.67667254580742</v>
      </c>
    </row>
    <row r="5" spans="1:1">
      <c r="A5">
        <v>-0.649939912284642</v>
      </c>
    </row>
    <row r="6" spans="1:1">
      <c r="A6">
        <v>-0.701741446685973</v>
      </c>
    </row>
    <row r="7" spans="1:1">
      <c r="A7">
        <v>-0.51909360575845</v>
      </c>
    </row>
    <row r="8" spans="1:1">
      <c r="A8">
        <v>-0.45959901411568</v>
      </c>
    </row>
    <row r="9" spans="1:1">
      <c r="A9">
        <v>-0.397776549730228</v>
      </c>
    </row>
    <row r="10" spans="1:1">
      <c r="A10">
        <v>-0.433575094046813</v>
      </c>
    </row>
    <row r="13" spans="1:3">
      <c r="A13">
        <f t="array" ref="A13:A22">TRANSPOSE(L15:U15)</f>
        <v>-1.05770961182009</v>
      </c>
      <c r="B13" s="1"/>
      <c r="C13" s="1"/>
    </row>
    <row r="14" spans="1:3">
      <c r="A14">
        <v>-0.938639573848785</v>
      </c>
      <c r="B14" s="1"/>
      <c r="C14" s="1"/>
    </row>
    <row r="15" spans="1:21">
      <c r="A15">
        <v>-0.777182121484479</v>
      </c>
      <c r="B15" s="1"/>
      <c r="C15" s="1"/>
      <c r="L15">
        <v>-1.05770961182009</v>
      </c>
      <c r="M15">
        <v>-0.938639573848785</v>
      </c>
      <c r="N15">
        <v>-0.777182121484479</v>
      </c>
      <c r="O15">
        <v>-0.671124327271546</v>
      </c>
      <c r="P15">
        <v>-0.644147686735074</v>
      </c>
      <c r="Q15">
        <v>-0.718423579735886</v>
      </c>
      <c r="R15">
        <v>-0.586762005125383</v>
      </c>
      <c r="S15">
        <v>-0.550070862222923</v>
      </c>
      <c r="T15">
        <v>-0.444240576320427</v>
      </c>
      <c r="U15">
        <v>-0.472132851812827</v>
      </c>
    </row>
    <row r="16" spans="1:1">
      <c r="A16">
        <v>-0.671124327271546</v>
      </c>
    </row>
    <row r="17" spans="1:1">
      <c r="A17">
        <v>-0.644147686735074</v>
      </c>
    </row>
    <row r="18" spans="1:1">
      <c r="A18">
        <v>-0.718423579735886</v>
      </c>
    </row>
    <row r="19" spans="1:1">
      <c r="A19">
        <v>-0.586762005125383</v>
      </c>
    </row>
    <row r="20" spans="1:1">
      <c r="A20">
        <v>-0.550070862222923</v>
      </c>
    </row>
    <row r="21" spans="1:1">
      <c r="A21">
        <v>-0.444240576320427</v>
      </c>
    </row>
    <row r="22" spans="1:1">
      <c r="A22">
        <v>-0.472132851812827</v>
      </c>
    </row>
    <row r="30" spans="1:21">
      <c r="A30">
        <f t="array" ref="A30:A39">TRANSPOSE(L30:U30)</f>
        <v>-1.04556668631471</v>
      </c>
      <c r="L30">
        <v>-1.04556668631471</v>
      </c>
      <c r="M30">
        <v>-0.924996634510269</v>
      </c>
      <c r="N30">
        <v>-0.763234887326904</v>
      </c>
      <c r="O30">
        <v>-0.655222195862998</v>
      </c>
      <c r="P30">
        <v>-0.628318622839984</v>
      </c>
      <c r="Q30">
        <v>-0.702901259461532</v>
      </c>
      <c r="R30">
        <v>-0.571932974529214</v>
      </c>
      <c r="S30">
        <v>-0.504306684232889</v>
      </c>
      <c r="T30">
        <v>-0.436274751689441</v>
      </c>
      <c r="U30">
        <v>-0.461053914820805</v>
      </c>
    </row>
    <row r="31" spans="1:1">
      <c r="A31">
        <v>-0.924996634510269</v>
      </c>
    </row>
    <row r="32" spans="1:1">
      <c r="A32">
        <v>-0.763234887326904</v>
      </c>
    </row>
    <row r="33" spans="1:1">
      <c r="A33">
        <v>-0.655222195862998</v>
      </c>
    </row>
    <row r="34" spans="1:1">
      <c r="A34">
        <v>-0.628318622839984</v>
      </c>
    </row>
    <row r="35" spans="1:1">
      <c r="A35">
        <v>-0.702901259461532</v>
      </c>
    </row>
    <row r="36" spans="1:1">
      <c r="A36">
        <v>-0.571932974529214</v>
      </c>
    </row>
    <row r="37" spans="1:1">
      <c r="A37">
        <v>-0.504306684232889</v>
      </c>
    </row>
    <row r="38" spans="1:1">
      <c r="A38">
        <v>-0.436274751689441</v>
      </c>
    </row>
    <row r="39" spans="1:1">
      <c r="A39">
        <v>-0.461053914820805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Straight diffuser</vt:lpstr>
      <vt:lpstr>Curved Diffuser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lakhi</cp:lastModifiedBy>
  <dcterms:created xsi:type="dcterms:W3CDTF">2021-02-23T05:28:00Z</dcterms:created>
  <dcterms:modified xsi:type="dcterms:W3CDTF">2021-10-25T03:34:27Z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C2320189145F4F3CA6FF78E87D371E7C</vt:lpwstr>
  </property>
  <property fmtid="{D5CDD505-2E9C-101B-9397-08002B2CF9AE}" pid="3" name="KSOProductBuildVer">
    <vt:lpwstr>1033-11.2.0.10323</vt:lpwstr>
  </property>
</Properties>
</file>