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755" activeTab="5"/>
  </bookViews>
  <sheets>
    <sheet name="lamianr619" sheetId="3" r:id="rId1"/>
    <sheet name="laminar650" sheetId="1" r:id="rId2"/>
    <sheet name="lamianr680" sheetId="4" r:id="rId3"/>
    <sheet name="lamianr711" sheetId="5" r:id="rId4"/>
    <sheet name="lamianr742" sheetId="6" r:id="rId5"/>
    <sheet name="turbulent" sheetId="2" r:id="rId6"/>
  </sheets>
  <calcPr calcId="144525"/>
</workbook>
</file>

<file path=xl/sharedStrings.xml><?xml version="1.0" encoding="utf-8"?>
<sst xmlns="http://schemas.openxmlformats.org/spreadsheetml/2006/main" count="117" uniqueCount="36">
  <si>
    <t>y(mm)</t>
  </si>
  <si>
    <t>u(m/s)</t>
  </si>
  <si>
    <t>u/Uinf</t>
  </si>
  <si>
    <t>1-(u/Uinf)</t>
  </si>
  <si>
    <t>(u/Uinf)*(1-(u/Uinf))</t>
  </si>
  <si>
    <t>Ddeltastar</t>
  </si>
  <si>
    <t>DTheta</t>
  </si>
  <si>
    <t>y/deltaStar</t>
  </si>
  <si>
    <t>Uinf</t>
  </si>
  <si>
    <t>mu</t>
  </si>
  <si>
    <t>u at delta</t>
  </si>
  <si>
    <t>delta</t>
  </si>
  <si>
    <t>deltaStar</t>
  </si>
  <si>
    <t>y (mm)</t>
  </si>
  <si>
    <t>u (m/s)</t>
  </si>
  <si>
    <t>yUinf/mu</t>
  </si>
  <si>
    <t>m/s</t>
  </si>
  <si>
    <t>delta_exp</t>
  </si>
  <si>
    <t>mm</t>
  </si>
  <si>
    <t>deltastar_exp</t>
  </si>
  <si>
    <t>theta_exp</t>
  </si>
  <si>
    <t>H_exp</t>
  </si>
  <si>
    <t>x</t>
  </si>
  <si>
    <t>m</t>
  </si>
  <si>
    <t>Cf_exp</t>
  </si>
  <si>
    <t>Rex</t>
  </si>
  <si>
    <t>delta_th</t>
  </si>
  <si>
    <t>deltastar_th</t>
  </si>
  <si>
    <t>theta_th</t>
  </si>
  <si>
    <t>H_th</t>
  </si>
  <si>
    <t>Cf_th</t>
  </si>
  <si>
    <t>ln(yUinf/mu)</t>
  </si>
  <si>
    <t>nu</t>
  </si>
  <si>
    <t>m2/s</t>
  </si>
  <si>
    <t>C</t>
  </si>
  <si>
    <t>K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</si>
</sst>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.5"/>
      <color rgb="FFBF9EEE"/>
      <name val="Consolas"/>
      <charset val="134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9" borderId="3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15" borderId="7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19" borderId="9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1" fillId="1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1" fillId="0" borderId="1" xfId="0" applyFont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2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NumberFormat="1" applyFont="1" applyBorder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5"/>
  <sheetViews>
    <sheetView workbookViewId="0">
      <selection activeCell="J107" sqref="J107"/>
    </sheetView>
  </sheetViews>
  <sheetFormatPr defaultColWidth="9.14285714285714" defaultRowHeight="15"/>
  <cols>
    <col min="1" max="1" width="10.5714285714286"/>
    <col min="2" max="2" width="9.57142857142857"/>
    <col min="3" max="3" width="7.42857142857143" customWidth="1"/>
    <col min="4" max="4" width="10.5714285714286" customWidth="1"/>
    <col min="5" max="5" width="21.5714285714286" customWidth="1"/>
    <col min="6" max="6" width="10.8571428571429" customWidth="1"/>
    <col min="7" max="7" width="7.85714285714286" customWidth="1"/>
    <col min="8" max="8" width="11.5714285714286" customWidth="1"/>
    <col min="15" max="15" width="12.8571428571429"/>
  </cols>
  <sheetData>
    <row r="1" spans="1:1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N1" t="s">
        <v>8</v>
      </c>
      <c r="O1">
        <f>AVERAGE(B2:B95)</f>
        <v>3.63239739361702</v>
      </c>
    </row>
    <row r="2" spans="1:15">
      <c r="A2">
        <v>0</v>
      </c>
      <c r="B2">
        <v>0</v>
      </c>
      <c r="C2">
        <f>B2/O$1</f>
        <v>0</v>
      </c>
      <c r="D2">
        <f>1-C2</f>
        <v>1</v>
      </c>
      <c r="E2">
        <f>C2*D2</f>
        <v>0</v>
      </c>
      <c r="F2">
        <f>D2*(A2-0)</f>
        <v>0</v>
      </c>
      <c r="G2">
        <f>E2*(A2-0)</f>
        <v>0</v>
      </c>
      <c r="N2" s="9">
        <f>1.48*POWER(10,-5)</f>
        <v>1.48e-5</v>
      </c>
      <c r="O2" s="10" t="s">
        <v>9</v>
      </c>
    </row>
    <row r="3" spans="1:15">
      <c r="A3">
        <v>1.143169</v>
      </c>
      <c r="B3">
        <v>1.071851</v>
      </c>
      <c r="C3">
        <f t="shared" ref="C3:C34" si="0">B3/O$1</f>
        <v>0.29508087465416</v>
      </c>
      <c r="D3">
        <f t="shared" ref="D3:D34" si="1">1-C3</f>
        <v>0.70491912534584</v>
      </c>
      <c r="E3">
        <f t="shared" ref="E3:E34" si="2">C3*D3</f>
        <v>0.208008152067496</v>
      </c>
      <c r="F3">
        <f>D3*(A3-A2)</f>
        <v>0.805841691602479</v>
      </c>
      <c r="G3">
        <f>E3*(A3-A2)</f>
        <v>0.237788471190847</v>
      </c>
      <c r="N3" t="s">
        <v>10</v>
      </c>
      <c r="O3">
        <f>0.99*O1</f>
        <v>3.59607341968085</v>
      </c>
    </row>
    <row r="4" spans="1:15">
      <c r="A4">
        <v>1.536901</v>
      </c>
      <c r="B4">
        <v>1.323761</v>
      </c>
      <c r="C4">
        <f t="shared" si="0"/>
        <v>0.364431766834257</v>
      </c>
      <c r="D4">
        <f t="shared" si="1"/>
        <v>0.635568233165743</v>
      </c>
      <c r="E4">
        <f t="shared" si="2"/>
        <v>0.231621254156319</v>
      </c>
      <c r="F4">
        <f t="shared" ref="F4:F35" si="3">D4*(A4-A3)</f>
        <v>0.250243551580814</v>
      </c>
      <c r="G4">
        <f t="shared" ref="G4:G35" si="4">E4*(A4-A3)</f>
        <v>0.0911966996414756</v>
      </c>
      <c r="N4" t="s">
        <v>11</v>
      </c>
      <c r="O4">
        <f>A16+((A17-A16)*(O3-B16)/(B17-B16))</f>
        <v>6.03070696717718</v>
      </c>
    </row>
    <row r="5" spans="1:15">
      <c r="A5">
        <v>1.891262</v>
      </c>
      <c r="B5">
        <v>1.538259</v>
      </c>
      <c r="C5">
        <f t="shared" si="0"/>
        <v>0.423483125140185</v>
      </c>
      <c r="D5">
        <f t="shared" si="1"/>
        <v>0.576516874859815</v>
      </c>
      <c r="E5">
        <f t="shared" si="2"/>
        <v>0.244145167861687</v>
      </c>
      <c r="F5">
        <f t="shared" si="3"/>
        <v>0.204295096292199</v>
      </c>
      <c r="G5">
        <f t="shared" si="4"/>
        <v>0.0865155258286354</v>
      </c>
      <c r="N5" t="s">
        <v>12</v>
      </c>
      <c r="O5" s="11">
        <f>SUM(F2:F16)</f>
        <v>2.15172735279423</v>
      </c>
    </row>
    <row r="6" spans="1:7">
      <c r="A6">
        <v>2.284996</v>
      </c>
      <c r="B6">
        <v>1.792033</v>
      </c>
      <c r="C6">
        <f t="shared" si="0"/>
        <v>0.493347177032178</v>
      </c>
      <c r="D6">
        <f t="shared" si="1"/>
        <v>0.506652822967822</v>
      </c>
      <c r="E6">
        <f t="shared" si="2"/>
        <v>0.249955739946559</v>
      </c>
      <c r="F6">
        <f t="shared" si="3"/>
        <v>0.199486442598412</v>
      </c>
      <c r="G6">
        <f t="shared" si="4"/>
        <v>0.0984160733121184</v>
      </c>
    </row>
    <row r="7" spans="1:7">
      <c r="A7">
        <v>2.639359</v>
      </c>
      <c r="B7">
        <v>2.03614</v>
      </c>
      <c r="C7">
        <f t="shared" si="0"/>
        <v>0.560549901169398</v>
      </c>
      <c r="D7">
        <f t="shared" si="1"/>
        <v>0.439450098830602</v>
      </c>
      <c r="E7">
        <f t="shared" si="2"/>
        <v>0.246333709468376</v>
      </c>
      <c r="F7">
        <f t="shared" si="3"/>
        <v>0.155724855371909</v>
      </c>
      <c r="G7">
        <f t="shared" si="4"/>
        <v>0.0872915522883421</v>
      </c>
    </row>
    <row r="8" spans="1:7">
      <c r="A8">
        <v>3.033092</v>
      </c>
      <c r="B8">
        <v>2.315944</v>
      </c>
      <c r="C8">
        <f t="shared" si="0"/>
        <v>0.637580019209809</v>
      </c>
      <c r="D8">
        <f t="shared" si="1"/>
        <v>0.362419980790191</v>
      </c>
      <c r="E8">
        <f t="shared" si="2"/>
        <v>0.231071738314229</v>
      </c>
      <c r="F8">
        <f t="shared" si="3"/>
        <v>0.142696706296464</v>
      </c>
      <c r="G8">
        <f t="shared" si="4"/>
        <v>0.0909805687416762</v>
      </c>
    </row>
    <row r="9" spans="1:7">
      <c r="A9">
        <v>3.387455</v>
      </c>
      <c r="B9">
        <v>2.558716</v>
      </c>
      <c r="C9">
        <f t="shared" si="0"/>
        <v>0.704415217480408</v>
      </c>
      <c r="D9">
        <f t="shared" si="1"/>
        <v>0.295584782519592</v>
      </c>
      <c r="E9">
        <f t="shared" si="2"/>
        <v>0.208214418862438</v>
      </c>
      <c r="F9">
        <f t="shared" si="3"/>
        <v>0.10474431028799</v>
      </c>
      <c r="G9">
        <f t="shared" si="4"/>
        <v>0.07378348611135</v>
      </c>
    </row>
    <row r="10" spans="1:7">
      <c r="A10">
        <v>3.781191</v>
      </c>
      <c r="B10">
        <v>2.779611</v>
      </c>
      <c r="C10">
        <f t="shared" si="0"/>
        <v>0.765227671643095</v>
      </c>
      <c r="D10">
        <f t="shared" si="1"/>
        <v>0.234772328356905</v>
      </c>
      <c r="E10">
        <f t="shared" si="2"/>
        <v>0.179654282194783</v>
      </c>
      <c r="F10">
        <f t="shared" si="3"/>
        <v>0.0924383174779344</v>
      </c>
      <c r="G10">
        <f t="shared" si="4"/>
        <v>0.0707363584542449</v>
      </c>
    </row>
    <row r="11" spans="1:7">
      <c r="A11">
        <v>4.135553</v>
      </c>
      <c r="B11">
        <v>2.958843</v>
      </c>
      <c r="C11">
        <f t="shared" si="0"/>
        <v>0.814570290464194</v>
      </c>
      <c r="D11">
        <f t="shared" si="1"/>
        <v>0.185429709535806</v>
      </c>
      <c r="E11">
        <f t="shared" si="2"/>
        <v>0.151045532357272</v>
      </c>
      <c r="F11">
        <f t="shared" si="3"/>
        <v>0.065709242730527</v>
      </c>
      <c r="G11">
        <f t="shared" si="4"/>
        <v>0.0535247969371877</v>
      </c>
    </row>
    <row r="12" spans="1:7">
      <c r="A12">
        <v>4.529289</v>
      </c>
      <c r="B12">
        <v>3.133836</v>
      </c>
      <c r="C12">
        <f t="shared" si="0"/>
        <v>0.86274591142117</v>
      </c>
      <c r="D12">
        <f t="shared" si="1"/>
        <v>0.13725408857883</v>
      </c>
      <c r="E12">
        <f t="shared" si="2"/>
        <v>0.118415403747225</v>
      </c>
      <c r="F12">
        <f t="shared" si="3"/>
        <v>0.0540418758206742</v>
      </c>
      <c r="G12">
        <f t="shared" si="4"/>
        <v>0.0466244074098173</v>
      </c>
    </row>
    <row r="13" spans="1:7">
      <c r="A13">
        <v>4.883654</v>
      </c>
      <c r="B13">
        <v>3.275272</v>
      </c>
      <c r="C13">
        <f t="shared" si="0"/>
        <v>0.901683281062646</v>
      </c>
      <c r="D13">
        <f t="shared" si="1"/>
        <v>0.0983167189373538</v>
      </c>
      <c r="E13">
        <f t="shared" si="2"/>
        <v>0.0886505417147472</v>
      </c>
      <c r="F13">
        <f t="shared" si="3"/>
        <v>0.0348400041062353</v>
      </c>
      <c r="G13">
        <f t="shared" si="4"/>
        <v>0.0314146492147464</v>
      </c>
    </row>
    <row r="14" spans="1:7">
      <c r="A14">
        <v>5.27739</v>
      </c>
      <c r="B14">
        <v>3.40116</v>
      </c>
      <c r="C14">
        <f t="shared" si="0"/>
        <v>0.936340282034295</v>
      </c>
      <c r="D14">
        <f t="shared" si="1"/>
        <v>0.0636597179657049</v>
      </c>
      <c r="E14">
        <f t="shared" si="2"/>
        <v>0.0596071582742318</v>
      </c>
      <c r="F14">
        <f t="shared" si="3"/>
        <v>0.0250651227129448</v>
      </c>
      <c r="G14">
        <f t="shared" si="4"/>
        <v>0.0234694840702629</v>
      </c>
    </row>
    <row r="15" spans="1:7">
      <c r="A15">
        <v>5.631754</v>
      </c>
      <c r="B15">
        <v>3.503912</v>
      </c>
      <c r="C15">
        <f t="shared" si="0"/>
        <v>0.964627935852283</v>
      </c>
      <c r="D15">
        <f t="shared" si="1"/>
        <v>0.035372064147717</v>
      </c>
      <c r="E15">
        <f t="shared" si="2"/>
        <v>0.0341208812256468</v>
      </c>
      <c r="F15">
        <f t="shared" si="3"/>
        <v>0.0125345861396416</v>
      </c>
      <c r="G15">
        <f t="shared" si="4"/>
        <v>0.0120912119546451</v>
      </c>
    </row>
    <row r="16" spans="1:7">
      <c r="A16">
        <v>6.025492</v>
      </c>
      <c r="B16">
        <v>3.594891</v>
      </c>
      <c r="C16">
        <f t="shared" si="0"/>
        <v>0.989674479537143</v>
      </c>
      <c r="D16">
        <f t="shared" si="1"/>
        <v>0.0103255204628571</v>
      </c>
      <c r="E16">
        <f t="shared" si="2"/>
        <v>0.0102189040900282</v>
      </c>
      <c r="F16">
        <f t="shared" si="3"/>
        <v>0.00406554977600441</v>
      </c>
      <c r="G16">
        <f t="shared" si="4"/>
        <v>0.00402357085859952</v>
      </c>
    </row>
    <row r="17" spans="1:7">
      <c r="A17">
        <v>6.379856</v>
      </c>
      <c r="B17">
        <v>3.675238</v>
      </c>
      <c r="C17">
        <f t="shared" si="0"/>
        <v>1.01179403070222</v>
      </c>
      <c r="D17">
        <f t="shared" si="1"/>
        <v>-0.0117940307022188</v>
      </c>
      <c r="E17">
        <f t="shared" si="2"/>
        <v>-0.0119331298624237</v>
      </c>
      <c r="F17">
        <f t="shared" si="3"/>
        <v>-0.00417937989576108</v>
      </c>
      <c r="G17">
        <f t="shared" si="4"/>
        <v>-0.00422867163056793</v>
      </c>
    </row>
    <row r="18" spans="1:7">
      <c r="A18">
        <v>6.773594</v>
      </c>
      <c r="B18">
        <v>3.751365</v>
      </c>
      <c r="C18">
        <f t="shared" si="0"/>
        <v>1.03275181470839</v>
      </c>
      <c r="D18">
        <f t="shared" si="1"/>
        <v>-0.0327518147083887</v>
      </c>
      <c r="E18">
        <f t="shared" si="2"/>
        <v>-0.0338244960750814</v>
      </c>
      <c r="F18">
        <f t="shared" si="3"/>
        <v>-0.0128956340196516</v>
      </c>
      <c r="G18">
        <f t="shared" si="4"/>
        <v>-0.0133179894356104</v>
      </c>
    </row>
    <row r="19" spans="1:7">
      <c r="A19">
        <v>7.127958</v>
      </c>
      <c r="B19">
        <v>3.799921</v>
      </c>
      <c r="C19">
        <f t="shared" si="0"/>
        <v>1.04611929484295</v>
      </c>
      <c r="D19">
        <f t="shared" si="1"/>
        <v>-0.0461192948429479</v>
      </c>
      <c r="E19">
        <f t="shared" si="2"/>
        <v>-0.0482462841997586</v>
      </c>
      <c r="F19">
        <f t="shared" si="3"/>
        <v>-0.0163430177977263</v>
      </c>
      <c r="G19">
        <f t="shared" si="4"/>
        <v>-0.0170967462541632</v>
      </c>
    </row>
    <row r="20" spans="1:7">
      <c r="A20">
        <v>7.521697</v>
      </c>
      <c r="B20">
        <v>3.823583</v>
      </c>
      <c r="C20">
        <f t="shared" si="0"/>
        <v>1.05263344994106</v>
      </c>
      <c r="D20">
        <f t="shared" si="1"/>
        <v>-0.0526334499410601</v>
      </c>
      <c r="E20">
        <f t="shared" si="2"/>
        <v>-0.0554037299937582</v>
      </c>
      <c r="F20">
        <f t="shared" si="3"/>
        <v>-0.0207238419463431</v>
      </c>
      <c r="G20">
        <f t="shared" si="4"/>
        <v>-0.0218146092440124</v>
      </c>
    </row>
    <row r="21" spans="1:7">
      <c r="A21">
        <v>7.876061</v>
      </c>
      <c r="B21">
        <v>3.841129</v>
      </c>
      <c r="C21">
        <f t="shared" si="0"/>
        <v>1.05746386855958</v>
      </c>
      <c r="D21">
        <f t="shared" si="1"/>
        <v>-0.0574638685595825</v>
      </c>
      <c r="E21">
        <f t="shared" si="2"/>
        <v>-0.0607659647494155</v>
      </c>
      <c r="F21">
        <f t="shared" si="3"/>
        <v>-0.0203631263182479</v>
      </c>
      <c r="G21">
        <f t="shared" si="4"/>
        <v>-0.0215332703324619</v>
      </c>
    </row>
    <row r="22" spans="1:7">
      <c r="A22">
        <v>8.2698</v>
      </c>
      <c r="B22">
        <v>3.855036</v>
      </c>
      <c r="C22">
        <f t="shared" si="0"/>
        <v>1.06129246947875</v>
      </c>
      <c r="D22">
        <f t="shared" si="1"/>
        <v>-0.0612924694787544</v>
      </c>
      <c r="E22">
        <f t="shared" si="2"/>
        <v>-0.0650492362935585</v>
      </c>
      <c r="F22">
        <f t="shared" si="3"/>
        <v>-0.0241332356400953</v>
      </c>
      <c r="G22">
        <f t="shared" si="4"/>
        <v>-0.0256124212489894</v>
      </c>
    </row>
    <row r="23" spans="1:7">
      <c r="A23">
        <v>8.624166</v>
      </c>
      <c r="B23">
        <v>3.863844</v>
      </c>
      <c r="C23">
        <f t="shared" si="0"/>
        <v>1.06371731429763</v>
      </c>
      <c r="D23">
        <f t="shared" si="1"/>
        <v>-0.0637173142976275</v>
      </c>
      <c r="E23">
        <f t="shared" si="2"/>
        <v>-0.0677772104389301</v>
      </c>
      <c r="F23">
        <f t="shared" si="3"/>
        <v>-0.0225792497983931</v>
      </c>
      <c r="G23">
        <f t="shared" si="4"/>
        <v>-0.024017938954402</v>
      </c>
    </row>
    <row r="24" spans="1:7">
      <c r="A24">
        <v>9.017904</v>
      </c>
      <c r="B24">
        <v>3.87008</v>
      </c>
      <c r="C24">
        <f t="shared" si="0"/>
        <v>1.06543408681017</v>
      </c>
      <c r="D24">
        <f t="shared" si="1"/>
        <v>-0.0654340868101722</v>
      </c>
      <c r="E24">
        <f t="shared" si="2"/>
        <v>-0.0697157065268533</v>
      </c>
      <c r="F24">
        <f t="shared" si="3"/>
        <v>-0.0257638864724635</v>
      </c>
      <c r="G24">
        <f t="shared" si="4"/>
        <v>-0.0274497228564701</v>
      </c>
    </row>
    <row r="25" spans="1:7">
      <c r="A25">
        <v>9.37227</v>
      </c>
      <c r="B25">
        <v>3.873391</v>
      </c>
      <c r="C25">
        <f t="shared" si="0"/>
        <v>1.06634560601945</v>
      </c>
      <c r="D25">
        <f t="shared" si="1"/>
        <v>-0.0663456060194463</v>
      </c>
      <c r="E25">
        <f t="shared" si="2"/>
        <v>-0.0707473454575339</v>
      </c>
      <c r="F25">
        <f t="shared" si="3"/>
        <v>-0.0235106270226871</v>
      </c>
      <c r="G25">
        <f t="shared" si="4"/>
        <v>-0.0250704538204045</v>
      </c>
    </row>
    <row r="26" spans="1:7">
      <c r="A26">
        <v>9.766009</v>
      </c>
      <c r="B26">
        <v>3.875628</v>
      </c>
      <c r="C26">
        <f t="shared" si="0"/>
        <v>1.06696145273378</v>
      </c>
      <c r="D26">
        <f t="shared" si="1"/>
        <v>-0.0669614527337763</v>
      </c>
      <c r="E26">
        <f t="shared" si="2"/>
        <v>-0.0714452888859941</v>
      </c>
      <c r="F26">
        <f t="shared" si="3"/>
        <v>-0.0263653354379443</v>
      </c>
      <c r="G26">
        <f t="shared" si="4"/>
        <v>-0.0281307966006824</v>
      </c>
    </row>
    <row r="27" spans="1:7">
      <c r="A27">
        <v>10.120375</v>
      </c>
      <c r="B27">
        <v>3.876633</v>
      </c>
      <c r="C27">
        <f t="shared" si="0"/>
        <v>1.06723812950977</v>
      </c>
      <c r="D27">
        <f t="shared" si="1"/>
        <v>-0.0672381295097717</v>
      </c>
      <c r="E27">
        <f t="shared" si="2"/>
        <v>-0.0717590955697445</v>
      </c>
      <c r="F27">
        <f t="shared" si="3"/>
        <v>-0.0238269070018597</v>
      </c>
      <c r="G27">
        <f t="shared" si="4"/>
        <v>-0.025428983660668</v>
      </c>
    </row>
    <row r="28" spans="1:7">
      <c r="A28">
        <v>10.514113</v>
      </c>
      <c r="B28">
        <v>3.877043</v>
      </c>
      <c r="C28">
        <f t="shared" si="0"/>
        <v>1.06735100262237</v>
      </c>
      <c r="D28">
        <f t="shared" si="1"/>
        <v>-0.0673510026223669</v>
      </c>
      <c r="E28">
        <f t="shared" si="2"/>
        <v>-0.071887160176605</v>
      </c>
      <c r="F28">
        <f t="shared" si="3"/>
        <v>-0.0265186490705256</v>
      </c>
      <c r="G28">
        <f t="shared" si="4"/>
        <v>-0.0283047066736162</v>
      </c>
    </row>
    <row r="29" spans="1:7">
      <c r="A29">
        <v>10.868479</v>
      </c>
      <c r="B29">
        <v>3.877238</v>
      </c>
      <c r="C29">
        <f t="shared" si="0"/>
        <v>1.06740468617592</v>
      </c>
      <c r="D29">
        <f t="shared" si="1"/>
        <v>-0.0674046861759183</v>
      </c>
      <c r="E29">
        <f t="shared" si="2"/>
        <v>-0.0719480778943924</v>
      </c>
      <c r="F29">
        <f t="shared" si="3"/>
        <v>-0.0238859290214155</v>
      </c>
      <c r="G29">
        <f t="shared" si="4"/>
        <v>-0.0254959525711243</v>
      </c>
    </row>
    <row r="30" spans="1:7">
      <c r="A30">
        <v>11.262218</v>
      </c>
      <c r="B30">
        <v>3.877594</v>
      </c>
      <c r="C30">
        <f t="shared" si="0"/>
        <v>1.06750269307368</v>
      </c>
      <c r="D30">
        <f t="shared" si="1"/>
        <v>-0.0675026930736837</v>
      </c>
      <c r="E30">
        <f t="shared" si="2"/>
        <v>-0.0720593066458837</v>
      </c>
      <c r="F30">
        <f t="shared" si="3"/>
        <v>-0.0265784428681392</v>
      </c>
      <c r="G30">
        <f t="shared" si="4"/>
        <v>-0.0283725593394436</v>
      </c>
    </row>
    <row r="31" spans="1:7">
      <c r="A31">
        <v>11.616584</v>
      </c>
      <c r="B31">
        <v>3.877543</v>
      </c>
      <c r="C31">
        <f t="shared" si="0"/>
        <v>1.06748865275968</v>
      </c>
      <c r="D31">
        <f t="shared" si="1"/>
        <v>-0.0674886527596781</v>
      </c>
      <c r="E31">
        <f t="shared" si="2"/>
        <v>-0.0720433710109945</v>
      </c>
      <c r="F31">
        <f t="shared" si="3"/>
        <v>-0.023915683923836</v>
      </c>
      <c r="G31">
        <f t="shared" si="4"/>
        <v>-0.025529721211682</v>
      </c>
    </row>
    <row r="32" spans="1:7">
      <c r="A32">
        <v>12.010323</v>
      </c>
      <c r="B32">
        <v>3.877837</v>
      </c>
      <c r="C32">
        <f t="shared" si="0"/>
        <v>1.06756959104042</v>
      </c>
      <c r="D32">
        <f t="shared" si="1"/>
        <v>-0.067569591040417</v>
      </c>
      <c r="E32">
        <f t="shared" si="2"/>
        <v>-0.0721352406737863</v>
      </c>
      <c r="F32">
        <f t="shared" si="3"/>
        <v>-0.0266047832066628</v>
      </c>
      <c r="G32">
        <f t="shared" si="4"/>
        <v>-0.0284024575276559</v>
      </c>
    </row>
    <row r="33" spans="1:7">
      <c r="A33">
        <v>12.364688</v>
      </c>
      <c r="B33">
        <v>3.878342</v>
      </c>
      <c r="C33">
        <f t="shared" si="0"/>
        <v>1.0677086176791</v>
      </c>
      <c r="D33">
        <f t="shared" si="1"/>
        <v>-0.0677086176791013</v>
      </c>
      <c r="E33">
        <f t="shared" si="2"/>
        <v>-0.072293074587116</v>
      </c>
      <c r="F33">
        <f t="shared" si="3"/>
        <v>-0.0239935643038547</v>
      </c>
      <c r="G33">
        <f t="shared" si="4"/>
        <v>-0.0256181353760633</v>
      </c>
    </row>
    <row r="34" spans="1:7">
      <c r="A34">
        <v>12.758428</v>
      </c>
      <c r="B34">
        <v>3.879751</v>
      </c>
      <c r="C34">
        <f t="shared" si="0"/>
        <v>1.06809651576604</v>
      </c>
      <c r="D34">
        <f t="shared" si="1"/>
        <v>-0.068096515766044</v>
      </c>
      <c r="E34">
        <f t="shared" si="2"/>
        <v>-0.0727336512255191</v>
      </c>
      <c r="F34">
        <f t="shared" si="3"/>
        <v>-0.0268123221177223</v>
      </c>
      <c r="G34">
        <f t="shared" si="4"/>
        <v>-0.028638147833536</v>
      </c>
    </row>
    <row r="35" spans="1:7">
      <c r="A35">
        <v>13.112793</v>
      </c>
      <c r="B35">
        <v>3.879396</v>
      </c>
      <c r="C35">
        <f t="shared" ref="C35:C66" si="5">B35/O$1</f>
        <v>1.06799878416855</v>
      </c>
      <c r="D35">
        <f t="shared" ref="D35:D66" si="6">1-C35</f>
        <v>-0.067998784168553</v>
      </c>
      <c r="E35">
        <f t="shared" ref="E35:E66" si="7">C35*D35</f>
        <v>-0.0726226188169544</v>
      </c>
      <c r="F35">
        <f t="shared" si="3"/>
        <v>-0.0240963891518893</v>
      </c>
      <c r="G35">
        <f t="shared" si="4"/>
        <v>-0.02573491431707</v>
      </c>
    </row>
    <row r="36" spans="1:7">
      <c r="A36">
        <v>13.506532</v>
      </c>
      <c r="B36">
        <v>3.87926</v>
      </c>
      <c r="C36">
        <f t="shared" si="5"/>
        <v>1.0679613433312</v>
      </c>
      <c r="D36">
        <f t="shared" si="6"/>
        <v>-0.0679613433312045</v>
      </c>
      <c r="E36">
        <f t="shared" si="7"/>
        <v>-0.0725800875185864</v>
      </c>
      <c r="F36">
        <f t="shared" ref="F36:F67" si="8">D36*(A36-A35)</f>
        <v>-0.0267590313618851</v>
      </c>
      <c r="G36">
        <f t="shared" ref="G36:G67" si="9">E36*(A36-A35)</f>
        <v>-0.0285776110794807</v>
      </c>
    </row>
    <row r="37" spans="1:7">
      <c r="A37">
        <v>13.860896</v>
      </c>
      <c r="B37">
        <v>3.8782</v>
      </c>
      <c r="C37">
        <f t="shared" si="5"/>
        <v>1.0676695250401</v>
      </c>
      <c r="D37">
        <f t="shared" si="6"/>
        <v>-0.0676695250401049</v>
      </c>
      <c r="E37">
        <f t="shared" si="7"/>
        <v>-0.0722486896592583</v>
      </c>
      <c r="F37">
        <f t="shared" si="8"/>
        <v>-0.0239796435713118</v>
      </c>
      <c r="G37">
        <f t="shared" si="9"/>
        <v>-0.0256023346624134</v>
      </c>
    </row>
    <row r="38" spans="1:7">
      <c r="A38">
        <v>14.254635</v>
      </c>
      <c r="B38">
        <v>3.878753</v>
      </c>
      <c r="C38">
        <f t="shared" si="5"/>
        <v>1.06782176609197</v>
      </c>
      <c r="D38">
        <f t="shared" si="6"/>
        <v>-0.0678217660919711</v>
      </c>
      <c r="E38">
        <f t="shared" si="7"/>
        <v>-0.0724215580478051</v>
      </c>
      <c r="F38">
        <f t="shared" si="8"/>
        <v>-0.0267040743592866</v>
      </c>
      <c r="G38">
        <f t="shared" si="9"/>
        <v>-0.0285151918441848</v>
      </c>
    </row>
    <row r="39" spans="1:7">
      <c r="A39">
        <v>14.608999</v>
      </c>
      <c r="B39">
        <v>3.879639</v>
      </c>
      <c r="C39">
        <f t="shared" si="5"/>
        <v>1.06806568213529</v>
      </c>
      <c r="D39">
        <f t="shared" si="6"/>
        <v>-0.0680656821352863</v>
      </c>
      <c r="E39">
        <f t="shared" si="7"/>
        <v>-0.0726986192198281</v>
      </c>
      <c r="F39">
        <f t="shared" si="8"/>
        <v>-0.0241200273841886</v>
      </c>
      <c r="G39">
        <f t="shared" si="9"/>
        <v>-0.0257617735012152</v>
      </c>
    </row>
    <row r="40" spans="1:7">
      <c r="A40">
        <v>15.002738</v>
      </c>
      <c r="B40">
        <v>3.880871</v>
      </c>
      <c r="C40">
        <f t="shared" si="5"/>
        <v>1.06840485207362</v>
      </c>
      <c r="D40">
        <f t="shared" si="6"/>
        <v>-0.0684048520736209</v>
      </c>
      <c r="E40">
        <f t="shared" si="7"/>
        <v>-0.0730840758608349</v>
      </c>
      <c r="F40">
        <f t="shared" si="8"/>
        <v>-0.0269336580506154</v>
      </c>
      <c r="G40">
        <f t="shared" si="9"/>
        <v>-0.0287760509453693</v>
      </c>
    </row>
    <row r="41" spans="1:7">
      <c r="A41">
        <v>15.357102</v>
      </c>
      <c r="B41">
        <v>3.879596</v>
      </c>
      <c r="C41">
        <f t="shared" si="5"/>
        <v>1.06805384422348</v>
      </c>
      <c r="D41">
        <f t="shared" si="6"/>
        <v>-0.0680538442234775</v>
      </c>
      <c r="E41">
        <f t="shared" si="7"/>
        <v>-0.0726851699370708</v>
      </c>
      <c r="F41">
        <f t="shared" si="8"/>
        <v>-0.0241158324544083</v>
      </c>
      <c r="G41">
        <f t="shared" si="9"/>
        <v>-0.0257570075595801</v>
      </c>
    </row>
    <row r="42" spans="1:7">
      <c r="A42">
        <v>15.711466</v>
      </c>
      <c r="B42">
        <v>3.877789</v>
      </c>
      <c r="C42">
        <f t="shared" si="5"/>
        <v>1.06755637662724</v>
      </c>
      <c r="D42">
        <f t="shared" si="6"/>
        <v>-0.0675563766272351</v>
      </c>
      <c r="E42">
        <f t="shared" si="7"/>
        <v>-0.072120240650236</v>
      </c>
      <c r="F42">
        <f t="shared" si="8"/>
        <v>-0.0239395478471336</v>
      </c>
      <c r="G42">
        <f t="shared" si="9"/>
        <v>-0.0255568169577802</v>
      </c>
    </row>
    <row r="43" spans="1:7">
      <c r="A43">
        <v>16.105204</v>
      </c>
      <c r="B43">
        <v>3.876174</v>
      </c>
      <c r="C43">
        <f t="shared" si="5"/>
        <v>1.06711176668372</v>
      </c>
      <c r="D43">
        <f t="shared" si="6"/>
        <v>-0.06711176668372</v>
      </c>
      <c r="E43">
        <f t="shared" si="7"/>
        <v>-0.07161575591113</v>
      </c>
      <c r="F43">
        <f t="shared" si="8"/>
        <v>-0.0264244527905146</v>
      </c>
      <c r="G43">
        <f t="shared" si="9"/>
        <v>-0.0281978445009366</v>
      </c>
    </row>
    <row r="44" spans="1:7">
      <c r="A44">
        <v>16.459568</v>
      </c>
      <c r="B44">
        <v>3.87553</v>
      </c>
      <c r="C44">
        <f t="shared" si="5"/>
        <v>1.06693447330686</v>
      </c>
      <c r="D44">
        <f t="shared" si="6"/>
        <v>-0.0669344733068633</v>
      </c>
      <c r="E44">
        <f t="shared" si="7"/>
        <v>-0.0714146970237305</v>
      </c>
      <c r="F44">
        <f t="shared" si="8"/>
        <v>-0.0237191676989133</v>
      </c>
      <c r="G44">
        <f t="shared" si="9"/>
        <v>-0.0253067976961173</v>
      </c>
    </row>
    <row r="45" spans="1:7">
      <c r="A45">
        <v>16.853306</v>
      </c>
      <c r="B45">
        <v>3.876927</v>
      </c>
      <c r="C45">
        <f t="shared" si="5"/>
        <v>1.06731906779051</v>
      </c>
      <c r="D45">
        <f t="shared" si="6"/>
        <v>-0.0673190677905107</v>
      </c>
      <c r="E45">
        <f t="shared" si="7"/>
        <v>-0.071850924678694</v>
      </c>
      <c r="F45">
        <f t="shared" si="8"/>
        <v>-0.0265060751137</v>
      </c>
      <c r="G45">
        <f t="shared" si="9"/>
        <v>-0.0282904393811396</v>
      </c>
    </row>
    <row r="46" spans="1:7">
      <c r="A46">
        <v>17.207668</v>
      </c>
      <c r="B46">
        <v>3.878082</v>
      </c>
      <c r="C46">
        <f t="shared" si="5"/>
        <v>1.0676370396077</v>
      </c>
      <c r="D46">
        <f t="shared" si="6"/>
        <v>-0.0676370396076995</v>
      </c>
      <c r="E46">
        <f t="shared" si="7"/>
        <v>-0.072211808734593</v>
      </c>
      <c r="F46">
        <f t="shared" si="8"/>
        <v>-0.0239679966294637</v>
      </c>
      <c r="G46">
        <f t="shared" si="9"/>
        <v>-0.025589120966808</v>
      </c>
    </row>
    <row r="47" spans="1:7">
      <c r="A47">
        <v>17.601404</v>
      </c>
      <c r="B47">
        <v>3.879679</v>
      </c>
      <c r="C47">
        <f t="shared" si="5"/>
        <v>1.06807669414627</v>
      </c>
      <c r="D47">
        <f t="shared" si="6"/>
        <v>-0.0680766941462712</v>
      </c>
      <c r="E47">
        <f t="shared" si="7"/>
        <v>-0.0727111304321561</v>
      </c>
      <c r="F47">
        <f t="shared" si="8"/>
        <v>-0.026804245246376</v>
      </c>
      <c r="G47">
        <f t="shared" si="9"/>
        <v>-0.0286289896518352</v>
      </c>
    </row>
    <row r="48" spans="1:7">
      <c r="A48">
        <v>17.955769</v>
      </c>
      <c r="B48">
        <v>3.880359</v>
      </c>
      <c r="C48">
        <f t="shared" si="5"/>
        <v>1.06826389833301</v>
      </c>
      <c r="D48">
        <f t="shared" si="6"/>
        <v>-0.0682638983330144</v>
      </c>
      <c r="E48">
        <f t="shared" si="7"/>
        <v>-0.0729238581486345</v>
      </c>
      <c r="F48">
        <f t="shared" si="8"/>
        <v>-0.0241903363327787</v>
      </c>
      <c r="G48">
        <f t="shared" si="9"/>
        <v>-0.025841662992841</v>
      </c>
    </row>
    <row r="49" spans="1:7">
      <c r="A49">
        <v>18.349503</v>
      </c>
      <c r="B49">
        <v>3.881686</v>
      </c>
      <c r="C49">
        <f t="shared" si="5"/>
        <v>1.06862922179744</v>
      </c>
      <c r="D49">
        <f t="shared" si="6"/>
        <v>-0.0686292217974382</v>
      </c>
      <c r="E49">
        <f t="shared" si="7"/>
        <v>-0.0733391918819602</v>
      </c>
      <c r="F49">
        <f t="shared" si="8"/>
        <v>-0.0270216580151924</v>
      </c>
      <c r="G49">
        <f t="shared" si="9"/>
        <v>-0.0288761333764516</v>
      </c>
    </row>
    <row r="50" spans="1:7">
      <c r="A50">
        <v>18.703865</v>
      </c>
      <c r="B50">
        <v>3.882641</v>
      </c>
      <c r="C50">
        <f t="shared" si="5"/>
        <v>1.0688921335597</v>
      </c>
      <c r="D50">
        <f t="shared" si="6"/>
        <v>-0.0688921335597024</v>
      </c>
      <c r="E50">
        <f t="shared" si="7"/>
        <v>-0.0736382596261102</v>
      </c>
      <c r="F50">
        <f t="shared" si="8"/>
        <v>-0.0244127542324834</v>
      </c>
      <c r="G50">
        <f t="shared" si="9"/>
        <v>-0.0260946009576278</v>
      </c>
    </row>
    <row r="51" spans="1:7">
      <c r="A51">
        <v>19.097601</v>
      </c>
      <c r="B51">
        <v>3.883592</v>
      </c>
      <c r="C51">
        <f t="shared" si="5"/>
        <v>1.06915394412087</v>
      </c>
      <c r="D51">
        <f t="shared" si="6"/>
        <v>-0.0691539441208682</v>
      </c>
      <c r="E51">
        <f t="shared" si="7"/>
        <v>-0.0739362121083403</v>
      </c>
      <c r="F51">
        <f t="shared" si="8"/>
        <v>-0.0272283973423742</v>
      </c>
      <c r="G51">
        <f t="shared" si="9"/>
        <v>-0.0291113484106895</v>
      </c>
    </row>
    <row r="52" spans="1:7">
      <c r="A52">
        <v>19.451962</v>
      </c>
      <c r="B52">
        <v>3.884206</v>
      </c>
      <c r="C52">
        <f t="shared" si="5"/>
        <v>1.06932297848949</v>
      </c>
      <c r="D52">
        <f t="shared" si="6"/>
        <v>-0.0693229784894862</v>
      </c>
      <c r="E52">
        <f t="shared" si="7"/>
        <v>-0.07412865383614</v>
      </c>
      <c r="F52">
        <f t="shared" si="8"/>
        <v>-0.0245653599805129</v>
      </c>
      <c r="G52">
        <f t="shared" si="9"/>
        <v>-0.0262683039020285</v>
      </c>
    </row>
    <row r="53" spans="1:7">
      <c r="A53">
        <v>19.845696</v>
      </c>
      <c r="B53">
        <v>3.883431</v>
      </c>
      <c r="C53">
        <f t="shared" si="5"/>
        <v>1.06910962077665</v>
      </c>
      <c r="D53">
        <f t="shared" si="6"/>
        <v>-0.0691096207766539</v>
      </c>
      <c r="E53">
        <f t="shared" si="7"/>
        <v>-0.0738857604605469</v>
      </c>
      <c r="F53">
        <f t="shared" si="8"/>
        <v>-0.027210807426875</v>
      </c>
      <c r="G53">
        <f t="shared" si="9"/>
        <v>-0.0290913360091728</v>
      </c>
    </row>
    <row r="54" spans="1:7">
      <c r="A54">
        <v>20.200056</v>
      </c>
      <c r="B54">
        <v>3.8816</v>
      </c>
      <c r="C54">
        <f t="shared" si="5"/>
        <v>1.06860554597382</v>
      </c>
      <c r="D54">
        <f t="shared" si="6"/>
        <v>-0.0686055459738206</v>
      </c>
      <c r="E54">
        <f t="shared" si="7"/>
        <v>-0.0733122669121866</v>
      </c>
      <c r="F54">
        <f t="shared" si="8"/>
        <v>-0.0243110612712831</v>
      </c>
      <c r="G54">
        <f t="shared" si="9"/>
        <v>-0.0259789349030024</v>
      </c>
    </row>
    <row r="55" spans="1:7">
      <c r="A55">
        <v>20.59379</v>
      </c>
      <c r="B55">
        <v>3.878831</v>
      </c>
      <c r="C55">
        <f t="shared" si="5"/>
        <v>1.06784323951339</v>
      </c>
      <c r="D55">
        <f t="shared" si="6"/>
        <v>-0.0678432395133914</v>
      </c>
      <c r="E55">
        <f t="shared" si="7"/>
        <v>-0.0724459446610628</v>
      </c>
      <c r="F55">
        <f t="shared" si="8"/>
        <v>-0.0267121900665656</v>
      </c>
      <c r="G55">
        <f t="shared" si="9"/>
        <v>-0.0285244315751788</v>
      </c>
    </row>
    <row r="56" spans="1:7">
      <c r="A56">
        <v>20.948151</v>
      </c>
      <c r="B56">
        <v>3.878749</v>
      </c>
      <c r="C56">
        <f t="shared" si="5"/>
        <v>1.06782066489087</v>
      </c>
      <c r="D56">
        <f t="shared" si="6"/>
        <v>-0.0678206648908726</v>
      </c>
      <c r="E56">
        <f t="shared" si="7"/>
        <v>-0.0724203074771126</v>
      </c>
      <c r="F56">
        <f t="shared" si="8"/>
        <v>-0.0240329986313946</v>
      </c>
      <c r="G56">
        <f t="shared" si="9"/>
        <v>-0.0256629325778972</v>
      </c>
    </row>
    <row r="57" spans="1:7">
      <c r="A57">
        <v>21.341883</v>
      </c>
      <c r="B57">
        <v>3.879961</v>
      </c>
      <c r="C57">
        <f t="shared" si="5"/>
        <v>1.06815432882371</v>
      </c>
      <c r="D57">
        <f t="shared" si="6"/>
        <v>-0.0681543288237147</v>
      </c>
      <c r="E57">
        <f t="shared" si="7"/>
        <v>-0.0727993413611258</v>
      </c>
      <c r="F57">
        <f t="shared" si="8"/>
        <v>-0.0268345401964189</v>
      </c>
      <c r="G57">
        <f t="shared" si="9"/>
        <v>-0.0286634302727988</v>
      </c>
    </row>
    <row r="58" spans="1:7">
      <c r="A58">
        <v>21.696241</v>
      </c>
      <c r="B58">
        <v>3.882181</v>
      </c>
      <c r="C58">
        <f t="shared" si="5"/>
        <v>1.06876549543338</v>
      </c>
      <c r="D58">
        <f t="shared" si="6"/>
        <v>-0.0687654954333761</v>
      </c>
      <c r="E58">
        <f t="shared" si="7"/>
        <v>-0.0734941887955737</v>
      </c>
      <c r="F58">
        <f t="shared" si="8"/>
        <v>-0.0243676034307804</v>
      </c>
      <c r="G58">
        <f t="shared" si="9"/>
        <v>-0.026043253753222</v>
      </c>
    </row>
    <row r="59" spans="1:7">
      <c r="A59">
        <v>22.089973</v>
      </c>
      <c r="B59">
        <v>3.883981</v>
      </c>
      <c r="C59">
        <f t="shared" si="5"/>
        <v>1.0692610359277</v>
      </c>
      <c r="D59">
        <f t="shared" si="6"/>
        <v>-0.0692610359276962</v>
      </c>
      <c r="E59">
        <f t="shared" si="7"/>
        <v>-0.0740581270254738</v>
      </c>
      <c r="F59">
        <f t="shared" si="8"/>
        <v>-0.0272702861978837</v>
      </c>
      <c r="G59">
        <f t="shared" si="9"/>
        <v>-0.0291590544699938</v>
      </c>
    </row>
    <row r="60" spans="1:7">
      <c r="A60">
        <v>22.44433</v>
      </c>
      <c r="B60">
        <v>3.884555</v>
      </c>
      <c r="C60">
        <f t="shared" si="5"/>
        <v>1.06941905828533</v>
      </c>
      <c r="D60">
        <f t="shared" si="6"/>
        <v>-0.0694190582853296</v>
      </c>
      <c r="E60">
        <f t="shared" si="7"/>
        <v>-0.0742380639385515</v>
      </c>
      <c r="F60">
        <f t="shared" si="8"/>
        <v>-0.0245991292368145</v>
      </c>
      <c r="G60">
        <f t="shared" si="9"/>
        <v>-0.0263067776230733</v>
      </c>
    </row>
    <row r="61" spans="1:7">
      <c r="A61">
        <v>22.83806</v>
      </c>
      <c r="B61">
        <v>3.884053</v>
      </c>
      <c r="C61">
        <f t="shared" si="5"/>
        <v>1.06928085754747</v>
      </c>
      <c r="D61">
        <f t="shared" si="6"/>
        <v>-0.069280857547469</v>
      </c>
      <c r="E61">
        <f t="shared" si="7"/>
        <v>-0.0740806947699817</v>
      </c>
      <c r="F61">
        <f t="shared" si="8"/>
        <v>-0.0272779520421648</v>
      </c>
      <c r="G61">
        <f t="shared" si="9"/>
        <v>-0.0291677919517848</v>
      </c>
    </row>
    <row r="62" spans="1:7">
      <c r="A62">
        <v>23.192417</v>
      </c>
      <c r="B62">
        <v>3.884429</v>
      </c>
      <c r="C62">
        <f t="shared" si="5"/>
        <v>1.06938437045073</v>
      </c>
      <c r="D62">
        <f t="shared" si="6"/>
        <v>-0.0693843704507271</v>
      </c>
      <c r="E62">
        <f t="shared" si="7"/>
        <v>-0.0741985613135708</v>
      </c>
      <c r="F62">
        <f t="shared" si="8"/>
        <v>-0.0245868373598083</v>
      </c>
      <c r="G62">
        <f t="shared" si="9"/>
        <v>-0.026292779591393</v>
      </c>
    </row>
    <row r="63" spans="1:7">
      <c r="A63">
        <v>23.586147</v>
      </c>
      <c r="B63">
        <v>3.885129</v>
      </c>
      <c r="C63">
        <f t="shared" si="5"/>
        <v>1.06957708064296</v>
      </c>
      <c r="D63">
        <f t="shared" si="6"/>
        <v>-0.0695770806429625</v>
      </c>
      <c r="E63">
        <f t="shared" si="7"/>
        <v>-0.0744180507937598</v>
      </c>
      <c r="F63">
        <f t="shared" si="8"/>
        <v>-0.0273945839615537</v>
      </c>
      <c r="G63">
        <f t="shared" si="9"/>
        <v>-0.0293006191390272</v>
      </c>
    </row>
    <row r="64" spans="1:7">
      <c r="A64">
        <v>23.940502</v>
      </c>
      <c r="B64">
        <v>3.885595</v>
      </c>
      <c r="C64">
        <f t="shared" si="5"/>
        <v>1.06970537057094</v>
      </c>
      <c r="D64">
        <f t="shared" si="6"/>
        <v>-0.0697053705709365</v>
      </c>
      <c r="E64">
        <f t="shared" si="7"/>
        <v>-0.0745642092573681</v>
      </c>
      <c r="F64">
        <f t="shared" si="8"/>
        <v>-0.0247004465886641</v>
      </c>
      <c r="G64">
        <f t="shared" si="9"/>
        <v>-0.0264222003713945</v>
      </c>
    </row>
    <row r="65" spans="1:7">
      <c r="A65">
        <v>24.33423</v>
      </c>
      <c r="B65">
        <v>3.885765</v>
      </c>
      <c r="C65">
        <f t="shared" si="5"/>
        <v>1.06975217161762</v>
      </c>
      <c r="D65">
        <f t="shared" si="6"/>
        <v>-0.0697521716176224</v>
      </c>
      <c r="E65">
        <f t="shared" si="7"/>
        <v>-0.0746175370629966</v>
      </c>
      <c r="F65">
        <f t="shared" si="8"/>
        <v>-0.0274633830266634</v>
      </c>
      <c r="G65">
        <f t="shared" si="9"/>
        <v>-0.0293790136327398</v>
      </c>
    </row>
    <row r="66" spans="1:7">
      <c r="A66">
        <v>24.688585</v>
      </c>
      <c r="B66">
        <v>3.885668</v>
      </c>
      <c r="C66">
        <f t="shared" si="5"/>
        <v>1.06972546749098</v>
      </c>
      <c r="D66">
        <f t="shared" si="6"/>
        <v>-0.069725467490984</v>
      </c>
      <c r="E66">
        <f t="shared" si="7"/>
        <v>-0.0745871083078202</v>
      </c>
      <c r="F66">
        <f t="shared" si="8"/>
        <v>-0.0247075680327675</v>
      </c>
      <c r="G66">
        <f t="shared" si="9"/>
        <v>-0.0264303147644175</v>
      </c>
    </row>
    <row r="67" spans="1:7">
      <c r="A67">
        <v>25.082312</v>
      </c>
      <c r="B67">
        <v>3.885372</v>
      </c>
      <c r="C67">
        <f t="shared" ref="C67:C95" si="10">B67/O$1</f>
        <v>1.0696439786097</v>
      </c>
      <c r="D67">
        <f t="shared" ref="D67:D95" si="11">1-C67</f>
        <v>-0.0696439786096958</v>
      </c>
      <c r="E67">
        <f t="shared" ref="E67:E95" si="12">C67*D67</f>
        <v>-0.0744942623662836</v>
      </c>
      <c r="F67">
        <f t="shared" si="8"/>
        <v>-0.0274207147660598</v>
      </c>
      <c r="G67">
        <f t="shared" si="9"/>
        <v>-0.0293304024386899</v>
      </c>
    </row>
    <row r="68" spans="1:7">
      <c r="A68">
        <v>25.436665</v>
      </c>
      <c r="B68">
        <v>3.884712</v>
      </c>
      <c r="C68">
        <f t="shared" si="10"/>
        <v>1.06946228042845</v>
      </c>
      <c r="D68">
        <f t="shared" si="11"/>
        <v>-0.069462280428445</v>
      </c>
      <c r="E68">
        <f t="shared" si="12"/>
        <v>-0.074287288830765</v>
      </c>
      <c r="F68">
        <f t="shared" ref="F68:F95" si="13">D68*(A68-A67)</f>
        <v>-0.0246141674566608</v>
      </c>
      <c r="G68">
        <f t="shared" ref="G68:G95" si="14">E68*(A68-A67)</f>
        <v>-0.026323923659048</v>
      </c>
    </row>
    <row r="69" spans="1:7">
      <c r="A69">
        <v>25.830391</v>
      </c>
      <c r="B69">
        <v>3.883914</v>
      </c>
      <c r="C69">
        <f t="shared" si="10"/>
        <v>1.0692425908093</v>
      </c>
      <c r="D69">
        <f t="shared" si="11"/>
        <v>-0.0692425908092966</v>
      </c>
      <c r="E69">
        <f t="shared" si="12"/>
        <v>-0.0740371271912803</v>
      </c>
      <c r="F69">
        <f t="shared" si="13"/>
        <v>-0.0272626083089809</v>
      </c>
      <c r="G69">
        <f t="shared" si="14"/>
        <v>-0.0291503419405138</v>
      </c>
    </row>
    <row r="70" spans="1:7">
      <c r="A70">
        <v>26.184742</v>
      </c>
      <c r="B70">
        <v>3.882243</v>
      </c>
      <c r="C70">
        <f t="shared" si="10"/>
        <v>1.0687825640504</v>
      </c>
      <c r="D70">
        <f t="shared" si="11"/>
        <v>-0.0687825640504027</v>
      </c>
      <c r="E70">
        <f t="shared" si="12"/>
        <v>-0.0735136051677505</v>
      </c>
      <c r="F70">
        <f t="shared" si="13"/>
        <v>-0.0243731703538243</v>
      </c>
      <c r="G70">
        <f t="shared" si="14"/>
        <v>-0.0260496195047976</v>
      </c>
    </row>
    <row r="71" spans="1:7">
      <c r="A71">
        <v>26.578466</v>
      </c>
      <c r="B71">
        <v>3.881372</v>
      </c>
      <c r="C71">
        <f t="shared" si="10"/>
        <v>1.06854277751121</v>
      </c>
      <c r="D71">
        <f t="shared" si="11"/>
        <v>-0.0685427775112066</v>
      </c>
      <c r="E71">
        <f t="shared" si="12"/>
        <v>-0.0732408898601574</v>
      </c>
      <c r="F71">
        <f t="shared" si="13"/>
        <v>-0.0269869365328222</v>
      </c>
      <c r="G71">
        <f t="shared" si="14"/>
        <v>-0.0288366961193005</v>
      </c>
    </row>
    <row r="72" spans="1:7">
      <c r="A72">
        <v>26.932817</v>
      </c>
      <c r="B72">
        <v>3.880165</v>
      </c>
      <c r="C72">
        <f t="shared" si="10"/>
        <v>1.06821049007974</v>
      </c>
      <c r="D72">
        <f t="shared" si="11"/>
        <v>-0.0682104900797376</v>
      </c>
      <c r="E72">
        <f t="shared" si="12"/>
        <v>-0.0728631610366555</v>
      </c>
      <c r="F72">
        <f t="shared" si="13"/>
        <v>-0.0241704553702452</v>
      </c>
      <c r="G72">
        <f t="shared" si="14"/>
        <v>-0.0258191339765</v>
      </c>
    </row>
    <row r="73" spans="1:7">
      <c r="A73">
        <v>27.32654</v>
      </c>
      <c r="B73">
        <v>3.880499</v>
      </c>
      <c r="C73">
        <f t="shared" si="10"/>
        <v>1.06830244037146</v>
      </c>
      <c r="D73">
        <f t="shared" si="11"/>
        <v>-0.0683024403714614</v>
      </c>
      <c r="E73">
        <f t="shared" si="12"/>
        <v>-0.0729676637321584</v>
      </c>
      <c r="F73">
        <f t="shared" si="13"/>
        <v>-0.026892241730373</v>
      </c>
      <c r="G73">
        <f t="shared" si="14"/>
        <v>-0.0287290474676167</v>
      </c>
    </row>
    <row r="74" spans="1:7">
      <c r="A74">
        <v>27.680889</v>
      </c>
      <c r="B74">
        <v>3.881621</v>
      </c>
      <c r="C74">
        <f t="shared" si="10"/>
        <v>1.06861132727959</v>
      </c>
      <c r="D74">
        <f t="shared" si="11"/>
        <v>-0.0686113272795876</v>
      </c>
      <c r="E74">
        <f t="shared" si="12"/>
        <v>-0.0733188415106543</v>
      </c>
      <c r="F74">
        <f t="shared" si="13"/>
        <v>-0.0243123552101945</v>
      </c>
      <c r="G74">
        <f t="shared" si="14"/>
        <v>-0.0259804581704588</v>
      </c>
    </row>
    <row r="75" spans="1:7">
      <c r="A75">
        <v>28.07461</v>
      </c>
      <c r="B75">
        <v>3.884594</v>
      </c>
      <c r="C75">
        <f t="shared" si="10"/>
        <v>1.06942979499604</v>
      </c>
      <c r="D75">
        <f t="shared" si="11"/>
        <v>-0.0694297949960396</v>
      </c>
      <c r="E75">
        <f t="shared" si="12"/>
        <v>-0.0742502914292317</v>
      </c>
      <c r="F75">
        <f t="shared" si="13"/>
        <v>-0.0273359683156357</v>
      </c>
      <c r="G75">
        <f t="shared" si="14"/>
        <v>-0.0292338989918085</v>
      </c>
    </row>
    <row r="76" spans="1:7">
      <c r="A76">
        <v>28.428957</v>
      </c>
      <c r="B76">
        <v>3.886628</v>
      </c>
      <c r="C76">
        <f t="shared" si="10"/>
        <v>1.06998975575462</v>
      </c>
      <c r="D76">
        <f t="shared" si="11"/>
        <v>-0.0699897557546214</v>
      </c>
      <c r="E76">
        <f t="shared" si="12"/>
        <v>-0.074888321665213</v>
      </c>
      <c r="F76">
        <f t="shared" si="13"/>
        <v>-0.0248006599823829</v>
      </c>
      <c r="G76">
        <f t="shared" si="14"/>
        <v>-0.0265364521171033</v>
      </c>
    </row>
    <row r="77" spans="1:7">
      <c r="A77">
        <v>28.822676</v>
      </c>
      <c r="B77">
        <v>3.886894</v>
      </c>
      <c r="C77">
        <f t="shared" si="10"/>
        <v>1.07006298562767</v>
      </c>
      <c r="D77">
        <f t="shared" si="11"/>
        <v>-0.0700629856276709</v>
      </c>
      <c r="E77">
        <f t="shared" si="12"/>
        <v>-0.0749718075827341</v>
      </c>
      <c r="F77">
        <f t="shared" si="13"/>
        <v>-0.027585128638341</v>
      </c>
      <c r="G77">
        <f t="shared" si="14"/>
        <v>-0.0295178251096665</v>
      </c>
    </row>
    <row r="78" spans="1:7">
      <c r="A78">
        <v>29.177023</v>
      </c>
      <c r="B78">
        <v>3.88628</v>
      </c>
      <c r="C78">
        <f t="shared" si="10"/>
        <v>1.06989395125905</v>
      </c>
      <c r="D78">
        <f t="shared" si="11"/>
        <v>-0.0698939512590528</v>
      </c>
      <c r="E78">
        <f t="shared" si="12"/>
        <v>-0.0747791156816557</v>
      </c>
      <c r="F78">
        <f t="shared" si="13"/>
        <v>-0.0247667119467914</v>
      </c>
      <c r="G78">
        <f t="shared" si="14"/>
        <v>-0.0264977553044474</v>
      </c>
    </row>
    <row r="79" spans="1:7">
      <c r="A79">
        <v>29.57074</v>
      </c>
      <c r="B79">
        <v>3.885331</v>
      </c>
      <c r="C79">
        <f t="shared" si="10"/>
        <v>1.06963269129844</v>
      </c>
      <c r="D79">
        <f t="shared" si="11"/>
        <v>-0.0696326912984362</v>
      </c>
      <c r="E79">
        <f t="shared" si="12"/>
        <v>-0.0744814029958995</v>
      </c>
      <c r="F79">
        <f t="shared" si="13"/>
        <v>-0.0274155743199466</v>
      </c>
      <c r="G79">
        <f t="shared" si="14"/>
        <v>-0.0293245945433367</v>
      </c>
    </row>
    <row r="80" spans="1:7">
      <c r="A80">
        <v>29.925085</v>
      </c>
      <c r="B80">
        <v>3.885481</v>
      </c>
      <c r="C80">
        <f t="shared" si="10"/>
        <v>1.06967398633963</v>
      </c>
      <c r="D80">
        <f t="shared" si="11"/>
        <v>-0.0696739863396296</v>
      </c>
      <c r="E80">
        <f t="shared" si="12"/>
        <v>-0.0745284507120845</v>
      </c>
      <c r="F80">
        <f t="shared" si="13"/>
        <v>-0.024688628689516</v>
      </c>
      <c r="G80">
        <f t="shared" si="14"/>
        <v>-0.0264087838675735</v>
      </c>
    </row>
    <row r="81" spans="1:7">
      <c r="A81">
        <v>30.3188</v>
      </c>
      <c r="B81">
        <v>3.885676</v>
      </c>
      <c r="C81">
        <f t="shared" si="10"/>
        <v>1.06972766989318</v>
      </c>
      <c r="D81">
        <f t="shared" si="11"/>
        <v>-0.069727669893181</v>
      </c>
      <c r="E81">
        <f t="shared" si="12"/>
        <v>-0.0745896178419134</v>
      </c>
      <c r="F81">
        <f t="shared" si="13"/>
        <v>-0.0274528295519938</v>
      </c>
      <c r="G81">
        <f t="shared" si="14"/>
        <v>-0.029367051388629</v>
      </c>
    </row>
    <row r="82" spans="1:7">
      <c r="A82">
        <v>30.673143</v>
      </c>
      <c r="B82">
        <v>3.887114</v>
      </c>
      <c r="C82">
        <f t="shared" si="10"/>
        <v>1.07012355168809</v>
      </c>
      <c r="D82">
        <f t="shared" si="11"/>
        <v>-0.0701235516880878</v>
      </c>
      <c r="E82">
        <f t="shared" si="12"/>
        <v>-0.0750408641894397</v>
      </c>
      <c r="F82">
        <f t="shared" si="13"/>
        <v>-0.0248477896758121</v>
      </c>
      <c r="G82">
        <f t="shared" si="14"/>
        <v>-0.0265902049394787</v>
      </c>
    </row>
    <row r="83" spans="1:7">
      <c r="A83">
        <v>31.066856</v>
      </c>
      <c r="B83">
        <v>3.887702</v>
      </c>
      <c r="C83">
        <f t="shared" si="10"/>
        <v>1.07028542824957</v>
      </c>
      <c r="D83">
        <f t="shared" si="11"/>
        <v>-0.0702854282495657</v>
      </c>
      <c r="E83">
        <f t="shared" si="12"/>
        <v>-0.0752254696737906</v>
      </c>
      <c r="F83">
        <f t="shared" si="13"/>
        <v>-0.0276722868124214</v>
      </c>
      <c r="G83">
        <f t="shared" si="14"/>
        <v>-0.0296172453416772</v>
      </c>
    </row>
    <row r="84" spans="1:7">
      <c r="A84">
        <v>31.421198</v>
      </c>
      <c r="B84">
        <v>3.887989</v>
      </c>
      <c r="C84">
        <f t="shared" si="10"/>
        <v>1.07036443942838</v>
      </c>
      <c r="D84">
        <f t="shared" si="11"/>
        <v>-0.0703644394283824</v>
      </c>
      <c r="E84">
        <f t="shared" si="12"/>
        <v>-0.0753155937644529</v>
      </c>
      <c r="F84">
        <f t="shared" si="13"/>
        <v>-0.0249330761959318</v>
      </c>
      <c r="G84">
        <f t="shared" si="14"/>
        <v>-0.0266874781256837</v>
      </c>
    </row>
    <row r="85" spans="1:7">
      <c r="A85">
        <v>31.775539</v>
      </c>
      <c r="B85">
        <v>3.888627</v>
      </c>
      <c r="C85">
        <f t="shared" si="10"/>
        <v>1.07054008100359</v>
      </c>
      <c r="D85">
        <f t="shared" si="11"/>
        <v>-0.0705400810035914</v>
      </c>
      <c r="E85">
        <f t="shared" si="12"/>
        <v>-0.0755159840315847</v>
      </c>
      <c r="F85">
        <f t="shared" si="13"/>
        <v>-0.0249952428428935</v>
      </c>
      <c r="G85">
        <f t="shared" si="14"/>
        <v>-0.0267584092977356</v>
      </c>
    </row>
    <row r="86" spans="1:7">
      <c r="A86">
        <v>32.16925</v>
      </c>
      <c r="B86">
        <v>3.890471</v>
      </c>
      <c r="C86">
        <f t="shared" si="10"/>
        <v>1.07104773470999</v>
      </c>
      <c r="D86">
        <f t="shared" si="11"/>
        <v>-0.0710477347099947</v>
      </c>
      <c r="E86">
        <f t="shared" si="12"/>
        <v>-0.0760955153174165</v>
      </c>
      <c r="F86">
        <f t="shared" si="13"/>
        <v>-0.0279722746804067</v>
      </c>
      <c r="G86">
        <f t="shared" si="14"/>
        <v>-0.0299596414311353</v>
      </c>
    </row>
    <row r="87" spans="1:7">
      <c r="A87">
        <v>32.523586</v>
      </c>
      <c r="B87">
        <v>3.891998</v>
      </c>
      <c r="C87">
        <f t="shared" si="10"/>
        <v>1.07146811822934</v>
      </c>
      <c r="D87">
        <f t="shared" si="11"/>
        <v>-0.0714681182293431</v>
      </c>
      <c r="E87">
        <f t="shared" si="12"/>
        <v>-0.0765758101525864</v>
      </c>
      <c r="F87">
        <f t="shared" si="13"/>
        <v>-0.0253237271409128</v>
      </c>
      <c r="G87">
        <f t="shared" si="14"/>
        <v>-0.0271335662662271</v>
      </c>
    </row>
    <row r="88" spans="1:7">
      <c r="A88">
        <v>32.917297</v>
      </c>
      <c r="B88">
        <v>3.892274</v>
      </c>
      <c r="C88">
        <f t="shared" si="10"/>
        <v>1.07154410110514</v>
      </c>
      <c r="D88">
        <f t="shared" si="11"/>
        <v>-0.0715441011051388</v>
      </c>
      <c r="E88">
        <f t="shared" si="12"/>
        <v>-0.0766626595080811</v>
      </c>
      <c r="F88">
        <f t="shared" si="13"/>
        <v>-0.028167699590205</v>
      </c>
      <c r="G88">
        <f t="shared" si="14"/>
        <v>-0.0301829323375858</v>
      </c>
    </row>
    <row r="89" spans="1:7">
      <c r="A89">
        <v>33.271633</v>
      </c>
      <c r="B89">
        <v>3.891731</v>
      </c>
      <c r="C89">
        <f t="shared" si="10"/>
        <v>1.07139461305602</v>
      </c>
      <c r="D89">
        <f t="shared" si="11"/>
        <v>-0.0713946130560188</v>
      </c>
      <c r="E89">
        <f t="shared" si="12"/>
        <v>-0.0764918038294374</v>
      </c>
      <c r="F89">
        <f t="shared" si="13"/>
        <v>-0.0252976816118177</v>
      </c>
      <c r="G89">
        <f t="shared" si="14"/>
        <v>-0.0271037998017078</v>
      </c>
    </row>
    <row r="90" spans="1:7">
      <c r="A90">
        <v>33.665337</v>
      </c>
      <c r="B90">
        <v>3.889603</v>
      </c>
      <c r="C90">
        <f t="shared" si="10"/>
        <v>1.07080877407162</v>
      </c>
      <c r="D90">
        <f t="shared" si="11"/>
        <v>-0.0708087740716228</v>
      </c>
      <c r="E90">
        <f t="shared" si="12"/>
        <v>-0.0758226565571489</v>
      </c>
      <c r="F90">
        <f t="shared" si="13"/>
        <v>-0.0278776975870941</v>
      </c>
      <c r="G90">
        <f t="shared" si="14"/>
        <v>-0.0298516831771757</v>
      </c>
    </row>
    <row r="91" spans="1:7">
      <c r="A91">
        <v>34.019672</v>
      </c>
      <c r="B91">
        <v>3.889725</v>
      </c>
      <c r="C91">
        <f t="shared" si="10"/>
        <v>1.07084236070513</v>
      </c>
      <c r="D91">
        <f t="shared" si="11"/>
        <v>-0.0708423607051265</v>
      </c>
      <c r="E91">
        <f t="shared" si="12"/>
        <v>-0.0758610007754018</v>
      </c>
      <c r="F91">
        <f t="shared" si="13"/>
        <v>-0.0251019278804509</v>
      </c>
      <c r="G91">
        <f t="shared" si="14"/>
        <v>-0.0268802077097519</v>
      </c>
    </row>
    <row r="92" spans="1:7">
      <c r="A92">
        <v>34.413376</v>
      </c>
      <c r="B92">
        <v>3.890015</v>
      </c>
      <c r="C92">
        <f t="shared" si="10"/>
        <v>1.07092219778477</v>
      </c>
      <c r="D92">
        <f t="shared" si="11"/>
        <v>-0.0709221977847669</v>
      </c>
      <c r="E92">
        <f t="shared" si="12"/>
        <v>-0.0759521559233885</v>
      </c>
      <c r="F92">
        <f t="shared" si="13"/>
        <v>-0.0279223529566539</v>
      </c>
      <c r="G92">
        <f t="shared" si="14"/>
        <v>-0.0299026675956617</v>
      </c>
    </row>
    <row r="93" spans="1:7">
      <c r="A93">
        <v>34.767712</v>
      </c>
      <c r="B93">
        <v>3.889699</v>
      </c>
      <c r="C93">
        <f t="shared" si="10"/>
        <v>1.07083520289799</v>
      </c>
      <c r="D93">
        <f t="shared" si="11"/>
        <v>-0.0708352028979864</v>
      </c>
      <c r="E93">
        <f t="shared" si="12"/>
        <v>-0.0758528288675853</v>
      </c>
      <c r="F93">
        <f t="shared" si="13"/>
        <v>-0.0250994624540612</v>
      </c>
      <c r="G93">
        <f t="shared" si="14"/>
        <v>-0.026877387969625</v>
      </c>
    </row>
    <row r="94" spans="1:7">
      <c r="A94">
        <v>35.161411</v>
      </c>
      <c r="B94">
        <v>3.888383</v>
      </c>
      <c r="C94">
        <f t="shared" si="10"/>
        <v>1.07047290773658</v>
      </c>
      <c r="D94">
        <f t="shared" si="11"/>
        <v>-0.0704729077365835</v>
      </c>
      <c r="E94">
        <f t="shared" si="12"/>
        <v>-0.0754393384614326</v>
      </c>
      <c r="F94">
        <f t="shared" si="13"/>
        <v>-0.0277451133029851</v>
      </c>
      <c r="G94">
        <f t="shared" si="14"/>
        <v>-0.0297003921129274</v>
      </c>
    </row>
    <row r="95" spans="1:7">
      <c r="A95">
        <v>35.515743</v>
      </c>
      <c r="B95">
        <v>3.887509</v>
      </c>
      <c r="C95">
        <f t="shared" si="10"/>
        <v>1.07023229529656</v>
      </c>
      <c r="D95">
        <f t="shared" si="11"/>
        <v>-0.0702322952965637</v>
      </c>
      <c r="E95">
        <f t="shared" si="12"/>
        <v>-0.0751648705991874</v>
      </c>
      <c r="F95">
        <f t="shared" si="13"/>
        <v>-0.024885549657022</v>
      </c>
      <c r="G95">
        <f t="shared" si="14"/>
        <v>-0.0266333189291512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5"/>
  <sheetViews>
    <sheetView workbookViewId="0">
      <selection activeCell="J18" sqref="J18"/>
    </sheetView>
  </sheetViews>
  <sheetFormatPr defaultColWidth="9.14285714285714" defaultRowHeight="15"/>
  <cols>
    <col min="1" max="1" width="10.5714285714286" customWidth="1"/>
    <col min="2" max="3" width="12.8571428571429"/>
    <col min="4" max="4" width="10.4285714285714" customWidth="1"/>
    <col min="5" max="5" width="21.2857142857143" customWidth="1"/>
    <col min="6" max="6" width="12.8571428571429"/>
    <col min="7" max="9" width="14"/>
    <col min="11" max="11" width="12.8571428571429"/>
    <col min="12" max="12" width="14.1428571428571" customWidth="1"/>
  </cols>
  <sheetData>
    <row r="1" spans="1:13">
      <c r="A1" s="1" t="s">
        <v>13</v>
      </c>
      <c r="B1" s="1" t="s">
        <v>14</v>
      </c>
      <c r="C1" s="1" t="s">
        <v>2</v>
      </c>
      <c r="D1" s="1" t="s">
        <v>3</v>
      </c>
      <c r="E1" s="1" t="s">
        <v>4</v>
      </c>
      <c r="F1" s="2" t="s">
        <v>15</v>
      </c>
      <c r="G1" s="1" t="s">
        <v>5</v>
      </c>
      <c r="H1" s="1" t="s">
        <v>6</v>
      </c>
      <c r="I1" s="1" t="s">
        <v>7</v>
      </c>
      <c r="K1" s="3">
        <f>AVERAGE(B2:B95)</f>
        <v>3.63430927659574</v>
      </c>
      <c r="L1" s="3" t="s">
        <v>8</v>
      </c>
      <c r="M1" s="12" t="s">
        <v>16</v>
      </c>
    </row>
    <row r="2" spans="1:13">
      <c r="A2">
        <v>0</v>
      </c>
      <c r="B2">
        <v>0</v>
      </c>
      <c r="C2">
        <f>B2/K$1</f>
        <v>0</v>
      </c>
      <c r="D2">
        <f>1-C2</f>
        <v>1</v>
      </c>
      <c r="E2">
        <f>C2*D2</f>
        <v>0</v>
      </c>
      <c r="F2">
        <f>(A2*POWER(10,-3)*K$1)/K$2</f>
        <v>0</v>
      </c>
      <c r="G2">
        <f>D2*(A2-A$2)</f>
        <v>0</v>
      </c>
      <c r="H2">
        <f>E2*(A2-0)</f>
        <v>0</v>
      </c>
      <c r="I2">
        <f>A2/K$5</f>
        <v>0</v>
      </c>
      <c r="K2" s="9">
        <f>1.48*POWER(10,-5)</f>
        <v>1.48e-5</v>
      </c>
      <c r="L2" s="10" t="s">
        <v>9</v>
      </c>
      <c r="M2" s="12"/>
    </row>
    <row r="3" spans="1:13">
      <c r="A3">
        <v>1.143169</v>
      </c>
      <c r="B3">
        <v>1.13981</v>
      </c>
      <c r="C3">
        <f t="shared" ref="C3:C34" si="0">B3/K$1</f>
        <v>0.31362493207173</v>
      </c>
      <c r="D3">
        <f t="shared" ref="D3:D34" si="1">1-C3</f>
        <v>0.68637506792827</v>
      </c>
      <c r="E3">
        <f>C3*D3</f>
        <v>0.215264334054733</v>
      </c>
      <c r="F3">
        <f>(A3*POWER(10,-3)*K$1)/K$2</f>
        <v>280.718223068695</v>
      </c>
      <c r="G3">
        <f>D3*(A3-A2)</f>
        <v>0.784642700028492</v>
      </c>
      <c r="H3">
        <f>E3*(A3-A2)</f>
        <v>0.246083513497015</v>
      </c>
      <c r="I3">
        <f t="shared" ref="I3:I34" si="2">A3/K$5</f>
        <v>0.541060062335541</v>
      </c>
      <c r="K3" s="3">
        <f>0.99*K1</f>
        <v>3.59796618382979</v>
      </c>
      <c r="L3" s="3" t="s">
        <v>10</v>
      </c>
      <c r="M3" s="12" t="s">
        <v>16</v>
      </c>
    </row>
    <row r="4" spans="1:13">
      <c r="A4">
        <v>1.536901</v>
      </c>
      <c r="B4">
        <v>1.363569</v>
      </c>
      <c r="C4">
        <f t="shared" si="0"/>
        <v>0.375193440134862</v>
      </c>
      <c r="D4">
        <f t="shared" si="1"/>
        <v>0.624806559865138</v>
      </c>
      <c r="E4">
        <f t="shared" ref="E3:E34" si="3">C4*D4</f>
        <v>0.23442332261463</v>
      </c>
      <c r="F4">
        <f t="shared" ref="F3:F34" si="4">(A4*POWER(10,-3)*K$1)/K$2</f>
        <v>377.403619020897</v>
      </c>
      <c r="G4">
        <f>D4*(A4-A3)</f>
        <v>0.24600633642882</v>
      </c>
      <c r="H4">
        <f t="shared" ref="H4:H35" si="5">E4*(A4-A3)</f>
        <v>0.0922999636597034</v>
      </c>
      <c r="I4">
        <f t="shared" si="2"/>
        <v>0.727412789240747</v>
      </c>
      <c r="K4" s="3">
        <f>A16+((A17-A16)*(K3-B16)/(B17-B16))</f>
        <v>6.07550812751827</v>
      </c>
      <c r="L4" s="3" t="s">
        <v>17</v>
      </c>
      <c r="M4" s="12" t="s">
        <v>18</v>
      </c>
    </row>
    <row r="5" spans="1:13">
      <c r="A5">
        <v>1.891262</v>
      </c>
      <c r="B5">
        <v>1.583965</v>
      </c>
      <c r="C5">
        <f t="shared" si="0"/>
        <v>0.435836600423753</v>
      </c>
      <c r="D5">
        <f t="shared" si="1"/>
        <v>0.564163399576247</v>
      </c>
      <c r="E5">
        <f t="shared" si="3"/>
        <v>0.245883058154819</v>
      </c>
      <c r="F5">
        <f t="shared" si="4"/>
        <v>464.421015613042</v>
      </c>
      <c r="G5">
        <f>D5*(A5-A4)</f>
        <v>0.199917506437238</v>
      </c>
      <c r="H5">
        <f t="shared" si="5"/>
        <v>0.0871313663707998</v>
      </c>
      <c r="I5">
        <f t="shared" si="2"/>
        <v>0.895131284711919</v>
      </c>
      <c r="K5" s="13">
        <f>SUM(G2:G15)</f>
        <v>2.11283197481883</v>
      </c>
      <c r="L5" s="3" t="s">
        <v>19</v>
      </c>
      <c r="M5" s="12" t="s">
        <v>18</v>
      </c>
    </row>
    <row r="6" spans="1:13">
      <c r="A6">
        <v>2.284996</v>
      </c>
      <c r="B6">
        <v>1.835112</v>
      </c>
      <c r="C6">
        <f t="shared" si="0"/>
        <v>0.504941065918019</v>
      </c>
      <c r="D6">
        <f t="shared" si="1"/>
        <v>0.495058934081981</v>
      </c>
      <c r="E6">
        <f t="shared" si="3"/>
        <v>0.249975585867594</v>
      </c>
      <c r="F6">
        <f t="shared" si="4"/>
        <v>561.106902688119</v>
      </c>
      <c r="G6">
        <f>D6*(A6-A5)</f>
        <v>0.194921534351835</v>
      </c>
      <c r="H6">
        <f t="shared" si="5"/>
        <v>0.0984238873259912</v>
      </c>
      <c r="I6">
        <f t="shared" si="2"/>
        <v>1.08148495821393</v>
      </c>
      <c r="K6" s="13">
        <f>SUM(H2:H16)</f>
        <v>1.02133566178864</v>
      </c>
      <c r="L6" s="3" t="s">
        <v>20</v>
      </c>
      <c r="M6" s="12" t="s">
        <v>18</v>
      </c>
    </row>
    <row r="7" spans="1:13">
      <c r="A7">
        <v>2.639359</v>
      </c>
      <c r="B7">
        <v>2.06406</v>
      </c>
      <c r="C7">
        <f t="shared" si="0"/>
        <v>0.56793735560486</v>
      </c>
      <c r="D7">
        <f t="shared" si="1"/>
        <v>0.43206264439514</v>
      </c>
      <c r="E7">
        <f t="shared" si="3"/>
        <v>0.245384515713419</v>
      </c>
      <c r="F7">
        <f t="shared" si="4"/>
        <v>648.12479040314</v>
      </c>
      <c r="G7">
        <f t="shared" ref="G4:G35" si="6">D7*(A7-A6)</f>
        <v>0.153107014855795</v>
      </c>
      <c r="H7">
        <f t="shared" si="5"/>
        <v>0.0869551931417541</v>
      </c>
      <c r="I7">
        <f t="shared" si="2"/>
        <v>1.24920440028191</v>
      </c>
      <c r="K7" s="3">
        <f>K5/K6</f>
        <v>2.0686949979977</v>
      </c>
      <c r="L7" s="3" t="s">
        <v>21</v>
      </c>
      <c r="M7" s="12"/>
    </row>
    <row r="8" spans="1:13">
      <c r="A8">
        <v>3.033092</v>
      </c>
      <c r="B8">
        <v>2.330934</v>
      </c>
      <c r="C8">
        <f t="shared" si="0"/>
        <v>0.641369190842059</v>
      </c>
      <c r="D8">
        <f t="shared" si="1"/>
        <v>0.358630809157941</v>
      </c>
      <c r="E8">
        <f t="shared" si="3"/>
        <v>0.230014751880662</v>
      </c>
      <c r="F8">
        <f t="shared" si="4"/>
        <v>744.81043191678</v>
      </c>
      <c r="G8">
        <f t="shared" si="6"/>
        <v>0.141204784382184</v>
      </c>
      <c r="H8">
        <f t="shared" si="5"/>
        <v>0.0905643983022286</v>
      </c>
      <c r="I8">
        <f t="shared" si="2"/>
        <v>1.43555760048552</v>
      </c>
      <c r="K8" s="3">
        <v>650</v>
      </c>
      <c r="L8" s="3" t="s">
        <v>22</v>
      </c>
      <c r="M8" s="12" t="s">
        <v>23</v>
      </c>
    </row>
    <row r="9" spans="1:13">
      <c r="A9">
        <v>3.387455</v>
      </c>
      <c r="B9">
        <v>2.567403</v>
      </c>
      <c r="C9">
        <f t="shared" si="0"/>
        <v>0.70643492465916</v>
      </c>
      <c r="D9">
        <f t="shared" si="1"/>
        <v>0.29356507534084</v>
      </c>
      <c r="E9">
        <f t="shared" si="3"/>
        <v>0.207384621880967</v>
      </c>
      <c r="F9">
        <f t="shared" si="4"/>
        <v>831.8283196318</v>
      </c>
      <c r="G9">
        <f t="shared" si="6"/>
        <v>0.104028600793006</v>
      </c>
      <c r="H9">
        <f t="shared" si="5"/>
        <v>0.0734894367636052</v>
      </c>
      <c r="I9">
        <f t="shared" si="2"/>
        <v>1.6032770425535</v>
      </c>
      <c r="K9" s="3">
        <f>K6/K8</f>
        <v>0.00157128563352098</v>
      </c>
      <c r="L9" s="3" t="s">
        <v>24</v>
      </c>
      <c r="M9" s="12"/>
    </row>
    <row r="10" spans="1:9">
      <c r="A10">
        <v>3.781191</v>
      </c>
      <c r="B10">
        <v>2.779548</v>
      </c>
      <c r="C10">
        <f t="shared" si="0"/>
        <v>0.764807777340183</v>
      </c>
      <c r="D10">
        <f t="shared" si="1"/>
        <v>0.235192222659817</v>
      </c>
      <c r="E10">
        <f t="shared" si="3"/>
        <v>0.179876841060152</v>
      </c>
      <c r="F10">
        <f t="shared" si="4"/>
        <v>928.514697829753</v>
      </c>
      <c r="G10">
        <f t="shared" si="6"/>
        <v>0.0926036449811857</v>
      </c>
      <c r="H10">
        <f t="shared" si="5"/>
        <v>0.07082398789166</v>
      </c>
      <c r="I10">
        <f t="shared" si="2"/>
        <v>1.78963166265232</v>
      </c>
    </row>
    <row r="11" spans="1:13">
      <c r="A11">
        <v>4.135553</v>
      </c>
      <c r="B11">
        <v>2.955015</v>
      </c>
      <c r="C11">
        <f t="shared" si="0"/>
        <v>0.813088478470924</v>
      </c>
      <c r="D11">
        <f t="shared" si="1"/>
        <v>0.186911521529076</v>
      </c>
      <c r="E11">
        <f t="shared" si="3"/>
        <v>0.151975604648761</v>
      </c>
      <c r="F11">
        <f t="shared" si="4"/>
        <v>1015.53233998334</v>
      </c>
      <c r="G11">
        <f t="shared" si="6"/>
        <v>0.0662343405920862</v>
      </c>
      <c r="H11">
        <f t="shared" si="5"/>
        <v>0.0538543792145444</v>
      </c>
      <c r="I11">
        <f t="shared" si="2"/>
        <v>1.95735063142189</v>
      </c>
      <c r="K11" s="14">
        <f>K1*K8*POWER(10,-3)/K2</f>
        <v>159614.934445083</v>
      </c>
      <c r="L11" s="14" t="s">
        <v>25</v>
      </c>
      <c r="M11" s="15"/>
    </row>
    <row r="12" spans="1:13">
      <c r="A12">
        <v>4.529289</v>
      </c>
      <c r="B12">
        <v>3.127261</v>
      </c>
      <c r="C12">
        <f t="shared" si="0"/>
        <v>0.860482903901152</v>
      </c>
      <c r="D12">
        <f t="shared" si="1"/>
        <v>0.139517096098848</v>
      </c>
      <c r="E12">
        <f t="shared" si="3"/>
        <v>0.120052075994993</v>
      </c>
      <c r="F12">
        <f t="shared" si="4"/>
        <v>1112.21871818129</v>
      </c>
      <c r="G12">
        <f t="shared" si="6"/>
        <v>0.0549329033495763</v>
      </c>
      <c r="H12">
        <f t="shared" si="5"/>
        <v>0.0472688241939647</v>
      </c>
      <c r="I12">
        <f t="shared" si="2"/>
        <v>2.14370525152071</v>
      </c>
      <c r="K12" s="14">
        <f>5*K8/SQRT(K11)</f>
        <v>8.13479473810652</v>
      </c>
      <c r="L12" s="14" t="s">
        <v>26</v>
      </c>
      <c r="M12" s="15" t="s">
        <v>18</v>
      </c>
    </row>
    <row r="13" spans="1:13">
      <c r="A13">
        <v>4.883654</v>
      </c>
      <c r="B13">
        <v>3.267645</v>
      </c>
      <c r="C13">
        <f t="shared" si="0"/>
        <v>0.899110326422412</v>
      </c>
      <c r="D13">
        <f t="shared" si="1"/>
        <v>0.100889673577588</v>
      </c>
      <c r="E13">
        <f t="shared" si="3"/>
        <v>0.0907109473429958</v>
      </c>
      <c r="F13">
        <f t="shared" si="4"/>
        <v>1199.23709701918</v>
      </c>
      <c r="G13">
        <f t="shared" si="6"/>
        <v>0.0357517691773219</v>
      </c>
      <c r="H13">
        <f t="shared" si="5"/>
        <v>0.0321447848552007</v>
      </c>
      <c r="I13">
        <f t="shared" si="2"/>
        <v>2.3114256401855</v>
      </c>
      <c r="K13" s="14">
        <f>1.72*K8/SQRT(K11)</f>
        <v>2.79836938990864</v>
      </c>
      <c r="L13" s="14" t="s">
        <v>27</v>
      </c>
      <c r="M13" s="15" t="s">
        <v>18</v>
      </c>
    </row>
    <row r="14" spans="1:13">
      <c r="A14">
        <v>5.27739</v>
      </c>
      <c r="B14">
        <v>3.393138</v>
      </c>
      <c r="C14">
        <f t="shared" si="0"/>
        <v>0.933640409155918</v>
      </c>
      <c r="D14">
        <f t="shared" si="1"/>
        <v>0.0663595908440818</v>
      </c>
      <c r="E14">
        <f t="shared" si="3"/>
        <v>0.0619559955470879</v>
      </c>
      <c r="F14">
        <f t="shared" si="4"/>
        <v>1295.92347521714</v>
      </c>
      <c r="G14">
        <f t="shared" si="6"/>
        <v>0.0261281598605854</v>
      </c>
      <c r="H14">
        <f t="shared" si="5"/>
        <v>0.0243943058627282</v>
      </c>
      <c r="I14">
        <f t="shared" si="2"/>
        <v>2.49778026028431</v>
      </c>
      <c r="K14" s="14">
        <f>0.664*K8/SQRT(K11)</f>
        <v>1.08030074122055</v>
      </c>
      <c r="L14" s="14" t="s">
        <v>28</v>
      </c>
      <c r="M14" s="15" t="s">
        <v>18</v>
      </c>
    </row>
    <row r="15" spans="1:13">
      <c r="A15">
        <v>5.631754</v>
      </c>
      <c r="B15">
        <v>3.497366</v>
      </c>
      <c r="C15">
        <f t="shared" si="0"/>
        <v>0.962319311271159</v>
      </c>
      <c r="D15">
        <f t="shared" si="1"/>
        <v>0.0376806887288412</v>
      </c>
      <c r="E15">
        <f t="shared" si="3"/>
        <v>0.0362608544257614</v>
      </c>
      <c r="F15">
        <f t="shared" si="4"/>
        <v>1382.94160849359</v>
      </c>
      <c r="G15">
        <f t="shared" si="6"/>
        <v>0.0133526795807071</v>
      </c>
      <c r="H15">
        <f t="shared" si="5"/>
        <v>0.0128495414177305</v>
      </c>
      <c r="I15">
        <f t="shared" si="2"/>
        <v>2.6655001756507</v>
      </c>
      <c r="K15" s="14">
        <f>K13/K14</f>
        <v>2.59036144578313</v>
      </c>
      <c r="L15" s="14" t="s">
        <v>29</v>
      </c>
      <c r="M15" s="15"/>
    </row>
    <row r="16" spans="1:13">
      <c r="A16">
        <v>6.025492</v>
      </c>
      <c r="B16">
        <v>3.587063</v>
      </c>
      <c r="C16">
        <f t="shared" si="0"/>
        <v>0.986999929560205</v>
      </c>
      <c r="D16">
        <f t="shared" si="1"/>
        <v>0.0130000704397948</v>
      </c>
      <c r="E16">
        <f t="shared" si="3"/>
        <v>0.0128310686083552</v>
      </c>
      <c r="F16">
        <f t="shared" si="4"/>
        <v>1479.62847781442</v>
      </c>
      <c r="G16">
        <f t="shared" si="6"/>
        <v>0.00511862173482392</v>
      </c>
      <c r="H16">
        <f t="shared" si="5"/>
        <v>0.00505207929171654</v>
      </c>
      <c r="I16">
        <f t="shared" si="2"/>
        <v>2.85185574234632</v>
      </c>
      <c r="K16" s="14">
        <f>0.664/SQRT(K11)</f>
        <v>0.0016620011403393</v>
      </c>
      <c r="L16" s="14" t="s">
        <v>30</v>
      </c>
      <c r="M16" s="15"/>
    </row>
    <row r="17" spans="1:9">
      <c r="A17">
        <v>6.379856</v>
      </c>
      <c r="B17">
        <v>3.664312</v>
      </c>
      <c r="C17">
        <f t="shared" si="0"/>
        <v>1.00825541282286</v>
      </c>
      <c r="D17">
        <f t="shared" si="1"/>
        <v>-0.00825541282286202</v>
      </c>
      <c r="E17">
        <f t="shared" si="3"/>
        <v>-0.00832356466373789</v>
      </c>
      <c r="F17">
        <f t="shared" si="4"/>
        <v>1566.64661109088</v>
      </c>
      <c r="G17">
        <f t="shared" si="6"/>
        <v>-0.00292542110956068</v>
      </c>
      <c r="H17">
        <f t="shared" si="5"/>
        <v>-0.00294957166850082</v>
      </c>
      <c r="I17">
        <f t="shared" si="2"/>
        <v>3.0195756577127</v>
      </c>
    </row>
    <row r="18" spans="1:9">
      <c r="A18">
        <v>6.773594</v>
      </c>
      <c r="B18">
        <v>3.738724</v>
      </c>
      <c r="C18">
        <f t="shared" si="0"/>
        <v>1.02873028007734</v>
      </c>
      <c r="D18">
        <f t="shared" si="1"/>
        <v>-0.0287302800773357</v>
      </c>
      <c r="E18">
        <f t="shared" si="3"/>
        <v>-0.0295557090706578</v>
      </c>
      <c r="F18">
        <f t="shared" si="4"/>
        <v>1663.33348041171</v>
      </c>
      <c r="G18">
        <f t="shared" si="6"/>
        <v>-0.01131220301709</v>
      </c>
      <c r="H18">
        <f t="shared" si="5"/>
        <v>-0.0116372057780627</v>
      </c>
      <c r="I18">
        <f t="shared" si="2"/>
        <v>3.20593122440833</v>
      </c>
    </row>
    <row r="19" spans="1:9">
      <c r="A19">
        <v>7.127958</v>
      </c>
      <c r="B19">
        <v>3.788472</v>
      </c>
      <c r="C19">
        <f t="shared" si="0"/>
        <v>1.04241871334315</v>
      </c>
      <c r="D19">
        <f t="shared" si="1"/>
        <v>-0.0424187133431473</v>
      </c>
      <c r="E19">
        <f t="shared" si="3"/>
        <v>-0.0442180605848354</v>
      </c>
      <c r="F19">
        <f t="shared" si="4"/>
        <v>1750.35161368817</v>
      </c>
      <c r="G19">
        <f t="shared" si="6"/>
        <v>-0.015031664935131</v>
      </c>
      <c r="H19">
        <f t="shared" si="5"/>
        <v>-0.0156692888210846</v>
      </c>
      <c r="I19">
        <f t="shared" si="2"/>
        <v>3.37365113977471</v>
      </c>
    </row>
    <row r="20" spans="1:9">
      <c r="A20">
        <v>7.521697</v>
      </c>
      <c r="B20">
        <v>3.814103</v>
      </c>
      <c r="C20">
        <f t="shared" si="0"/>
        <v>1.04947122265078</v>
      </c>
      <c r="D20">
        <f t="shared" si="1"/>
        <v>-0.0494712226507779</v>
      </c>
      <c r="E20">
        <f t="shared" si="3"/>
        <v>-0.0519186245213407</v>
      </c>
      <c r="F20">
        <f t="shared" si="4"/>
        <v>1847.03872857043</v>
      </c>
      <c r="G20">
        <f t="shared" si="6"/>
        <v>-0.0194787497352946</v>
      </c>
      <c r="H20">
        <f t="shared" si="5"/>
        <v>-0.0204423873004082</v>
      </c>
      <c r="I20">
        <f t="shared" si="2"/>
        <v>3.56000717976874</v>
      </c>
    </row>
    <row r="21" spans="1:9">
      <c r="A21">
        <v>7.876061</v>
      </c>
      <c r="B21">
        <v>3.837452</v>
      </c>
      <c r="C21">
        <f t="shared" si="0"/>
        <v>1.0558958272243</v>
      </c>
      <c r="D21">
        <f t="shared" si="1"/>
        <v>-0.0558958272242969</v>
      </c>
      <c r="E21">
        <f t="shared" si="3"/>
        <v>-0.0590201707253853</v>
      </c>
      <c r="F21">
        <f t="shared" si="4"/>
        <v>1934.05686184689</v>
      </c>
      <c r="G21">
        <f t="shared" si="6"/>
        <v>-0.0198074689185108</v>
      </c>
      <c r="H21">
        <f t="shared" si="5"/>
        <v>-0.0209146237789305</v>
      </c>
      <c r="I21">
        <f t="shared" si="2"/>
        <v>3.72772709513512</v>
      </c>
    </row>
    <row r="22" spans="1:9">
      <c r="A22">
        <v>8.2698</v>
      </c>
      <c r="B22">
        <v>3.856621</v>
      </c>
      <c r="C22">
        <f t="shared" si="0"/>
        <v>1.06117028202192</v>
      </c>
      <c r="D22">
        <f t="shared" si="1"/>
        <v>-0.0611702820219238</v>
      </c>
      <c r="E22">
        <f t="shared" si="3"/>
        <v>-0.0649120854245654</v>
      </c>
      <c r="F22">
        <f t="shared" si="4"/>
        <v>2030.74397672915</v>
      </c>
      <c r="G22">
        <f t="shared" si="6"/>
        <v>-0.0240851256730302</v>
      </c>
      <c r="H22">
        <f t="shared" si="5"/>
        <v>-0.025558419602983</v>
      </c>
      <c r="I22">
        <f t="shared" si="2"/>
        <v>3.91408313512915</v>
      </c>
    </row>
    <row r="23" spans="1:9">
      <c r="A23">
        <v>8.624166</v>
      </c>
      <c r="B23">
        <v>3.868009</v>
      </c>
      <c r="C23">
        <f t="shared" si="0"/>
        <v>1.06430375227261</v>
      </c>
      <c r="D23">
        <f t="shared" si="1"/>
        <v>-0.0643037522726084</v>
      </c>
      <c r="E23">
        <f t="shared" si="3"/>
        <v>-0.0684387248289454</v>
      </c>
      <c r="F23">
        <f t="shared" si="4"/>
        <v>2117.76260112849</v>
      </c>
      <c r="G23">
        <f t="shared" si="6"/>
        <v>-0.0227870634778352</v>
      </c>
      <c r="H23">
        <f t="shared" si="5"/>
        <v>-0.0242523571627341</v>
      </c>
      <c r="I23">
        <f t="shared" si="2"/>
        <v>4.08180399709234</v>
      </c>
    </row>
    <row r="24" spans="1:9">
      <c r="A24">
        <v>9.017904</v>
      </c>
      <c r="B24">
        <v>3.873132</v>
      </c>
      <c r="C24">
        <f t="shared" si="0"/>
        <v>1.0657133736367</v>
      </c>
      <c r="D24">
        <f t="shared" si="1"/>
        <v>-0.0657133736366984</v>
      </c>
      <c r="E24">
        <f t="shared" si="3"/>
        <v>-0.0700316211114147</v>
      </c>
      <c r="F24">
        <f t="shared" si="4"/>
        <v>2214.44947044932</v>
      </c>
      <c r="G24">
        <f t="shared" si="6"/>
        <v>-0.0258738523089663</v>
      </c>
      <c r="H24">
        <f t="shared" si="5"/>
        <v>-0.0275741104331661</v>
      </c>
      <c r="I24">
        <f t="shared" si="2"/>
        <v>4.26815956378796</v>
      </c>
    </row>
    <row r="25" spans="1:9">
      <c r="A25">
        <v>9.37227</v>
      </c>
      <c r="B25">
        <v>3.876765</v>
      </c>
      <c r="C25">
        <f t="shared" si="0"/>
        <v>1.06671301338211</v>
      </c>
      <c r="D25">
        <f t="shared" si="1"/>
        <v>-0.0667130133821092</v>
      </c>
      <c r="E25">
        <f t="shared" si="3"/>
        <v>-0.0711636395366307</v>
      </c>
      <c r="F25">
        <f t="shared" si="4"/>
        <v>2301.46809484865</v>
      </c>
      <c r="G25">
        <f t="shared" si="6"/>
        <v>-0.0236408237001646</v>
      </c>
      <c r="H25">
        <f t="shared" si="5"/>
        <v>-0.0252179742880377</v>
      </c>
      <c r="I25">
        <f t="shared" si="2"/>
        <v>4.43588042575115</v>
      </c>
    </row>
    <row r="26" spans="1:9">
      <c r="A26">
        <v>9.766009</v>
      </c>
      <c r="B26">
        <v>3.879347</v>
      </c>
      <c r="C26">
        <f t="shared" si="0"/>
        <v>1.06742346475085</v>
      </c>
      <c r="D26">
        <f t="shared" si="1"/>
        <v>-0.0674234647508543</v>
      </c>
      <c r="E26">
        <f t="shared" si="3"/>
        <v>-0.0719693883498639</v>
      </c>
      <c r="F26">
        <f t="shared" si="4"/>
        <v>2398.15520973091</v>
      </c>
      <c r="G26">
        <f t="shared" si="6"/>
        <v>-0.0265472475875366</v>
      </c>
      <c r="H26">
        <f t="shared" si="5"/>
        <v>-0.0283371549994871</v>
      </c>
      <c r="I26">
        <f t="shared" si="2"/>
        <v>4.62223646574518</v>
      </c>
    </row>
    <row r="27" spans="1:9">
      <c r="A27">
        <v>10.120375</v>
      </c>
      <c r="B27">
        <v>3.880307</v>
      </c>
      <c r="C27">
        <f t="shared" si="0"/>
        <v>1.06768761398168</v>
      </c>
      <c r="D27">
        <f t="shared" si="1"/>
        <v>-0.0676876139816811</v>
      </c>
      <c r="E27">
        <f t="shared" si="3"/>
        <v>-0.0722692270682142</v>
      </c>
      <c r="F27">
        <f t="shared" si="4"/>
        <v>2485.17383413025</v>
      </c>
      <c r="G27">
        <f t="shared" si="6"/>
        <v>-0.0239861890162323</v>
      </c>
      <c r="H27">
        <f t="shared" si="5"/>
        <v>-0.0256097569192547</v>
      </c>
      <c r="I27">
        <f t="shared" si="2"/>
        <v>4.78995732770837</v>
      </c>
    </row>
    <row r="28" spans="1:9">
      <c r="A28">
        <v>10.514113</v>
      </c>
      <c r="B28">
        <v>3.881113</v>
      </c>
      <c r="C28">
        <f t="shared" si="0"/>
        <v>1.0679093892734</v>
      </c>
      <c r="D28">
        <f t="shared" si="1"/>
        <v>-0.0679093892733962</v>
      </c>
      <c r="E28">
        <f t="shared" si="3"/>
        <v>-0.0725210744248818</v>
      </c>
      <c r="F28">
        <f t="shared" si="4"/>
        <v>2581.86070345108</v>
      </c>
      <c r="G28">
        <f t="shared" si="6"/>
        <v>-0.0267385071137285</v>
      </c>
      <c r="H28">
        <f t="shared" si="5"/>
        <v>-0.0285543028019042</v>
      </c>
      <c r="I28">
        <f t="shared" si="2"/>
        <v>4.97631289440399</v>
      </c>
    </row>
    <row r="29" spans="1:9">
      <c r="A29">
        <v>10.868479</v>
      </c>
      <c r="B29">
        <v>3.881596</v>
      </c>
      <c r="C29">
        <f t="shared" si="0"/>
        <v>1.06804228935516</v>
      </c>
      <c r="D29">
        <f t="shared" si="1"/>
        <v>-0.068042289355156</v>
      </c>
      <c r="E29">
        <f t="shared" si="3"/>
        <v>-0.0726720424958468</v>
      </c>
      <c r="F29">
        <f t="shared" si="4"/>
        <v>2668.87932785041</v>
      </c>
      <c r="G29">
        <f t="shared" si="6"/>
        <v>-0.0241118739096293</v>
      </c>
      <c r="H29">
        <f t="shared" si="5"/>
        <v>-0.0257525010110833</v>
      </c>
      <c r="I29">
        <f t="shared" si="2"/>
        <v>5.14403375636718</v>
      </c>
    </row>
    <row r="30" spans="1:9">
      <c r="A30">
        <v>11.262218</v>
      </c>
      <c r="B30">
        <v>3.882735</v>
      </c>
      <c r="C30">
        <f t="shared" si="0"/>
        <v>1.06835569141131</v>
      </c>
      <c r="D30">
        <f t="shared" si="1"/>
        <v>-0.0683556914113141</v>
      </c>
      <c r="E30">
        <f t="shared" si="3"/>
        <v>-0.0730281919596329</v>
      </c>
      <c r="F30">
        <f t="shared" si="4"/>
        <v>2765.56644273267</v>
      </c>
      <c r="G30">
        <f t="shared" si="6"/>
        <v>-0.0269143015805994</v>
      </c>
      <c r="H30">
        <f t="shared" si="5"/>
        <v>-0.0287540472739939</v>
      </c>
      <c r="I30">
        <f t="shared" si="2"/>
        <v>5.33038979636121</v>
      </c>
    </row>
    <row r="31" spans="1:9">
      <c r="A31">
        <v>11.616584</v>
      </c>
      <c r="B31">
        <v>3.882853</v>
      </c>
      <c r="C31">
        <f t="shared" si="0"/>
        <v>1.06838815975427</v>
      </c>
      <c r="D31">
        <f t="shared" si="1"/>
        <v>-0.0683881597542699</v>
      </c>
      <c r="E31">
        <f t="shared" si="3"/>
        <v>-0.0730651001488455</v>
      </c>
      <c r="F31">
        <f t="shared" si="4"/>
        <v>2852.58506713201</v>
      </c>
      <c r="G31">
        <f t="shared" si="6"/>
        <v>-0.0242344386194815</v>
      </c>
      <c r="H31">
        <f t="shared" si="5"/>
        <v>-0.0258917872793457</v>
      </c>
      <c r="I31">
        <f t="shared" si="2"/>
        <v>5.4981106583244</v>
      </c>
    </row>
    <row r="32" spans="1:9">
      <c r="A32">
        <v>12.010323</v>
      </c>
      <c r="B32">
        <v>3.882706</v>
      </c>
      <c r="C32">
        <f t="shared" si="0"/>
        <v>1.0683477119033</v>
      </c>
      <c r="D32">
        <f t="shared" si="1"/>
        <v>-0.0683477119032998</v>
      </c>
      <c r="E32">
        <f t="shared" si="3"/>
        <v>-0.0730191216257163</v>
      </c>
      <c r="F32">
        <f t="shared" si="4"/>
        <v>2949.27218201427</v>
      </c>
      <c r="G32">
        <f t="shared" si="6"/>
        <v>-0.0269111597370934</v>
      </c>
      <c r="H32">
        <f t="shared" si="5"/>
        <v>-0.0287504759297879</v>
      </c>
      <c r="I32">
        <f t="shared" si="2"/>
        <v>5.68446669831843</v>
      </c>
    </row>
    <row r="33" spans="1:9">
      <c r="A33">
        <v>12.364688</v>
      </c>
      <c r="B33">
        <v>3.881857</v>
      </c>
      <c r="C33">
        <f t="shared" si="0"/>
        <v>1.06811410492729</v>
      </c>
      <c r="D33">
        <f t="shared" si="1"/>
        <v>-0.0681141049272871</v>
      </c>
      <c r="E33">
        <f t="shared" si="3"/>
        <v>-0.0727536362173326</v>
      </c>
      <c r="F33">
        <f t="shared" si="4"/>
        <v>3036.29056085217</v>
      </c>
      <c r="G33">
        <f t="shared" si="6"/>
        <v>-0.0241372547925581</v>
      </c>
      <c r="H33">
        <f t="shared" si="5"/>
        <v>-0.025781342298155</v>
      </c>
      <c r="I33">
        <f t="shared" si="2"/>
        <v>5.85218708698321</v>
      </c>
    </row>
    <row r="34" spans="1:9">
      <c r="A34">
        <v>12.758428</v>
      </c>
      <c r="B34">
        <v>3.881084</v>
      </c>
      <c r="C34">
        <f t="shared" si="0"/>
        <v>1.06790140976538</v>
      </c>
      <c r="D34">
        <f t="shared" si="1"/>
        <v>-0.0679014097653816</v>
      </c>
      <c r="E34">
        <f t="shared" si="3"/>
        <v>-0.0725120112135079</v>
      </c>
      <c r="F34">
        <f t="shared" si="4"/>
        <v>3132.97792129587</v>
      </c>
      <c r="G34">
        <f t="shared" si="6"/>
        <v>-0.0267355010810214</v>
      </c>
      <c r="H34">
        <f t="shared" si="5"/>
        <v>-0.0285508792952067</v>
      </c>
      <c r="I34">
        <f t="shared" si="2"/>
        <v>6.03854360027565</v>
      </c>
    </row>
    <row r="35" spans="1:9">
      <c r="A35">
        <v>13.112793</v>
      </c>
      <c r="B35">
        <v>3.880485</v>
      </c>
      <c r="C35">
        <f t="shared" ref="C35:C66" si="7">B35/K$1</f>
        <v>1.06773659165156</v>
      </c>
      <c r="D35">
        <f t="shared" ref="D35:D66" si="8">1-C35</f>
        <v>-0.0677365916515638</v>
      </c>
      <c r="E35">
        <f t="shared" ref="E35:E66" si="9">C35*D35</f>
        <v>-0.0723248375001345</v>
      </c>
      <c r="F35">
        <f t="shared" ref="F35:F66" si="10">(A35*POWER(10,-3)*K$1)/K$2</f>
        <v>3219.99630013377</v>
      </c>
      <c r="G35">
        <f t="shared" si="6"/>
        <v>-0.0240034773006064</v>
      </c>
      <c r="H35">
        <f t="shared" si="5"/>
        <v>-0.0256293910407351</v>
      </c>
      <c r="I35">
        <f t="shared" ref="I35:I66" si="11">A35/K$5</f>
        <v>6.20626398894043</v>
      </c>
    </row>
    <row r="36" spans="1:9">
      <c r="A36">
        <v>13.506532</v>
      </c>
      <c r="B36">
        <v>3.881256</v>
      </c>
      <c r="C36">
        <f t="shared" si="7"/>
        <v>1.06794873650257</v>
      </c>
      <c r="D36">
        <f t="shared" si="8"/>
        <v>-0.0679487365025715</v>
      </c>
      <c r="E36">
        <f t="shared" si="9"/>
        <v>-0.0725657672948674</v>
      </c>
      <c r="F36">
        <f t="shared" si="10"/>
        <v>3316.68341501603</v>
      </c>
      <c r="G36">
        <f t="shared" ref="G36:G67" si="12">D36*(A36-A35)</f>
        <v>-0.026754067561786</v>
      </c>
      <c r="H36">
        <f t="shared" ref="H36:H67" si="13">E36*(A36-A35)</f>
        <v>-0.0285719726489138</v>
      </c>
      <c r="I36">
        <f t="shared" si="11"/>
        <v>6.39262002893446</v>
      </c>
    </row>
    <row r="37" spans="1:9">
      <c r="A37">
        <v>13.860896</v>
      </c>
      <c r="B37">
        <v>3.88189</v>
      </c>
      <c r="C37">
        <f t="shared" si="7"/>
        <v>1.0681231850571</v>
      </c>
      <c r="D37">
        <f t="shared" si="8"/>
        <v>-0.0681231850570967</v>
      </c>
      <c r="E37">
        <f t="shared" si="9"/>
        <v>-0.0727639533994201</v>
      </c>
      <c r="F37">
        <f t="shared" si="10"/>
        <v>3403.70154829249</v>
      </c>
      <c r="G37">
        <f t="shared" si="12"/>
        <v>-0.024140404349573</v>
      </c>
      <c r="H37">
        <f t="shared" si="13"/>
        <v>-0.0257849255824321</v>
      </c>
      <c r="I37">
        <f t="shared" si="11"/>
        <v>6.56033994430084</v>
      </c>
    </row>
    <row r="38" spans="1:9">
      <c r="A38">
        <v>14.254635</v>
      </c>
      <c r="B38">
        <v>3.882532</v>
      </c>
      <c r="C38">
        <f t="shared" si="7"/>
        <v>1.06829983485521</v>
      </c>
      <c r="D38">
        <f t="shared" si="8"/>
        <v>-0.0682998348552122</v>
      </c>
      <c r="E38">
        <f t="shared" si="9"/>
        <v>-0.0729647022964614</v>
      </c>
      <c r="F38">
        <f t="shared" si="10"/>
        <v>3500.38866317476</v>
      </c>
      <c r="G38">
        <f t="shared" si="12"/>
        <v>-0.0268923086760564</v>
      </c>
      <c r="H38">
        <f t="shared" si="13"/>
        <v>-0.0287290489175064</v>
      </c>
      <c r="I38">
        <f t="shared" si="11"/>
        <v>6.74669598429487</v>
      </c>
    </row>
    <row r="39" spans="1:9">
      <c r="A39">
        <v>14.608999</v>
      </c>
      <c r="B39">
        <v>3.882704</v>
      </c>
      <c r="C39">
        <f t="shared" si="7"/>
        <v>1.0683471615924</v>
      </c>
      <c r="D39">
        <f t="shared" si="8"/>
        <v>-0.0683471615924021</v>
      </c>
      <c r="E39">
        <f t="shared" si="9"/>
        <v>-0.07301849609014</v>
      </c>
      <c r="F39">
        <f t="shared" si="10"/>
        <v>3587.40679645121</v>
      </c>
      <c r="G39">
        <f t="shared" si="12"/>
        <v>-0.02421977357053</v>
      </c>
      <c r="H39">
        <f t="shared" si="13"/>
        <v>-0.0258751263484864</v>
      </c>
      <c r="I39">
        <f t="shared" si="11"/>
        <v>6.91441589966125</v>
      </c>
    </row>
    <row r="40" spans="1:9">
      <c r="A40">
        <v>15.002738</v>
      </c>
      <c r="B40">
        <v>3.882141</v>
      </c>
      <c r="C40">
        <f t="shared" si="7"/>
        <v>1.06819224907474</v>
      </c>
      <c r="D40">
        <f t="shared" si="8"/>
        <v>-0.06819224907474</v>
      </c>
      <c r="E40">
        <f t="shared" si="9"/>
        <v>-0.0728424319086114</v>
      </c>
      <c r="F40">
        <f t="shared" si="10"/>
        <v>3684.09391133348</v>
      </c>
      <c r="G40">
        <f t="shared" si="12"/>
        <v>-0.026849947958439</v>
      </c>
      <c r="H40">
        <f t="shared" si="13"/>
        <v>-0.0286809062972647</v>
      </c>
      <c r="I40">
        <f t="shared" si="11"/>
        <v>7.10077193965528</v>
      </c>
    </row>
    <row r="41" spans="1:9">
      <c r="A41">
        <v>15.357102</v>
      </c>
      <c r="B41">
        <v>3.882063</v>
      </c>
      <c r="C41">
        <f t="shared" si="7"/>
        <v>1.06817078694974</v>
      </c>
      <c r="D41">
        <f t="shared" si="8"/>
        <v>-0.0681707869497354</v>
      </c>
      <c r="E41">
        <f t="shared" si="9"/>
        <v>-0.0728180431430817</v>
      </c>
      <c r="F41">
        <f t="shared" si="10"/>
        <v>3771.11204460994</v>
      </c>
      <c r="G41">
        <f t="shared" si="12"/>
        <v>-0.024157272746656</v>
      </c>
      <c r="H41">
        <f t="shared" si="13"/>
        <v>-0.0258040930403549</v>
      </c>
      <c r="I41">
        <f t="shared" si="11"/>
        <v>7.26849185502166</v>
      </c>
    </row>
    <row r="42" spans="1:9">
      <c r="A42">
        <v>15.711466</v>
      </c>
      <c r="B42">
        <v>3.882416</v>
      </c>
      <c r="C42">
        <f t="shared" si="7"/>
        <v>1.06826791682315</v>
      </c>
      <c r="D42">
        <f t="shared" si="8"/>
        <v>-0.0682679168231541</v>
      </c>
      <c r="E42">
        <f t="shared" si="9"/>
        <v>-0.0729284252905272</v>
      </c>
      <c r="F42">
        <f t="shared" si="10"/>
        <v>3858.13017788639</v>
      </c>
      <c r="G42">
        <f t="shared" si="12"/>
        <v>-0.0241916920771202</v>
      </c>
      <c r="H42">
        <f t="shared" si="13"/>
        <v>-0.0258432084996524</v>
      </c>
      <c r="I42">
        <f t="shared" si="11"/>
        <v>7.43621177038804</v>
      </c>
    </row>
    <row r="43" spans="1:9">
      <c r="A43">
        <v>16.105204</v>
      </c>
      <c r="B43">
        <v>3.883125</v>
      </c>
      <c r="C43">
        <f t="shared" si="7"/>
        <v>1.06846300203634</v>
      </c>
      <c r="D43">
        <f t="shared" si="8"/>
        <v>-0.0684630020363377</v>
      </c>
      <c r="E43">
        <f t="shared" si="9"/>
        <v>-0.0731501846841653</v>
      </c>
      <c r="F43">
        <f t="shared" si="10"/>
        <v>3954.81704720722</v>
      </c>
      <c r="G43">
        <f t="shared" si="12"/>
        <v>-0.0269564854957836</v>
      </c>
      <c r="H43">
        <f t="shared" si="13"/>
        <v>-0.0288020074171739</v>
      </c>
      <c r="I43">
        <f t="shared" si="11"/>
        <v>7.62256733708367</v>
      </c>
    </row>
    <row r="44" spans="1:9">
      <c r="A44">
        <v>16.459568</v>
      </c>
      <c r="B44">
        <v>3.883169</v>
      </c>
      <c r="C44">
        <f t="shared" si="7"/>
        <v>1.06847510887608</v>
      </c>
      <c r="D44">
        <f t="shared" si="8"/>
        <v>-0.068475108876084</v>
      </c>
      <c r="E44">
        <f t="shared" si="9"/>
        <v>-0.0731639494116755</v>
      </c>
      <c r="F44">
        <f t="shared" si="10"/>
        <v>4041.83518048368</v>
      </c>
      <c r="G44">
        <f t="shared" si="12"/>
        <v>-0.0242651134817647</v>
      </c>
      <c r="H44">
        <f t="shared" si="13"/>
        <v>-0.025926669769319</v>
      </c>
      <c r="I44">
        <f t="shared" si="11"/>
        <v>7.79028725245005</v>
      </c>
    </row>
    <row r="45" spans="1:9">
      <c r="A45">
        <v>16.853306</v>
      </c>
      <c r="B45">
        <v>3.882752</v>
      </c>
      <c r="C45">
        <f t="shared" si="7"/>
        <v>1.06836036905394</v>
      </c>
      <c r="D45">
        <f t="shared" si="8"/>
        <v>-0.0683603690539434</v>
      </c>
      <c r="E45">
        <f t="shared" si="9"/>
        <v>-0.0730335091111347</v>
      </c>
      <c r="F45">
        <f t="shared" si="10"/>
        <v>4138.52204980451</v>
      </c>
      <c r="G45">
        <f t="shared" si="12"/>
        <v>-0.0269160749905615</v>
      </c>
      <c r="H45">
        <f t="shared" si="13"/>
        <v>-0.0287560678103999</v>
      </c>
      <c r="I45">
        <f t="shared" si="11"/>
        <v>7.97664281914568</v>
      </c>
    </row>
    <row r="46" spans="1:9">
      <c r="A46">
        <v>17.207668</v>
      </c>
      <c r="B46">
        <v>3.882991</v>
      </c>
      <c r="C46">
        <f t="shared" si="7"/>
        <v>1.0684261312062</v>
      </c>
      <c r="D46">
        <f t="shared" si="8"/>
        <v>-0.0684261312062016</v>
      </c>
      <c r="E46">
        <f t="shared" si="9"/>
        <v>-0.0731082666380499</v>
      </c>
      <c r="F46">
        <f t="shared" si="10"/>
        <v>4225.53969195809</v>
      </c>
      <c r="G46">
        <f t="shared" si="12"/>
        <v>-0.0242476207064921</v>
      </c>
      <c r="H46">
        <f t="shared" si="13"/>
        <v>-0.0259067915823928</v>
      </c>
      <c r="I46">
        <f t="shared" si="11"/>
        <v>8.14436178791525</v>
      </c>
    </row>
    <row r="47" spans="1:9">
      <c r="A47">
        <v>17.601404</v>
      </c>
      <c r="B47">
        <v>3.883017</v>
      </c>
      <c r="C47">
        <f t="shared" si="7"/>
        <v>1.06843328524787</v>
      </c>
      <c r="D47">
        <f t="shared" si="8"/>
        <v>-0.0684332852478697</v>
      </c>
      <c r="E47">
        <f t="shared" si="9"/>
        <v>-0.073116399777686</v>
      </c>
      <c r="F47">
        <f t="shared" si="10"/>
        <v>4322.22607015604</v>
      </c>
      <c r="G47">
        <f t="shared" si="12"/>
        <v>-0.026944648000355</v>
      </c>
      <c r="H47">
        <f t="shared" si="13"/>
        <v>-0.0287885587828668</v>
      </c>
      <c r="I47">
        <f t="shared" si="11"/>
        <v>8.33071640801407</v>
      </c>
    </row>
    <row r="48" spans="1:9">
      <c r="A48">
        <v>17.955769</v>
      </c>
      <c r="B48">
        <v>3.883629</v>
      </c>
      <c r="C48">
        <f t="shared" si="7"/>
        <v>1.06860168038252</v>
      </c>
      <c r="D48">
        <f t="shared" si="8"/>
        <v>-0.0686016803825218</v>
      </c>
      <c r="E48">
        <f t="shared" si="9"/>
        <v>-0.0733078709338275</v>
      </c>
      <c r="F48">
        <f t="shared" si="10"/>
        <v>4409.24444899394</v>
      </c>
      <c r="G48">
        <f t="shared" si="12"/>
        <v>-0.0243100344687524</v>
      </c>
      <c r="H48">
        <f t="shared" si="13"/>
        <v>-0.0259777436834659</v>
      </c>
      <c r="I48">
        <f t="shared" si="11"/>
        <v>8.49843679667886</v>
      </c>
    </row>
    <row r="49" spans="1:9">
      <c r="A49">
        <v>18.349503</v>
      </c>
      <c r="B49">
        <v>3.882645</v>
      </c>
      <c r="C49">
        <f t="shared" si="7"/>
        <v>1.06833092742092</v>
      </c>
      <c r="D49">
        <f t="shared" si="8"/>
        <v>-0.0683309274209243</v>
      </c>
      <c r="E49">
        <f t="shared" si="9"/>
        <v>-0.0730000430631279</v>
      </c>
      <c r="F49">
        <f t="shared" si="10"/>
        <v>4505.93033606902</v>
      </c>
      <c r="G49">
        <f t="shared" si="12"/>
        <v>-0.0269042093771501</v>
      </c>
      <c r="H49">
        <f t="shared" si="13"/>
        <v>-0.0287425989554175</v>
      </c>
      <c r="I49">
        <f t="shared" si="11"/>
        <v>8.68479047018087</v>
      </c>
    </row>
    <row r="50" spans="1:9">
      <c r="A50">
        <v>18.703865</v>
      </c>
      <c r="B50">
        <v>3.88279</v>
      </c>
      <c r="C50">
        <f t="shared" si="7"/>
        <v>1.068370824961</v>
      </c>
      <c r="D50">
        <f t="shared" si="8"/>
        <v>-0.0683708249609971</v>
      </c>
      <c r="E50">
        <f t="shared" si="9"/>
        <v>-0.0730453946668444</v>
      </c>
      <c r="F50">
        <f t="shared" si="10"/>
        <v>4592.9479782226</v>
      </c>
      <c r="G50">
        <f t="shared" si="12"/>
        <v>-0.024228022274829</v>
      </c>
      <c r="H50">
        <f t="shared" si="13"/>
        <v>-0.0258845121449325</v>
      </c>
      <c r="I50">
        <f t="shared" si="11"/>
        <v>8.85250943895045</v>
      </c>
    </row>
    <row r="51" spans="1:9">
      <c r="A51">
        <v>19.097601</v>
      </c>
      <c r="B51">
        <v>3.883158</v>
      </c>
      <c r="C51">
        <f t="shared" si="7"/>
        <v>1.06847208216615</v>
      </c>
      <c r="D51">
        <f t="shared" si="8"/>
        <v>-0.0684720821661473</v>
      </c>
      <c r="E51">
        <f t="shared" si="9"/>
        <v>-0.0731605082023149</v>
      </c>
      <c r="F51">
        <f t="shared" si="10"/>
        <v>4689.63435642055</v>
      </c>
      <c r="G51">
        <f t="shared" si="12"/>
        <v>-0.0269599237437702</v>
      </c>
      <c r="H51">
        <f t="shared" si="13"/>
        <v>-0.0288059258575467</v>
      </c>
      <c r="I51">
        <f t="shared" si="11"/>
        <v>9.03886405904926</v>
      </c>
    </row>
    <row r="52" spans="1:9">
      <c r="A52">
        <v>19.451962</v>
      </c>
      <c r="B52">
        <v>3.884452</v>
      </c>
      <c r="C52">
        <f t="shared" si="7"/>
        <v>1.06882813331687</v>
      </c>
      <c r="D52">
        <f t="shared" si="8"/>
        <v>-0.0688281333168661</v>
      </c>
      <c r="E52">
        <f t="shared" si="9"/>
        <v>-0.0735654452527504</v>
      </c>
      <c r="F52">
        <f t="shared" si="10"/>
        <v>4776.6517530127</v>
      </c>
      <c r="G52">
        <f t="shared" si="12"/>
        <v>-0.024390006150298</v>
      </c>
      <c r="H52">
        <f t="shared" si="13"/>
        <v>-0.0260687247452099</v>
      </c>
      <c r="I52">
        <f t="shared" si="11"/>
        <v>9.20658255452044</v>
      </c>
    </row>
    <row r="53" spans="1:9">
      <c r="A53">
        <v>19.845696</v>
      </c>
      <c r="B53">
        <v>3.884935</v>
      </c>
      <c r="C53">
        <f t="shared" si="7"/>
        <v>1.06896103339863</v>
      </c>
      <c r="D53">
        <f t="shared" si="8"/>
        <v>-0.0689610333986259</v>
      </c>
      <c r="E53">
        <f t="shared" si="9"/>
        <v>-0.0737166575260323</v>
      </c>
      <c r="F53">
        <f t="shared" si="10"/>
        <v>4873.33764008777</v>
      </c>
      <c r="G53">
        <f t="shared" si="12"/>
        <v>-0.0271523035241745</v>
      </c>
      <c r="H53">
        <f t="shared" si="13"/>
        <v>-0.0290247544343547</v>
      </c>
      <c r="I53">
        <f t="shared" si="11"/>
        <v>9.39293622802245</v>
      </c>
    </row>
    <row r="54" spans="1:9">
      <c r="A54">
        <v>20.200056</v>
      </c>
      <c r="B54">
        <v>3.884916</v>
      </c>
      <c r="C54">
        <f t="shared" si="7"/>
        <v>1.0689558054451</v>
      </c>
      <c r="D54">
        <f t="shared" si="8"/>
        <v>-0.0689558054450992</v>
      </c>
      <c r="E54">
        <f t="shared" si="9"/>
        <v>-0.0737107085496815</v>
      </c>
      <c r="F54">
        <f t="shared" si="10"/>
        <v>4960.35479111848</v>
      </c>
      <c r="G54">
        <f t="shared" si="12"/>
        <v>-0.0244351792175253</v>
      </c>
      <c r="H54">
        <f t="shared" si="13"/>
        <v>-0.0261201266816651</v>
      </c>
      <c r="I54">
        <f t="shared" si="11"/>
        <v>9.56065425019522</v>
      </c>
    </row>
    <row r="55" spans="1:9">
      <c r="A55">
        <v>20.59379</v>
      </c>
      <c r="B55">
        <v>3.884057</v>
      </c>
      <c r="C55">
        <f t="shared" si="7"/>
        <v>1.0687194469146</v>
      </c>
      <c r="D55">
        <f t="shared" si="8"/>
        <v>-0.0687194469145989</v>
      </c>
      <c r="E55">
        <f t="shared" si="9"/>
        <v>-0.0734418092988472</v>
      </c>
      <c r="F55">
        <f t="shared" si="10"/>
        <v>5057.04067819356</v>
      </c>
      <c r="G55">
        <f t="shared" si="12"/>
        <v>-0.0270571827114726</v>
      </c>
      <c r="H55">
        <f t="shared" si="13"/>
        <v>-0.0289165373424722</v>
      </c>
      <c r="I55">
        <f t="shared" si="11"/>
        <v>9.74700792369723</v>
      </c>
    </row>
    <row r="56" spans="1:9">
      <c r="A56">
        <v>20.948151</v>
      </c>
      <c r="B56">
        <v>3.884167</v>
      </c>
      <c r="C56">
        <f t="shared" si="7"/>
        <v>1.06874971401396</v>
      </c>
      <c r="D56">
        <f t="shared" si="8"/>
        <v>-0.0687497140139646</v>
      </c>
      <c r="E56">
        <f t="shared" si="9"/>
        <v>-0.0734762371909665</v>
      </c>
      <c r="F56">
        <f t="shared" si="10"/>
        <v>5144.0580747857</v>
      </c>
      <c r="G56">
        <f t="shared" si="12"/>
        <v>-0.0243622174077026</v>
      </c>
      <c r="H56">
        <f t="shared" si="13"/>
        <v>-0.0260371128872281</v>
      </c>
      <c r="I56">
        <f t="shared" si="11"/>
        <v>9.9147264191684</v>
      </c>
    </row>
    <row r="57" spans="1:9">
      <c r="A57">
        <v>21.341883</v>
      </c>
      <c r="B57">
        <v>3.885195</v>
      </c>
      <c r="C57">
        <f t="shared" si="7"/>
        <v>1.06903257381531</v>
      </c>
      <c r="D57">
        <f t="shared" si="8"/>
        <v>-0.0690325738153084</v>
      </c>
      <c r="E57">
        <f t="shared" si="9"/>
        <v>-0.0737980700628744</v>
      </c>
      <c r="F57">
        <f t="shared" si="10"/>
        <v>5240.74347073791</v>
      </c>
      <c r="G57">
        <f t="shared" si="12"/>
        <v>-0.027180333353449</v>
      </c>
      <c r="H57">
        <f t="shared" si="13"/>
        <v>-0.0290566617219956</v>
      </c>
      <c r="I57">
        <f t="shared" si="11"/>
        <v>10.1010791460736</v>
      </c>
    </row>
    <row r="58" spans="1:9">
      <c r="A58">
        <v>21.696241</v>
      </c>
      <c r="B58">
        <v>3.885211</v>
      </c>
      <c r="C58">
        <f t="shared" si="7"/>
        <v>1.06903697630249</v>
      </c>
      <c r="D58">
        <f t="shared" si="8"/>
        <v>-0.0690369763024887</v>
      </c>
      <c r="E58">
        <f t="shared" si="9"/>
        <v>-0.0738030803994791</v>
      </c>
      <c r="F58">
        <f t="shared" si="10"/>
        <v>5327.76013064574</v>
      </c>
      <c r="G58">
        <f t="shared" si="12"/>
        <v>-0.0244638048485974</v>
      </c>
      <c r="H58">
        <f t="shared" si="13"/>
        <v>-0.0261527119641987</v>
      </c>
      <c r="I58">
        <f t="shared" si="11"/>
        <v>10.2687962216496</v>
      </c>
    </row>
    <row r="59" spans="1:9">
      <c r="A59">
        <v>22.089973</v>
      </c>
      <c r="B59">
        <v>3.884252</v>
      </c>
      <c r="C59">
        <f t="shared" si="7"/>
        <v>1.06877310222711</v>
      </c>
      <c r="D59">
        <f t="shared" si="8"/>
        <v>-0.0687731022271105</v>
      </c>
      <c r="E59">
        <f t="shared" si="9"/>
        <v>-0.0735028418170511</v>
      </c>
      <c r="F59">
        <f t="shared" si="10"/>
        <v>5424.44552659794</v>
      </c>
      <c r="G59">
        <f t="shared" si="12"/>
        <v>-0.0270781710860847</v>
      </c>
      <c r="H59">
        <f t="shared" si="13"/>
        <v>-0.0289404209143112</v>
      </c>
      <c r="I59">
        <f t="shared" si="11"/>
        <v>10.4551489485548</v>
      </c>
    </row>
    <row r="60" spans="1:9">
      <c r="A60">
        <v>22.44433</v>
      </c>
      <c r="B60">
        <v>3.882485</v>
      </c>
      <c r="C60">
        <f t="shared" si="7"/>
        <v>1.06828690254912</v>
      </c>
      <c r="D60">
        <f t="shared" si="8"/>
        <v>-0.0682869025491197</v>
      </c>
      <c r="E60">
        <f t="shared" si="9"/>
        <v>-0.0729500036088727</v>
      </c>
      <c r="F60">
        <f t="shared" si="10"/>
        <v>5511.46194094434</v>
      </c>
      <c r="G60">
        <f t="shared" si="12"/>
        <v>-0.0241979419265984</v>
      </c>
      <c r="H60">
        <f t="shared" si="13"/>
        <v>-0.0258503444288293</v>
      </c>
      <c r="I60">
        <f t="shared" si="11"/>
        <v>10.6228655508323</v>
      </c>
    </row>
    <row r="61" spans="1:9">
      <c r="A61">
        <v>22.83806</v>
      </c>
      <c r="B61">
        <v>3.881788</v>
      </c>
      <c r="C61">
        <f t="shared" si="7"/>
        <v>1.06809511920132</v>
      </c>
      <c r="D61">
        <f t="shared" si="8"/>
        <v>-0.0680951192013213</v>
      </c>
      <c r="E61">
        <f t="shared" si="9"/>
        <v>-0.0727320644603634</v>
      </c>
      <c r="F61">
        <f t="shared" si="10"/>
        <v>5608.14684577366</v>
      </c>
      <c r="G61">
        <f t="shared" si="12"/>
        <v>-0.0268110912831361</v>
      </c>
      <c r="H61">
        <f t="shared" si="13"/>
        <v>-0.0286367957399787</v>
      </c>
      <c r="I61">
        <f t="shared" si="11"/>
        <v>10.8092173311407</v>
      </c>
    </row>
    <row r="62" spans="1:9">
      <c r="A62">
        <v>23.192417</v>
      </c>
      <c r="B62">
        <v>3.882298</v>
      </c>
      <c r="C62">
        <f t="shared" si="7"/>
        <v>1.0682354484802</v>
      </c>
      <c r="D62">
        <f t="shared" si="8"/>
        <v>-0.0682354484801981</v>
      </c>
      <c r="E62">
        <f t="shared" si="9"/>
        <v>-0.0728915249094919</v>
      </c>
      <c r="F62">
        <f t="shared" si="10"/>
        <v>5695.16326012006</v>
      </c>
      <c r="G62">
        <f t="shared" si="12"/>
        <v>-0.0241797088170976</v>
      </c>
      <c r="H62">
        <f t="shared" si="13"/>
        <v>-0.0258296220923528</v>
      </c>
      <c r="I62">
        <f t="shared" si="11"/>
        <v>10.9769339334183</v>
      </c>
    </row>
    <row r="63" spans="1:9">
      <c r="A63">
        <v>23.586147</v>
      </c>
      <c r="B63">
        <v>3.8827</v>
      </c>
      <c r="C63">
        <f t="shared" si="7"/>
        <v>1.06834606097061</v>
      </c>
      <c r="D63">
        <f t="shared" si="8"/>
        <v>-0.068346060970607</v>
      </c>
      <c r="E63">
        <f t="shared" si="9"/>
        <v>-0.073017245020805</v>
      </c>
      <c r="F63">
        <f t="shared" si="10"/>
        <v>5791.84816494939</v>
      </c>
      <c r="G63">
        <f t="shared" si="12"/>
        <v>-0.0269098945859572</v>
      </c>
      <c r="H63">
        <f t="shared" si="13"/>
        <v>-0.0287490798820416</v>
      </c>
      <c r="I63">
        <f t="shared" si="11"/>
        <v>11.1632857137267</v>
      </c>
    </row>
    <row r="64" spans="1:9">
      <c r="A64">
        <v>23.940502</v>
      </c>
      <c r="B64">
        <v>3.882231</v>
      </c>
      <c r="C64">
        <f t="shared" si="7"/>
        <v>1.06821701306513</v>
      </c>
      <c r="D64">
        <f t="shared" si="8"/>
        <v>-0.0682170130651301</v>
      </c>
      <c r="E64">
        <f t="shared" si="9"/>
        <v>-0.0728705739366582</v>
      </c>
      <c r="F64">
        <f t="shared" si="10"/>
        <v>5878.8640881729</v>
      </c>
      <c r="G64">
        <f t="shared" si="12"/>
        <v>-0.024173039664694</v>
      </c>
      <c r="H64">
        <f t="shared" si="13"/>
        <v>-0.0258220522273244</v>
      </c>
      <c r="I64">
        <f t="shared" si="11"/>
        <v>11.3310013694074</v>
      </c>
    </row>
    <row r="65" spans="1:9">
      <c r="A65">
        <v>24.33423</v>
      </c>
      <c r="B65">
        <v>3.881555</v>
      </c>
      <c r="C65">
        <f t="shared" si="7"/>
        <v>1.06803100798176</v>
      </c>
      <c r="D65">
        <f t="shared" si="8"/>
        <v>-0.0680310079817561</v>
      </c>
      <c r="E65">
        <f t="shared" si="9"/>
        <v>-0.0726592260287699</v>
      </c>
      <c r="F65">
        <f t="shared" si="10"/>
        <v>5975.54850187936</v>
      </c>
      <c r="G65">
        <f t="shared" si="12"/>
        <v>-0.0267857127106411</v>
      </c>
      <c r="H65">
        <f t="shared" si="13"/>
        <v>-0.0286079717458557</v>
      </c>
      <c r="I65">
        <f t="shared" si="11"/>
        <v>11.517352203119</v>
      </c>
    </row>
    <row r="66" spans="1:9">
      <c r="A66">
        <v>24.688585</v>
      </c>
      <c r="B66">
        <v>3.88232</v>
      </c>
      <c r="C66">
        <f t="shared" si="7"/>
        <v>1.06824150190007</v>
      </c>
      <c r="D66">
        <f t="shared" si="8"/>
        <v>-0.0682415019000713</v>
      </c>
      <c r="E66">
        <f t="shared" si="9"/>
        <v>-0.0728984044816487</v>
      </c>
      <c r="F66">
        <f t="shared" si="10"/>
        <v>6062.56442510287</v>
      </c>
      <c r="G66">
        <f t="shared" si="12"/>
        <v>-0.0241817174057996</v>
      </c>
      <c r="H66">
        <f t="shared" si="13"/>
        <v>-0.0258319141200945</v>
      </c>
      <c r="I66">
        <f t="shared" si="11"/>
        <v>11.6850678587998</v>
      </c>
    </row>
    <row r="67" spans="1:9">
      <c r="A67">
        <v>25.082312</v>
      </c>
      <c r="B67">
        <v>3.882507</v>
      </c>
      <c r="C67">
        <f t="shared" ref="C67:C95" si="14">B67/K$1</f>
        <v>1.06829295596899</v>
      </c>
      <c r="D67">
        <f t="shared" ref="D67:D95" si="15">1-C67</f>
        <v>-0.0682929559689929</v>
      </c>
      <c r="E67">
        <f t="shared" ref="E67:E95" si="16">C67*D67</f>
        <v>-0.0729568838039757</v>
      </c>
      <c r="F67">
        <f t="shared" ref="F67:F95" si="17">(A67*POWER(10,-3)*K$1)/K$2</f>
        <v>6159.24859324789</v>
      </c>
      <c r="G67">
        <f t="shared" si="12"/>
        <v>-0.0268887806748038</v>
      </c>
      <c r="H67">
        <f t="shared" si="13"/>
        <v>-0.0287250949894881</v>
      </c>
      <c r="I67">
        <f t="shared" ref="I67:I95" si="18">A67/K$5</f>
        <v>11.871418219213</v>
      </c>
    </row>
    <row r="68" spans="1:9">
      <c r="A68">
        <v>25.436665</v>
      </c>
      <c r="B68">
        <v>3.882214</v>
      </c>
      <c r="C68">
        <f t="shared" si="14"/>
        <v>1.0682123354225</v>
      </c>
      <c r="D68">
        <f t="shared" si="15"/>
        <v>-0.0682123354225008</v>
      </c>
      <c r="E68">
        <f t="shared" si="16"/>
        <v>-0.0728652581262926</v>
      </c>
      <c r="F68">
        <f t="shared" si="17"/>
        <v>6246.26402534853</v>
      </c>
      <c r="G68">
        <f t="shared" ref="G68:G95" si="19">D68*(A68-A67)</f>
        <v>-0.0241712456939694</v>
      </c>
      <c r="H68">
        <f t="shared" ref="H68:H95" si="20">E68*(A68-A67)</f>
        <v>-0.0258200228128261</v>
      </c>
      <c r="I68">
        <f t="shared" si="18"/>
        <v>12.0391329282969</v>
      </c>
    </row>
    <row r="69" spans="1:9">
      <c r="A69">
        <v>25.830391</v>
      </c>
      <c r="B69">
        <v>3.881724</v>
      </c>
      <c r="C69">
        <f t="shared" si="14"/>
        <v>1.0680775092526</v>
      </c>
      <c r="D69">
        <f t="shared" si="15"/>
        <v>-0.0680775092525996</v>
      </c>
      <c r="E69">
        <f t="shared" si="16"/>
        <v>-0.0727120565186374</v>
      </c>
      <c r="F69">
        <f t="shared" si="17"/>
        <v>6342.94794793211</v>
      </c>
      <c r="G69">
        <f t="shared" si="19"/>
        <v>-0.0268038854079888</v>
      </c>
      <c r="H69">
        <f t="shared" si="20"/>
        <v>-0.0286286271648568</v>
      </c>
      <c r="I69">
        <f t="shared" si="18"/>
        <v>12.2254828154117</v>
      </c>
    </row>
    <row r="70" spans="1:9">
      <c r="A70">
        <v>26.184742</v>
      </c>
      <c r="B70">
        <v>3.882023</v>
      </c>
      <c r="C70">
        <f t="shared" si="14"/>
        <v>1.06815978073178</v>
      </c>
      <c r="D70">
        <f t="shared" si="15"/>
        <v>-0.0681597807317842</v>
      </c>
      <c r="E70">
        <f t="shared" si="16"/>
        <v>-0.0728055364411891</v>
      </c>
      <c r="F70">
        <f t="shared" si="17"/>
        <v>6429.96288890988</v>
      </c>
      <c r="G70">
        <f t="shared" si="19"/>
        <v>-0.0241524864620885</v>
      </c>
      <c r="H70">
        <f t="shared" si="20"/>
        <v>-0.0257987146434719</v>
      </c>
      <c r="I70">
        <f t="shared" si="18"/>
        <v>12.3931965778989</v>
      </c>
    </row>
    <row r="71" spans="1:9">
      <c r="A71">
        <v>26.578466</v>
      </c>
      <c r="B71">
        <v>3.882658</v>
      </c>
      <c r="C71">
        <f t="shared" si="14"/>
        <v>1.06833450444176</v>
      </c>
      <c r="D71">
        <f t="shared" si="15"/>
        <v>-0.0683345044417585</v>
      </c>
      <c r="E71">
        <f t="shared" si="16"/>
        <v>-0.0730041089390592</v>
      </c>
      <c r="F71">
        <f t="shared" si="17"/>
        <v>6526.64632037058</v>
      </c>
      <c r="G71">
        <f t="shared" si="19"/>
        <v>-0.0269049344268268</v>
      </c>
      <c r="H71">
        <f t="shared" si="20"/>
        <v>-0.0287434697879221</v>
      </c>
      <c r="I71">
        <f t="shared" si="18"/>
        <v>12.5795455184168</v>
      </c>
    </row>
    <row r="72" spans="1:9">
      <c r="A72">
        <v>26.932817</v>
      </c>
      <c r="B72">
        <v>3.882302</v>
      </c>
      <c r="C72">
        <f t="shared" si="14"/>
        <v>1.06823654910199</v>
      </c>
      <c r="D72">
        <f t="shared" si="15"/>
        <v>-0.0682365491019934</v>
      </c>
      <c r="E72">
        <f t="shared" si="16"/>
        <v>-0.0728927757353422</v>
      </c>
      <c r="F72">
        <f t="shared" si="17"/>
        <v>6613.66126134835</v>
      </c>
      <c r="G72">
        <f t="shared" si="19"/>
        <v>-0.0241796894108405</v>
      </c>
      <c r="H72">
        <f t="shared" si="20"/>
        <v>-0.0258296279745943</v>
      </c>
      <c r="I72">
        <f t="shared" si="18"/>
        <v>12.747259280904</v>
      </c>
    </row>
    <row r="73" spans="1:9">
      <c r="A73">
        <v>27.32654</v>
      </c>
      <c r="B73">
        <v>3.88126</v>
      </c>
      <c r="C73">
        <f t="shared" si="14"/>
        <v>1.06794983712437</v>
      </c>
      <c r="D73">
        <f t="shared" si="15"/>
        <v>-0.0679498371243668</v>
      </c>
      <c r="E73">
        <f t="shared" si="16"/>
        <v>-0.0725670174895947</v>
      </c>
      <c r="F73">
        <f t="shared" si="17"/>
        <v>6710.34444724761</v>
      </c>
      <c r="G73">
        <f t="shared" si="19"/>
        <v>-0.0267534137221171</v>
      </c>
      <c r="H73">
        <f t="shared" si="20"/>
        <v>-0.0285713038270558</v>
      </c>
      <c r="I73">
        <f t="shared" si="18"/>
        <v>12.9336077481236</v>
      </c>
    </row>
    <row r="74" spans="1:9">
      <c r="A74">
        <v>27.680889</v>
      </c>
      <c r="B74">
        <v>3.88109</v>
      </c>
      <c r="C74">
        <f t="shared" si="14"/>
        <v>1.06790306069807</v>
      </c>
      <c r="D74">
        <f t="shared" si="15"/>
        <v>-0.0679030606980744</v>
      </c>
      <c r="E74">
        <f t="shared" si="16"/>
        <v>-0.0725138863502408</v>
      </c>
      <c r="F74">
        <f t="shared" si="17"/>
        <v>6797.35889710251</v>
      </c>
      <c r="G74">
        <f t="shared" si="19"/>
        <v>-0.0240613816553019</v>
      </c>
      <c r="H74">
        <f t="shared" si="20"/>
        <v>-0.0256952231143214</v>
      </c>
      <c r="I74">
        <f t="shared" si="18"/>
        <v>13.1013205640139</v>
      </c>
    </row>
    <row r="75" spans="1:9">
      <c r="A75">
        <v>28.07461</v>
      </c>
      <c r="B75">
        <v>3.882536</v>
      </c>
      <c r="C75">
        <f t="shared" si="14"/>
        <v>1.06830093547701</v>
      </c>
      <c r="D75">
        <f t="shared" si="15"/>
        <v>-0.0683009354770074</v>
      </c>
      <c r="E75">
        <f t="shared" si="16"/>
        <v>-0.0729659532640418</v>
      </c>
      <c r="F75">
        <f t="shared" si="17"/>
        <v>6894.0415918789</v>
      </c>
      <c r="G75">
        <f t="shared" si="19"/>
        <v>-0.0268915126169428</v>
      </c>
      <c r="H75">
        <f t="shared" si="20"/>
        <v>-0.0287282280850717</v>
      </c>
      <c r="I75">
        <f t="shared" si="18"/>
        <v>13.2876680846367</v>
      </c>
    </row>
    <row r="76" spans="1:9">
      <c r="A76">
        <v>28.428957</v>
      </c>
      <c r="B76">
        <v>3.883744</v>
      </c>
      <c r="C76">
        <f t="shared" si="14"/>
        <v>1.06863332325913</v>
      </c>
      <c r="D76">
        <f t="shared" si="15"/>
        <v>-0.0686333232591314</v>
      </c>
      <c r="E76">
        <f t="shared" si="16"/>
        <v>-0.0733438563207238</v>
      </c>
      <c r="F76">
        <f t="shared" si="17"/>
        <v>6981.05555061091</v>
      </c>
      <c r="G76">
        <f t="shared" si="19"/>
        <v>-0.0243200121969035</v>
      </c>
      <c r="H76">
        <f t="shared" si="20"/>
        <v>-0.0259891754556796</v>
      </c>
      <c r="I76">
        <f t="shared" si="18"/>
        <v>13.4553799539302</v>
      </c>
    </row>
    <row r="77" spans="1:9">
      <c r="A77">
        <v>28.822676</v>
      </c>
      <c r="B77">
        <v>3.884646</v>
      </c>
      <c r="C77">
        <f t="shared" si="14"/>
        <v>1.06888151347393</v>
      </c>
      <c r="D77">
        <f t="shared" si="15"/>
        <v>-0.0688815134739291</v>
      </c>
      <c r="E77">
        <f t="shared" si="16"/>
        <v>-0.0736261763723882</v>
      </c>
      <c r="F77">
        <f t="shared" si="17"/>
        <v>7077.73775426443</v>
      </c>
      <c r="G77">
        <f t="shared" si="19"/>
        <v>-0.027119960603442</v>
      </c>
      <c r="H77">
        <f t="shared" si="20"/>
        <v>-0.0289880245351604</v>
      </c>
      <c r="I77">
        <f t="shared" si="18"/>
        <v>13.6417265279561</v>
      </c>
    </row>
    <row r="78" spans="1:9">
      <c r="A78">
        <v>29.177023</v>
      </c>
      <c r="B78">
        <v>3.884121</v>
      </c>
      <c r="C78">
        <f t="shared" si="14"/>
        <v>1.06873705686332</v>
      </c>
      <c r="D78">
        <f t="shared" si="15"/>
        <v>-0.0687370568633205</v>
      </c>
      <c r="E78">
        <f t="shared" si="16"/>
        <v>-0.0734618398495519</v>
      </c>
      <c r="F78">
        <f t="shared" si="17"/>
        <v>7164.75171299645</v>
      </c>
      <c r="G78">
        <f t="shared" si="19"/>
        <v>-0.0243567698883468</v>
      </c>
      <c r="H78">
        <f t="shared" si="20"/>
        <v>-0.026030982565169</v>
      </c>
      <c r="I78">
        <f t="shared" si="18"/>
        <v>13.8094383972497</v>
      </c>
    </row>
    <row r="79" spans="1:9">
      <c r="A79">
        <v>29.57074</v>
      </c>
      <c r="B79">
        <v>3.882729</v>
      </c>
      <c r="C79">
        <f t="shared" si="14"/>
        <v>1.06835404047862</v>
      </c>
      <c r="D79">
        <f t="shared" si="15"/>
        <v>-0.0683540404786216</v>
      </c>
      <c r="E79">
        <f t="shared" si="16"/>
        <v>-0.0730263153283746</v>
      </c>
      <c r="F79">
        <f t="shared" si="17"/>
        <v>7261.43342552708</v>
      </c>
      <c r="G79">
        <f t="shared" si="19"/>
        <v>-0.0269121477551216</v>
      </c>
      <c r="H79">
        <f t="shared" si="20"/>
        <v>-0.0287517017921418</v>
      </c>
      <c r="I79">
        <f t="shared" si="18"/>
        <v>13.9957840246788</v>
      </c>
    </row>
    <row r="80" spans="1:9">
      <c r="A80">
        <v>29.925085</v>
      </c>
      <c r="B80">
        <v>3.882011</v>
      </c>
      <c r="C80">
        <f t="shared" si="14"/>
        <v>1.0681564788664</v>
      </c>
      <c r="D80">
        <f t="shared" si="15"/>
        <v>-0.0681564788663989</v>
      </c>
      <c r="E80">
        <f t="shared" si="16"/>
        <v>-0.0728017844778647</v>
      </c>
      <c r="F80">
        <f t="shared" si="17"/>
        <v>7348.44689313623</v>
      </c>
      <c r="G80">
        <f t="shared" si="19"/>
        <v>-0.024150907503914</v>
      </c>
      <c r="H80">
        <f t="shared" si="20"/>
        <v>-0.0257969483208089</v>
      </c>
      <c r="I80">
        <f t="shared" si="18"/>
        <v>14.1634949473755</v>
      </c>
    </row>
    <row r="81" spans="1:9">
      <c r="A81">
        <v>30.3188</v>
      </c>
      <c r="B81">
        <v>3.882211</v>
      </c>
      <c r="C81">
        <f t="shared" si="14"/>
        <v>1.06821150995615</v>
      </c>
      <c r="D81">
        <f t="shared" si="15"/>
        <v>-0.0682115099561544</v>
      </c>
      <c r="E81">
        <f t="shared" si="16"/>
        <v>-0.072864320046653</v>
      </c>
      <c r="F81">
        <f t="shared" si="17"/>
        <v>7445.12811454399</v>
      </c>
      <c r="G81">
        <f t="shared" si="19"/>
        <v>-0.0268558946423874</v>
      </c>
      <c r="H81">
        <f t="shared" si="20"/>
        <v>-0.028687775767168</v>
      </c>
      <c r="I81">
        <f t="shared" si="18"/>
        <v>14.3498396282079</v>
      </c>
    </row>
    <row r="82" spans="1:9">
      <c r="A82">
        <v>30.673143</v>
      </c>
      <c r="B82">
        <v>3.882466</v>
      </c>
      <c r="C82">
        <f t="shared" si="14"/>
        <v>1.06828167459559</v>
      </c>
      <c r="D82">
        <f t="shared" si="15"/>
        <v>-0.068281674595593</v>
      </c>
      <c r="E82">
        <f t="shared" si="16"/>
        <v>-0.0729440616811714</v>
      </c>
      <c r="F82">
        <f t="shared" si="17"/>
        <v>7532.14109103026</v>
      </c>
      <c r="G82">
        <f t="shared" si="19"/>
        <v>-0.0241951334212262</v>
      </c>
      <c r="H82">
        <f t="shared" si="20"/>
        <v>-0.0258472176482913</v>
      </c>
      <c r="I82">
        <f t="shared" si="18"/>
        <v>14.5175496043078</v>
      </c>
    </row>
    <row r="83" spans="1:9">
      <c r="A83">
        <v>31.066856</v>
      </c>
      <c r="B83">
        <v>3.883084</v>
      </c>
      <c r="C83">
        <f t="shared" si="14"/>
        <v>1.06845172066294</v>
      </c>
      <c r="D83">
        <f t="shared" si="15"/>
        <v>-0.0684517206629378</v>
      </c>
      <c r="E83">
        <f t="shared" si="16"/>
        <v>-0.0731373587246547</v>
      </c>
      <c r="F83">
        <f t="shared" si="17"/>
        <v>7628.82182131515</v>
      </c>
      <c r="G83">
        <f t="shared" si="19"/>
        <v>-0.0269503322973674</v>
      </c>
      <c r="H83">
        <f t="shared" si="20"/>
        <v>-0.0287951289155601</v>
      </c>
      <c r="I83">
        <f t="shared" si="18"/>
        <v>14.7038933385434</v>
      </c>
    </row>
    <row r="84" spans="1:9">
      <c r="A84">
        <v>31.421198</v>
      </c>
      <c r="B84">
        <v>3.88411</v>
      </c>
      <c r="C84">
        <f t="shared" si="14"/>
        <v>1.06873403015338</v>
      </c>
      <c r="D84">
        <f t="shared" si="15"/>
        <v>-0.0687340301533841</v>
      </c>
      <c r="E84">
        <f t="shared" si="16"/>
        <v>-0.0734583970545104</v>
      </c>
      <c r="F84">
        <f t="shared" si="17"/>
        <v>7715.83455223998</v>
      </c>
      <c r="G84">
        <f t="shared" si="19"/>
        <v>-0.0243553537126104</v>
      </c>
      <c r="H84">
        <f t="shared" si="20"/>
        <v>-0.0260293953290892</v>
      </c>
      <c r="I84">
        <f t="shared" si="18"/>
        <v>14.8716028413449</v>
      </c>
    </row>
    <row r="85" spans="1:9">
      <c r="A85">
        <v>31.775539</v>
      </c>
      <c r="B85">
        <v>3.885209</v>
      </c>
      <c r="C85">
        <f t="shared" si="14"/>
        <v>1.06903642599159</v>
      </c>
      <c r="D85">
        <f t="shared" si="15"/>
        <v>-0.0690364259915912</v>
      </c>
      <c r="E85">
        <f t="shared" si="16"/>
        <v>-0.0738024541052837</v>
      </c>
      <c r="F85">
        <f t="shared" si="17"/>
        <v>7802.84703760337</v>
      </c>
      <c r="G85">
        <f t="shared" si="19"/>
        <v>-0.0244624362222863</v>
      </c>
      <c r="H85">
        <f t="shared" si="20"/>
        <v>-0.0261512353901202</v>
      </c>
      <c r="I85">
        <f t="shared" si="18"/>
        <v>15.039311870848</v>
      </c>
    </row>
    <row r="86" spans="1:9">
      <c r="A86">
        <v>32.16925</v>
      </c>
      <c r="B86">
        <v>3.885593</v>
      </c>
      <c r="C86">
        <f t="shared" si="14"/>
        <v>1.06914208568392</v>
      </c>
      <c r="D86">
        <f t="shared" si="15"/>
        <v>-0.069142085683922</v>
      </c>
      <c r="E86">
        <f t="shared" si="16"/>
        <v>-0.0739227136966448</v>
      </c>
      <c r="F86">
        <f t="shared" si="17"/>
        <v>7899.52727676538</v>
      </c>
      <c r="G86">
        <f t="shared" si="19"/>
        <v>-0.0272219996967026</v>
      </c>
      <c r="H86">
        <f t="shared" si="20"/>
        <v>-0.0291041855322197</v>
      </c>
      <c r="I86">
        <f t="shared" si="18"/>
        <v>15.2256546584867</v>
      </c>
    </row>
    <row r="87" spans="1:9">
      <c r="A87">
        <v>32.523586</v>
      </c>
      <c r="B87">
        <v>3.884873</v>
      </c>
      <c r="C87">
        <f t="shared" si="14"/>
        <v>1.0689439737608</v>
      </c>
      <c r="D87">
        <f t="shared" si="15"/>
        <v>-0.0689439737608017</v>
      </c>
      <c r="E87">
        <f t="shared" si="16"/>
        <v>-0.0736972452787319</v>
      </c>
      <c r="F87">
        <f t="shared" si="17"/>
        <v>7986.53853432159</v>
      </c>
      <c r="G87">
        <f t="shared" si="19"/>
        <v>-0.0244293318865077</v>
      </c>
      <c r="H87">
        <f t="shared" si="20"/>
        <v>-0.026113587103085</v>
      </c>
      <c r="I87">
        <f t="shared" si="18"/>
        <v>15.3933613214978</v>
      </c>
    </row>
    <row r="88" spans="1:9">
      <c r="A88">
        <v>32.917297</v>
      </c>
      <c r="B88">
        <v>3.884323</v>
      </c>
      <c r="C88">
        <f t="shared" si="14"/>
        <v>1.06879263826397</v>
      </c>
      <c r="D88">
        <f t="shared" si="15"/>
        <v>-0.0687926382639739</v>
      </c>
      <c r="E88">
        <f t="shared" si="16"/>
        <v>-0.0735250653432918</v>
      </c>
      <c r="F88">
        <f t="shared" si="17"/>
        <v>8083.2187734836</v>
      </c>
      <c r="G88">
        <f t="shared" si="19"/>
        <v>-0.0270844184035471</v>
      </c>
      <c r="H88">
        <f t="shared" si="20"/>
        <v>-0.0289476270013725</v>
      </c>
      <c r="I88">
        <f t="shared" si="18"/>
        <v>15.5797041091365</v>
      </c>
    </row>
    <row r="89" spans="1:9">
      <c r="A89">
        <v>33.271633</v>
      </c>
      <c r="B89">
        <v>3.885008</v>
      </c>
      <c r="C89">
        <f t="shared" si="14"/>
        <v>1.06898111974639</v>
      </c>
      <c r="D89">
        <f t="shared" si="15"/>
        <v>-0.0689811197463868</v>
      </c>
      <c r="E89">
        <f t="shared" si="16"/>
        <v>-0.0737395146278521</v>
      </c>
      <c r="F89">
        <f t="shared" si="17"/>
        <v>8170.2300310398</v>
      </c>
      <c r="G89">
        <f t="shared" si="19"/>
        <v>-0.0244424940464559</v>
      </c>
      <c r="H89">
        <f t="shared" si="20"/>
        <v>-0.0261285646551749</v>
      </c>
      <c r="I89">
        <f t="shared" si="18"/>
        <v>15.7474107721476</v>
      </c>
    </row>
    <row r="90" spans="1:9">
      <c r="A90">
        <v>33.665337</v>
      </c>
      <c r="B90">
        <v>3.885963</v>
      </c>
      <c r="C90">
        <f t="shared" si="14"/>
        <v>1.06924389319997</v>
      </c>
      <c r="D90">
        <f t="shared" si="15"/>
        <v>-0.0692438931999697</v>
      </c>
      <c r="E90">
        <f t="shared" si="16"/>
        <v>-0.0740386099454585</v>
      </c>
      <c r="F90">
        <f t="shared" si="17"/>
        <v>8266.90855127175</v>
      </c>
      <c r="G90">
        <f t="shared" si="19"/>
        <v>-0.0272615977284008</v>
      </c>
      <c r="H90">
        <f t="shared" si="20"/>
        <v>-0.0291492968899668</v>
      </c>
      <c r="I90">
        <f t="shared" si="18"/>
        <v>15.9337502466975</v>
      </c>
    </row>
    <row r="91" spans="1:9">
      <c r="A91">
        <v>34.019672</v>
      </c>
      <c r="B91">
        <v>3.886498</v>
      </c>
      <c r="C91">
        <f t="shared" si="14"/>
        <v>1.06939110136507</v>
      </c>
      <c r="D91">
        <f t="shared" si="15"/>
        <v>-0.0693911013650661</v>
      </c>
      <c r="E91">
        <f t="shared" si="16"/>
        <v>-0.074206226313723</v>
      </c>
      <c r="F91">
        <f t="shared" si="17"/>
        <v>8353.91956326652</v>
      </c>
      <c r="G91">
        <f t="shared" si="19"/>
        <v>-0.0245876959021906</v>
      </c>
      <c r="H91">
        <f t="shared" si="20"/>
        <v>-0.026293863200873</v>
      </c>
      <c r="I91">
        <f t="shared" si="18"/>
        <v>16.1014564364102</v>
      </c>
    </row>
    <row r="92" spans="1:9">
      <c r="A92">
        <v>34.413376</v>
      </c>
      <c r="B92">
        <v>3.886417</v>
      </c>
      <c r="C92">
        <f t="shared" si="14"/>
        <v>1.06936881377371</v>
      </c>
      <c r="D92">
        <f t="shared" si="15"/>
        <v>-0.069368813773715</v>
      </c>
      <c r="E92">
        <f t="shared" si="16"/>
        <v>-0.0741808460980873</v>
      </c>
      <c r="F92">
        <f t="shared" si="17"/>
        <v>8450.59808349847</v>
      </c>
      <c r="G92">
        <f t="shared" si="19"/>
        <v>-0.0273107794579666</v>
      </c>
      <c r="H92">
        <f t="shared" si="20"/>
        <v>-0.0292052958322013</v>
      </c>
      <c r="I92">
        <f t="shared" si="18"/>
        <v>16.2877959109601</v>
      </c>
    </row>
    <row r="93" spans="1:9">
      <c r="A93">
        <v>34.767712</v>
      </c>
      <c r="B93">
        <v>3.886255</v>
      </c>
      <c r="C93">
        <f t="shared" si="14"/>
        <v>1.06932423859101</v>
      </c>
      <c r="D93">
        <f t="shared" si="15"/>
        <v>-0.0693242385910131</v>
      </c>
      <c r="E93">
        <f t="shared" si="16"/>
        <v>-0.0741300886472368</v>
      </c>
      <c r="F93">
        <f t="shared" si="17"/>
        <v>8537.60934105468</v>
      </c>
      <c r="G93">
        <f t="shared" si="19"/>
        <v>-0.0245640734053855</v>
      </c>
      <c r="H93">
        <f t="shared" si="20"/>
        <v>-0.0262669590909076</v>
      </c>
      <c r="I93">
        <f t="shared" si="18"/>
        <v>16.4555025739712</v>
      </c>
    </row>
    <row r="94" spans="1:9">
      <c r="A94">
        <v>35.161411</v>
      </c>
      <c r="B94">
        <v>3.885363</v>
      </c>
      <c r="C94">
        <f t="shared" si="14"/>
        <v>1.0690787999307</v>
      </c>
      <c r="D94">
        <f t="shared" si="15"/>
        <v>-0.069078799930703</v>
      </c>
      <c r="E94">
        <f t="shared" si="16"/>
        <v>-0.0738506805305691</v>
      </c>
      <c r="F94">
        <f t="shared" si="17"/>
        <v>8634.28663347944</v>
      </c>
      <c r="G94">
        <f t="shared" si="19"/>
        <v>-0.0271962544539177</v>
      </c>
      <c r="H94">
        <f t="shared" si="20"/>
        <v>-0.0290749390742044</v>
      </c>
      <c r="I94">
        <f t="shared" si="18"/>
        <v>16.6418396820291</v>
      </c>
    </row>
    <row r="95" spans="1:9">
      <c r="A95">
        <v>35.515743</v>
      </c>
      <c r="B95">
        <v>3.883732</v>
      </c>
      <c r="C95">
        <f t="shared" si="14"/>
        <v>1.06863002139375</v>
      </c>
      <c r="D95">
        <f t="shared" si="15"/>
        <v>-0.0686300213937461</v>
      </c>
      <c r="E95">
        <f t="shared" si="16"/>
        <v>-0.0733401012302521</v>
      </c>
      <c r="F95">
        <f t="shared" si="17"/>
        <v>8721.29690878989</v>
      </c>
      <c r="G95">
        <f t="shared" si="19"/>
        <v>-0.0243178127404888</v>
      </c>
      <c r="H95">
        <f t="shared" si="20"/>
        <v>-0.0259867447491177</v>
      </c>
      <c r="I95">
        <f t="shared" si="18"/>
        <v>16.8095444518466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5"/>
  <sheetViews>
    <sheetView workbookViewId="0">
      <selection activeCell="L13" sqref="L13"/>
    </sheetView>
  </sheetViews>
  <sheetFormatPr defaultColWidth="9.14285714285714" defaultRowHeight="15"/>
  <cols>
    <col min="1" max="1" width="10.5714285714286"/>
    <col min="2" max="2" width="9.57142857142857"/>
    <col min="3" max="3" width="12.8571428571429"/>
    <col min="4" max="4" width="10.5714285714286" customWidth="1"/>
    <col min="5" max="5" width="21.5714285714286" customWidth="1"/>
    <col min="6" max="6" width="10.8571428571429" customWidth="1"/>
    <col min="7" max="7" width="7.85714285714286" customWidth="1"/>
    <col min="8" max="8" width="11.5714285714286" customWidth="1"/>
    <col min="13" max="13" width="12.8571428571429"/>
  </cols>
  <sheetData>
    <row r="1" spans="1:13">
      <c r="A1" s="1" t="s">
        <v>13</v>
      </c>
      <c r="B1" s="1" t="s">
        <v>14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L1" t="s">
        <v>8</v>
      </c>
      <c r="M1">
        <f>AVERAGE(B2:B95)</f>
        <v>3.62625036170213</v>
      </c>
    </row>
    <row r="2" spans="1:13">
      <c r="A2">
        <v>0</v>
      </c>
      <c r="B2">
        <v>0</v>
      </c>
      <c r="C2">
        <f>B2/M$1</f>
        <v>0</v>
      </c>
      <c r="D2">
        <f>1-C2</f>
        <v>1</v>
      </c>
      <c r="E2">
        <f>C2*D2</f>
        <v>0</v>
      </c>
      <c r="F2">
        <f>D2*(A2-0)</f>
        <v>0</v>
      </c>
      <c r="L2" s="9">
        <f>1.48*POWER(10,-5)</f>
        <v>1.48e-5</v>
      </c>
      <c r="M2" s="10" t="s">
        <v>9</v>
      </c>
    </row>
    <row r="3" spans="1:13">
      <c r="A3">
        <v>1.143169</v>
      </c>
      <c r="B3">
        <v>1.174268</v>
      </c>
      <c r="C3">
        <f t="shared" ref="C3:C34" si="0">B3/M$1</f>
        <v>0.323824304135694</v>
      </c>
      <c r="D3">
        <f t="shared" ref="D3:D34" si="1">1-C3</f>
        <v>0.676175695864306</v>
      </c>
      <c r="E3">
        <f t="shared" ref="E3:E34" si="2">C3*D3</f>
        <v>0.218962124186728</v>
      </c>
      <c r="F3">
        <f>D3*(A3-A2)</f>
        <v>0.772983094065503</v>
      </c>
      <c r="L3" t="s">
        <v>10</v>
      </c>
      <c r="M3">
        <f>0.99*M1</f>
        <v>3.58998785808511</v>
      </c>
    </row>
    <row r="4" spans="1:13">
      <c r="A4">
        <v>1.536901</v>
      </c>
      <c r="B4">
        <v>1.387063</v>
      </c>
      <c r="C4">
        <f t="shared" si="0"/>
        <v>0.382506132132842</v>
      </c>
      <c r="D4">
        <f t="shared" si="1"/>
        <v>0.617493867867158</v>
      </c>
      <c r="E4">
        <f t="shared" si="2"/>
        <v>0.236195191013615</v>
      </c>
      <c r="F4">
        <f t="shared" ref="F4:F35" si="3">D4*(A4-A3)</f>
        <v>0.243127095583072</v>
      </c>
      <c r="L4" t="s">
        <v>11</v>
      </c>
      <c r="M4">
        <f>A16+((A17-A16)*(M3-B16)/(B17-B16))</f>
        <v>6.17039060129719</v>
      </c>
    </row>
    <row r="5" spans="1:13">
      <c r="A5">
        <v>1.891262</v>
      </c>
      <c r="B5">
        <v>1.609068</v>
      </c>
      <c r="C5">
        <f t="shared" si="0"/>
        <v>0.443727773733945</v>
      </c>
      <c r="D5">
        <f t="shared" si="1"/>
        <v>0.556272226266055</v>
      </c>
      <c r="E5">
        <f t="shared" si="2"/>
        <v>0.246833436551062</v>
      </c>
      <c r="F5">
        <f t="shared" si="3"/>
        <v>0.197121182371865</v>
      </c>
      <c r="L5" t="s">
        <v>12</v>
      </c>
      <c r="M5" s="11">
        <f>SUM(F2:F16)</f>
        <v>2.10108264465639</v>
      </c>
    </row>
    <row r="6" spans="1:6">
      <c r="A6">
        <v>2.284996</v>
      </c>
      <c r="B6">
        <v>1.856267</v>
      </c>
      <c r="C6">
        <f t="shared" si="0"/>
        <v>0.511897087858182</v>
      </c>
      <c r="D6">
        <f t="shared" si="1"/>
        <v>0.488102912141818</v>
      </c>
      <c r="E6">
        <f t="shared" si="2"/>
        <v>0.249858459300495</v>
      </c>
      <c r="F6">
        <f t="shared" si="3"/>
        <v>0.192182712009246</v>
      </c>
    </row>
    <row r="7" spans="1:6">
      <c r="A7">
        <v>2.639359</v>
      </c>
      <c r="B7">
        <v>2.082052</v>
      </c>
      <c r="C7">
        <f t="shared" si="0"/>
        <v>0.57416112852801</v>
      </c>
      <c r="D7">
        <f t="shared" si="1"/>
        <v>0.42583887147199</v>
      </c>
      <c r="E7">
        <f t="shared" si="2"/>
        <v>0.244500127015452</v>
      </c>
      <c r="F7">
        <f t="shared" si="3"/>
        <v>0.150901540011429</v>
      </c>
    </row>
    <row r="8" spans="1:6">
      <c r="A8">
        <v>3.033092</v>
      </c>
      <c r="B8">
        <v>2.351692</v>
      </c>
      <c r="C8">
        <f t="shared" si="0"/>
        <v>0.648518928763688</v>
      </c>
      <c r="D8">
        <f t="shared" si="1"/>
        <v>0.351481071236312</v>
      </c>
      <c r="E8">
        <f t="shared" si="2"/>
        <v>0.227942127798887</v>
      </c>
      <c r="F8">
        <f t="shared" si="3"/>
        <v>0.138389696621087</v>
      </c>
    </row>
    <row r="9" spans="1:6">
      <c r="A9">
        <v>3.387455</v>
      </c>
      <c r="B9">
        <v>2.580921</v>
      </c>
      <c r="C9">
        <f t="shared" si="0"/>
        <v>0.711732710807243</v>
      </c>
      <c r="D9">
        <f t="shared" si="1"/>
        <v>0.288267289192757</v>
      </c>
      <c r="E9">
        <f t="shared" si="2"/>
        <v>0.205169259174217</v>
      </c>
      <c r="F9">
        <f t="shared" si="3"/>
        <v>0.102151261400213</v>
      </c>
    </row>
    <row r="10" spans="1:6">
      <c r="A10">
        <v>3.781191</v>
      </c>
      <c r="B10">
        <v>2.765052</v>
      </c>
      <c r="C10">
        <f t="shared" si="0"/>
        <v>0.762509954966846</v>
      </c>
      <c r="D10">
        <f t="shared" si="1"/>
        <v>0.237490045033154</v>
      </c>
      <c r="E10">
        <f t="shared" si="2"/>
        <v>0.181088523543304</v>
      </c>
      <c r="F10">
        <f t="shared" si="3"/>
        <v>0.0935083803711738</v>
      </c>
    </row>
    <row r="11" spans="1:6">
      <c r="A11">
        <v>4.135553</v>
      </c>
      <c r="B11">
        <v>2.934212</v>
      </c>
      <c r="C11">
        <f t="shared" si="0"/>
        <v>0.809158692127012</v>
      </c>
      <c r="D11">
        <f t="shared" si="1"/>
        <v>0.190841307872988</v>
      </c>
      <c r="E11">
        <f t="shared" si="2"/>
        <v>0.154420903082315</v>
      </c>
      <c r="F11">
        <f t="shared" si="3"/>
        <v>0.0676269075404876</v>
      </c>
    </row>
    <row r="12" spans="1:6">
      <c r="A12">
        <v>4.529289</v>
      </c>
      <c r="B12">
        <v>3.113311</v>
      </c>
      <c r="C12">
        <f t="shared" si="0"/>
        <v>0.858548276997245</v>
      </c>
      <c r="D12">
        <f t="shared" si="1"/>
        <v>0.141451723002755</v>
      </c>
      <c r="E12">
        <f t="shared" si="2"/>
        <v>0.121443133062307</v>
      </c>
      <c r="F12">
        <f t="shared" si="3"/>
        <v>0.0556946356082127</v>
      </c>
    </row>
    <row r="13" spans="1:6">
      <c r="A13">
        <v>4.883654</v>
      </c>
      <c r="B13">
        <v>3.253655</v>
      </c>
      <c r="C13">
        <f t="shared" si="0"/>
        <v>0.897250513743559</v>
      </c>
      <c r="D13">
        <f t="shared" si="1"/>
        <v>0.102749486256441</v>
      </c>
      <c r="E13">
        <f t="shared" si="2"/>
        <v>0.0921920293304787</v>
      </c>
      <c r="F13">
        <f t="shared" si="3"/>
        <v>0.0364108216972638</v>
      </c>
    </row>
    <row r="14" spans="1:6">
      <c r="A14">
        <v>5.27739</v>
      </c>
      <c r="B14">
        <v>3.367085</v>
      </c>
      <c r="C14">
        <f t="shared" si="0"/>
        <v>0.928530758813774</v>
      </c>
      <c r="D14">
        <f t="shared" si="1"/>
        <v>0.071469241186226</v>
      </c>
      <c r="E14">
        <f t="shared" si="2"/>
        <v>0.0663613887504911</v>
      </c>
      <c r="F14">
        <f t="shared" si="3"/>
        <v>0.0281400131476999</v>
      </c>
    </row>
    <row r="15" spans="1:6">
      <c r="A15">
        <v>5.631754</v>
      </c>
      <c r="B15">
        <v>3.467182</v>
      </c>
      <c r="C15">
        <f t="shared" si="0"/>
        <v>0.956134203147666</v>
      </c>
      <c r="D15">
        <f t="shared" si="1"/>
        <v>0.043865796852334</v>
      </c>
      <c r="E15">
        <f t="shared" si="2"/>
        <v>0.0419415887188438</v>
      </c>
      <c r="F15">
        <f t="shared" si="3"/>
        <v>0.0155444592357805</v>
      </c>
    </row>
    <row r="16" spans="1:6">
      <c r="A16">
        <v>6.025492</v>
      </c>
      <c r="B16">
        <v>3.559011</v>
      </c>
      <c r="C16">
        <f t="shared" si="0"/>
        <v>0.981457606343935</v>
      </c>
      <c r="D16">
        <f t="shared" si="1"/>
        <v>0.0185423936560649</v>
      </c>
      <c r="E16">
        <f t="shared" si="2"/>
        <v>0.0181985732935684</v>
      </c>
      <c r="F16">
        <f t="shared" si="3"/>
        <v>0.00730084499335169</v>
      </c>
    </row>
    <row r="17" spans="1:6">
      <c r="A17">
        <v>6.379856</v>
      </c>
      <c r="B17">
        <v>3.634768</v>
      </c>
      <c r="C17">
        <f t="shared" si="0"/>
        <v>1.00234888312948</v>
      </c>
      <c r="D17">
        <f t="shared" si="1"/>
        <v>-0.00234888312947978</v>
      </c>
      <c r="E17">
        <f t="shared" si="2"/>
        <v>-0.00235440038143574</v>
      </c>
      <c r="F17">
        <f t="shared" si="3"/>
        <v>-0.000832359621294975</v>
      </c>
    </row>
    <row r="18" spans="1:6">
      <c r="A18">
        <v>6.773594</v>
      </c>
      <c r="B18">
        <v>3.709552</v>
      </c>
      <c r="C18">
        <f t="shared" si="0"/>
        <v>1.02297183867326</v>
      </c>
      <c r="D18">
        <f t="shared" si="1"/>
        <v>-0.0229718386732598</v>
      </c>
      <c r="E18">
        <f t="shared" si="2"/>
        <v>-0.0234995440452901</v>
      </c>
      <c r="F18">
        <f t="shared" si="3"/>
        <v>-0.00904488581553197</v>
      </c>
    </row>
    <row r="19" spans="1:6">
      <c r="A19">
        <v>7.127958</v>
      </c>
      <c r="B19">
        <v>3.762091</v>
      </c>
      <c r="C19">
        <f t="shared" si="0"/>
        <v>1.03746035842768</v>
      </c>
      <c r="D19">
        <f t="shared" si="1"/>
        <v>-0.0374603584276816</v>
      </c>
      <c r="E19">
        <f t="shared" si="2"/>
        <v>-0.038863636881212</v>
      </c>
      <c r="F19">
        <f t="shared" si="3"/>
        <v>-0.0132746024538669</v>
      </c>
    </row>
    <row r="20" spans="1:6">
      <c r="A20">
        <v>7.521697</v>
      </c>
      <c r="B20">
        <v>3.792533</v>
      </c>
      <c r="C20">
        <f t="shared" si="0"/>
        <v>1.04585525590126</v>
      </c>
      <c r="D20">
        <f t="shared" si="1"/>
        <v>-0.0458552559012555</v>
      </c>
      <c r="E20">
        <f t="shared" si="2"/>
        <v>-0.0479579603950251</v>
      </c>
      <c r="F20">
        <f t="shared" si="3"/>
        <v>-0.0180550026033044</v>
      </c>
    </row>
    <row r="21" spans="1:6">
      <c r="A21">
        <v>7.876061</v>
      </c>
      <c r="B21">
        <v>3.820539</v>
      </c>
      <c r="C21">
        <f t="shared" si="0"/>
        <v>1.0535783850861</v>
      </c>
      <c r="D21">
        <f t="shared" si="1"/>
        <v>-0.053578385086096</v>
      </c>
      <c r="E21">
        <f t="shared" si="2"/>
        <v>-0.05644902843453</v>
      </c>
      <c r="F21">
        <f t="shared" si="3"/>
        <v>-0.0189862508526494</v>
      </c>
    </row>
    <row r="22" spans="1:6">
      <c r="A22">
        <v>8.2698</v>
      </c>
      <c r="B22">
        <v>3.84562</v>
      </c>
      <c r="C22">
        <f t="shared" si="0"/>
        <v>1.06049489594395</v>
      </c>
      <c r="D22">
        <f t="shared" si="1"/>
        <v>-0.0604948959439473</v>
      </c>
      <c r="E22">
        <f t="shared" si="2"/>
        <v>-0.0641545283792163</v>
      </c>
      <c r="F22">
        <f t="shared" si="3"/>
        <v>-0.0238191998340739</v>
      </c>
    </row>
    <row r="23" spans="1:6">
      <c r="A23">
        <v>8.624166</v>
      </c>
      <c r="B23">
        <v>3.860288</v>
      </c>
      <c r="C23">
        <f t="shared" si="0"/>
        <v>1.06453984555772</v>
      </c>
      <c r="D23">
        <f t="shared" si="1"/>
        <v>-0.0645398455577173</v>
      </c>
      <c r="E23">
        <f t="shared" si="2"/>
        <v>-0.0687052372223313</v>
      </c>
      <c r="F23">
        <f t="shared" si="3"/>
        <v>-0.0228707269109061</v>
      </c>
    </row>
    <row r="24" spans="1:6">
      <c r="A24">
        <v>9.017904</v>
      </c>
      <c r="B24">
        <v>3.865183</v>
      </c>
      <c r="C24">
        <f t="shared" si="0"/>
        <v>1.06588972477502</v>
      </c>
      <c r="D24">
        <f t="shared" si="1"/>
        <v>-0.0658897247750205</v>
      </c>
      <c r="E24">
        <f t="shared" si="2"/>
        <v>-0.0702311806059485</v>
      </c>
      <c r="F24">
        <f t="shared" si="3"/>
        <v>-0.025943288453467</v>
      </c>
    </row>
    <row r="25" spans="1:6">
      <c r="A25">
        <v>9.37227</v>
      </c>
      <c r="B25">
        <v>3.870418</v>
      </c>
      <c r="C25">
        <f t="shared" si="0"/>
        <v>1.06733336475512</v>
      </c>
      <c r="D25">
        <f t="shared" si="1"/>
        <v>-0.0673333647551189</v>
      </c>
      <c r="E25">
        <f t="shared" si="2"/>
        <v>-0.0718671467643647</v>
      </c>
      <c r="F25">
        <f t="shared" si="3"/>
        <v>-0.0238606551348125</v>
      </c>
    </row>
    <row r="26" spans="1:6">
      <c r="A26">
        <v>9.766009</v>
      </c>
      <c r="B26">
        <v>3.873139</v>
      </c>
      <c r="C26">
        <f t="shared" si="0"/>
        <v>1.06808372662443</v>
      </c>
      <c r="D26">
        <f t="shared" si="1"/>
        <v>-0.068083726624431</v>
      </c>
      <c r="E26">
        <f t="shared" si="2"/>
        <v>-0.0727191204555012</v>
      </c>
      <c r="F26">
        <f t="shared" si="3"/>
        <v>-0.0268072184373768</v>
      </c>
    </row>
    <row r="27" spans="1:6">
      <c r="A27">
        <v>10.120375</v>
      </c>
      <c r="B27">
        <v>3.874002</v>
      </c>
      <c r="C27">
        <f t="shared" si="0"/>
        <v>1.06832171350176</v>
      </c>
      <c r="D27">
        <f t="shared" si="1"/>
        <v>-0.0683217135017613</v>
      </c>
      <c r="E27">
        <f t="shared" si="2"/>
        <v>-0.0729895700375781</v>
      </c>
      <c r="F27">
        <f t="shared" si="3"/>
        <v>-0.0242108923267651</v>
      </c>
    </row>
    <row r="28" spans="1:6">
      <c r="A28">
        <v>10.514113</v>
      </c>
      <c r="B28">
        <v>3.875062</v>
      </c>
      <c r="C28">
        <f t="shared" si="0"/>
        <v>1.06861402646812</v>
      </c>
      <c r="D28">
        <f t="shared" si="1"/>
        <v>-0.0686140264681232</v>
      </c>
      <c r="E28">
        <f t="shared" si="2"/>
        <v>-0.0733219110962915</v>
      </c>
      <c r="F28">
        <f t="shared" si="3"/>
        <v>-0.027015949553506</v>
      </c>
    </row>
    <row r="29" spans="1:6">
      <c r="A29">
        <v>10.868479</v>
      </c>
      <c r="B29">
        <v>3.875387</v>
      </c>
      <c r="C29">
        <f t="shared" si="0"/>
        <v>1.06870365072668</v>
      </c>
      <c r="D29">
        <f t="shared" si="1"/>
        <v>-0.0687036507266776</v>
      </c>
      <c r="E29">
        <f t="shared" si="2"/>
        <v>-0.0734238423498509</v>
      </c>
      <c r="F29">
        <f t="shared" si="3"/>
        <v>-0.0243462378934099</v>
      </c>
    </row>
    <row r="30" spans="1:6">
      <c r="A30">
        <v>11.262218</v>
      </c>
      <c r="B30">
        <v>3.875275</v>
      </c>
      <c r="C30">
        <f t="shared" si="0"/>
        <v>1.06867276482834</v>
      </c>
      <c r="D30">
        <f t="shared" si="1"/>
        <v>-0.0686727648283449</v>
      </c>
      <c r="E30">
        <f t="shared" si="2"/>
        <v>-0.0733887134575141</v>
      </c>
      <c r="F30">
        <f t="shared" si="3"/>
        <v>-0.0270391457507477</v>
      </c>
    </row>
    <row r="31" spans="1:6">
      <c r="A31">
        <v>11.616584</v>
      </c>
      <c r="B31">
        <v>3.874753</v>
      </c>
      <c r="C31">
        <f t="shared" si="0"/>
        <v>1.06852881448076</v>
      </c>
      <c r="D31">
        <f t="shared" si="1"/>
        <v>-0.0685288144807594</v>
      </c>
      <c r="E31">
        <f t="shared" si="2"/>
        <v>-0.0732250128948978</v>
      </c>
      <c r="F31">
        <f t="shared" si="3"/>
        <v>-0.0242842818722887</v>
      </c>
    </row>
    <row r="32" spans="1:6">
      <c r="A32">
        <v>12.010323</v>
      </c>
      <c r="B32">
        <v>3.874663</v>
      </c>
      <c r="C32">
        <f t="shared" si="0"/>
        <v>1.06850399545531</v>
      </c>
      <c r="D32">
        <f t="shared" si="1"/>
        <v>-0.0685039954553135</v>
      </c>
      <c r="E32">
        <f t="shared" si="2"/>
        <v>-0.0731967928486551</v>
      </c>
      <c r="F32">
        <f t="shared" si="3"/>
        <v>-0.0269726946665797</v>
      </c>
    </row>
    <row r="33" spans="1:6">
      <c r="A33">
        <v>12.364688</v>
      </c>
      <c r="B33">
        <v>3.875118</v>
      </c>
      <c r="C33">
        <f t="shared" si="0"/>
        <v>1.06862946941729</v>
      </c>
      <c r="D33">
        <f t="shared" si="1"/>
        <v>-0.0686294694172895</v>
      </c>
      <c r="E33">
        <f t="shared" si="2"/>
        <v>-0.0733394734897882</v>
      </c>
      <c r="F33">
        <f t="shared" si="3"/>
        <v>-0.0243198819300578</v>
      </c>
    </row>
    <row r="34" spans="1:6">
      <c r="A34">
        <v>12.758428</v>
      </c>
      <c r="B34">
        <v>3.875773</v>
      </c>
      <c r="C34">
        <f t="shared" si="0"/>
        <v>1.06881009676915</v>
      </c>
      <c r="D34">
        <f t="shared" si="1"/>
        <v>-0.0688100967691454</v>
      </c>
      <c r="E34">
        <f t="shared" si="2"/>
        <v>-0.0735449261865246</v>
      </c>
      <c r="F34">
        <f t="shared" si="3"/>
        <v>-0.0270932875018834</v>
      </c>
    </row>
    <row r="35" spans="1:6">
      <c r="A35">
        <v>13.112793</v>
      </c>
      <c r="B35">
        <v>3.877228</v>
      </c>
      <c r="C35">
        <f t="shared" ref="C35:C66" si="4">B35/M$1</f>
        <v>1.06921133768052</v>
      </c>
      <c r="D35">
        <f t="shared" ref="D35:D66" si="5">1-C35</f>
        <v>-0.0692113376805195</v>
      </c>
      <c r="E35">
        <f t="shared" ref="E35:E66" si="6">C35*D35</f>
        <v>-0.0740015469440464</v>
      </c>
      <c r="F35">
        <f t="shared" si="3"/>
        <v>-0.0245260756771572</v>
      </c>
    </row>
    <row r="36" spans="1:6">
      <c r="A36">
        <v>13.506532</v>
      </c>
      <c r="B36">
        <v>3.87844</v>
      </c>
      <c r="C36">
        <f t="shared" si="4"/>
        <v>1.06954556722319</v>
      </c>
      <c r="D36">
        <f t="shared" si="5"/>
        <v>-0.0695455672231897</v>
      </c>
      <c r="E36">
        <f t="shared" si="6"/>
        <v>-0.0743821531435849</v>
      </c>
      <c r="F36">
        <f t="shared" ref="F36:F67" si="7">D36*(A36-A35)</f>
        <v>-0.0273828020928915</v>
      </c>
    </row>
    <row r="37" spans="1:6">
      <c r="A37">
        <v>13.860896</v>
      </c>
      <c r="B37">
        <v>3.87931</v>
      </c>
      <c r="C37">
        <f t="shared" si="4"/>
        <v>1.06978548446917</v>
      </c>
      <c r="D37">
        <f t="shared" si="5"/>
        <v>-0.0697854844691659</v>
      </c>
      <c r="E37">
        <f t="shared" si="6"/>
        <v>-0.0746554983117621</v>
      </c>
      <c r="F37">
        <f t="shared" si="7"/>
        <v>-0.0247294634184315</v>
      </c>
    </row>
    <row r="38" spans="1:6">
      <c r="A38">
        <v>14.254635</v>
      </c>
      <c r="B38">
        <v>3.877905</v>
      </c>
      <c r="C38">
        <f t="shared" si="4"/>
        <v>1.06939803190526</v>
      </c>
      <c r="D38">
        <f t="shared" si="5"/>
        <v>-0.0693980319052618</v>
      </c>
      <c r="E38">
        <f t="shared" si="6"/>
        <v>-0.0742141187375856</v>
      </c>
      <c r="F38">
        <f t="shared" si="7"/>
        <v>-0.0273247116843459</v>
      </c>
    </row>
    <row r="39" spans="1:6">
      <c r="A39">
        <v>14.608999</v>
      </c>
      <c r="B39">
        <v>3.876254</v>
      </c>
      <c r="C39">
        <f t="shared" si="4"/>
        <v>1.06894274067181</v>
      </c>
      <c r="D39">
        <f t="shared" si="5"/>
        <v>-0.0689427406718057</v>
      </c>
      <c r="E39">
        <f t="shared" si="6"/>
        <v>-0.0736958421631456</v>
      </c>
      <c r="F39">
        <f t="shared" si="7"/>
        <v>-0.0244308253554238</v>
      </c>
    </row>
    <row r="40" spans="1:6">
      <c r="A40">
        <v>15.002738</v>
      </c>
      <c r="B40">
        <v>3.875826</v>
      </c>
      <c r="C40">
        <f t="shared" si="4"/>
        <v>1.06882471241746</v>
      </c>
      <c r="D40">
        <f t="shared" si="5"/>
        <v>-0.0688247124174635</v>
      </c>
      <c r="E40">
        <f t="shared" si="6"/>
        <v>-0.07356155345681</v>
      </c>
      <c r="F40">
        <f t="shared" si="7"/>
        <v>-0.0270989734425396</v>
      </c>
    </row>
    <row r="41" spans="1:6">
      <c r="A41">
        <v>15.357102</v>
      </c>
      <c r="B41">
        <v>3.876736</v>
      </c>
      <c r="C41">
        <f t="shared" si="4"/>
        <v>1.06907566034142</v>
      </c>
      <c r="D41">
        <f t="shared" si="5"/>
        <v>-0.0690756603414155</v>
      </c>
      <c r="E41">
        <f t="shared" si="6"/>
        <v>-0.0738471071930182</v>
      </c>
      <c r="F41">
        <f t="shared" si="7"/>
        <v>-0.0244779273012253</v>
      </c>
    </row>
    <row r="42" spans="1:6">
      <c r="A42">
        <v>15.711466</v>
      </c>
      <c r="B42">
        <v>3.877015</v>
      </c>
      <c r="C42">
        <f t="shared" si="4"/>
        <v>1.0691525993203</v>
      </c>
      <c r="D42">
        <f t="shared" si="5"/>
        <v>-0.0691525993202977</v>
      </c>
      <c r="E42">
        <f t="shared" si="6"/>
        <v>-0.0739346813130514</v>
      </c>
      <c r="F42">
        <f t="shared" si="7"/>
        <v>-0.024505191705538</v>
      </c>
    </row>
    <row r="43" spans="1:6">
      <c r="A43">
        <v>16.105204</v>
      </c>
      <c r="B43">
        <v>3.875647</v>
      </c>
      <c r="C43">
        <f t="shared" si="4"/>
        <v>1.06877535013352</v>
      </c>
      <c r="D43">
        <f t="shared" si="5"/>
        <v>-0.0687753501335211</v>
      </c>
      <c r="E43">
        <f t="shared" si="6"/>
        <v>-0.0735053989195095</v>
      </c>
      <c r="F43">
        <f t="shared" si="7"/>
        <v>-0.0270794688108724</v>
      </c>
    </row>
    <row r="44" spans="1:6">
      <c r="A44">
        <v>16.459568</v>
      </c>
      <c r="B44">
        <v>3.874033</v>
      </c>
      <c r="C44">
        <f t="shared" si="4"/>
        <v>1.06833026227719</v>
      </c>
      <c r="D44">
        <f t="shared" si="5"/>
        <v>-0.0683302622771926</v>
      </c>
      <c r="E44">
        <f t="shared" si="6"/>
        <v>-0.0729992870200626</v>
      </c>
      <c r="F44">
        <f t="shared" si="7"/>
        <v>-0.0242137850615951</v>
      </c>
    </row>
    <row r="45" spans="1:6">
      <c r="A45">
        <v>16.853306</v>
      </c>
      <c r="B45">
        <v>3.872096</v>
      </c>
      <c r="C45">
        <f t="shared" si="4"/>
        <v>1.06779610169621</v>
      </c>
      <c r="D45">
        <f t="shared" si="5"/>
        <v>-0.0677961016962088</v>
      </c>
      <c r="E45">
        <f t="shared" si="6"/>
        <v>-0.0723924131014114</v>
      </c>
      <c r="F45">
        <f t="shared" si="7"/>
        <v>-0.0266939014896618</v>
      </c>
    </row>
    <row r="46" spans="1:6">
      <c r="A46">
        <v>17.207668</v>
      </c>
      <c r="B46">
        <v>3.871694</v>
      </c>
      <c r="C46">
        <f t="shared" si="4"/>
        <v>1.06768524338255</v>
      </c>
      <c r="D46">
        <f t="shared" si="5"/>
        <v>-0.067685243382551</v>
      </c>
      <c r="E46">
        <f t="shared" si="6"/>
        <v>-0.0722665355543062</v>
      </c>
      <c r="F46">
        <f t="shared" si="7"/>
        <v>-0.0239850782155277</v>
      </c>
    </row>
    <row r="47" spans="1:6">
      <c r="A47">
        <v>17.601404</v>
      </c>
      <c r="B47">
        <v>3.870941</v>
      </c>
      <c r="C47">
        <f t="shared" si="4"/>
        <v>1.06747759086965</v>
      </c>
      <c r="D47">
        <f t="shared" si="5"/>
        <v>-0.0674775908696541</v>
      </c>
      <c r="E47">
        <f t="shared" si="6"/>
        <v>-0.0720308161392265</v>
      </c>
      <c r="F47">
        <f t="shared" si="7"/>
        <v>-0.0265683567186539</v>
      </c>
    </row>
    <row r="48" spans="1:6">
      <c r="A48">
        <v>17.955769</v>
      </c>
      <c r="B48">
        <v>3.869122</v>
      </c>
      <c r="C48">
        <f t="shared" si="4"/>
        <v>1.0669759707887</v>
      </c>
      <c r="D48">
        <f t="shared" si="5"/>
        <v>-0.0669759707886992</v>
      </c>
      <c r="E48">
        <f t="shared" si="6"/>
        <v>-0.0714617514517879</v>
      </c>
      <c r="F48">
        <f t="shared" si="7"/>
        <v>-0.0237339398885375</v>
      </c>
    </row>
    <row r="49" spans="1:6">
      <c r="A49">
        <v>18.349503</v>
      </c>
      <c r="B49">
        <v>3.8673</v>
      </c>
      <c r="C49">
        <f t="shared" si="4"/>
        <v>1.0664735234069</v>
      </c>
      <c r="D49">
        <f t="shared" si="5"/>
        <v>-0.0664735234068961</v>
      </c>
      <c r="E49">
        <f t="shared" si="6"/>
        <v>-0.0708922527210232</v>
      </c>
      <c r="F49">
        <f t="shared" si="7"/>
        <v>-0.0261728862650907</v>
      </c>
    </row>
    <row r="50" spans="1:6">
      <c r="A50">
        <v>18.703865</v>
      </c>
      <c r="B50">
        <v>3.867797</v>
      </c>
      <c r="C50">
        <f t="shared" si="4"/>
        <v>1.06661057958075</v>
      </c>
      <c r="D50">
        <f t="shared" si="5"/>
        <v>-0.0666105795807468</v>
      </c>
      <c r="E50">
        <f t="shared" si="6"/>
        <v>-0.0710475488928298</v>
      </c>
      <c r="F50">
        <f t="shared" si="7"/>
        <v>-0.0236042582013927</v>
      </c>
    </row>
    <row r="51" spans="1:6">
      <c r="A51">
        <v>19.097601</v>
      </c>
      <c r="B51">
        <v>3.86872</v>
      </c>
      <c r="C51">
        <f t="shared" si="4"/>
        <v>1.06686511247504</v>
      </c>
      <c r="D51">
        <f t="shared" si="5"/>
        <v>-0.0668651124750412</v>
      </c>
      <c r="E51">
        <f t="shared" si="6"/>
        <v>-0.0713360557413412</v>
      </c>
      <c r="F51">
        <f t="shared" si="7"/>
        <v>-0.0263272019254729</v>
      </c>
    </row>
    <row r="52" spans="1:6">
      <c r="A52">
        <v>19.451962</v>
      </c>
      <c r="B52">
        <v>3.86974</v>
      </c>
      <c r="C52">
        <f t="shared" si="4"/>
        <v>1.06714639476343</v>
      </c>
      <c r="D52">
        <f t="shared" si="5"/>
        <v>-0.0671463947634272</v>
      </c>
      <c r="E52">
        <f t="shared" si="6"/>
        <v>-0.0716550330931532</v>
      </c>
      <c r="F52">
        <f t="shared" si="7"/>
        <v>-0.0237940635947629</v>
      </c>
    </row>
    <row r="53" spans="1:6">
      <c r="A53">
        <v>19.845696</v>
      </c>
      <c r="B53">
        <v>3.87072</v>
      </c>
      <c r="C53">
        <f t="shared" si="4"/>
        <v>1.06741664637384</v>
      </c>
      <c r="D53">
        <f t="shared" si="5"/>
        <v>-0.0674166463738373</v>
      </c>
      <c r="E53">
        <f t="shared" si="6"/>
        <v>-0.0719616505821323</v>
      </c>
      <c r="F53">
        <f t="shared" si="7"/>
        <v>-0.0265442258433563</v>
      </c>
    </row>
    <row r="54" spans="1:6">
      <c r="A54">
        <v>20.200056</v>
      </c>
      <c r="B54">
        <v>3.872543</v>
      </c>
      <c r="C54">
        <f t="shared" si="4"/>
        <v>1.06791936952259</v>
      </c>
      <c r="D54">
        <f t="shared" si="5"/>
        <v>-0.0679193695225897</v>
      </c>
      <c r="E54">
        <f t="shared" si="6"/>
        <v>-0.0725324102789358</v>
      </c>
      <c r="F54">
        <f t="shared" si="7"/>
        <v>-0.0240679077840249</v>
      </c>
    </row>
    <row r="55" spans="1:6">
      <c r="A55">
        <v>20.59379</v>
      </c>
      <c r="B55">
        <v>3.874395</v>
      </c>
      <c r="C55">
        <f t="shared" si="4"/>
        <v>1.06843008991287</v>
      </c>
      <c r="D55">
        <f t="shared" si="5"/>
        <v>-0.0684300899128747</v>
      </c>
      <c r="E55">
        <f t="shared" si="6"/>
        <v>-0.0731127671183588</v>
      </c>
      <c r="F55">
        <f t="shared" si="7"/>
        <v>-0.0269432530217557</v>
      </c>
    </row>
    <row r="56" spans="1:6">
      <c r="A56">
        <v>20.948151</v>
      </c>
      <c r="B56">
        <v>3.874432</v>
      </c>
      <c r="C56">
        <f t="shared" si="4"/>
        <v>1.06844029329</v>
      </c>
      <c r="D56">
        <f t="shared" si="5"/>
        <v>-0.0684402932900026</v>
      </c>
      <c r="E56">
        <f t="shared" si="6"/>
        <v>-0.0731243670356241</v>
      </c>
      <c r="F56">
        <f t="shared" si="7"/>
        <v>-0.0242525707705387</v>
      </c>
    </row>
    <row r="57" spans="1:6">
      <c r="A57">
        <v>21.341883</v>
      </c>
      <c r="B57">
        <v>3.871927</v>
      </c>
      <c r="C57">
        <f t="shared" si="4"/>
        <v>1.06774949708176</v>
      </c>
      <c r="D57">
        <f t="shared" si="5"/>
        <v>-0.0677494970817605</v>
      </c>
      <c r="E57">
        <f t="shared" si="6"/>
        <v>-0.0723394914365919</v>
      </c>
      <c r="F57">
        <f t="shared" si="7"/>
        <v>-0.0266751449849957</v>
      </c>
    </row>
    <row r="58" spans="1:6">
      <c r="A58">
        <v>21.696241</v>
      </c>
      <c r="B58">
        <v>3.869568</v>
      </c>
      <c r="C58">
        <f t="shared" si="4"/>
        <v>1.06709896284813</v>
      </c>
      <c r="D58">
        <f t="shared" si="5"/>
        <v>-0.0670989628481307</v>
      </c>
      <c r="E58">
        <f t="shared" si="6"/>
        <v>-0.0716012336634255</v>
      </c>
      <c r="F58">
        <f t="shared" si="7"/>
        <v>-0.023777054276938</v>
      </c>
    </row>
    <row r="59" spans="1:6">
      <c r="A59">
        <v>22.089973</v>
      </c>
      <c r="B59">
        <v>3.868662</v>
      </c>
      <c r="C59">
        <f t="shared" si="4"/>
        <v>1.06684911799198</v>
      </c>
      <c r="D59">
        <f t="shared" si="5"/>
        <v>-0.0668491179919761</v>
      </c>
      <c r="E59">
        <f t="shared" si="6"/>
        <v>-0.0713179225682813</v>
      </c>
      <c r="F59">
        <f t="shared" si="7"/>
        <v>-0.0263206369252167</v>
      </c>
    </row>
    <row r="60" spans="1:6">
      <c r="A60">
        <v>22.44433</v>
      </c>
      <c r="B60">
        <v>3.868403</v>
      </c>
      <c r="C60">
        <f t="shared" si="4"/>
        <v>1.06677769435208</v>
      </c>
      <c r="D60">
        <f t="shared" si="5"/>
        <v>-0.0667776943520819</v>
      </c>
      <c r="E60">
        <f t="shared" si="6"/>
        <v>-0.071236954815062</v>
      </c>
      <c r="F60">
        <f t="shared" si="7"/>
        <v>-0.0236631434375207</v>
      </c>
    </row>
    <row r="61" spans="1:6">
      <c r="A61">
        <v>22.83806</v>
      </c>
      <c r="B61">
        <v>3.869646</v>
      </c>
      <c r="C61">
        <f t="shared" si="4"/>
        <v>1.06712047267018</v>
      </c>
      <c r="D61">
        <f t="shared" si="5"/>
        <v>-0.0671204726701837</v>
      </c>
      <c r="E61">
        <f t="shared" si="6"/>
        <v>-0.0716256305216526</v>
      </c>
      <c r="F61">
        <f t="shared" si="7"/>
        <v>-0.0264273437044313</v>
      </c>
    </row>
    <row r="62" spans="1:6">
      <c r="A62">
        <v>23.192417</v>
      </c>
      <c r="B62">
        <v>3.870882</v>
      </c>
      <c r="C62">
        <f t="shared" si="4"/>
        <v>1.06746132061964</v>
      </c>
      <c r="D62">
        <f t="shared" si="5"/>
        <v>-0.0674613206196397</v>
      </c>
      <c r="E62">
        <f t="shared" si="6"/>
        <v>-0.0720123503993855</v>
      </c>
      <c r="F62">
        <f t="shared" si="7"/>
        <v>-0.0239053911908137</v>
      </c>
    </row>
    <row r="63" spans="1:6">
      <c r="A63">
        <v>23.586147</v>
      </c>
      <c r="B63">
        <v>3.873229</v>
      </c>
      <c r="C63">
        <f t="shared" si="4"/>
        <v>1.06810854564988</v>
      </c>
      <c r="D63">
        <f t="shared" si="5"/>
        <v>-0.0681085456498767</v>
      </c>
      <c r="E63">
        <f t="shared" si="6"/>
        <v>-0.072747319640418</v>
      </c>
      <c r="F63">
        <f t="shared" si="7"/>
        <v>-0.026816377678726</v>
      </c>
    </row>
    <row r="64" spans="1:6">
      <c r="A64">
        <v>23.940502</v>
      </c>
      <c r="B64">
        <v>3.874347</v>
      </c>
      <c r="C64">
        <f t="shared" si="4"/>
        <v>1.0684168530993</v>
      </c>
      <c r="D64">
        <f t="shared" si="5"/>
        <v>-0.0684168530993039</v>
      </c>
      <c r="E64">
        <f t="shared" si="6"/>
        <v>-0.0730977188873156</v>
      </c>
      <c r="F64">
        <f t="shared" si="7"/>
        <v>-0.0242438539800037</v>
      </c>
    </row>
    <row r="65" spans="1:6">
      <c r="A65">
        <v>24.33423</v>
      </c>
      <c r="B65">
        <v>3.875962</v>
      </c>
      <c r="C65">
        <f t="shared" si="4"/>
        <v>1.06886221672258</v>
      </c>
      <c r="D65">
        <f t="shared" si="5"/>
        <v>-0.0688622167225814</v>
      </c>
      <c r="E65">
        <f t="shared" si="6"/>
        <v>-0.0736042216145292</v>
      </c>
      <c r="F65">
        <f t="shared" si="7"/>
        <v>-0.0271129828657487</v>
      </c>
    </row>
    <row r="66" spans="1:6">
      <c r="A66">
        <v>24.688585</v>
      </c>
      <c r="B66">
        <v>3.875246</v>
      </c>
      <c r="C66">
        <f t="shared" si="4"/>
        <v>1.06866476758681</v>
      </c>
      <c r="D66">
        <f t="shared" si="5"/>
        <v>-0.0686647675868126</v>
      </c>
      <c r="E66">
        <f t="shared" si="6"/>
        <v>-0.0733796178945636</v>
      </c>
      <c r="F66">
        <f t="shared" si="7"/>
        <v>-0.0243317037182249</v>
      </c>
    </row>
    <row r="67" spans="1:6">
      <c r="A67">
        <v>25.082312</v>
      </c>
      <c r="B67">
        <v>3.875769</v>
      </c>
      <c r="C67">
        <f t="shared" ref="C67:C95" si="8">B67/M$1</f>
        <v>1.06880899370135</v>
      </c>
      <c r="D67">
        <f t="shared" ref="D67:D95" si="9">1-C67</f>
        <v>-0.0688089937013476</v>
      </c>
      <c r="E67">
        <f t="shared" ref="E67:E95" si="10">C67*D67</f>
        <v>-0.0735436713155397</v>
      </c>
      <c r="F67">
        <f t="shared" si="7"/>
        <v>-0.0270919586630506</v>
      </c>
    </row>
    <row r="68" spans="1:6">
      <c r="A68">
        <v>25.436665</v>
      </c>
      <c r="B68">
        <v>3.87509</v>
      </c>
      <c r="C68">
        <f t="shared" si="8"/>
        <v>1.06862174794271</v>
      </c>
      <c r="D68">
        <f t="shared" si="9"/>
        <v>-0.0686217479427065</v>
      </c>
      <c r="E68">
        <f t="shared" si="10"/>
        <v>-0.0733306922334188</v>
      </c>
      <c r="F68">
        <f t="shared" ref="F68:F95" si="11">D68*(A68-A67)</f>
        <v>-0.0243163222487418</v>
      </c>
    </row>
    <row r="69" spans="1:6">
      <c r="A69">
        <v>25.830391</v>
      </c>
      <c r="B69">
        <v>3.875358</v>
      </c>
      <c r="C69">
        <f t="shared" si="8"/>
        <v>1.06869565348515</v>
      </c>
      <c r="D69">
        <f t="shared" si="9"/>
        <v>-0.0686956534851451</v>
      </c>
      <c r="E69">
        <f t="shared" si="10"/>
        <v>-0.0734147462928962</v>
      </c>
      <c r="F69">
        <f t="shared" si="11"/>
        <v>-0.027047264864092</v>
      </c>
    </row>
    <row r="70" spans="1:6">
      <c r="A70">
        <v>26.184742</v>
      </c>
      <c r="B70">
        <v>3.874946</v>
      </c>
      <c r="C70">
        <f t="shared" si="8"/>
        <v>1.06858203750199</v>
      </c>
      <c r="D70">
        <f t="shared" si="9"/>
        <v>-0.0685820375019932</v>
      </c>
      <c r="E70">
        <f t="shared" si="10"/>
        <v>-0.073285533369918</v>
      </c>
      <c r="F70">
        <f t="shared" si="11"/>
        <v>-0.0243021135708689</v>
      </c>
    </row>
    <row r="71" spans="1:6">
      <c r="A71">
        <v>26.578466</v>
      </c>
      <c r="B71">
        <v>3.874977</v>
      </c>
      <c r="C71">
        <f t="shared" si="8"/>
        <v>1.06859058627742</v>
      </c>
      <c r="D71">
        <f t="shared" si="9"/>
        <v>-0.0685905862774245</v>
      </c>
      <c r="E71">
        <f t="shared" si="10"/>
        <v>-0.0732952548033054</v>
      </c>
      <c r="F71">
        <f t="shared" si="11"/>
        <v>-0.0270057599914926</v>
      </c>
    </row>
    <row r="72" spans="1:6">
      <c r="A72">
        <v>26.932817</v>
      </c>
      <c r="B72">
        <v>3.873296</v>
      </c>
      <c r="C72">
        <f t="shared" si="8"/>
        <v>1.06812702203549</v>
      </c>
      <c r="D72">
        <f t="shared" si="9"/>
        <v>-0.0681270220354864</v>
      </c>
      <c r="E72">
        <f t="shared" si="10"/>
        <v>-0.07276831316691</v>
      </c>
      <c r="F72">
        <f t="shared" si="11"/>
        <v>-0.0241408783852967</v>
      </c>
    </row>
    <row r="73" spans="1:6">
      <c r="A73">
        <v>27.32654</v>
      </c>
      <c r="B73">
        <v>3.872482</v>
      </c>
      <c r="C73">
        <f t="shared" si="8"/>
        <v>1.06790254773868</v>
      </c>
      <c r="D73">
        <f t="shared" si="9"/>
        <v>-0.0679025477386765</v>
      </c>
      <c r="E73">
        <f t="shared" si="10"/>
        <v>-0.0725133037280798</v>
      </c>
      <c r="F73">
        <f t="shared" si="11"/>
        <v>-0.026734794803315</v>
      </c>
    </row>
    <row r="74" spans="1:6">
      <c r="A74">
        <v>27.680889</v>
      </c>
      <c r="B74">
        <v>3.873455</v>
      </c>
      <c r="C74">
        <f t="shared" si="8"/>
        <v>1.06817086898044</v>
      </c>
      <c r="D74">
        <f t="shared" si="9"/>
        <v>-0.0681708689804408</v>
      </c>
      <c r="E74">
        <f t="shared" si="10"/>
        <v>-0.0728181363579892</v>
      </c>
      <c r="F74">
        <f t="shared" si="11"/>
        <v>-0.0241562792523502</v>
      </c>
    </row>
    <row r="75" spans="1:6">
      <c r="A75">
        <v>28.07461</v>
      </c>
      <c r="B75">
        <v>3.87535</v>
      </c>
      <c r="C75">
        <f t="shared" si="8"/>
        <v>1.06869344734955</v>
      </c>
      <c r="D75">
        <f t="shared" si="9"/>
        <v>-0.06869344734955</v>
      </c>
      <c r="E75">
        <f t="shared" si="10"/>
        <v>-0.0734122370583154</v>
      </c>
      <c r="F75">
        <f t="shared" si="11"/>
        <v>-0.0270460527839121</v>
      </c>
    </row>
    <row r="76" spans="1:6">
      <c r="A76">
        <v>28.428957</v>
      </c>
      <c r="B76">
        <v>3.875893</v>
      </c>
      <c r="C76">
        <f t="shared" si="8"/>
        <v>1.06884318880307</v>
      </c>
      <c r="D76">
        <f t="shared" si="9"/>
        <v>-0.0688431888030732</v>
      </c>
      <c r="E76">
        <f t="shared" si="10"/>
        <v>-0.0735825734476487</v>
      </c>
      <c r="F76">
        <f t="shared" si="11"/>
        <v>-0.0243943774228026</v>
      </c>
    </row>
    <row r="77" spans="1:6">
      <c r="A77">
        <v>28.822676</v>
      </c>
      <c r="B77">
        <v>3.874819</v>
      </c>
      <c r="C77">
        <f t="shared" si="8"/>
        <v>1.06854701509942</v>
      </c>
      <c r="D77">
        <f t="shared" si="9"/>
        <v>-0.0685470150994196</v>
      </c>
      <c r="E77">
        <f t="shared" si="10"/>
        <v>-0.0732457083784597</v>
      </c>
      <c r="F77">
        <f t="shared" si="11"/>
        <v>-0.0269882622379285</v>
      </c>
    </row>
    <row r="78" spans="1:6">
      <c r="A78">
        <v>29.177023</v>
      </c>
      <c r="B78">
        <v>3.87329</v>
      </c>
      <c r="C78">
        <f t="shared" si="8"/>
        <v>1.06812536743379</v>
      </c>
      <c r="D78">
        <f t="shared" si="9"/>
        <v>-0.0681253674337901</v>
      </c>
      <c r="E78">
        <f t="shared" si="10"/>
        <v>-0.072766433121779</v>
      </c>
      <c r="F78">
        <f t="shared" si="11"/>
        <v>-0.024140019574061</v>
      </c>
    </row>
    <row r="79" spans="1:6">
      <c r="A79">
        <v>29.57074</v>
      </c>
      <c r="B79">
        <v>3.871699</v>
      </c>
      <c r="C79">
        <f t="shared" si="8"/>
        <v>1.0676866222173</v>
      </c>
      <c r="D79">
        <f t="shared" si="9"/>
        <v>-0.0676866222172978</v>
      </c>
      <c r="E79">
        <f t="shared" si="10"/>
        <v>-0.072268101044485</v>
      </c>
      <c r="F79">
        <f t="shared" si="11"/>
        <v>-0.026649373839528</v>
      </c>
    </row>
    <row r="80" spans="1:6">
      <c r="A80">
        <v>29.925085</v>
      </c>
      <c r="B80">
        <v>3.87177</v>
      </c>
      <c r="C80">
        <f t="shared" si="8"/>
        <v>1.06770620167071</v>
      </c>
      <c r="D80">
        <f t="shared" si="9"/>
        <v>-0.0677062016707051</v>
      </c>
      <c r="E80">
        <f t="shared" si="10"/>
        <v>-0.0722903314153793</v>
      </c>
      <c r="F80">
        <f t="shared" si="11"/>
        <v>-0.0239913540310059</v>
      </c>
    </row>
    <row r="81" spans="1:6">
      <c r="A81">
        <v>30.3188</v>
      </c>
      <c r="B81">
        <v>3.873608</v>
      </c>
      <c r="C81">
        <f t="shared" si="8"/>
        <v>1.0682130613237</v>
      </c>
      <c r="D81">
        <f t="shared" si="9"/>
        <v>-0.0682130613236986</v>
      </c>
      <c r="E81">
        <f t="shared" si="10"/>
        <v>-0.0728660830588493</v>
      </c>
      <c r="F81">
        <f t="shared" si="11"/>
        <v>-0.02685650543906</v>
      </c>
    </row>
    <row r="82" spans="1:6">
      <c r="A82">
        <v>30.673143</v>
      </c>
      <c r="B82">
        <v>3.875779</v>
      </c>
      <c r="C82">
        <f t="shared" si="8"/>
        <v>1.06881175137084</v>
      </c>
      <c r="D82">
        <f t="shared" si="9"/>
        <v>-0.0688117513708417</v>
      </c>
      <c r="E82">
        <f t="shared" si="10"/>
        <v>-0.0735468084975643</v>
      </c>
      <c r="F82">
        <f t="shared" si="11"/>
        <v>-0.0243829624159982</v>
      </c>
    </row>
    <row r="83" spans="1:6">
      <c r="A83">
        <v>31.066856</v>
      </c>
      <c r="B83">
        <v>3.877836</v>
      </c>
      <c r="C83">
        <f t="shared" si="8"/>
        <v>1.06937900398575</v>
      </c>
      <c r="D83">
        <f t="shared" si="9"/>
        <v>-0.0693790039857534</v>
      </c>
      <c r="E83">
        <f t="shared" si="10"/>
        <v>-0.0741924501798085</v>
      </c>
      <c r="F83">
        <f t="shared" si="11"/>
        <v>-0.027315415796243</v>
      </c>
    </row>
    <row r="84" spans="1:6">
      <c r="A84">
        <v>31.421198</v>
      </c>
      <c r="B84">
        <v>3.879911</v>
      </c>
      <c r="C84">
        <f t="shared" si="8"/>
        <v>1.06995122040575</v>
      </c>
      <c r="D84">
        <f t="shared" si="9"/>
        <v>-0.0699512204057542</v>
      </c>
      <c r="E84">
        <f t="shared" si="10"/>
        <v>-0.0748443936420086</v>
      </c>
      <c r="F84">
        <f t="shared" si="11"/>
        <v>-0.0247866553410157</v>
      </c>
    </row>
    <row r="85" spans="1:6">
      <c r="A85">
        <v>31.775539</v>
      </c>
      <c r="B85">
        <v>3.880757</v>
      </c>
      <c r="C85">
        <f t="shared" si="8"/>
        <v>1.07018451924494</v>
      </c>
      <c r="D85">
        <f t="shared" si="9"/>
        <v>-0.0701845192449448</v>
      </c>
      <c r="E85">
        <f t="shared" si="10"/>
        <v>-0.0751103859865889</v>
      </c>
      <c r="F85">
        <f t="shared" si="11"/>
        <v>-0.0248692527337729</v>
      </c>
    </row>
    <row r="86" spans="1:6">
      <c r="A86">
        <v>32.16925</v>
      </c>
      <c r="B86">
        <v>3.88017</v>
      </c>
      <c r="C86">
        <f t="shared" si="8"/>
        <v>1.07002264404565</v>
      </c>
      <c r="D86">
        <f t="shared" si="9"/>
        <v>-0.0700226440456484</v>
      </c>
      <c r="E86">
        <f t="shared" si="10"/>
        <v>-0.074925814724792</v>
      </c>
      <c r="F86">
        <f t="shared" si="11"/>
        <v>-0.0275686852098563</v>
      </c>
    </row>
    <row r="87" spans="1:6">
      <c r="A87">
        <v>32.523586</v>
      </c>
      <c r="B87">
        <v>3.879749</v>
      </c>
      <c r="C87">
        <f t="shared" si="8"/>
        <v>1.06990654615995</v>
      </c>
      <c r="D87">
        <f t="shared" si="9"/>
        <v>-0.0699065461599517</v>
      </c>
      <c r="E87">
        <f t="shared" si="10"/>
        <v>-0.0747934713559652</v>
      </c>
      <c r="F87">
        <f t="shared" si="11"/>
        <v>-0.0247704059401329</v>
      </c>
    </row>
    <row r="88" spans="1:6">
      <c r="A88">
        <v>32.917297</v>
      </c>
      <c r="B88">
        <v>3.879812</v>
      </c>
      <c r="C88">
        <f t="shared" si="8"/>
        <v>1.06992391947776</v>
      </c>
      <c r="D88">
        <f t="shared" si="9"/>
        <v>-0.0699239194777637</v>
      </c>
      <c r="E88">
        <f t="shared" si="10"/>
        <v>-0.0748132739928964</v>
      </c>
      <c r="F88">
        <f t="shared" si="11"/>
        <v>-0.0275298162615095</v>
      </c>
    </row>
    <row r="89" spans="1:6">
      <c r="A89">
        <v>33.271633</v>
      </c>
      <c r="B89">
        <v>3.878572</v>
      </c>
      <c r="C89">
        <f t="shared" si="8"/>
        <v>1.06958196846051</v>
      </c>
      <c r="D89">
        <f t="shared" si="9"/>
        <v>-0.0695819684605103</v>
      </c>
      <c r="E89">
        <f t="shared" si="10"/>
        <v>-0.0744236187953498</v>
      </c>
      <c r="F89">
        <f t="shared" si="11"/>
        <v>-0.0246553963764236</v>
      </c>
    </row>
    <row r="90" spans="1:6">
      <c r="A90">
        <v>33.665337</v>
      </c>
      <c r="B90">
        <v>3.876076</v>
      </c>
      <c r="C90">
        <f t="shared" si="8"/>
        <v>1.06889365415481</v>
      </c>
      <c r="D90">
        <f t="shared" si="9"/>
        <v>-0.0688936541548129</v>
      </c>
      <c r="E90">
        <f t="shared" si="10"/>
        <v>-0.0736399897376158</v>
      </c>
      <c r="F90">
        <f t="shared" si="11"/>
        <v>-0.0271237072153664</v>
      </c>
    </row>
    <row r="91" spans="1:6">
      <c r="A91">
        <v>34.019672</v>
      </c>
      <c r="B91">
        <v>3.874818</v>
      </c>
      <c r="C91">
        <f t="shared" si="8"/>
        <v>1.06854673933247</v>
      </c>
      <c r="D91">
        <f t="shared" si="9"/>
        <v>-0.0685467393324701</v>
      </c>
      <c r="E91">
        <f t="shared" si="10"/>
        <v>-0.0732453948055837</v>
      </c>
      <c r="F91">
        <f t="shared" si="11"/>
        <v>-0.0242885088813707</v>
      </c>
    </row>
    <row r="92" spans="1:6">
      <c r="A92">
        <v>34.413376</v>
      </c>
      <c r="B92">
        <v>3.874951</v>
      </c>
      <c r="C92">
        <f t="shared" si="8"/>
        <v>1.06858341633674</v>
      </c>
      <c r="D92">
        <f t="shared" si="9"/>
        <v>-0.06858341633674</v>
      </c>
      <c r="E92">
        <f t="shared" si="10"/>
        <v>-0.0732871013331586</v>
      </c>
      <c r="F92">
        <f t="shared" si="11"/>
        <v>-0.0270015653454399</v>
      </c>
    </row>
    <row r="93" spans="1:6">
      <c r="A93">
        <v>34.767712</v>
      </c>
      <c r="B93">
        <v>3.875692</v>
      </c>
      <c r="C93">
        <f t="shared" si="8"/>
        <v>1.06878775964624</v>
      </c>
      <c r="D93">
        <f t="shared" si="9"/>
        <v>-0.0687877596462441</v>
      </c>
      <c r="E93">
        <f t="shared" si="10"/>
        <v>-0.0735195155233935</v>
      </c>
      <c r="F93">
        <f t="shared" si="11"/>
        <v>-0.0243739796020118</v>
      </c>
    </row>
    <row r="94" spans="1:6">
      <c r="A94">
        <v>35.161411</v>
      </c>
      <c r="B94">
        <v>3.875744</v>
      </c>
      <c r="C94">
        <f t="shared" si="8"/>
        <v>1.06880209952761</v>
      </c>
      <c r="D94">
        <f t="shared" si="9"/>
        <v>-0.0688020995276128</v>
      </c>
      <c r="E94">
        <f t="shared" si="10"/>
        <v>-0.0735358284270204</v>
      </c>
      <c r="F94">
        <f t="shared" si="11"/>
        <v>-0.0270873177819215</v>
      </c>
    </row>
    <row r="95" spans="1:6">
      <c r="A95">
        <v>35.515743</v>
      </c>
      <c r="B95">
        <v>3.875096</v>
      </c>
      <c r="C95">
        <f t="shared" si="8"/>
        <v>1.0686234025444</v>
      </c>
      <c r="D95">
        <f t="shared" si="9"/>
        <v>-0.0686234025444028</v>
      </c>
      <c r="E95">
        <f t="shared" si="10"/>
        <v>-0.073332573921174</v>
      </c>
      <c r="F95">
        <f t="shared" si="11"/>
        <v>-0.0243154674703633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5"/>
  <sheetViews>
    <sheetView workbookViewId="0">
      <selection activeCell="Q14" sqref="Q14"/>
    </sheetView>
  </sheetViews>
  <sheetFormatPr defaultColWidth="9.14285714285714" defaultRowHeight="15"/>
  <cols>
    <col min="1" max="1" width="10.5714285714286"/>
    <col min="2" max="2" width="9.57142857142857"/>
    <col min="4" max="4" width="14" customWidth="1"/>
    <col min="5" max="5" width="21.5714285714286" customWidth="1"/>
    <col min="6" max="6" width="14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N1" t="s">
        <v>8</v>
      </c>
      <c r="O1">
        <f>AVERAGE(B2:B95)</f>
        <v>3.619282</v>
      </c>
    </row>
    <row r="2" spans="1:15">
      <c r="A2">
        <v>0</v>
      </c>
      <c r="B2">
        <v>0</v>
      </c>
      <c r="C2">
        <f>B2/O$1</f>
        <v>0</v>
      </c>
      <c r="D2">
        <f t="shared" ref="D2:D65" si="0">1-C2</f>
        <v>1</v>
      </c>
      <c r="E2">
        <f t="shared" ref="E2:E65" si="1">C2*D2</f>
        <v>0</v>
      </c>
      <c r="F2">
        <f>D2*(A2-0)</f>
        <v>0</v>
      </c>
      <c r="G2">
        <f>E2*(A2-0)</f>
        <v>0</v>
      </c>
      <c r="N2" s="9">
        <f>1.48*POWER(10,-5)</f>
        <v>1.48e-5</v>
      </c>
      <c r="O2" s="10" t="s">
        <v>9</v>
      </c>
    </row>
    <row r="3" spans="1:15">
      <c r="A3">
        <v>1.143169</v>
      </c>
      <c r="B3">
        <v>1.178209</v>
      </c>
      <c r="C3">
        <f>B3/O$1</f>
        <v>0.32553666721742</v>
      </c>
      <c r="D3">
        <f t="shared" si="0"/>
        <v>0.67446333278258</v>
      </c>
      <c r="E3">
        <f t="shared" si="1"/>
        <v>0.219562545514395</v>
      </c>
      <c r="F3">
        <f t="shared" ref="F3:F66" si="2">D3*(A3-A2)</f>
        <v>0.771025573673729</v>
      </c>
      <c r="G3">
        <f t="shared" ref="G3:G66" si="3">E3*(A3-A2)</f>
        <v>0.250997095593145</v>
      </c>
      <c r="N3" t="s">
        <v>10</v>
      </c>
      <c r="O3">
        <f>0.99*O1</f>
        <v>3.58308918</v>
      </c>
    </row>
    <row r="4" spans="1:15">
      <c r="A4">
        <v>1.536901</v>
      </c>
      <c r="B4">
        <v>1.379311</v>
      </c>
      <c r="C4">
        <f>B4/O$1</f>
        <v>0.381100726608206</v>
      </c>
      <c r="D4">
        <f t="shared" si="0"/>
        <v>0.618899273391794</v>
      </c>
      <c r="E4">
        <f t="shared" si="1"/>
        <v>0.235862962786903</v>
      </c>
      <c r="F4">
        <f t="shared" si="2"/>
        <v>0.243680448711098</v>
      </c>
      <c r="G4">
        <f t="shared" si="3"/>
        <v>0.092866796064013</v>
      </c>
      <c r="N4" t="s">
        <v>11</v>
      </c>
      <c r="O4">
        <f>A16+((A17-A16)*(O3-B16)/(B17-B16))</f>
        <v>6.20243589751328</v>
      </c>
    </row>
    <row r="5" spans="1:15">
      <c r="A5">
        <v>1.891262</v>
      </c>
      <c r="B5">
        <v>1.610662</v>
      </c>
      <c r="C5">
        <f>B5/O$1</f>
        <v>0.445022521041466</v>
      </c>
      <c r="D5">
        <f t="shared" si="0"/>
        <v>0.554977478958534</v>
      </c>
      <c r="E5">
        <f t="shared" si="1"/>
        <v>0.246977476807364</v>
      </c>
      <c r="F5">
        <f t="shared" si="2"/>
        <v>0.196662374421225</v>
      </c>
      <c r="G5">
        <f t="shared" si="3"/>
        <v>0.0875191856589343</v>
      </c>
      <c r="N5" t="s">
        <v>12</v>
      </c>
      <c r="O5" s="11">
        <f>SUM(F2:F16)</f>
        <v>2.09445597142361</v>
      </c>
    </row>
    <row r="6" spans="1:7">
      <c r="A6">
        <v>2.284996</v>
      </c>
      <c r="B6">
        <v>1.866078</v>
      </c>
      <c r="C6">
        <f>B6/O$1</f>
        <v>0.515593424331124</v>
      </c>
      <c r="D6">
        <f t="shared" si="0"/>
        <v>0.484406575668876</v>
      </c>
      <c r="E6">
        <f t="shared" si="1"/>
        <v>0.249756845117629</v>
      </c>
      <c r="F6">
        <f t="shared" si="2"/>
        <v>0.190727338664409</v>
      </c>
      <c r="G6">
        <f t="shared" si="3"/>
        <v>0.0983377616555447</v>
      </c>
    </row>
    <row r="7" spans="1:7">
      <c r="A7">
        <v>2.639359</v>
      </c>
      <c r="B7">
        <v>2.090701</v>
      </c>
      <c r="C7">
        <f>B7/O$1</f>
        <v>0.577656286523128</v>
      </c>
      <c r="D7">
        <f t="shared" si="0"/>
        <v>0.422343713476872</v>
      </c>
      <c r="E7">
        <f t="shared" si="1"/>
        <v>0.243969501163438</v>
      </c>
      <c r="F7">
        <f t="shared" si="2"/>
        <v>0.149662985338805</v>
      </c>
      <c r="G7">
        <f t="shared" si="3"/>
        <v>0.0864537643407793</v>
      </c>
    </row>
    <row r="8" spans="1:7">
      <c r="A8">
        <v>3.033092</v>
      </c>
      <c r="B8">
        <v>2.347627</v>
      </c>
      <c r="C8">
        <f>B8/O$1</f>
        <v>0.648644399635066</v>
      </c>
      <c r="D8">
        <f t="shared" si="0"/>
        <v>0.351355600364934</v>
      </c>
      <c r="E8">
        <f t="shared" si="1"/>
        <v>0.227904842457131</v>
      </c>
      <c r="F8">
        <f t="shared" si="2"/>
        <v>0.138340294598487</v>
      </c>
      <c r="G8">
        <f t="shared" si="3"/>
        <v>0.0897336573351735</v>
      </c>
    </row>
    <row r="9" spans="1:7">
      <c r="A9">
        <v>3.387455</v>
      </c>
      <c r="B9">
        <v>2.571269</v>
      </c>
      <c r="C9">
        <f>B9/O$1</f>
        <v>0.710436213591535</v>
      </c>
      <c r="D9">
        <f t="shared" si="0"/>
        <v>0.289563786408465</v>
      </c>
      <c r="E9">
        <f t="shared" si="1"/>
        <v>0.205716600009258</v>
      </c>
      <c r="F9">
        <f t="shared" si="2"/>
        <v>0.102610692043063</v>
      </c>
      <c r="G9">
        <f t="shared" si="3"/>
        <v>0.0728983515290806</v>
      </c>
    </row>
    <row r="10" spans="1:7">
      <c r="A10">
        <v>3.781191</v>
      </c>
      <c r="B10">
        <v>2.768197</v>
      </c>
      <c r="C10">
        <f>B10/O$1</f>
        <v>0.764847005566297</v>
      </c>
      <c r="D10">
        <f t="shared" si="0"/>
        <v>0.235152994433703</v>
      </c>
      <c r="E10">
        <f t="shared" si="1"/>
        <v>0.179856063642566</v>
      </c>
      <c r="F10">
        <f t="shared" si="2"/>
        <v>0.0925881994163484</v>
      </c>
      <c r="G10">
        <f t="shared" si="3"/>
        <v>0.0708158070743693</v>
      </c>
    </row>
    <row r="11" spans="1:7">
      <c r="A11">
        <v>4.135553</v>
      </c>
      <c r="B11">
        <v>2.938791</v>
      </c>
      <c r="C11">
        <f>B11/O$1</f>
        <v>0.81198176875966</v>
      </c>
      <c r="D11">
        <f t="shared" si="0"/>
        <v>0.18801823124034</v>
      </c>
      <c r="E11">
        <f t="shared" si="1"/>
        <v>0.152667375961594</v>
      </c>
      <c r="F11">
        <f t="shared" si="2"/>
        <v>0.0666265164587893</v>
      </c>
      <c r="G11">
        <f t="shared" si="3"/>
        <v>0.0540995166805023</v>
      </c>
    </row>
    <row r="12" spans="1:7">
      <c r="A12">
        <v>4.529289</v>
      </c>
      <c r="B12">
        <v>3.114292</v>
      </c>
      <c r="C12">
        <f>B12/O$1</f>
        <v>0.860472325726484</v>
      </c>
      <c r="D12">
        <f t="shared" si="0"/>
        <v>0.139527674273516</v>
      </c>
      <c r="E12">
        <f t="shared" si="1"/>
        <v>0.12005970238534</v>
      </c>
      <c r="F12">
        <f t="shared" si="2"/>
        <v>0.0549370683577573</v>
      </c>
      <c r="G12">
        <f t="shared" si="3"/>
        <v>0.0472718269783942</v>
      </c>
    </row>
    <row r="13" spans="1:7">
      <c r="A13">
        <v>4.883654</v>
      </c>
      <c r="B13">
        <v>3.250498</v>
      </c>
      <c r="C13">
        <f>B13/O$1</f>
        <v>0.898105756887692</v>
      </c>
      <c r="D13">
        <f t="shared" si="0"/>
        <v>0.101894243112308</v>
      </c>
      <c r="E13">
        <f t="shared" si="1"/>
        <v>0.091511806332878</v>
      </c>
      <c r="F13">
        <f t="shared" si="2"/>
        <v>0.036107753460493</v>
      </c>
      <c r="G13">
        <f t="shared" si="3"/>
        <v>0.0324285812511503</v>
      </c>
    </row>
    <row r="14" spans="1:7">
      <c r="A14">
        <v>5.27739</v>
      </c>
      <c r="B14">
        <v>3.363698</v>
      </c>
      <c r="C14">
        <f>B14/O$1</f>
        <v>0.929382678663889</v>
      </c>
      <c r="D14">
        <f t="shared" si="0"/>
        <v>0.0706173213361105</v>
      </c>
      <c r="E14">
        <f t="shared" si="1"/>
        <v>0.065630515263423</v>
      </c>
      <c r="F14">
        <f t="shared" si="2"/>
        <v>0.0278045816335948</v>
      </c>
      <c r="G14">
        <f t="shared" si="3"/>
        <v>0.0258410965577591</v>
      </c>
    </row>
    <row r="15" spans="1:7">
      <c r="A15">
        <v>5.631754</v>
      </c>
      <c r="B15">
        <v>3.457931</v>
      </c>
      <c r="C15">
        <f>B15/O$1</f>
        <v>0.955419058255201</v>
      </c>
      <c r="D15">
        <f t="shared" si="0"/>
        <v>0.0445809417447993</v>
      </c>
      <c r="E15">
        <f t="shared" si="1"/>
        <v>0.0425934813779461</v>
      </c>
      <c r="F15">
        <f t="shared" si="2"/>
        <v>0.0157978808404541</v>
      </c>
      <c r="G15">
        <f t="shared" si="3"/>
        <v>0.0150935964350145</v>
      </c>
    </row>
    <row r="16" spans="1:7">
      <c r="A16">
        <v>6.025492</v>
      </c>
      <c r="B16">
        <v>3.546809</v>
      </c>
      <c r="C16">
        <f>B16/O$1</f>
        <v>0.979975862615845</v>
      </c>
      <c r="D16">
        <f t="shared" si="0"/>
        <v>0.0200241373841553</v>
      </c>
      <c r="E16">
        <f t="shared" si="1"/>
        <v>0.0196231713061758</v>
      </c>
      <c r="F16">
        <f t="shared" si="2"/>
        <v>0.00788426380536254</v>
      </c>
      <c r="G16">
        <f t="shared" si="3"/>
        <v>0.00772638822375104</v>
      </c>
    </row>
    <row r="17" spans="1:7">
      <c r="A17">
        <v>6.379856</v>
      </c>
      <c r="B17">
        <v>3.619467</v>
      </c>
      <c r="C17">
        <f>B17/O$1</f>
        <v>1.00005111511068</v>
      </c>
      <c r="D17">
        <f t="shared" si="0"/>
        <v>-5.11151106765695e-5</v>
      </c>
      <c r="E17">
        <f t="shared" si="1"/>
        <v>-5.1117723431109e-5</v>
      </c>
      <c r="F17">
        <f t="shared" si="2"/>
        <v>-1.81133550797919e-5</v>
      </c>
      <c r="G17">
        <f t="shared" si="3"/>
        <v>-1.81142809459415e-5</v>
      </c>
    </row>
    <row r="18" spans="1:7">
      <c r="A18">
        <v>6.773594</v>
      </c>
      <c r="B18">
        <v>3.688971</v>
      </c>
      <c r="C18">
        <f>B18/O$1</f>
        <v>1.01925492404295</v>
      </c>
      <c r="D18">
        <f t="shared" si="0"/>
        <v>-0.0192549240429454</v>
      </c>
      <c r="E18">
        <f t="shared" si="1"/>
        <v>-0.019625676142845</v>
      </c>
      <c r="F18">
        <f t="shared" si="2"/>
        <v>-0.00758139528282123</v>
      </c>
      <c r="G18">
        <f t="shared" si="3"/>
        <v>-0.00772737447313149</v>
      </c>
    </row>
    <row r="19" spans="1:7">
      <c r="A19">
        <v>7.127958</v>
      </c>
      <c r="B19">
        <v>3.737827</v>
      </c>
      <c r="C19">
        <f>B19/O$1</f>
        <v>1.03275373402791</v>
      </c>
      <c r="D19">
        <f t="shared" si="0"/>
        <v>-0.0327537340279092</v>
      </c>
      <c r="E19">
        <f t="shared" si="1"/>
        <v>-0.0338265411206802</v>
      </c>
      <c r="F19">
        <f t="shared" si="2"/>
        <v>-0.011606744205066</v>
      </c>
      <c r="G19">
        <f t="shared" si="3"/>
        <v>-0.0119869084176887</v>
      </c>
    </row>
    <row r="20" spans="1:7">
      <c r="A20">
        <v>7.521697</v>
      </c>
      <c r="B20">
        <v>3.773427</v>
      </c>
      <c r="C20">
        <f>B20/O$1</f>
        <v>1.04258993910947</v>
      </c>
      <c r="D20">
        <f t="shared" si="0"/>
        <v>-0.0425899391094695</v>
      </c>
      <c r="E20">
        <f t="shared" si="1"/>
        <v>-0.0444038420228178</v>
      </c>
      <c r="F20">
        <f t="shared" si="2"/>
        <v>-0.0167693200350234</v>
      </c>
      <c r="G20">
        <f t="shared" si="3"/>
        <v>-0.0174835243542223</v>
      </c>
    </row>
    <row r="21" spans="1:7">
      <c r="A21">
        <v>7.876061</v>
      </c>
      <c r="B21">
        <v>3.806635</v>
      </c>
      <c r="C21">
        <f>B21/O$1</f>
        <v>1.05176523962488</v>
      </c>
      <c r="D21">
        <f t="shared" si="0"/>
        <v>-0.0517652396248758</v>
      </c>
      <c r="E21">
        <f t="shared" si="1"/>
        <v>-0.0544448796582966</v>
      </c>
      <c r="F21">
        <f t="shared" si="2"/>
        <v>-0.0183437373744295</v>
      </c>
      <c r="G21">
        <f t="shared" si="3"/>
        <v>-0.0192933053352326</v>
      </c>
    </row>
    <row r="22" spans="1:7">
      <c r="A22">
        <v>8.2698</v>
      </c>
      <c r="B22">
        <v>3.834947</v>
      </c>
      <c r="C22">
        <f>B22/O$1</f>
        <v>1.05958778564367</v>
      </c>
      <c r="D22">
        <f t="shared" si="0"/>
        <v>-0.0595877856436717</v>
      </c>
      <c r="E22">
        <f t="shared" si="1"/>
        <v>-0.0631384898415879</v>
      </c>
      <c r="F22">
        <f t="shared" si="2"/>
        <v>-0.0234620351315537</v>
      </c>
      <c r="G22">
        <f t="shared" si="3"/>
        <v>-0.024860085851737</v>
      </c>
    </row>
    <row r="23" spans="1:7">
      <c r="A23">
        <v>8.624166</v>
      </c>
      <c r="B23">
        <v>3.84945</v>
      </c>
      <c r="C23">
        <f>B23/O$1</f>
        <v>1.06359493402283</v>
      </c>
      <c r="D23">
        <f t="shared" si="0"/>
        <v>-0.0635949340228255</v>
      </c>
      <c r="E23">
        <f t="shared" si="1"/>
        <v>-0.067639249656193</v>
      </c>
      <c r="F23">
        <f t="shared" si="2"/>
        <v>-0.0225358823899326</v>
      </c>
      <c r="G23">
        <f t="shared" si="3"/>
        <v>-0.0239690503436665</v>
      </c>
    </row>
    <row r="24" spans="1:7">
      <c r="A24">
        <v>9.017904</v>
      </c>
      <c r="B24">
        <v>3.852932</v>
      </c>
      <c r="C24">
        <f>B24/O$1</f>
        <v>1.06455700329513</v>
      </c>
      <c r="D24">
        <f t="shared" si="0"/>
        <v>-0.0645570032951286</v>
      </c>
      <c r="E24">
        <f t="shared" si="1"/>
        <v>-0.0687246099695758</v>
      </c>
      <c r="F24">
        <f t="shared" si="2"/>
        <v>-0.0254185453634173</v>
      </c>
      <c r="G24">
        <f t="shared" si="3"/>
        <v>-0.0270594904802008</v>
      </c>
    </row>
    <row r="25" spans="1:7">
      <c r="A25">
        <v>9.37227</v>
      </c>
      <c r="B25">
        <v>3.858475</v>
      </c>
      <c r="C25">
        <f>B25/O$1</f>
        <v>1.06608852253016</v>
      </c>
      <c r="D25">
        <f t="shared" si="0"/>
        <v>-0.0660885225301591</v>
      </c>
      <c r="E25">
        <f t="shared" si="1"/>
        <v>-0.0704562153403784</v>
      </c>
      <c r="F25">
        <f t="shared" si="2"/>
        <v>-0.0234195253749224</v>
      </c>
      <c r="G25">
        <f t="shared" si="3"/>
        <v>-0.0249672872053086</v>
      </c>
    </row>
    <row r="26" spans="1:7">
      <c r="A26">
        <v>9.766009</v>
      </c>
      <c r="B26">
        <v>3.863851</v>
      </c>
      <c r="C26">
        <f>B26/O$1</f>
        <v>1.06757390001663</v>
      </c>
      <c r="D26">
        <f t="shared" si="0"/>
        <v>-0.0675739000166329</v>
      </c>
      <c r="E26">
        <f t="shared" si="1"/>
        <v>-0.0721401319800908</v>
      </c>
      <c r="F26">
        <f t="shared" si="2"/>
        <v>-0.026606479818649</v>
      </c>
      <c r="G26">
        <f t="shared" si="3"/>
        <v>-0.028404383425709</v>
      </c>
    </row>
    <row r="27" spans="1:7">
      <c r="A27">
        <v>10.120375</v>
      </c>
      <c r="B27">
        <v>3.866868</v>
      </c>
      <c r="C27">
        <f>B27/O$1</f>
        <v>1.06840749076751</v>
      </c>
      <c r="D27">
        <f t="shared" si="0"/>
        <v>-0.0684074907675056</v>
      </c>
      <c r="E27">
        <f t="shared" si="1"/>
        <v>-0.073087075560612</v>
      </c>
      <c r="F27">
        <f t="shared" si="2"/>
        <v>-0.0242412888733178</v>
      </c>
      <c r="G27">
        <f t="shared" si="3"/>
        <v>-0.0258995746181117</v>
      </c>
    </row>
    <row r="28" spans="1:7">
      <c r="A28">
        <v>10.514113</v>
      </c>
      <c r="B28">
        <v>3.869109</v>
      </c>
      <c r="C28">
        <f>B28/O$1</f>
        <v>1.06902667435143</v>
      </c>
      <c r="D28">
        <f t="shared" si="0"/>
        <v>-0.0690266743514318</v>
      </c>
      <c r="E28">
        <f t="shared" si="1"/>
        <v>-0.0737913561234505</v>
      </c>
      <c r="F28">
        <f t="shared" si="2"/>
        <v>-0.0271784247057841</v>
      </c>
      <c r="G28">
        <f t="shared" si="3"/>
        <v>-0.0290544609773352</v>
      </c>
    </row>
    <row r="29" spans="1:7">
      <c r="A29">
        <v>10.868479</v>
      </c>
      <c r="B29">
        <v>3.870969</v>
      </c>
      <c r="C29">
        <f>B29/O$1</f>
        <v>1.06954058843715</v>
      </c>
      <c r="D29">
        <f t="shared" si="0"/>
        <v>-0.069540588437154</v>
      </c>
      <c r="E29">
        <f t="shared" si="1"/>
        <v>-0.0743764818773397</v>
      </c>
      <c r="F29">
        <f t="shared" si="2"/>
        <v>-0.0246428201621206</v>
      </c>
      <c r="G29">
        <f t="shared" si="3"/>
        <v>-0.0263564963769454</v>
      </c>
    </row>
    <row r="30" spans="1:7">
      <c r="A30">
        <v>11.262218</v>
      </c>
      <c r="B30">
        <v>3.871932</v>
      </c>
      <c r="C30">
        <f>B30/O$1</f>
        <v>1.06980666331057</v>
      </c>
      <c r="D30">
        <f t="shared" si="0"/>
        <v>-0.0698066633105681</v>
      </c>
      <c r="E30">
        <f t="shared" si="1"/>
        <v>-0.0746796335531231</v>
      </c>
      <c r="F30">
        <f t="shared" si="2"/>
        <v>-0.0274856058052398</v>
      </c>
      <c r="G30">
        <f t="shared" si="3"/>
        <v>-0.0294042842355731</v>
      </c>
    </row>
    <row r="31" spans="1:7">
      <c r="A31">
        <v>11.616584</v>
      </c>
      <c r="B31">
        <v>3.870874</v>
      </c>
      <c r="C31">
        <f>B31/O$1</f>
        <v>1.06951434013708</v>
      </c>
      <c r="D31">
        <f t="shared" si="0"/>
        <v>-0.0695143401370768</v>
      </c>
      <c r="E31">
        <f t="shared" si="1"/>
        <v>-0.07434658362177</v>
      </c>
      <c r="F31">
        <f t="shared" si="2"/>
        <v>-0.0246335186570153</v>
      </c>
      <c r="G31">
        <f t="shared" si="3"/>
        <v>-0.0263459014517121</v>
      </c>
    </row>
    <row r="32" spans="1:7">
      <c r="A32">
        <v>12.010323</v>
      </c>
      <c r="B32">
        <v>3.869918</v>
      </c>
      <c r="C32">
        <f>B32/O$1</f>
        <v>1.06925019934893</v>
      </c>
      <c r="D32">
        <f t="shared" si="0"/>
        <v>-0.0692501993489316</v>
      </c>
      <c r="E32">
        <f t="shared" si="1"/>
        <v>-0.0740457894587984</v>
      </c>
      <c r="F32">
        <f t="shared" si="2"/>
        <v>-0.027266504241449</v>
      </c>
      <c r="G32">
        <f t="shared" si="3"/>
        <v>-0.0291547150957178</v>
      </c>
    </row>
    <row r="33" spans="1:7">
      <c r="A33">
        <v>12.364688</v>
      </c>
      <c r="B33">
        <v>3.869847</v>
      </c>
      <c r="C33">
        <f>B33/O$1</f>
        <v>1.06923058219835</v>
      </c>
      <c r="D33">
        <f t="shared" si="0"/>
        <v>-0.0692305821983474</v>
      </c>
      <c r="E33">
        <f t="shared" si="1"/>
        <v>-0.0740234557098696</v>
      </c>
      <c r="F33">
        <f t="shared" si="2"/>
        <v>-0.0245328952607174</v>
      </c>
      <c r="G33">
        <f t="shared" si="3"/>
        <v>-0.0262313218826279</v>
      </c>
    </row>
    <row r="34" spans="1:7">
      <c r="A34">
        <v>12.758428</v>
      </c>
      <c r="B34">
        <v>3.87079</v>
      </c>
      <c r="C34">
        <f>B34/O$1</f>
        <v>1.06949113111385</v>
      </c>
      <c r="D34">
        <f t="shared" si="0"/>
        <v>-0.0694911311138506</v>
      </c>
      <c r="E34">
        <f t="shared" si="1"/>
        <v>-0.074320148417333</v>
      </c>
      <c r="F34">
        <f t="shared" si="2"/>
        <v>-0.0273614379647676</v>
      </c>
      <c r="G34">
        <f t="shared" si="3"/>
        <v>-0.0292628152378408</v>
      </c>
    </row>
    <row r="35" spans="1:7">
      <c r="A35">
        <v>13.112793</v>
      </c>
      <c r="B35">
        <v>3.870521</v>
      </c>
      <c r="C35">
        <f>B35/O$1</f>
        <v>1.06941680697995</v>
      </c>
      <c r="D35">
        <f t="shared" si="0"/>
        <v>-0.0694168069799479</v>
      </c>
      <c r="E35">
        <f t="shared" si="1"/>
        <v>-0.0742355000712392</v>
      </c>
      <c r="F35">
        <f t="shared" si="2"/>
        <v>-0.0245988868054492</v>
      </c>
      <c r="G35">
        <f t="shared" si="3"/>
        <v>-0.0263064629827447</v>
      </c>
    </row>
    <row r="36" spans="1:7">
      <c r="A36">
        <v>13.506532</v>
      </c>
      <c r="B36">
        <v>3.869752</v>
      </c>
      <c r="C36">
        <f>B36/O$1</f>
        <v>1.06920433389827</v>
      </c>
      <c r="D36">
        <f t="shared" si="0"/>
        <v>-0.0692043338982702</v>
      </c>
      <c r="E36">
        <f t="shared" si="1"/>
        <v>-0.0739935737285735</v>
      </c>
      <c r="F36">
        <f t="shared" si="2"/>
        <v>-0.027248445224771</v>
      </c>
      <c r="G36">
        <f t="shared" si="3"/>
        <v>-0.0291341557263148</v>
      </c>
    </row>
    <row r="37" spans="1:7">
      <c r="A37">
        <v>13.860896</v>
      </c>
      <c r="B37">
        <v>3.866228</v>
      </c>
      <c r="C37">
        <f>B37/O$1</f>
        <v>1.06823066011435</v>
      </c>
      <c r="D37">
        <f t="shared" si="0"/>
        <v>-0.0682306601143541</v>
      </c>
      <c r="E37">
        <f t="shared" si="1"/>
        <v>-0.0728860830939946</v>
      </c>
      <c r="F37">
        <f t="shared" si="2"/>
        <v>-0.024178489640763</v>
      </c>
      <c r="G37">
        <f t="shared" si="3"/>
        <v>-0.0258282039495203</v>
      </c>
    </row>
    <row r="38" spans="1:7">
      <c r="A38">
        <v>14.254635</v>
      </c>
      <c r="B38">
        <v>3.862494</v>
      </c>
      <c r="C38">
        <f>B38/O$1</f>
        <v>1.06719896377237</v>
      </c>
      <c r="D38">
        <f t="shared" si="0"/>
        <v>-0.0671989637723722</v>
      </c>
      <c r="E38">
        <f t="shared" si="1"/>
        <v>-0.0717146645044528</v>
      </c>
      <c r="F38">
        <f t="shared" si="2"/>
        <v>-0.0264588527967701</v>
      </c>
      <c r="G38">
        <f t="shared" si="3"/>
        <v>-0.0282368602873188</v>
      </c>
    </row>
    <row r="39" spans="1:7">
      <c r="A39">
        <v>14.608999</v>
      </c>
      <c r="B39">
        <v>3.861776</v>
      </c>
      <c r="C39">
        <f>B39/O$1</f>
        <v>1.06700058188337</v>
      </c>
      <c r="D39">
        <f t="shared" si="0"/>
        <v>-0.0670005818833679</v>
      </c>
      <c r="E39">
        <f t="shared" si="1"/>
        <v>-0.0714896598560778</v>
      </c>
      <c r="F39">
        <f t="shared" si="2"/>
        <v>-0.0237425941985178</v>
      </c>
      <c r="G39">
        <f t="shared" si="3"/>
        <v>-0.0253333618252392</v>
      </c>
    </row>
    <row r="40" spans="1:7">
      <c r="A40">
        <v>15.002738</v>
      </c>
      <c r="B40">
        <v>3.863761</v>
      </c>
      <c r="C40">
        <f>B40/O$1</f>
        <v>1.06754903320603</v>
      </c>
      <c r="D40">
        <f t="shared" si="0"/>
        <v>-0.0675490332060336</v>
      </c>
      <c r="E40">
        <f t="shared" si="1"/>
        <v>-0.0721119050931034</v>
      </c>
      <c r="F40">
        <f t="shared" si="2"/>
        <v>-0.0265966887855105</v>
      </c>
      <c r="G40">
        <f t="shared" si="3"/>
        <v>-0.0283932693994534</v>
      </c>
    </row>
    <row r="41" spans="1:7">
      <c r="A41">
        <v>15.357102</v>
      </c>
      <c r="B41">
        <v>3.864331</v>
      </c>
      <c r="C41">
        <f>B41/O$1</f>
        <v>1.0677065230065</v>
      </c>
      <c r="D41">
        <f t="shared" si="0"/>
        <v>-0.0677065230064966</v>
      </c>
      <c r="E41">
        <f t="shared" si="1"/>
        <v>-0.0722906962641258</v>
      </c>
      <c r="F41">
        <f t="shared" si="2"/>
        <v>-0.0239927543186741</v>
      </c>
      <c r="G41">
        <f t="shared" si="3"/>
        <v>-0.0256172202909406</v>
      </c>
    </row>
    <row r="42" spans="1:7">
      <c r="A42">
        <v>15.711466</v>
      </c>
      <c r="B42">
        <v>3.86392</v>
      </c>
      <c r="C42">
        <f>B42/O$1</f>
        <v>1.06759296457143</v>
      </c>
      <c r="D42">
        <f t="shared" si="0"/>
        <v>-0.0675929645714257</v>
      </c>
      <c r="E42">
        <f t="shared" si="1"/>
        <v>-0.0721617734309797</v>
      </c>
      <c r="F42">
        <f t="shared" si="2"/>
        <v>-0.0239525132973887</v>
      </c>
      <c r="G42">
        <f t="shared" si="3"/>
        <v>-0.0255715346800957</v>
      </c>
    </row>
    <row r="43" spans="1:7">
      <c r="A43">
        <v>16.105204</v>
      </c>
      <c r="B43">
        <v>3.864334</v>
      </c>
      <c r="C43">
        <f>B43/O$1</f>
        <v>1.06770735190018</v>
      </c>
      <c r="D43">
        <f t="shared" si="0"/>
        <v>-0.0677073519001834</v>
      </c>
      <c r="E43">
        <f t="shared" si="1"/>
        <v>-0.0722916374015187</v>
      </c>
      <c r="F43">
        <f t="shared" si="2"/>
        <v>-0.0266589573224745</v>
      </c>
      <c r="G43">
        <f t="shared" si="3"/>
        <v>-0.0284639647271992</v>
      </c>
    </row>
    <row r="44" spans="1:7">
      <c r="A44">
        <v>16.459568</v>
      </c>
      <c r="B44">
        <v>3.865992</v>
      </c>
      <c r="C44">
        <f>B44/O$1</f>
        <v>1.068165453811</v>
      </c>
      <c r="D44">
        <f t="shared" si="0"/>
        <v>-0.0681654538110044</v>
      </c>
      <c r="E44">
        <f t="shared" si="1"/>
        <v>-0.0728119829042645</v>
      </c>
      <c r="F44">
        <f t="shared" si="2"/>
        <v>-0.0241553828742828</v>
      </c>
      <c r="G44">
        <f t="shared" si="3"/>
        <v>-0.0258019455098868</v>
      </c>
    </row>
    <row r="45" spans="1:7">
      <c r="A45">
        <v>16.853306</v>
      </c>
      <c r="B45">
        <v>3.867343</v>
      </c>
      <c r="C45">
        <f>B45/O$1</f>
        <v>1.06853873226789</v>
      </c>
      <c r="D45">
        <f t="shared" si="0"/>
        <v>-0.0685387322678916</v>
      </c>
      <c r="E45">
        <f t="shared" si="1"/>
        <v>-0.0732362900887814</v>
      </c>
      <c r="F45">
        <f t="shared" si="2"/>
        <v>-0.0269863033656951</v>
      </c>
      <c r="G45">
        <f t="shared" si="3"/>
        <v>-0.0288359103869765</v>
      </c>
    </row>
    <row r="46" spans="1:7">
      <c r="A46">
        <v>17.207668</v>
      </c>
      <c r="B46">
        <v>3.869288</v>
      </c>
      <c r="C46">
        <f>B46/O$1</f>
        <v>1.06907613167474</v>
      </c>
      <c r="D46">
        <f t="shared" si="0"/>
        <v>-0.0690761316747353</v>
      </c>
      <c r="E46">
        <f t="shared" si="1"/>
        <v>-0.0738476436418806</v>
      </c>
      <c r="F46">
        <f t="shared" si="2"/>
        <v>-0.0244779561725227</v>
      </c>
      <c r="G46">
        <f t="shared" si="3"/>
        <v>-0.0261687986962242</v>
      </c>
    </row>
    <row r="47" spans="1:7">
      <c r="A47">
        <v>17.601404</v>
      </c>
      <c r="B47">
        <v>3.869178</v>
      </c>
      <c r="C47">
        <f>B47/O$1</f>
        <v>1.06904573890622</v>
      </c>
      <c r="D47">
        <f t="shared" si="0"/>
        <v>-0.0690457389062249</v>
      </c>
      <c r="E47">
        <f t="shared" si="1"/>
        <v>-0.0738130529673315</v>
      </c>
      <c r="F47">
        <f t="shared" si="2"/>
        <v>-0.0271857930539812</v>
      </c>
      <c r="G47">
        <f t="shared" si="3"/>
        <v>-0.029062856223145</v>
      </c>
    </row>
    <row r="48" spans="1:7">
      <c r="A48">
        <v>17.955769</v>
      </c>
      <c r="B48">
        <v>3.869209</v>
      </c>
      <c r="C48">
        <f>B48/O$1</f>
        <v>1.06905430414099</v>
      </c>
      <c r="D48">
        <f t="shared" si="0"/>
        <v>-0.069054304140987</v>
      </c>
      <c r="E48">
        <f t="shared" si="1"/>
        <v>-0.0738228010613829</v>
      </c>
      <c r="F48">
        <f t="shared" si="2"/>
        <v>-0.024470428486921</v>
      </c>
      <c r="G48">
        <f t="shared" si="3"/>
        <v>-0.0261602168981171</v>
      </c>
    </row>
    <row r="49" spans="1:7">
      <c r="A49">
        <v>18.349503</v>
      </c>
      <c r="B49">
        <v>3.869267</v>
      </c>
      <c r="C49">
        <f>B49/O$1</f>
        <v>1.06907032941893</v>
      </c>
      <c r="D49">
        <f t="shared" si="0"/>
        <v>-0.0690703294189288</v>
      </c>
      <c r="E49">
        <f t="shared" si="1"/>
        <v>-0.0738410398249681</v>
      </c>
      <c r="F49">
        <f t="shared" si="2"/>
        <v>-0.0271953370834324</v>
      </c>
      <c r="G49">
        <f t="shared" si="3"/>
        <v>-0.0290737279744439</v>
      </c>
    </row>
    <row r="50" spans="1:7">
      <c r="A50">
        <v>18.703865</v>
      </c>
      <c r="B50">
        <v>3.869549</v>
      </c>
      <c r="C50">
        <f>B50/O$1</f>
        <v>1.06914824542547</v>
      </c>
      <c r="D50">
        <f t="shared" si="0"/>
        <v>-0.0691482454254737</v>
      </c>
      <c r="E50">
        <f t="shared" si="1"/>
        <v>-0.0739297252708953</v>
      </c>
      <c r="F50">
        <f t="shared" si="2"/>
        <v>-0.0245035105454618</v>
      </c>
      <c r="G50">
        <f t="shared" si="3"/>
        <v>-0.0261978853064451</v>
      </c>
    </row>
    <row r="51" spans="1:7">
      <c r="A51">
        <v>19.097601</v>
      </c>
      <c r="B51">
        <v>3.869217</v>
      </c>
      <c r="C51">
        <f>B51/O$1</f>
        <v>1.06905651452415</v>
      </c>
      <c r="D51">
        <f t="shared" si="0"/>
        <v>-0.0690565145241513</v>
      </c>
      <c r="E51">
        <f t="shared" si="1"/>
        <v>-0.0738253167223756</v>
      </c>
      <c r="F51">
        <f t="shared" si="2"/>
        <v>-0.0271900358026813</v>
      </c>
      <c r="G51">
        <f t="shared" si="3"/>
        <v>-0.0290676849050013</v>
      </c>
    </row>
    <row r="52" spans="1:7">
      <c r="A52">
        <v>19.451962</v>
      </c>
      <c r="B52">
        <v>3.868907</v>
      </c>
      <c r="C52">
        <f>B52/O$1</f>
        <v>1.06897086217653</v>
      </c>
      <c r="D52">
        <f t="shared" si="0"/>
        <v>-0.068970862176531</v>
      </c>
      <c r="E52">
        <f t="shared" si="1"/>
        <v>-0.0737278420059051</v>
      </c>
      <c r="F52">
        <f t="shared" si="2"/>
        <v>-0.0244405836917378</v>
      </c>
      <c r="G52">
        <f t="shared" si="3"/>
        <v>-0.0261262718210546</v>
      </c>
    </row>
    <row r="53" spans="1:7">
      <c r="A53">
        <v>19.845696</v>
      </c>
      <c r="B53">
        <v>3.867494</v>
      </c>
      <c r="C53">
        <f>B53/O$1</f>
        <v>1.06858045325012</v>
      </c>
      <c r="D53">
        <f t="shared" si="0"/>
        <v>-0.0685804532501197</v>
      </c>
      <c r="E53">
        <f t="shared" si="1"/>
        <v>-0.0732837318181116</v>
      </c>
      <c r="F53">
        <f t="shared" si="2"/>
        <v>-0.0270024561799825</v>
      </c>
      <c r="G53">
        <f t="shared" si="3"/>
        <v>-0.0288542968636722</v>
      </c>
    </row>
    <row r="54" spans="1:7">
      <c r="A54">
        <v>20.200056</v>
      </c>
      <c r="B54">
        <v>3.865382</v>
      </c>
      <c r="C54">
        <f>B54/O$1</f>
        <v>1.06799691209472</v>
      </c>
      <c r="D54">
        <f t="shared" si="0"/>
        <v>-0.067996912094719</v>
      </c>
      <c r="E54">
        <f t="shared" si="1"/>
        <v>-0.072620492149136</v>
      </c>
      <c r="F54">
        <f t="shared" si="2"/>
        <v>-0.0240953857698846</v>
      </c>
      <c r="G54">
        <f t="shared" si="3"/>
        <v>-0.0257337975979678</v>
      </c>
    </row>
    <row r="55" spans="1:7">
      <c r="A55">
        <v>20.59379</v>
      </c>
      <c r="B55">
        <v>3.864073</v>
      </c>
      <c r="C55">
        <f>B55/O$1</f>
        <v>1.06763523814944</v>
      </c>
      <c r="D55">
        <f t="shared" si="0"/>
        <v>-0.0676352381494449</v>
      </c>
      <c r="E55">
        <f t="shared" si="1"/>
        <v>-0.0722097635889771</v>
      </c>
      <c r="F55">
        <f t="shared" si="2"/>
        <v>-0.0266302928575335</v>
      </c>
      <c r="G55">
        <f t="shared" si="3"/>
        <v>-0.0284314390569422</v>
      </c>
    </row>
    <row r="56" spans="1:7">
      <c r="A56">
        <v>20.948151</v>
      </c>
      <c r="B56">
        <v>3.865158</v>
      </c>
      <c r="C56">
        <f>B56/O$1</f>
        <v>1.06793502136612</v>
      </c>
      <c r="D56">
        <f t="shared" si="0"/>
        <v>-0.0679350213661161</v>
      </c>
      <c r="E56">
        <f t="shared" si="1"/>
        <v>-0.0725501884941307</v>
      </c>
      <c r="F56">
        <f t="shared" si="2"/>
        <v>-0.0240735221063183</v>
      </c>
      <c r="G56">
        <f t="shared" si="3"/>
        <v>-0.0257089573449687</v>
      </c>
    </row>
    <row r="57" spans="1:7">
      <c r="A57">
        <v>21.341883</v>
      </c>
      <c r="B57">
        <v>3.866733</v>
      </c>
      <c r="C57">
        <f>B57/O$1</f>
        <v>1.06837019055161</v>
      </c>
      <c r="D57">
        <f t="shared" si="0"/>
        <v>-0.0683701905516065</v>
      </c>
      <c r="E57">
        <f t="shared" si="1"/>
        <v>-0.0730446735076695</v>
      </c>
      <c r="F57">
        <f t="shared" si="2"/>
        <v>-0.0269195318662651</v>
      </c>
      <c r="G57">
        <f t="shared" si="3"/>
        <v>-0.0287600253895217</v>
      </c>
    </row>
    <row r="58" spans="1:7">
      <c r="A58">
        <v>21.696241</v>
      </c>
      <c r="B58">
        <v>3.867984</v>
      </c>
      <c r="C58">
        <f>B58/O$1</f>
        <v>1.06871583921894</v>
      </c>
      <c r="D58">
        <f t="shared" si="0"/>
        <v>-0.0687158392189389</v>
      </c>
      <c r="E58">
        <f t="shared" si="1"/>
        <v>-0.0734377057785019</v>
      </c>
      <c r="F58">
        <f t="shared" si="2"/>
        <v>-0.0243500073539448</v>
      </c>
      <c r="G58">
        <f t="shared" si="3"/>
        <v>-0.0260232385442585</v>
      </c>
    </row>
    <row r="59" spans="1:7">
      <c r="A59">
        <v>22.089973</v>
      </c>
      <c r="B59">
        <v>3.868134</v>
      </c>
      <c r="C59">
        <f>B59/O$1</f>
        <v>1.06875728390327</v>
      </c>
      <c r="D59">
        <f t="shared" si="0"/>
        <v>-0.0687572839032713</v>
      </c>
      <c r="E59">
        <f t="shared" si="1"/>
        <v>-0.0734848479930263</v>
      </c>
      <c r="F59">
        <f t="shared" si="2"/>
        <v>-0.0270719429058028</v>
      </c>
      <c r="G59">
        <f t="shared" si="3"/>
        <v>-0.0289333361699902</v>
      </c>
    </row>
    <row r="60" spans="1:7">
      <c r="A60">
        <v>22.44433</v>
      </c>
      <c r="B60">
        <v>3.865917</v>
      </c>
      <c r="C60">
        <f>B60/O$1</f>
        <v>1.06814473146884</v>
      </c>
      <c r="D60">
        <f t="shared" si="0"/>
        <v>-0.0681447314688381</v>
      </c>
      <c r="E60">
        <f t="shared" si="1"/>
        <v>-0.0727884358957982</v>
      </c>
      <c r="F60">
        <f t="shared" si="2"/>
        <v>-0.0241475626091031</v>
      </c>
      <c r="G60">
        <f t="shared" si="3"/>
        <v>-0.0257930917787274</v>
      </c>
    </row>
    <row r="61" spans="1:7">
      <c r="A61">
        <v>22.83806</v>
      </c>
      <c r="B61">
        <v>3.861533</v>
      </c>
      <c r="C61">
        <f>B61/O$1</f>
        <v>1.06693344149475</v>
      </c>
      <c r="D61">
        <f t="shared" si="0"/>
        <v>-0.0669334414947493</v>
      </c>
      <c r="E61">
        <f t="shared" si="1"/>
        <v>-0.0714135270850804</v>
      </c>
      <c r="F61">
        <f t="shared" si="2"/>
        <v>-0.0263537039197275</v>
      </c>
      <c r="G61">
        <f t="shared" si="3"/>
        <v>-0.0281176480192085</v>
      </c>
    </row>
    <row r="62" spans="1:7">
      <c r="A62">
        <v>23.192417</v>
      </c>
      <c r="B62">
        <v>3.85952</v>
      </c>
      <c r="C62">
        <f>B62/O$1</f>
        <v>1.06637725383101</v>
      </c>
      <c r="D62">
        <f t="shared" si="0"/>
        <v>-0.0663772538310083</v>
      </c>
      <c r="E62">
        <f t="shared" si="1"/>
        <v>-0.0707831936571544</v>
      </c>
      <c r="F62">
        <f t="shared" si="2"/>
        <v>-0.0235212445357946</v>
      </c>
      <c r="G62">
        <f t="shared" si="3"/>
        <v>-0.0250825201547683</v>
      </c>
    </row>
    <row r="63" spans="1:7">
      <c r="A63">
        <v>23.586147</v>
      </c>
      <c r="B63">
        <v>3.859513</v>
      </c>
      <c r="C63">
        <f>B63/O$1</f>
        <v>1.06637531974574</v>
      </c>
      <c r="D63">
        <f t="shared" si="0"/>
        <v>-0.0663753197457395</v>
      </c>
      <c r="E63">
        <f t="shared" si="1"/>
        <v>-0.0707810028170887</v>
      </c>
      <c r="F63">
        <f t="shared" si="2"/>
        <v>-0.0261339546434901</v>
      </c>
      <c r="G63">
        <f t="shared" si="3"/>
        <v>-0.0278686042391724</v>
      </c>
    </row>
    <row r="64" spans="1:7">
      <c r="A64">
        <v>23.940502</v>
      </c>
      <c r="B64">
        <v>3.860926</v>
      </c>
      <c r="C64">
        <f>B64/O$1</f>
        <v>1.06676572867215</v>
      </c>
      <c r="D64">
        <f t="shared" si="0"/>
        <v>-0.0667657286721508</v>
      </c>
      <c r="E64">
        <f t="shared" si="1"/>
        <v>-0.0712233911972741</v>
      </c>
      <c r="F64">
        <f t="shared" si="2"/>
        <v>-0.0236587697836199</v>
      </c>
      <c r="G64">
        <f t="shared" si="3"/>
        <v>-0.0252383647877099</v>
      </c>
    </row>
    <row r="65" spans="1:7">
      <c r="A65">
        <v>24.33423</v>
      </c>
      <c r="B65">
        <v>3.861349</v>
      </c>
      <c r="C65">
        <f>B65/O$1</f>
        <v>1.06688260268197</v>
      </c>
      <c r="D65">
        <f t="shared" si="0"/>
        <v>-0.0668826026819682</v>
      </c>
      <c r="E65">
        <f t="shared" si="1"/>
        <v>-0.0713558852234822</v>
      </c>
      <c r="F65">
        <f t="shared" si="2"/>
        <v>-0.0263335533887662</v>
      </c>
      <c r="G65">
        <f t="shared" si="3"/>
        <v>-0.0280948099772714</v>
      </c>
    </row>
    <row r="66" spans="1:7">
      <c r="A66">
        <v>24.688585</v>
      </c>
      <c r="B66">
        <v>3.861444</v>
      </c>
      <c r="C66">
        <f>B66/O$1</f>
        <v>1.06690885098205</v>
      </c>
      <c r="D66">
        <f t="shared" ref="D66:D95" si="4">1-C66</f>
        <v>-0.0669088509820455</v>
      </c>
      <c r="E66">
        <f t="shared" ref="E66:E95" si="5">C66*D66</f>
        <v>-0.071385645321783</v>
      </c>
      <c r="F66">
        <f t="shared" si="2"/>
        <v>-0.0237094858897426</v>
      </c>
      <c r="G66">
        <f t="shared" si="3"/>
        <v>-0.0252958603480003</v>
      </c>
    </row>
    <row r="67" spans="1:7">
      <c r="A67">
        <v>25.082312</v>
      </c>
      <c r="B67">
        <v>3.860809</v>
      </c>
      <c r="C67">
        <f>B67/O$1</f>
        <v>1.06673340181837</v>
      </c>
      <c r="D67">
        <f t="shared" si="4"/>
        <v>-0.0667334018183716</v>
      </c>
      <c r="E67">
        <f t="shared" si="5"/>
        <v>-0.0711867487366239</v>
      </c>
      <c r="F67">
        <f t="shared" ref="F67:F95" si="6">D67*(A67-A66)</f>
        <v>-0.0262747420977421</v>
      </c>
      <c r="G67">
        <f t="shared" ref="G67:G95" si="7">E67*(A67-A66)</f>
        <v>-0.0280281450198248</v>
      </c>
    </row>
    <row r="68" spans="1:7">
      <c r="A68">
        <v>25.436665</v>
      </c>
      <c r="B68">
        <v>3.861642</v>
      </c>
      <c r="C68">
        <f>B68/O$1</f>
        <v>1.06696355796536</v>
      </c>
      <c r="D68">
        <f t="shared" si="4"/>
        <v>-0.0669635579653642</v>
      </c>
      <c r="E68">
        <f t="shared" si="5"/>
        <v>-0.0714476760607449</v>
      </c>
      <c r="F68">
        <f t="shared" si="6"/>
        <v>-0.0237287376557007</v>
      </c>
      <c r="G68">
        <f t="shared" si="7"/>
        <v>-0.0253176983551531</v>
      </c>
    </row>
    <row r="69" spans="1:7">
      <c r="A69">
        <v>25.830391</v>
      </c>
      <c r="B69">
        <v>3.863332</v>
      </c>
      <c r="C69">
        <f>B69/O$1</f>
        <v>1.06743050140884</v>
      </c>
      <c r="D69">
        <f t="shared" si="4"/>
        <v>-0.0674305014088428</v>
      </c>
      <c r="E69">
        <f t="shared" si="5"/>
        <v>-0.0719773739290907</v>
      </c>
      <c r="F69">
        <f t="shared" si="6"/>
        <v>-0.0265491415976979</v>
      </c>
      <c r="G69">
        <f t="shared" si="7"/>
        <v>-0.028339363527605</v>
      </c>
    </row>
    <row r="70" spans="1:7">
      <c r="A70">
        <v>26.184742</v>
      </c>
      <c r="B70">
        <v>3.866066</v>
      </c>
      <c r="C70">
        <f>B70/O$1</f>
        <v>1.06818589985527</v>
      </c>
      <c r="D70">
        <f t="shared" si="4"/>
        <v>-0.0681858998552749</v>
      </c>
      <c r="E70">
        <f t="shared" si="5"/>
        <v>-0.0728352167943485</v>
      </c>
      <c r="F70">
        <f t="shared" si="6"/>
        <v>-0.0241617417996166</v>
      </c>
      <c r="G70">
        <f t="shared" si="7"/>
        <v>-0.0258092319062943</v>
      </c>
    </row>
    <row r="71" spans="1:7">
      <c r="A71">
        <v>26.578466</v>
      </c>
      <c r="B71">
        <v>3.869039</v>
      </c>
      <c r="C71">
        <f>B71/O$1</f>
        <v>1.06900733349874</v>
      </c>
      <c r="D71">
        <f t="shared" si="4"/>
        <v>-0.0690073334987436</v>
      </c>
      <c r="E71">
        <f t="shared" si="5"/>
        <v>-0.0737693455753504</v>
      </c>
      <c r="F71">
        <f t="shared" si="6"/>
        <v>-0.0271698433744592</v>
      </c>
      <c r="G71">
        <f t="shared" si="7"/>
        <v>-0.0290447618173092</v>
      </c>
    </row>
    <row r="72" spans="1:7">
      <c r="A72">
        <v>26.932817</v>
      </c>
      <c r="B72">
        <v>3.870165</v>
      </c>
      <c r="C72">
        <f>B72/O$1</f>
        <v>1.06931844492913</v>
      </c>
      <c r="D72">
        <f t="shared" si="4"/>
        <v>-0.0693184449291322</v>
      </c>
      <c r="E72">
        <f t="shared" si="5"/>
        <v>-0.0741234917365253</v>
      </c>
      <c r="F72">
        <f t="shared" si="6"/>
        <v>-0.024563060279083</v>
      </c>
      <c r="G72">
        <f t="shared" si="7"/>
        <v>-0.0262657334203296</v>
      </c>
    </row>
    <row r="73" spans="1:7">
      <c r="A73">
        <v>27.32654</v>
      </c>
      <c r="B73">
        <v>3.87035</v>
      </c>
      <c r="C73">
        <f>B73/O$1</f>
        <v>1.06936956003981</v>
      </c>
      <c r="D73">
        <f t="shared" si="4"/>
        <v>-0.069369560039809</v>
      </c>
      <c r="E73">
        <f t="shared" si="5"/>
        <v>-0.0741816958999257</v>
      </c>
      <c r="F73">
        <f t="shared" si="6"/>
        <v>-0.0273123912875538</v>
      </c>
      <c r="G73">
        <f t="shared" si="7"/>
        <v>-0.0292070398548065</v>
      </c>
    </row>
    <row r="74" spans="1:7">
      <c r="A74">
        <v>27.680889</v>
      </c>
      <c r="B74">
        <v>3.871053</v>
      </c>
      <c r="C74">
        <f>B74/O$1</f>
        <v>1.06956379746038</v>
      </c>
      <c r="D74">
        <f t="shared" si="4"/>
        <v>-0.06956379746038</v>
      </c>
      <c r="E74">
        <f t="shared" si="5"/>
        <v>-0.0744029193774888</v>
      </c>
      <c r="F74">
        <f t="shared" si="6"/>
        <v>-0.0246498620662881</v>
      </c>
      <c r="G74">
        <f t="shared" si="7"/>
        <v>-0.0263646000784937</v>
      </c>
    </row>
    <row r="75" spans="1:7">
      <c r="A75">
        <v>28.07461</v>
      </c>
      <c r="B75">
        <v>3.872154</v>
      </c>
      <c r="C75">
        <f>B75/O$1</f>
        <v>1.06986800144338</v>
      </c>
      <c r="D75">
        <f t="shared" si="4"/>
        <v>-0.0698680014433801</v>
      </c>
      <c r="E75">
        <f t="shared" si="5"/>
        <v>-0.0747495390690723</v>
      </c>
      <c r="F75">
        <f t="shared" si="6"/>
        <v>-0.027508499396289</v>
      </c>
      <c r="G75">
        <f t="shared" si="7"/>
        <v>-0.0294304632718142</v>
      </c>
    </row>
    <row r="76" spans="1:7">
      <c r="A76">
        <v>28.428957</v>
      </c>
      <c r="B76">
        <v>3.873558</v>
      </c>
      <c r="C76">
        <f>B76/O$1</f>
        <v>1.07025592368873</v>
      </c>
      <c r="D76">
        <f t="shared" si="4"/>
        <v>-0.0702559236887315</v>
      </c>
      <c r="E76">
        <f t="shared" si="5"/>
        <v>-0.0751918185020883</v>
      </c>
      <c r="F76">
        <f t="shared" si="6"/>
        <v>-0.024894975791331</v>
      </c>
      <c r="G76">
        <f t="shared" si="7"/>
        <v>-0.0266439953107595</v>
      </c>
    </row>
    <row r="77" spans="1:7">
      <c r="A77">
        <v>28.822676</v>
      </c>
      <c r="B77">
        <v>3.872206</v>
      </c>
      <c r="C77">
        <f>B77/O$1</f>
        <v>1.06988236893395</v>
      </c>
      <c r="D77">
        <f t="shared" si="4"/>
        <v>-0.0698823689339485</v>
      </c>
      <c r="E77">
        <f t="shared" si="5"/>
        <v>-0.074765914421769</v>
      </c>
      <c r="F77">
        <f t="shared" si="6"/>
        <v>-0.0275140164143053</v>
      </c>
      <c r="G77">
        <f t="shared" si="7"/>
        <v>-0.0294367610602245</v>
      </c>
    </row>
    <row r="78" spans="1:7">
      <c r="A78">
        <v>29.177023</v>
      </c>
      <c r="B78">
        <v>3.869867</v>
      </c>
      <c r="C78">
        <f>B78/O$1</f>
        <v>1.06923610815626</v>
      </c>
      <c r="D78">
        <f t="shared" si="4"/>
        <v>-0.0692361081562585</v>
      </c>
      <c r="E78">
        <f t="shared" si="5"/>
        <v>-0.0740297468288836</v>
      </c>
      <c r="F78">
        <f t="shared" si="6"/>
        <v>-0.0245336072168455</v>
      </c>
      <c r="G78">
        <f t="shared" si="7"/>
        <v>-0.0262322186995742</v>
      </c>
    </row>
    <row r="79" spans="1:7">
      <c r="A79">
        <v>29.57074</v>
      </c>
      <c r="B79">
        <v>3.867865</v>
      </c>
      <c r="C79">
        <f>B79/O$1</f>
        <v>1.06868295976937</v>
      </c>
      <c r="D79">
        <f t="shared" si="4"/>
        <v>-0.0686829597693686</v>
      </c>
      <c r="E79">
        <f t="shared" si="5"/>
        <v>-0.0734003087320493</v>
      </c>
      <c r="F79">
        <f t="shared" si="6"/>
        <v>-0.0270416488715166</v>
      </c>
      <c r="G79">
        <f t="shared" si="7"/>
        <v>-0.0288989493530564</v>
      </c>
    </row>
    <row r="80" spans="1:7">
      <c r="A80">
        <v>29.925085</v>
      </c>
      <c r="B80">
        <v>3.86773</v>
      </c>
      <c r="C80">
        <f>B80/O$1</f>
        <v>1.06864565955347</v>
      </c>
      <c r="D80">
        <f t="shared" si="4"/>
        <v>-0.0686456595534692</v>
      </c>
      <c r="E80">
        <f t="shared" si="5"/>
        <v>-0.073357886129</v>
      </c>
      <c r="F80">
        <f t="shared" si="6"/>
        <v>-0.024324246234474</v>
      </c>
      <c r="G80">
        <f t="shared" si="7"/>
        <v>-0.0259940001603804</v>
      </c>
    </row>
    <row r="81" spans="1:7">
      <c r="A81">
        <v>30.3188</v>
      </c>
      <c r="B81">
        <v>3.866671</v>
      </c>
      <c r="C81">
        <f>B81/O$1</f>
        <v>1.06835306008208</v>
      </c>
      <c r="D81">
        <f t="shared" si="4"/>
        <v>-0.0683530600820825</v>
      </c>
      <c r="E81">
        <f t="shared" si="5"/>
        <v>-0.0730252009046673</v>
      </c>
      <c r="F81">
        <f t="shared" si="6"/>
        <v>-0.0269116250502171</v>
      </c>
      <c r="G81">
        <f t="shared" si="7"/>
        <v>-0.0287511169741811</v>
      </c>
    </row>
    <row r="82" spans="1:7">
      <c r="A82">
        <v>30.673143</v>
      </c>
      <c r="B82">
        <v>3.865293</v>
      </c>
      <c r="C82">
        <f>B82/O$1</f>
        <v>1.06797232158202</v>
      </c>
      <c r="D82">
        <f t="shared" si="4"/>
        <v>-0.0679723215820152</v>
      </c>
      <c r="E82">
        <f t="shared" si="5"/>
        <v>-0.072592558083264</v>
      </c>
      <c r="F82">
        <f t="shared" si="6"/>
        <v>-0.024085516346336</v>
      </c>
      <c r="G82">
        <f t="shared" si="7"/>
        <v>-0.025722664808898</v>
      </c>
    </row>
    <row r="83" spans="1:7">
      <c r="A83">
        <v>31.066856</v>
      </c>
      <c r="B83">
        <v>3.864162</v>
      </c>
      <c r="C83">
        <f>B83/O$1</f>
        <v>1.06765982866215</v>
      </c>
      <c r="D83">
        <f t="shared" si="4"/>
        <v>-0.0676598286621488</v>
      </c>
      <c r="E83">
        <f t="shared" si="5"/>
        <v>-0.0722376810767402</v>
      </c>
      <c r="F83">
        <f t="shared" si="6"/>
        <v>-0.0266385541220607</v>
      </c>
      <c r="G83">
        <f t="shared" si="7"/>
        <v>-0.0284409141297667</v>
      </c>
    </row>
    <row r="84" spans="1:7">
      <c r="A84">
        <v>31.421198</v>
      </c>
      <c r="B84">
        <v>3.864942</v>
      </c>
      <c r="C84">
        <f>B84/O$1</f>
        <v>1.06787534102068</v>
      </c>
      <c r="D84">
        <f t="shared" si="4"/>
        <v>-0.0678753410206774</v>
      </c>
      <c r="E84">
        <f t="shared" si="5"/>
        <v>-0.0724824029393506</v>
      </c>
      <c r="F84">
        <f t="shared" si="6"/>
        <v>-0.0240510840879488</v>
      </c>
      <c r="G84">
        <f t="shared" si="7"/>
        <v>-0.0256835596223353</v>
      </c>
    </row>
    <row r="85" spans="1:7">
      <c r="A85">
        <v>31.775539</v>
      </c>
      <c r="B85">
        <v>3.866386</v>
      </c>
      <c r="C85">
        <f>B85/O$1</f>
        <v>1.06827431518185</v>
      </c>
      <c r="D85">
        <f t="shared" si="4"/>
        <v>-0.0682743151818508</v>
      </c>
      <c r="E85">
        <f t="shared" si="5"/>
        <v>-0.0729356972954015</v>
      </c>
      <c r="F85">
        <f t="shared" si="6"/>
        <v>-0.0241923891158521</v>
      </c>
      <c r="G85">
        <f t="shared" si="7"/>
        <v>-0.0258441079153497</v>
      </c>
    </row>
    <row r="86" spans="1:7">
      <c r="A86">
        <v>32.16925</v>
      </c>
      <c r="B86">
        <v>3.868037</v>
      </c>
      <c r="C86">
        <f>B86/O$1</f>
        <v>1.0687304830074</v>
      </c>
      <c r="D86">
        <f t="shared" si="4"/>
        <v>-0.0687304830074029</v>
      </c>
      <c r="E86">
        <f t="shared" si="5"/>
        <v>-0.0734543623018338</v>
      </c>
      <c r="F86">
        <f t="shared" si="6"/>
        <v>-0.0270599471953276</v>
      </c>
      <c r="G86">
        <f t="shared" si="7"/>
        <v>-0.0289197904362173</v>
      </c>
    </row>
    <row r="87" spans="1:7">
      <c r="A87">
        <v>32.523586</v>
      </c>
      <c r="B87">
        <v>3.869556</v>
      </c>
      <c r="C87">
        <f>B87/O$1</f>
        <v>1.06915017951074</v>
      </c>
      <c r="D87">
        <f t="shared" si="4"/>
        <v>-0.0691501795107425</v>
      </c>
      <c r="E87">
        <f t="shared" si="5"/>
        <v>-0.0739319268371105</v>
      </c>
      <c r="F87">
        <f t="shared" si="6"/>
        <v>-0.0245023980071187</v>
      </c>
      <c r="G87">
        <f t="shared" si="7"/>
        <v>-0.0261967432277546</v>
      </c>
    </row>
    <row r="88" spans="1:7">
      <c r="A88">
        <v>32.917297</v>
      </c>
      <c r="B88">
        <v>3.871189</v>
      </c>
      <c r="C88">
        <f>B88/O$1</f>
        <v>1.06960137397417</v>
      </c>
      <c r="D88">
        <f t="shared" si="4"/>
        <v>-0.069601373974175</v>
      </c>
      <c r="E88">
        <f t="shared" si="5"/>
        <v>-0.074445725233268</v>
      </c>
      <c r="F88">
        <f t="shared" si="6"/>
        <v>-0.0274028265487461</v>
      </c>
      <c r="G88">
        <f t="shared" si="7"/>
        <v>-0.0293101009273149</v>
      </c>
    </row>
    <row r="89" spans="1:7">
      <c r="A89">
        <v>33.271633</v>
      </c>
      <c r="B89">
        <v>3.871277</v>
      </c>
      <c r="C89">
        <f>B89/O$1</f>
        <v>1.06962568818898</v>
      </c>
      <c r="D89">
        <f t="shared" si="4"/>
        <v>-0.0696256881889832</v>
      </c>
      <c r="E89">
        <f t="shared" si="5"/>
        <v>-0.0744734246447727</v>
      </c>
      <c r="F89">
        <f t="shared" si="6"/>
        <v>-0.0246708878501318</v>
      </c>
      <c r="G89">
        <f t="shared" si="7"/>
        <v>-0.0263886153949304</v>
      </c>
    </row>
    <row r="90" spans="1:7">
      <c r="A90">
        <v>33.665337</v>
      </c>
      <c r="B90">
        <v>3.871617</v>
      </c>
      <c r="C90">
        <f>B90/O$1</f>
        <v>1.06971962947347</v>
      </c>
      <c r="D90">
        <f t="shared" si="4"/>
        <v>-0.0697196294734701</v>
      </c>
      <c r="E90">
        <f t="shared" si="5"/>
        <v>-0.0745804562073881</v>
      </c>
      <c r="F90">
        <f t="shared" si="6"/>
        <v>-0.027448897002223</v>
      </c>
      <c r="G90">
        <f t="shared" si="7"/>
        <v>-0.0293626239306735</v>
      </c>
    </row>
    <row r="91" spans="1:7">
      <c r="A91">
        <v>34.019672</v>
      </c>
      <c r="B91">
        <v>3.871919</v>
      </c>
      <c r="C91">
        <f>B91/O$1</f>
        <v>1.06980307143793</v>
      </c>
      <c r="D91">
        <f t="shared" si="4"/>
        <v>-0.0698030714379259</v>
      </c>
      <c r="E91">
        <f t="shared" si="5"/>
        <v>-0.074675540220094</v>
      </c>
      <c r="F91">
        <f t="shared" si="6"/>
        <v>-0.0247336713179574</v>
      </c>
      <c r="G91">
        <f t="shared" si="7"/>
        <v>-0.0264601575438869</v>
      </c>
    </row>
    <row r="92" spans="1:7">
      <c r="A92">
        <v>34.413376</v>
      </c>
      <c r="B92">
        <v>3.870834</v>
      </c>
      <c r="C92">
        <f>B92/O$1</f>
        <v>1.06950328822125</v>
      </c>
      <c r="D92">
        <f t="shared" si="4"/>
        <v>-0.0695032882212547</v>
      </c>
      <c r="E92">
        <f t="shared" si="5"/>
        <v>-0.0743339952948215</v>
      </c>
      <c r="F92">
        <f t="shared" si="6"/>
        <v>-0.0273637225858608</v>
      </c>
      <c r="G92">
        <f t="shared" si="7"/>
        <v>-0.0292655912835524</v>
      </c>
    </row>
    <row r="93" spans="1:7">
      <c r="A93">
        <v>34.767712</v>
      </c>
      <c r="B93">
        <v>3.868799</v>
      </c>
      <c r="C93">
        <f>B93/O$1</f>
        <v>1.06894102200381</v>
      </c>
      <c r="D93">
        <f t="shared" si="4"/>
        <v>-0.0689410220038116</v>
      </c>
      <c r="E93">
        <f t="shared" si="5"/>
        <v>-0.0736938865187416</v>
      </c>
      <c r="F93">
        <f t="shared" si="6"/>
        <v>-0.0244282859727428</v>
      </c>
      <c r="G93">
        <f t="shared" si="7"/>
        <v>-0.0261123969735051</v>
      </c>
    </row>
    <row r="94" spans="1:7">
      <c r="A94">
        <v>35.161411</v>
      </c>
      <c r="B94">
        <v>3.867625</v>
      </c>
      <c r="C94">
        <f>B94/O$1</f>
        <v>1.06861664827444</v>
      </c>
      <c r="D94">
        <f t="shared" si="4"/>
        <v>-0.0686166482744366</v>
      </c>
      <c r="E94">
        <f t="shared" si="5"/>
        <v>-0.0733248926948543</v>
      </c>
      <c r="F94">
        <f t="shared" si="6"/>
        <v>-0.0270143058089973</v>
      </c>
      <c r="G94">
        <f t="shared" si="7"/>
        <v>-0.0288679369290713</v>
      </c>
    </row>
    <row r="95" spans="1:7">
      <c r="A95">
        <v>35.515743</v>
      </c>
      <c r="B95">
        <v>3.867776</v>
      </c>
      <c r="C95">
        <f>B95/O$1</f>
        <v>1.06865836925666</v>
      </c>
      <c r="D95">
        <f t="shared" si="4"/>
        <v>-0.0686583692566647</v>
      </c>
      <c r="E95">
        <f t="shared" si="5"/>
        <v>-0.0733723409256492</v>
      </c>
      <c r="F95">
        <f t="shared" si="6"/>
        <v>-0.0243278572954525</v>
      </c>
      <c r="G95">
        <f t="shared" si="7"/>
        <v>-0.0259981683048671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5"/>
  <sheetViews>
    <sheetView workbookViewId="0">
      <selection activeCell="J9" sqref="J9"/>
    </sheetView>
  </sheetViews>
  <sheetFormatPr defaultColWidth="9.14285714285714" defaultRowHeight="15"/>
  <cols>
    <col min="1" max="1" width="10.5714285714286"/>
    <col min="2" max="2" width="9.57142857142857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N1" t="s">
        <v>8</v>
      </c>
      <c r="O1">
        <f>AVERAGE(B2:B95)</f>
        <v>3.61713604255319</v>
      </c>
    </row>
    <row r="2" spans="1:15">
      <c r="A2">
        <v>0</v>
      </c>
      <c r="B2">
        <v>0</v>
      </c>
      <c r="C2">
        <f>B2/O$1</f>
        <v>0</v>
      </c>
      <c r="D2">
        <f t="shared" ref="D2:D65" si="0">1-C2</f>
        <v>1</v>
      </c>
      <c r="E2">
        <f t="shared" ref="E2:E65" si="1">C2*D2</f>
        <v>0</v>
      </c>
      <c r="F2">
        <f>D2*(A2-0)</f>
        <v>0</v>
      </c>
      <c r="G2">
        <f>E2*(A2-0)</f>
        <v>0</v>
      </c>
      <c r="N2" s="9">
        <f>1.48*POWER(10,-5)</f>
        <v>1.48e-5</v>
      </c>
      <c r="O2" s="10" t="s">
        <v>9</v>
      </c>
    </row>
    <row r="3" spans="1:15">
      <c r="A3">
        <v>1.143169</v>
      </c>
      <c r="B3">
        <v>1.149846</v>
      </c>
      <c r="C3">
        <f>B3/O$1</f>
        <v>0.317888513584457</v>
      </c>
      <c r="D3">
        <f t="shared" si="0"/>
        <v>0.682111486415543</v>
      </c>
      <c r="E3">
        <f t="shared" si="1"/>
        <v>0.216835406515522</v>
      </c>
      <c r="F3">
        <f t="shared" ref="F3:F66" si="2">D3*(A3-A2)</f>
        <v>0.77976870581417</v>
      </c>
      <c r="G3">
        <f t="shared" ref="G3:G66" si="3">E3*(A3-A2)</f>
        <v>0.247879514830942</v>
      </c>
      <c r="N3" t="s">
        <v>10</v>
      </c>
      <c r="O3">
        <f>0.99*O1</f>
        <v>3.58096468212766</v>
      </c>
    </row>
    <row r="4" spans="1:15">
      <c r="A4">
        <v>1.536901</v>
      </c>
      <c r="B4">
        <v>1.379609</v>
      </c>
      <c r="C4">
        <f>B4/O$1</f>
        <v>0.381409209874835</v>
      </c>
      <c r="D4">
        <f t="shared" si="0"/>
        <v>0.618590790125165</v>
      </c>
      <c r="E4">
        <f t="shared" si="1"/>
        <v>0.235936224497489</v>
      </c>
      <c r="F4">
        <f t="shared" si="2"/>
        <v>0.243558988977561</v>
      </c>
      <c r="G4">
        <f t="shared" si="3"/>
        <v>0.0928956415438453</v>
      </c>
      <c r="N4" t="s">
        <v>11</v>
      </c>
      <c r="O4">
        <f>A16+((A17-A16)*(O3-B16)/(B17-B16))</f>
        <v>6.24047201962</v>
      </c>
    </row>
    <row r="5" spans="1:15">
      <c r="A5">
        <v>1.891262</v>
      </c>
      <c r="B5">
        <v>1.599913</v>
      </c>
      <c r="C5">
        <f>B5/O$1</f>
        <v>0.442314853845167</v>
      </c>
      <c r="D5">
        <f t="shared" si="0"/>
        <v>0.557685146154833</v>
      </c>
      <c r="E5">
        <f t="shared" si="1"/>
        <v>0.246672423913096</v>
      </c>
      <c r="F5">
        <f t="shared" si="2"/>
        <v>0.197621866076573</v>
      </c>
      <c r="G5">
        <f t="shared" si="3"/>
        <v>0.0874110868102684</v>
      </c>
      <c r="N5" t="s">
        <v>12</v>
      </c>
      <c r="O5" s="11">
        <f>SUM(F2:F16)</f>
        <v>2.12845534838069</v>
      </c>
    </row>
    <row r="6" spans="1:7">
      <c r="A6">
        <v>2.284996</v>
      </c>
      <c r="B6">
        <v>1.848441</v>
      </c>
      <c r="C6">
        <f>B6/O$1</f>
        <v>0.511023356117748</v>
      </c>
      <c r="D6">
        <f t="shared" si="0"/>
        <v>0.488976643882252</v>
      </c>
      <c r="E6">
        <f t="shared" si="1"/>
        <v>0.249878485619901</v>
      </c>
      <c r="F6">
        <f t="shared" si="2"/>
        <v>0.192526729902335</v>
      </c>
      <c r="G6">
        <f t="shared" si="3"/>
        <v>0.0983856556570662</v>
      </c>
    </row>
    <row r="7" spans="1:7">
      <c r="A7">
        <v>2.639359</v>
      </c>
      <c r="B7">
        <v>2.070643</v>
      </c>
      <c r="C7">
        <f>B7/O$1</f>
        <v>0.572453724615349</v>
      </c>
      <c r="D7">
        <f t="shared" si="0"/>
        <v>0.427546275384651</v>
      </c>
      <c r="E7">
        <f t="shared" si="1"/>
        <v>0.244750457789363</v>
      </c>
      <c r="F7">
        <f t="shared" si="2"/>
        <v>0.151506580784131</v>
      </c>
      <c r="G7">
        <f t="shared" si="3"/>
        <v>0.086730506473612</v>
      </c>
    </row>
    <row r="8" spans="1:7">
      <c r="A8">
        <v>3.033092</v>
      </c>
      <c r="B8">
        <v>2.32233</v>
      </c>
      <c r="C8">
        <f>B8/O$1</f>
        <v>0.64203556976551</v>
      </c>
      <c r="D8">
        <f t="shared" si="0"/>
        <v>0.35796443023449</v>
      </c>
      <c r="E8">
        <f t="shared" si="1"/>
        <v>0.229825896921387</v>
      </c>
      <c r="F8">
        <f t="shared" si="2"/>
        <v>0.140942409009517</v>
      </c>
      <c r="G8">
        <f t="shared" si="3"/>
        <v>0.0904900398725485</v>
      </c>
    </row>
    <row r="9" spans="1:7">
      <c r="A9">
        <v>3.387455</v>
      </c>
      <c r="B9">
        <v>2.546281</v>
      </c>
      <c r="C9">
        <f>B9/O$1</f>
        <v>0.703949469979758</v>
      </c>
      <c r="D9">
        <f t="shared" si="0"/>
        <v>0.296050530020242</v>
      </c>
      <c r="E9">
        <f t="shared" si="1"/>
        <v>0.208404613694976</v>
      </c>
      <c r="F9">
        <f t="shared" si="2"/>
        <v>0.104909353969563</v>
      </c>
      <c r="G9">
        <f t="shared" si="3"/>
        <v>0.0738508841227927</v>
      </c>
    </row>
    <row r="10" spans="1:7">
      <c r="A10">
        <v>3.781191</v>
      </c>
      <c r="B10">
        <v>2.747215</v>
      </c>
      <c r="C10">
        <f>B10/O$1</f>
        <v>0.759500048569047</v>
      </c>
      <c r="D10">
        <f t="shared" si="0"/>
        <v>0.240499951430953</v>
      </c>
      <c r="E10">
        <f t="shared" si="1"/>
        <v>0.182659724792662</v>
      </c>
      <c r="F10">
        <f t="shared" si="2"/>
        <v>0.0946934888766177</v>
      </c>
      <c r="G10">
        <f t="shared" si="3"/>
        <v>0.0719197094009637</v>
      </c>
    </row>
    <row r="11" spans="1:7">
      <c r="A11">
        <v>4.135553</v>
      </c>
      <c r="B11">
        <v>2.914515</v>
      </c>
      <c r="C11">
        <f>B11/O$1</f>
        <v>0.805752110430096</v>
      </c>
      <c r="D11">
        <f t="shared" si="0"/>
        <v>0.194247889569904</v>
      </c>
      <c r="E11">
        <f t="shared" si="1"/>
        <v>0.156515646967542</v>
      </c>
      <c r="F11">
        <f t="shared" si="2"/>
        <v>0.0688340706437702</v>
      </c>
      <c r="G11">
        <f t="shared" si="3"/>
        <v>0.0554631976907122</v>
      </c>
    </row>
    <row r="12" spans="1:7">
      <c r="A12">
        <v>4.529289</v>
      </c>
      <c r="B12">
        <v>3.079845</v>
      </c>
      <c r="C12">
        <f>B12/O$1</f>
        <v>0.851459542513104</v>
      </c>
      <c r="D12">
        <f t="shared" si="0"/>
        <v>0.148540457486896</v>
      </c>
      <c r="E12">
        <f t="shared" si="1"/>
        <v>0.12647618997648</v>
      </c>
      <c r="F12">
        <f t="shared" si="2"/>
        <v>0.0584857255690606</v>
      </c>
      <c r="G12">
        <f t="shared" si="3"/>
        <v>0.0497982291365793</v>
      </c>
    </row>
    <row r="13" spans="1:7">
      <c r="A13">
        <v>4.883654</v>
      </c>
      <c r="B13">
        <v>3.214456</v>
      </c>
      <c r="C13">
        <f>B13/O$1</f>
        <v>0.888674344062283</v>
      </c>
      <c r="D13">
        <f t="shared" si="0"/>
        <v>0.111325655937717</v>
      </c>
      <c r="E13">
        <f t="shared" si="1"/>
        <v>0.098932254267754</v>
      </c>
      <c r="F13">
        <f t="shared" si="2"/>
        <v>0.039449916066369</v>
      </c>
      <c r="G13">
        <f t="shared" si="3"/>
        <v>0.0350581282835926</v>
      </c>
    </row>
    <row r="14" spans="1:7">
      <c r="A14">
        <v>5.27739</v>
      </c>
      <c r="B14">
        <v>3.33859</v>
      </c>
      <c r="C14">
        <f>B14/O$1</f>
        <v>0.922992655162459</v>
      </c>
      <c r="D14">
        <f t="shared" si="0"/>
        <v>0.077007344837541</v>
      </c>
      <c r="E14">
        <f t="shared" si="1"/>
        <v>0.0710772136786131</v>
      </c>
      <c r="F14">
        <f t="shared" si="2"/>
        <v>0.030320563926954</v>
      </c>
      <c r="G14">
        <f t="shared" si="3"/>
        <v>0.0279856578049624</v>
      </c>
    </row>
    <row r="15" spans="1:7">
      <c r="A15">
        <v>5.631754</v>
      </c>
      <c r="B15">
        <v>3.442298</v>
      </c>
      <c r="C15">
        <f>B15/O$1</f>
        <v>0.951663957203617</v>
      </c>
      <c r="D15">
        <f t="shared" si="0"/>
        <v>0.0483360427963834</v>
      </c>
      <c r="E15">
        <f t="shared" si="1"/>
        <v>0.0459996697631696</v>
      </c>
      <c r="F15">
        <f t="shared" si="2"/>
        <v>0.0171285534694976</v>
      </c>
      <c r="G15">
        <f t="shared" si="3"/>
        <v>0.0163006269759558</v>
      </c>
    </row>
    <row r="16" spans="1:7">
      <c r="A16">
        <v>6.025492</v>
      </c>
      <c r="B16">
        <v>3.537135</v>
      </c>
      <c r="C16">
        <f>B16/O$1</f>
        <v>0.977882766472692</v>
      </c>
      <c r="D16">
        <f t="shared" si="0"/>
        <v>0.0221172335273081</v>
      </c>
      <c r="E16">
        <f t="shared" si="1"/>
        <v>0.0216280615084066</v>
      </c>
      <c r="F16">
        <f t="shared" si="2"/>
        <v>0.00870839529457523</v>
      </c>
      <c r="G16">
        <f t="shared" si="3"/>
        <v>0.008515789682197</v>
      </c>
    </row>
    <row r="17" spans="1:7">
      <c r="A17">
        <v>6.379856</v>
      </c>
      <c r="B17">
        <v>3.609382</v>
      </c>
      <c r="C17">
        <f>B17/O$1</f>
        <v>0.997856303312352</v>
      </c>
      <c r="D17">
        <f t="shared" si="0"/>
        <v>0.00214369668764758</v>
      </c>
      <c r="E17">
        <f t="shared" si="1"/>
        <v>0.00213910125215895</v>
      </c>
      <c r="F17">
        <f t="shared" si="2"/>
        <v>0.000759648933021547</v>
      </c>
      <c r="G17">
        <f t="shared" si="3"/>
        <v>0.000758020476120054</v>
      </c>
    </row>
    <row r="18" spans="1:7">
      <c r="A18">
        <v>6.773594</v>
      </c>
      <c r="B18">
        <v>3.679191</v>
      </c>
      <c r="C18">
        <f>B18/O$1</f>
        <v>1.01715582624396</v>
      </c>
      <c r="D18">
        <f t="shared" si="0"/>
        <v>-0.0171558262439602</v>
      </c>
      <c r="E18">
        <f t="shared" si="1"/>
        <v>-0.0174501486180731</v>
      </c>
      <c r="F18">
        <f t="shared" si="2"/>
        <v>-0.00675490071364439</v>
      </c>
      <c r="G18">
        <f t="shared" si="3"/>
        <v>-0.00687078661658287</v>
      </c>
    </row>
    <row r="19" spans="1:7">
      <c r="A19">
        <v>7.127958</v>
      </c>
      <c r="B19">
        <v>3.728813</v>
      </c>
      <c r="C19">
        <f>B19/O$1</f>
        <v>1.03087441449064</v>
      </c>
      <c r="D19">
        <f t="shared" si="0"/>
        <v>-0.0308744144906365</v>
      </c>
      <c r="E19">
        <f t="shared" si="1"/>
        <v>-0.0318276439607762</v>
      </c>
      <c r="F19">
        <f t="shared" si="2"/>
        <v>-0.0109407810165599</v>
      </c>
      <c r="G19">
        <f t="shared" si="3"/>
        <v>-0.0112785712245165</v>
      </c>
    </row>
    <row r="20" spans="1:7">
      <c r="A20">
        <v>7.521697</v>
      </c>
      <c r="B20">
        <v>3.761301</v>
      </c>
      <c r="C20">
        <f>B20/O$1</f>
        <v>1.03985610597744</v>
      </c>
      <c r="D20">
        <f t="shared" si="0"/>
        <v>-0.0398561059774372</v>
      </c>
      <c r="E20">
        <f t="shared" si="1"/>
        <v>-0.0414446151611219</v>
      </c>
      <c r="F20">
        <f t="shared" si="2"/>
        <v>-0.0156929033114501</v>
      </c>
      <c r="G20">
        <f t="shared" si="3"/>
        <v>-0.016318361328925</v>
      </c>
    </row>
    <row r="21" spans="1:7">
      <c r="A21">
        <v>7.876061</v>
      </c>
      <c r="B21">
        <v>3.789515</v>
      </c>
      <c r="C21">
        <f>B21/O$1</f>
        <v>1.04765619966152</v>
      </c>
      <c r="D21">
        <f t="shared" si="0"/>
        <v>-0.0476561996615237</v>
      </c>
      <c r="E21">
        <f t="shared" si="1"/>
        <v>-0.0499273130277027</v>
      </c>
      <c r="F21">
        <f t="shared" si="2"/>
        <v>-0.0168876415368562</v>
      </c>
      <c r="G21">
        <f t="shared" si="3"/>
        <v>-0.0176924423537489</v>
      </c>
    </row>
    <row r="22" spans="1:7">
      <c r="A22">
        <v>8.2698</v>
      </c>
      <c r="B22">
        <v>3.818334</v>
      </c>
      <c r="C22">
        <f>B22/O$1</f>
        <v>1.05562355274445</v>
      </c>
      <c r="D22">
        <f t="shared" si="0"/>
        <v>-0.05562355274445</v>
      </c>
      <c r="E22">
        <f t="shared" si="1"/>
        <v>-0.0587175323643646</v>
      </c>
      <c r="F22">
        <f t="shared" si="2"/>
        <v>-0.021901162034047</v>
      </c>
      <c r="G22">
        <f t="shared" si="3"/>
        <v>-0.0231193824756125</v>
      </c>
    </row>
    <row r="23" spans="1:7">
      <c r="A23">
        <v>8.624166</v>
      </c>
      <c r="B23">
        <v>3.837953</v>
      </c>
      <c r="C23">
        <f>B23/O$1</f>
        <v>1.06104745711774</v>
      </c>
      <c r="D23">
        <f t="shared" si="0"/>
        <v>-0.0610474571177428</v>
      </c>
      <c r="E23">
        <f t="shared" si="1"/>
        <v>-0.0647742491382855</v>
      </c>
      <c r="F23">
        <f t="shared" si="2"/>
        <v>-0.0216331431889861</v>
      </c>
      <c r="G23">
        <f t="shared" si="3"/>
        <v>-0.0229537915701377</v>
      </c>
    </row>
    <row r="24" spans="1:7">
      <c r="A24">
        <v>9.017904</v>
      </c>
      <c r="B24">
        <v>3.851362</v>
      </c>
      <c r="C24">
        <f>B24/O$1</f>
        <v>1.06475453361203</v>
      </c>
      <c r="D24">
        <f t="shared" si="0"/>
        <v>-0.0647545336120334</v>
      </c>
      <c r="E24">
        <f t="shared" si="1"/>
        <v>-0.0689476832353454</v>
      </c>
      <c r="F24">
        <f t="shared" si="2"/>
        <v>-0.0254963205553348</v>
      </c>
      <c r="G24">
        <f t="shared" si="3"/>
        <v>-0.0271473229017184</v>
      </c>
    </row>
    <row r="25" spans="1:7">
      <c r="A25">
        <v>9.37227</v>
      </c>
      <c r="B25">
        <v>3.860866</v>
      </c>
      <c r="C25">
        <f>B25/O$1</f>
        <v>1.06738202671381</v>
      </c>
      <c r="D25">
        <f t="shared" si="0"/>
        <v>-0.067382026713811</v>
      </c>
      <c r="E25">
        <f t="shared" si="1"/>
        <v>-0.0719223642378717</v>
      </c>
      <c r="F25">
        <f t="shared" si="2"/>
        <v>-0.0238778992784664</v>
      </c>
      <c r="G25">
        <f t="shared" si="3"/>
        <v>-0.0254868405255177</v>
      </c>
    </row>
    <row r="26" spans="1:7">
      <c r="A26">
        <v>9.766009</v>
      </c>
      <c r="B26">
        <v>3.869573</v>
      </c>
      <c r="C26">
        <f>B26/O$1</f>
        <v>1.06978917974803</v>
      </c>
      <c r="D26">
        <f t="shared" si="0"/>
        <v>-0.0697891797480259</v>
      </c>
      <c r="E26">
        <f t="shared" si="1"/>
        <v>-0.0746597093579282</v>
      </c>
      <c r="F26">
        <f t="shared" si="2"/>
        <v>-0.027478721844808</v>
      </c>
      <c r="G26">
        <f t="shared" si="3"/>
        <v>-0.0293964393028813</v>
      </c>
    </row>
    <row r="27" spans="1:7">
      <c r="A27">
        <v>10.120375</v>
      </c>
      <c r="B27">
        <v>3.873928</v>
      </c>
      <c r="C27">
        <f>B27/O$1</f>
        <v>1.07099317095786</v>
      </c>
      <c r="D27">
        <f t="shared" si="0"/>
        <v>-0.0709931709578577</v>
      </c>
      <c r="E27">
        <f t="shared" si="1"/>
        <v>-0.0760332012805093</v>
      </c>
      <c r="F27">
        <f t="shared" si="2"/>
        <v>-0.0251575660196521</v>
      </c>
      <c r="G27">
        <f t="shared" si="3"/>
        <v>-0.0269435814049689</v>
      </c>
    </row>
    <row r="28" spans="1:7">
      <c r="A28">
        <v>10.514113</v>
      </c>
      <c r="B28">
        <v>3.876274</v>
      </c>
      <c r="C28">
        <f>B28/O$1</f>
        <v>1.07164175037881</v>
      </c>
      <c r="D28">
        <f t="shared" si="0"/>
        <v>-0.0716417503788143</v>
      </c>
      <c r="E28">
        <f t="shared" si="1"/>
        <v>-0.0767742907761546</v>
      </c>
      <c r="F28">
        <f t="shared" si="2"/>
        <v>-0.0282080795106536</v>
      </c>
      <c r="G28">
        <f t="shared" si="3"/>
        <v>-0.0302289557016216</v>
      </c>
    </row>
    <row r="29" spans="1:7">
      <c r="A29">
        <v>10.868479</v>
      </c>
      <c r="B29">
        <v>3.875484</v>
      </c>
      <c r="C29">
        <f>B29/O$1</f>
        <v>1.07142334554397</v>
      </c>
      <c r="D29">
        <f t="shared" si="0"/>
        <v>-0.0714233455439655</v>
      </c>
      <c r="E29">
        <f t="shared" si="1"/>
        <v>-0.0765246398326581</v>
      </c>
      <c r="F29">
        <f t="shared" si="2"/>
        <v>-0.0253100052670329</v>
      </c>
      <c r="G29">
        <f t="shared" si="3"/>
        <v>-0.0271177305189398</v>
      </c>
    </row>
    <row r="30" spans="1:7">
      <c r="A30">
        <v>11.262218</v>
      </c>
      <c r="B30">
        <v>3.876901</v>
      </c>
      <c r="C30">
        <f>B30/O$1</f>
        <v>1.07181509193761</v>
      </c>
      <c r="D30">
        <f t="shared" si="0"/>
        <v>-0.0718150919376122</v>
      </c>
      <c r="E30">
        <f t="shared" si="1"/>
        <v>-0.0769724993676198</v>
      </c>
      <c r="F30">
        <f t="shared" si="2"/>
        <v>-0.0282764024844235</v>
      </c>
      <c r="G30">
        <f t="shared" si="3"/>
        <v>-0.0303070749285073</v>
      </c>
    </row>
    <row r="31" spans="1:7">
      <c r="A31">
        <v>11.616584</v>
      </c>
      <c r="B31">
        <v>3.877262</v>
      </c>
      <c r="C31">
        <f>B31/O$1</f>
        <v>1.07191489465328</v>
      </c>
      <c r="D31">
        <f t="shared" si="0"/>
        <v>-0.0719148946532837</v>
      </c>
      <c r="E31">
        <f t="shared" si="1"/>
        <v>-0.0770866467262766</v>
      </c>
      <c r="F31">
        <f t="shared" si="2"/>
        <v>-0.0254841935587055</v>
      </c>
      <c r="G31">
        <f t="shared" si="3"/>
        <v>-0.0273168866538036</v>
      </c>
    </row>
    <row r="32" spans="1:7">
      <c r="A32">
        <v>12.010323</v>
      </c>
      <c r="B32">
        <v>3.876411</v>
      </c>
      <c r="C32">
        <f>B32/O$1</f>
        <v>1.07167962564764</v>
      </c>
      <c r="D32">
        <f t="shared" si="0"/>
        <v>-0.0716796256476426</v>
      </c>
      <c r="E32">
        <f t="shared" si="1"/>
        <v>-0.0768175943806288</v>
      </c>
      <c r="F32">
        <f t="shared" si="2"/>
        <v>-0.0282230641228772</v>
      </c>
      <c r="G32">
        <f t="shared" si="3"/>
        <v>-0.0302460827938344</v>
      </c>
    </row>
    <row r="33" spans="1:7">
      <c r="A33">
        <v>12.364688</v>
      </c>
      <c r="B33">
        <v>3.876689</v>
      </c>
      <c r="C33">
        <f>B33/O$1</f>
        <v>1.07175648203256</v>
      </c>
      <c r="D33">
        <f t="shared" si="0"/>
        <v>-0.071756482032564</v>
      </c>
      <c r="E33">
        <f t="shared" si="1"/>
        <v>-0.0769054747462537</v>
      </c>
      <c r="F33">
        <f t="shared" si="2"/>
        <v>-0.0254279857554695</v>
      </c>
      <c r="G33">
        <f t="shared" si="3"/>
        <v>-0.0272526085584562</v>
      </c>
    </row>
    <row r="34" spans="1:7">
      <c r="A34">
        <v>12.758428</v>
      </c>
      <c r="B34">
        <v>3.877922</v>
      </c>
      <c r="C34">
        <f>B34/O$1</f>
        <v>1.07209735945202</v>
      </c>
      <c r="D34">
        <f t="shared" si="0"/>
        <v>-0.0720973594520182</v>
      </c>
      <c r="E34">
        <f t="shared" si="1"/>
        <v>-0.0772953886919718</v>
      </c>
      <c r="F34">
        <f t="shared" si="2"/>
        <v>-0.0283876143106377</v>
      </c>
      <c r="G34">
        <f t="shared" si="3"/>
        <v>-0.030434286343577</v>
      </c>
    </row>
    <row r="35" spans="1:7">
      <c r="A35">
        <v>13.112793</v>
      </c>
      <c r="B35">
        <v>3.879156</v>
      </c>
      <c r="C35">
        <f>B35/O$1</f>
        <v>1.07243851333329</v>
      </c>
      <c r="D35">
        <f t="shared" si="0"/>
        <v>-0.0724385133332885</v>
      </c>
      <c r="E35">
        <f t="shared" si="1"/>
        <v>-0.0776858515472256</v>
      </c>
      <c r="F35">
        <f t="shared" si="2"/>
        <v>-0.0256696737773508</v>
      </c>
      <c r="G35">
        <f t="shared" si="3"/>
        <v>-0.0275291467835326</v>
      </c>
    </row>
    <row r="36" spans="1:7">
      <c r="A36">
        <v>13.506532</v>
      </c>
      <c r="B36">
        <v>3.880174</v>
      </c>
      <c r="C36">
        <f>B36/O$1</f>
        <v>1.07271995146225</v>
      </c>
      <c r="D36">
        <f t="shared" si="0"/>
        <v>-0.0727199514622459</v>
      </c>
      <c r="E36">
        <f t="shared" si="1"/>
        <v>-0.0780081428029172</v>
      </c>
      <c r="F36">
        <f t="shared" si="2"/>
        <v>-0.0286326809687932</v>
      </c>
      <c r="G36">
        <f t="shared" si="3"/>
        <v>-0.0307148481390778</v>
      </c>
    </row>
    <row r="37" spans="1:7">
      <c r="A37">
        <v>13.860896</v>
      </c>
      <c r="B37">
        <v>3.8824</v>
      </c>
      <c r="C37">
        <f>B37/O$1</f>
        <v>1.07333535546525</v>
      </c>
      <c r="D37">
        <f t="shared" si="0"/>
        <v>-0.0733353554652505</v>
      </c>
      <c r="E37">
        <f t="shared" si="1"/>
        <v>-0.0787134298264651</v>
      </c>
      <c r="F37">
        <f t="shared" si="2"/>
        <v>-0.0259874099040881</v>
      </c>
      <c r="G37">
        <f t="shared" si="3"/>
        <v>-0.0278932058470255</v>
      </c>
    </row>
    <row r="38" spans="1:7">
      <c r="A38">
        <v>14.254635</v>
      </c>
      <c r="B38">
        <v>3.883212</v>
      </c>
      <c r="C38">
        <f>B38/O$1</f>
        <v>1.07355984246006</v>
      </c>
      <c r="D38">
        <f t="shared" si="0"/>
        <v>-0.0735598424600572</v>
      </c>
      <c r="E38">
        <f t="shared" si="1"/>
        <v>-0.0789708928828056</v>
      </c>
      <c r="F38">
        <f t="shared" si="2"/>
        <v>-0.0289633788103805</v>
      </c>
      <c r="G38">
        <f t="shared" si="3"/>
        <v>-0.031093920392783</v>
      </c>
    </row>
    <row r="39" spans="1:7">
      <c r="A39">
        <v>14.608999</v>
      </c>
      <c r="B39">
        <v>3.883474</v>
      </c>
      <c r="C39">
        <f>B39/O$1</f>
        <v>1.07363227545592</v>
      </c>
      <c r="D39">
        <f t="shared" si="0"/>
        <v>-0.0736322754559187</v>
      </c>
      <c r="E39">
        <f t="shared" si="1"/>
        <v>-0.0790539874447349</v>
      </c>
      <c r="F39">
        <f t="shared" si="2"/>
        <v>-0.0260926276596612</v>
      </c>
      <c r="G39">
        <f t="shared" si="3"/>
        <v>-0.0280138872068661</v>
      </c>
    </row>
    <row r="40" spans="1:7">
      <c r="A40">
        <v>15.002738</v>
      </c>
      <c r="B40">
        <v>3.881404</v>
      </c>
      <c r="C40">
        <f>B40/O$1</f>
        <v>1.07305999949625</v>
      </c>
      <c r="D40">
        <f t="shared" si="0"/>
        <v>-0.0730599994962511</v>
      </c>
      <c r="E40">
        <f t="shared" si="1"/>
        <v>-0.0783977630226433</v>
      </c>
      <c r="F40">
        <f t="shared" si="2"/>
        <v>-0.0287665711416544</v>
      </c>
      <c r="G40">
        <f t="shared" si="3"/>
        <v>-0.0308682568147725</v>
      </c>
    </row>
    <row r="41" spans="1:7">
      <c r="A41">
        <v>15.357102</v>
      </c>
      <c r="B41">
        <v>3.880022</v>
      </c>
      <c r="C41">
        <f>B41/O$1</f>
        <v>1.07267792926617</v>
      </c>
      <c r="D41">
        <f t="shared" si="0"/>
        <v>-0.0726779292661737</v>
      </c>
      <c r="E41">
        <f t="shared" si="1"/>
        <v>-0.0779600106685926</v>
      </c>
      <c r="F41">
        <f t="shared" si="2"/>
        <v>-0.0257544417264783</v>
      </c>
      <c r="G41">
        <f t="shared" si="3"/>
        <v>-0.027626221220565</v>
      </c>
    </row>
    <row r="42" spans="1:7">
      <c r="A42">
        <v>15.711466</v>
      </c>
      <c r="B42">
        <v>3.881077</v>
      </c>
      <c r="C42">
        <f>B42/O$1</f>
        <v>1.07296959648233</v>
      </c>
      <c r="D42">
        <f t="shared" si="0"/>
        <v>-0.0729695964823327</v>
      </c>
      <c r="E42">
        <f t="shared" si="1"/>
        <v>-0.0782941584931272</v>
      </c>
      <c r="F42">
        <f t="shared" si="2"/>
        <v>-0.0258577980878654</v>
      </c>
      <c r="G42">
        <f t="shared" si="3"/>
        <v>-0.0277446311802585</v>
      </c>
    </row>
    <row r="43" spans="1:7">
      <c r="A43">
        <v>16.105204</v>
      </c>
      <c r="B43">
        <v>3.880757</v>
      </c>
      <c r="C43">
        <f>B43/O$1</f>
        <v>1.07288112870113</v>
      </c>
      <c r="D43">
        <f t="shared" si="0"/>
        <v>-0.072881128701128</v>
      </c>
      <c r="E43">
        <f t="shared" si="1"/>
        <v>-0.0781927876218783</v>
      </c>
      <c r="F43">
        <f t="shared" si="2"/>
        <v>-0.0286960698525248</v>
      </c>
      <c r="G43">
        <f t="shared" si="3"/>
        <v>-0.0307874718126632</v>
      </c>
    </row>
    <row r="44" spans="1:7">
      <c r="A44">
        <v>16.459568</v>
      </c>
      <c r="B44">
        <v>3.879854</v>
      </c>
      <c r="C44">
        <f>B44/O$1</f>
        <v>1.07263148368104</v>
      </c>
      <c r="D44">
        <f t="shared" si="0"/>
        <v>-0.0726314836810411</v>
      </c>
      <c r="E44">
        <f t="shared" si="1"/>
        <v>-0.0779068161027505</v>
      </c>
      <c r="F44">
        <f t="shared" si="2"/>
        <v>-0.0257379830831485</v>
      </c>
      <c r="G44">
        <f t="shared" si="3"/>
        <v>-0.0276073709814351</v>
      </c>
    </row>
    <row r="45" spans="1:7">
      <c r="A45">
        <v>16.853306</v>
      </c>
      <c r="B45">
        <v>3.877261</v>
      </c>
      <c r="C45">
        <f>B45/O$1</f>
        <v>1.07191461819147</v>
      </c>
      <c r="D45">
        <f t="shared" si="0"/>
        <v>-0.0719146181914674</v>
      </c>
      <c r="E45">
        <f t="shared" si="1"/>
        <v>-0.0770863305010919</v>
      </c>
      <c r="F45">
        <f t="shared" si="2"/>
        <v>-0.0283155179374719</v>
      </c>
      <c r="G45">
        <f t="shared" si="3"/>
        <v>-0.0303518175988389</v>
      </c>
    </row>
    <row r="46" spans="1:7">
      <c r="A46">
        <v>17.207668</v>
      </c>
      <c r="B46">
        <v>3.873564</v>
      </c>
      <c r="C46">
        <f>B46/O$1</f>
        <v>1.07089253885674</v>
      </c>
      <c r="D46">
        <f t="shared" si="0"/>
        <v>-0.0708925388567376</v>
      </c>
      <c r="E46">
        <f t="shared" si="1"/>
        <v>-0.0759182909222917</v>
      </c>
      <c r="F46">
        <f t="shared" si="2"/>
        <v>-0.0251216218543514</v>
      </c>
      <c r="G46">
        <f t="shared" si="3"/>
        <v>-0.0269025574078053</v>
      </c>
    </row>
    <row r="47" spans="1:7">
      <c r="A47">
        <v>17.601404</v>
      </c>
      <c r="B47">
        <v>3.869362</v>
      </c>
      <c r="C47">
        <f>B47/O$1</f>
        <v>1.06973084630479</v>
      </c>
      <c r="D47">
        <f t="shared" si="0"/>
        <v>-0.0697308463047943</v>
      </c>
      <c r="E47">
        <f t="shared" si="1"/>
        <v>-0.0745932372311772</v>
      </c>
      <c r="F47">
        <f t="shared" si="2"/>
        <v>-0.0274555445006643</v>
      </c>
      <c r="G47">
        <f t="shared" si="3"/>
        <v>-0.0293700428544545</v>
      </c>
    </row>
    <row r="48" spans="1:7">
      <c r="A48">
        <v>17.955769</v>
      </c>
      <c r="B48">
        <v>3.868008</v>
      </c>
      <c r="C48">
        <f>B48/O$1</f>
        <v>1.06935651700557</v>
      </c>
      <c r="D48">
        <f t="shared" si="0"/>
        <v>-0.0693565170055721</v>
      </c>
      <c r="E48">
        <f t="shared" si="1"/>
        <v>-0.0741668434567163</v>
      </c>
      <c r="F48">
        <f t="shared" si="2"/>
        <v>-0.0245775221486797</v>
      </c>
      <c r="G48">
        <f t="shared" si="3"/>
        <v>-0.0262821334815394</v>
      </c>
    </row>
    <row r="49" spans="1:7">
      <c r="A49">
        <v>18.349503</v>
      </c>
      <c r="B49">
        <v>3.867229</v>
      </c>
      <c r="C49">
        <f>B49/O$1</f>
        <v>1.0691411532507</v>
      </c>
      <c r="D49">
        <f t="shared" si="0"/>
        <v>-0.069141153250702</v>
      </c>
      <c r="E49">
        <f t="shared" si="1"/>
        <v>-0.0739216523235391</v>
      </c>
      <c r="F49">
        <f t="shared" si="2"/>
        <v>-0.0272232228340118</v>
      </c>
      <c r="G49">
        <f t="shared" si="3"/>
        <v>-0.0291054678559562</v>
      </c>
    </row>
    <row r="50" spans="1:7">
      <c r="A50">
        <v>18.703865</v>
      </c>
      <c r="B50">
        <v>3.865516</v>
      </c>
      <c r="C50">
        <f>B50/O$1</f>
        <v>1.06866757415944</v>
      </c>
      <c r="D50">
        <f t="shared" si="0"/>
        <v>-0.0686675741594409</v>
      </c>
      <c r="E50">
        <f t="shared" si="1"/>
        <v>-0.0733828099003832</v>
      </c>
      <c r="F50">
        <f t="shared" si="2"/>
        <v>-0.0243331789142879</v>
      </c>
      <c r="G50">
        <f t="shared" si="3"/>
        <v>-0.0260040792819197</v>
      </c>
    </row>
    <row r="51" spans="1:7">
      <c r="A51">
        <v>19.097601</v>
      </c>
      <c r="B51">
        <v>3.865128</v>
      </c>
      <c r="C51">
        <f>B51/O$1</f>
        <v>1.06856030697473</v>
      </c>
      <c r="D51">
        <f t="shared" si="0"/>
        <v>-0.0685603069747303</v>
      </c>
      <c r="E51">
        <f t="shared" si="1"/>
        <v>-0.0732608226671995</v>
      </c>
      <c r="F51">
        <f t="shared" si="2"/>
        <v>-0.0269946610270024</v>
      </c>
      <c r="G51">
        <f t="shared" si="3"/>
        <v>-0.0288454232736925</v>
      </c>
    </row>
    <row r="52" spans="1:7">
      <c r="A52">
        <v>19.451962</v>
      </c>
      <c r="B52">
        <v>3.866429</v>
      </c>
      <c r="C52">
        <f>B52/O$1</f>
        <v>1.06891998379769</v>
      </c>
      <c r="D52">
        <f t="shared" si="0"/>
        <v>-0.0689199837976904</v>
      </c>
      <c r="E52">
        <f t="shared" si="1"/>
        <v>-0.0736699479643643</v>
      </c>
      <c r="F52">
        <f t="shared" si="2"/>
        <v>-0.0244225543785334</v>
      </c>
      <c r="G52">
        <f t="shared" si="3"/>
        <v>-0.0261057564306002</v>
      </c>
    </row>
    <row r="53" spans="1:7">
      <c r="A53">
        <v>19.845696</v>
      </c>
      <c r="B53">
        <v>3.865583</v>
      </c>
      <c r="C53">
        <f>B53/O$1</f>
        <v>1.06868609710113</v>
      </c>
      <c r="D53">
        <f t="shared" si="0"/>
        <v>-0.0686860971011307</v>
      </c>
      <c r="E53">
        <f t="shared" si="1"/>
        <v>-0.0734038770361167</v>
      </c>
      <c r="F53">
        <f t="shared" si="2"/>
        <v>-0.0270440517560165</v>
      </c>
      <c r="G53">
        <f t="shared" si="3"/>
        <v>-0.0289016021209383</v>
      </c>
    </row>
    <row r="54" spans="1:7">
      <c r="A54">
        <v>20.200056</v>
      </c>
      <c r="B54">
        <v>3.865047</v>
      </c>
      <c r="C54">
        <f>B54/O$1</f>
        <v>1.06853791356761</v>
      </c>
      <c r="D54">
        <f t="shared" si="0"/>
        <v>-0.068537913567613</v>
      </c>
      <c r="E54">
        <f t="shared" si="1"/>
        <v>-0.0732353591638145</v>
      </c>
      <c r="F54">
        <f t="shared" si="2"/>
        <v>-0.0242870950518193</v>
      </c>
      <c r="G54">
        <f t="shared" si="3"/>
        <v>-0.0259516818732893</v>
      </c>
    </row>
    <row r="55" spans="1:7">
      <c r="A55">
        <v>20.59379</v>
      </c>
      <c r="B55">
        <v>3.86524</v>
      </c>
      <c r="C55">
        <f>B55/O$1</f>
        <v>1.06859127069815</v>
      </c>
      <c r="D55">
        <f t="shared" si="0"/>
        <v>-0.068591270698152</v>
      </c>
      <c r="E55">
        <f t="shared" si="1"/>
        <v>-0.0732960331141391</v>
      </c>
      <c r="F55">
        <f t="shared" si="2"/>
        <v>-0.0270067153770661</v>
      </c>
      <c r="G55">
        <f t="shared" si="3"/>
        <v>-0.0288591403021623</v>
      </c>
    </row>
    <row r="56" spans="1:7">
      <c r="A56">
        <v>20.948151</v>
      </c>
      <c r="B56">
        <v>3.867344</v>
      </c>
      <c r="C56">
        <f>B56/O$1</f>
        <v>1.06917294635957</v>
      </c>
      <c r="D56">
        <f t="shared" si="0"/>
        <v>-0.0691729463595725</v>
      </c>
      <c r="E56">
        <f t="shared" si="1"/>
        <v>-0.0739578428676368</v>
      </c>
      <c r="F56">
        <f t="shared" si="2"/>
        <v>-0.0245121944449245</v>
      </c>
      <c r="G56">
        <f t="shared" si="3"/>
        <v>-0.0262077751564187</v>
      </c>
    </row>
    <row r="57" spans="1:7">
      <c r="A57">
        <v>21.341883</v>
      </c>
      <c r="B57">
        <v>3.870949</v>
      </c>
      <c r="C57">
        <f>B57/O$1</f>
        <v>1.07016959120721</v>
      </c>
      <c r="D57">
        <f t="shared" si="0"/>
        <v>-0.0701695912072058</v>
      </c>
      <c r="E57">
        <f t="shared" si="1"/>
        <v>-0.0750933627373922</v>
      </c>
      <c r="F57">
        <f t="shared" si="2"/>
        <v>-0.0276280134851955</v>
      </c>
      <c r="G57">
        <f t="shared" si="3"/>
        <v>-0.0295666598973189</v>
      </c>
    </row>
    <row r="58" spans="1:7">
      <c r="A58">
        <v>21.696241</v>
      </c>
      <c r="B58">
        <v>3.871561</v>
      </c>
      <c r="C58">
        <f>B58/O$1</f>
        <v>1.07033878583876</v>
      </c>
      <c r="D58">
        <f t="shared" si="0"/>
        <v>-0.0703387858387596</v>
      </c>
      <c r="E58">
        <f t="shared" si="1"/>
        <v>-0.0752863306320305</v>
      </c>
      <c r="F58">
        <f t="shared" si="2"/>
        <v>-0.0249251114722513</v>
      </c>
      <c r="G58">
        <f t="shared" si="3"/>
        <v>-0.0266783135501052</v>
      </c>
    </row>
    <row r="59" spans="1:7">
      <c r="A59">
        <v>22.089973</v>
      </c>
      <c r="B59">
        <v>3.869574</v>
      </c>
      <c r="C59">
        <f>B59/O$1</f>
        <v>1.06978945620984</v>
      </c>
      <c r="D59">
        <f t="shared" si="0"/>
        <v>-0.0697894562098422</v>
      </c>
      <c r="E59">
        <f t="shared" si="1"/>
        <v>-0.0746600244079077</v>
      </c>
      <c r="F59">
        <f t="shared" si="2"/>
        <v>-0.0274783421724136</v>
      </c>
      <c r="G59">
        <f t="shared" si="3"/>
        <v>-0.0293960407301743</v>
      </c>
    </row>
    <row r="60" spans="1:7">
      <c r="A60">
        <v>22.44433</v>
      </c>
      <c r="B60">
        <v>3.869256</v>
      </c>
      <c r="C60">
        <f>B60/O$1</f>
        <v>1.06970154135227</v>
      </c>
      <c r="D60">
        <f t="shared" si="0"/>
        <v>-0.0697015413522701</v>
      </c>
      <c r="E60">
        <f t="shared" si="1"/>
        <v>-0.0745598462191524</v>
      </c>
      <c r="F60">
        <f t="shared" si="2"/>
        <v>-0.0246992290889664</v>
      </c>
      <c r="G60">
        <f t="shared" si="3"/>
        <v>-0.0264208034266802</v>
      </c>
    </row>
    <row r="61" spans="1:7">
      <c r="A61">
        <v>22.83806</v>
      </c>
      <c r="B61">
        <v>3.869352</v>
      </c>
      <c r="C61">
        <f>B61/O$1</f>
        <v>1.06972808168663</v>
      </c>
      <c r="D61">
        <f t="shared" si="0"/>
        <v>-0.0697280816866315</v>
      </c>
      <c r="E61">
        <f t="shared" si="1"/>
        <v>-0.074590087062329</v>
      </c>
      <c r="F61">
        <f t="shared" si="2"/>
        <v>-0.0274540376024773</v>
      </c>
      <c r="G61">
        <f t="shared" si="3"/>
        <v>-0.0293683549790506</v>
      </c>
    </row>
    <row r="62" spans="1:7">
      <c r="A62">
        <v>23.192417</v>
      </c>
      <c r="B62">
        <v>3.865871</v>
      </c>
      <c r="C62">
        <f>B62/O$1</f>
        <v>1.06876571810421</v>
      </c>
      <c r="D62">
        <f t="shared" si="0"/>
        <v>-0.0687657181042147</v>
      </c>
      <c r="E62">
        <f t="shared" si="1"/>
        <v>-0.073494442090603</v>
      </c>
      <c r="F62">
        <f t="shared" si="2"/>
        <v>-0.0243676135702552</v>
      </c>
      <c r="G62">
        <f t="shared" si="3"/>
        <v>-0.0260432700158998</v>
      </c>
    </row>
    <row r="63" spans="1:7">
      <c r="A63">
        <v>23.586147</v>
      </c>
      <c r="B63">
        <v>3.861339</v>
      </c>
      <c r="C63">
        <f>B63/O$1</f>
        <v>1.0675127931529</v>
      </c>
      <c r="D63">
        <f t="shared" si="0"/>
        <v>-0.0675127931529043</v>
      </c>
      <c r="E63">
        <f t="shared" si="1"/>
        <v>-0.0720707703922111</v>
      </c>
      <c r="F63">
        <f t="shared" si="2"/>
        <v>-0.0265818120480931</v>
      </c>
      <c r="G63">
        <f t="shared" si="3"/>
        <v>-0.0283764244265254</v>
      </c>
    </row>
    <row r="64" spans="1:7">
      <c r="A64">
        <v>23.940502</v>
      </c>
      <c r="B64">
        <v>3.861526</v>
      </c>
      <c r="C64">
        <f>B64/O$1</f>
        <v>1.06756449151255</v>
      </c>
      <c r="D64">
        <f t="shared" si="0"/>
        <v>-0.0675644915125457</v>
      </c>
      <c r="E64">
        <f t="shared" si="1"/>
        <v>-0.0721294520258946</v>
      </c>
      <c r="F64">
        <f t="shared" si="2"/>
        <v>-0.023941815389928</v>
      </c>
      <c r="G64">
        <f t="shared" si="3"/>
        <v>-0.0255594319726358</v>
      </c>
    </row>
    <row r="65" spans="1:7">
      <c r="A65">
        <v>24.33423</v>
      </c>
      <c r="B65">
        <v>3.864859</v>
      </c>
      <c r="C65">
        <f>B65/O$1</f>
        <v>1.06848593874616</v>
      </c>
      <c r="D65">
        <f t="shared" si="0"/>
        <v>-0.0684859387461552</v>
      </c>
      <c r="E65">
        <f t="shared" si="1"/>
        <v>-0.0731762625520973</v>
      </c>
      <c r="F65">
        <f t="shared" si="2"/>
        <v>-0.0269648316906464</v>
      </c>
      <c r="G65">
        <f t="shared" si="3"/>
        <v>-0.0288115435021124</v>
      </c>
    </row>
    <row r="66" spans="1:7">
      <c r="A66">
        <v>24.688585</v>
      </c>
      <c r="B66">
        <v>3.867172</v>
      </c>
      <c r="C66">
        <f>B66/O$1</f>
        <v>1.06912539492717</v>
      </c>
      <c r="D66">
        <f t="shared" ref="D66:D95" si="4">1-C66</f>
        <v>-0.0691253949271748</v>
      </c>
      <c r="E66">
        <f t="shared" ref="E66:E95" si="5">C66*D66</f>
        <v>-0.0739037151510127</v>
      </c>
      <c r="F66">
        <f t="shared" si="2"/>
        <v>-0.0244949293194189</v>
      </c>
      <c r="G66">
        <f t="shared" si="3"/>
        <v>-0.026188150982337</v>
      </c>
    </row>
    <row r="67" spans="1:7">
      <c r="A67">
        <v>25.082312</v>
      </c>
      <c r="B67">
        <v>3.867435</v>
      </c>
      <c r="C67">
        <f>B67/O$1</f>
        <v>1.06919810438485</v>
      </c>
      <c r="D67">
        <f t="shared" si="4"/>
        <v>-0.0691981043848524</v>
      </c>
      <c r="E67">
        <f t="shared" si="5"/>
        <v>-0.0739864820353093</v>
      </c>
      <c r="F67">
        <f t="shared" ref="F67:F95" si="6">D67*(A67-A66)</f>
        <v>-0.0272451620451349</v>
      </c>
      <c r="G67">
        <f t="shared" ref="G67:G95" si="7">E67*(A67-A66)</f>
        <v>-0.0291304756123164</v>
      </c>
    </row>
    <row r="68" spans="1:7">
      <c r="A68">
        <v>25.436665</v>
      </c>
      <c r="B68">
        <v>3.86427</v>
      </c>
      <c r="C68">
        <f>B68/O$1</f>
        <v>1.06832310273638</v>
      </c>
      <c r="D68">
        <f t="shared" si="4"/>
        <v>-0.0683231027363753</v>
      </c>
      <c r="E68">
        <f t="shared" si="5"/>
        <v>-0.0729911491039006</v>
      </c>
      <c r="F68">
        <f t="shared" si="6"/>
        <v>-0.0242104964239428</v>
      </c>
      <c r="G68">
        <f t="shared" si="7"/>
        <v>-0.0258646326584145</v>
      </c>
    </row>
    <row r="69" spans="1:7">
      <c r="A69">
        <v>25.830391</v>
      </c>
      <c r="B69">
        <v>3.861634</v>
      </c>
      <c r="C69">
        <f>B69/O$1</f>
        <v>1.0675943493887</v>
      </c>
      <c r="D69">
        <f t="shared" si="4"/>
        <v>-0.0675943493887021</v>
      </c>
      <c r="E69">
        <f t="shared" si="5"/>
        <v>-0.0721633454579841</v>
      </c>
      <c r="F69">
        <f t="shared" si="6"/>
        <v>-0.026613652807416</v>
      </c>
      <c r="G69">
        <f t="shared" si="7"/>
        <v>-0.02841258535379</v>
      </c>
    </row>
    <row r="70" spans="1:7">
      <c r="A70">
        <v>26.184742</v>
      </c>
      <c r="B70">
        <v>3.860326</v>
      </c>
      <c r="C70">
        <f>B70/O$1</f>
        <v>1.06723273733303</v>
      </c>
      <c r="D70">
        <f t="shared" si="4"/>
        <v>-0.0672327373330284</v>
      </c>
      <c r="E70">
        <f t="shared" si="5"/>
        <v>-0.0717529783023204</v>
      </c>
      <c r="F70">
        <f t="shared" si="6"/>
        <v>-0.023823987706696</v>
      </c>
      <c r="G70">
        <f t="shared" si="7"/>
        <v>-0.0254257396144056</v>
      </c>
    </row>
    <row r="71" spans="1:7">
      <c r="A71">
        <v>26.578466</v>
      </c>
      <c r="B71">
        <v>3.862156</v>
      </c>
      <c r="C71">
        <f>B71/O$1</f>
        <v>1.06773866245679</v>
      </c>
      <c r="D71">
        <f t="shared" si="4"/>
        <v>-0.0677386624567924</v>
      </c>
      <c r="E71">
        <f t="shared" si="5"/>
        <v>-0.0723271888482276</v>
      </c>
      <c r="F71">
        <f t="shared" si="6"/>
        <v>-0.026670337137138</v>
      </c>
      <c r="G71">
        <f t="shared" si="7"/>
        <v>-0.0284769501020795</v>
      </c>
    </row>
    <row r="72" spans="1:7">
      <c r="A72">
        <v>26.932817</v>
      </c>
      <c r="B72">
        <v>3.862191</v>
      </c>
      <c r="C72">
        <f>B72/O$1</f>
        <v>1.06774833862036</v>
      </c>
      <c r="D72">
        <f t="shared" si="4"/>
        <v>-0.0677483386203614</v>
      </c>
      <c r="E72">
        <f t="shared" si="5"/>
        <v>-0.0723381760061806</v>
      </c>
      <c r="F72">
        <f t="shared" si="6"/>
        <v>-0.0240066915384638</v>
      </c>
      <c r="G72">
        <f t="shared" si="7"/>
        <v>-0.0256331050059662</v>
      </c>
    </row>
    <row r="73" spans="1:7">
      <c r="A73">
        <v>27.32654</v>
      </c>
      <c r="B73">
        <v>3.863136</v>
      </c>
      <c r="C73">
        <f>B73/O$1</f>
        <v>1.06800959503673</v>
      </c>
      <c r="D73">
        <f t="shared" si="4"/>
        <v>-0.0680095950367314</v>
      </c>
      <c r="E73">
        <f t="shared" si="5"/>
        <v>-0.0726349000537916</v>
      </c>
      <c r="F73">
        <f t="shared" si="6"/>
        <v>-0.0267769417866471</v>
      </c>
      <c r="G73">
        <f t="shared" si="7"/>
        <v>-0.0285980307538791</v>
      </c>
    </row>
    <row r="74" spans="1:7">
      <c r="A74">
        <v>27.680889</v>
      </c>
      <c r="B74">
        <v>3.862324</v>
      </c>
      <c r="C74">
        <f>B74/O$1</f>
        <v>1.06778510804192</v>
      </c>
      <c r="D74">
        <f t="shared" si="4"/>
        <v>-0.0677851080419247</v>
      </c>
      <c r="E74">
        <f t="shared" si="5"/>
        <v>-0.0723799289141801</v>
      </c>
      <c r="F74">
        <f t="shared" si="6"/>
        <v>-0.0240195852495479</v>
      </c>
      <c r="G74">
        <f t="shared" si="7"/>
        <v>-0.0256477554308108</v>
      </c>
    </row>
    <row r="75" spans="1:7">
      <c r="A75">
        <v>28.07461</v>
      </c>
      <c r="B75">
        <v>3.863756</v>
      </c>
      <c r="C75">
        <f>B75/O$1</f>
        <v>1.06818100136282</v>
      </c>
      <c r="D75">
        <f t="shared" si="4"/>
        <v>-0.0681810013628155</v>
      </c>
      <c r="E75">
        <f t="shared" si="5"/>
        <v>-0.0728296503096517</v>
      </c>
      <c r="F75">
        <f t="shared" si="6"/>
        <v>-0.026844292037569</v>
      </c>
      <c r="G75">
        <f t="shared" si="7"/>
        <v>-0.0286745627495663</v>
      </c>
    </row>
    <row r="76" spans="1:7">
      <c r="A76">
        <v>28.428957</v>
      </c>
      <c r="B76">
        <v>3.862846</v>
      </c>
      <c r="C76">
        <f>B76/O$1</f>
        <v>1.06792942111001</v>
      </c>
      <c r="D76">
        <f t="shared" si="4"/>
        <v>-0.0679294211100148</v>
      </c>
      <c r="E76">
        <f t="shared" si="5"/>
        <v>-0.0725438273623565</v>
      </c>
      <c r="F76">
        <f t="shared" si="6"/>
        <v>-0.0240705865820704</v>
      </c>
      <c r="G76">
        <f t="shared" si="7"/>
        <v>-0.025705687594369</v>
      </c>
    </row>
    <row r="77" spans="1:7">
      <c r="A77">
        <v>28.822676</v>
      </c>
      <c r="B77">
        <v>3.863634</v>
      </c>
      <c r="C77">
        <f>B77/O$1</f>
        <v>1.06814727302123</v>
      </c>
      <c r="D77">
        <f t="shared" si="4"/>
        <v>-0.0681472730212311</v>
      </c>
      <c r="E77">
        <f t="shared" si="5"/>
        <v>-0.0727913238414613</v>
      </c>
      <c r="F77">
        <f t="shared" si="6"/>
        <v>-0.0268308761866462</v>
      </c>
      <c r="G77">
        <f t="shared" si="7"/>
        <v>-0.0286593272315364</v>
      </c>
    </row>
    <row r="78" spans="1:7">
      <c r="A78">
        <v>29.177023</v>
      </c>
      <c r="B78">
        <v>3.863965</v>
      </c>
      <c r="C78">
        <f>B78/O$1</f>
        <v>1.06823878188241</v>
      </c>
      <c r="D78">
        <f t="shared" si="4"/>
        <v>-0.0682387818824146</v>
      </c>
      <c r="E78">
        <f t="shared" si="5"/>
        <v>-0.0728953132352104</v>
      </c>
      <c r="F78">
        <f t="shared" si="6"/>
        <v>-0.0241802076436878</v>
      </c>
      <c r="G78">
        <f t="shared" si="7"/>
        <v>-0.0258302355589569</v>
      </c>
    </row>
    <row r="79" spans="1:7">
      <c r="A79">
        <v>29.57074</v>
      </c>
      <c r="B79">
        <v>3.865782</v>
      </c>
      <c r="C79">
        <f>B79/O$1</f>
        <v>1.06874111300257</v>
      </c>
      <c r="D79">
        <f t="shared" si="4"/>
        <v>-0.0687411130025672</v>
      </c>
      <c r="E79">
        <f t="shared" si="5"/>
        <v>-0.073466453619399</v>
      </c>
      <c r="F79">
        <f t="shared" si="6"/>
        <v>-0.0270645447880319</v>
      </c>
      <c r="G79">
        <f t="shared" si="7"/>
        <v>-0.0289249917196691</v>
      </c>
    </row>
    <row r="80" spans="1:7">
      <c r="A80">
        <v>29.925085</v>
      </c>
      <c r="B80">
        <v>3.865527</v>
      </c>
      <c r="C80">
        <f>B80/O$1</f>
        <v>1.06867061523942</v>
      </c>
      <c r="D80">
        <f t="shared" si="4"/>
        <v>-0.0686706152394199</v>
      </c>
      <c r="E80">
        <f t="shared" si="5"/>
        <v>-0.0733862686367803</v>
      </c>
      <c r="F80">
        <f t="shared" si="6"/>
        <v>-0.0243330891570121</v>
      </c>
      <c r="G80">
        <f t="shared" si="7"/>
        <v>-0.0260040573600998</v>
      </c>
    </row>
    <row r="81" spans="1:7">
      <c r="A81">
        <v>30.3188</v>
      </c>
      <c r="B81">
        <v>3.866907</v>
      </c>
      <c r="C81">
        <f>B81/O$1</f>
        <v>1.06905213254586</v>
      </c>
      <c r="D81">
        <f t="shared" si="4"/>
        <v>-0.0690521325458648</v>
      </c>
      <c r="E81">
        <f t="shared" si="5"/>
        <v>-0.0738203295549965</v>
      </c>
      <c r="F81">
        <f t="shared" si="6"/>
        <v>-0.0271868603652952</v>
      </c>
      <c r="G81">
        <f t="shared" si="7"/>
        <v>-0.0290641710507455</v>
      </c>
    </row>
    <row r="82" spans="1:7">
      <c r="A82">
        <v>30.673143</v>
      </c>
      <c r="B82">
        <v>3.865819</v>
      </c>
      <c r="C82">
        <f>B82/O$1</f>
        <v>1.06875134208977</v>
      </c>
      <c r="D82">
        <f t="shared" si="4"/>
        <v>-0.0687513420897692</v>
      </c>
      <c r="E82">
        <f t="shared" si="5"/>
        <v>-0.0734780891289137</v>
      </c>
      <c r="F82">
        <f t="shared" si="6"/>
        <v>-0.0243615568101151</v>
      </c>
      <c r="G82">
        <f t="shared" si="7"/>
        <v>-0.0260364465362067</v>
      </c>
    </row>
    <row r="83" spans="1:7">
      <c r="A83">
        <v>31.066856</v>
      </c>
      <c r="B83">
        <v>3.864256</v>
      </c>
      <c r="C83">
        <f>B83/O$1</f>
        <v>1.06831923227095</v>
      </c>
      <c r="D83">
        <f t="shared" si="4"/>
        <v>-0.0683192322709478</v>
      </c>
      <c r="E83">
        <f t="shared" si="5"/>
        <v>-0.0729867497690395</v>
      </c>
      <c r="F83">
        <f t="shared" si="6"/>
        <v>-0.0268981698950918</v>
      </c>
      <c r="G83">
        <f t="shared" si="7"/>
        <v>-0.028735832211818</v>
      </c>
    </row>
    <row r="84" spans="1:7">
      <c r="A84">
        <v>31.421198</v>
      </c>
      <c r="B84">
        <v>3.863365</v>
      </c>
      <c r="C84">
        <f>B84/O$1</f>
        <v>1.06807290479266</v>
      </c>
      <c r="D84">
        <f t="shared" si="4"/>
        <v>-0.068072904792656</v>
      </c>
      <c r="E84">
        <f t="shared" si="5"/>
        <v>-0.0727068251595661</v>
      </c>
      <c r="F84">
        <f t="shared" si="6"/>
        <v>-0.0241210892300393</v>
      </c>
      <c r="G84">
        <f t="shared" si="7"/>
        <v>-0.0257630818406909</v>
      </c>
    </row>
    <row r="85" spans="1:7">
      <c r="A85">
        <v>31.775539</v>
      </c>
      <c r="B85">
        <v>3.864026</v>
      </c>
      <c r="C85">
        <f>B85/O$1</f>
        <v>1.06825564605321</v>
      </c>
      <c r="D85">
        <f t="shared" si="4"/>
        <v>-0.0682556460532069</v>
      </c>
      <c r="E85">
        <f t="shared" si="5"/>
        <v>-0.0729144792713475</v>
      </c>
      <c r="F85">
        <f t="shared" si="6"/>
        <v>-0.0241857738781392</v>
      </c>
      <c r="G85">
        <f t="shared" si="7"/>
        <v>-0.0258365894994884</v>
      </c>
    </row>
    <row r="86" spans="1:7">
      <c r="A86">
        <v>32.16925</v>
      </c>
      <c r="B86">
        <v>3.863833</v>
      </c>
      <c r="C86">
        <f>B86/O$1</f>
        <v>1.06820228892267</v>
      </c>
      <c r="D86">
        <f t="shared" si="4"/>
        <v>-0.0682022889226679</v>
      </c>
      <c r="E86">
        <f t="shared" si="5"/>
        <v>-0.0728538411369589</v>
      </c>
      <c r="F86">
        <f t="shared" si="6"/>
        <v>-0.0268519913740325</v>
      </c>
      <c r="G86">
        <f t="shared" si="7"/>
        <v>-0.0286833586478732</v>
      </c>
    </row>
    <row r="87" spans="1:7">
      <c r="A87">
        <v>32.523586</v>
      </c>
      <c r="B87">
        <v>3.866245</v>
      </c>
      <c r="C87">
        <f>B87/O$1</f>
        <v>1.0688691148235</v>
      </c>
      <c r="D87">
        <f t="shared" si="4"/>
        <v>-0.0688691148234979</v>
      </c>
      <c r="E87">
        <f t="shared" si="5"/>
        <v>-0.07361206980007</v>
      </c>
      <c r="F87">
        <f t="shared" si="6"/>
        <v>-0.0244028066700992</v>
      </c>
      <c r="G87">
        <f t="shared" si="7"/>
        <v>-0.0260834063646779</v>
      </c>
    </row>
    <row r="88" spans="1:7">
      <c r="A88">
        <v>32.917297</v>
      </c>
      <c r="B88">
        <v>3.870142</v>
      </c>
      <c r="C88">
        <f>B88/O$1</f>
        <v>1.06994648652148</v>
      </c>
      <c r="D88">
        <f t="shared" si="4"/>
        <v>-0.0699464865214805</v>
      </c>
      <c r="E88">
        <f t="shared" si="5"/>
        <v>-0.0748389974981802</v>
      </c>
      <c r="F88">
        <f t="shared" si="6"/>
        <v>-0.0275387011548583</v>
      </c>
      <c r="G88">
        <f t="shared" si="7"/>
        <v>-0.0294649365440057</v>
      </c>
    </row>
    <row r="89" spans="1:7">
      <c r="A89">
        <v>33.271633</v>
      </c>
      <c r="B89">
        <v>3.8731</v>
      </c>
      <c r="C89">
        <f>B89/O$1</f>
        <v>1.07076426057399</v>
      </c>
      <c r="D89">
        <f t="shared" si="4"/>
        <v>-0.0707642605739909</v>
      </c>
      <c r="E89">
        <f t="shared" si="5"/>
        <v>-0.0757718411485746</v>
      </c>
      <c r="F89">
        <f t="shared" si="6"/>
        <v>-0.0250743250347459</v>
      </c>
      <c r="G89">
        <f t="shared" si="7"/>
        <v>-0.0268486911052216</v>
      </c>
    </row>
    <row r="90" spans="1:7">
      <c r="A90">
        <v>33.665337</v>
      </c>
      <c r="B90">
        <v>3.874667</v>
      </c>
      <c r="C90">
        <f>B90/O$1</f>
        <v>1.07119747624008</v>
      </c>
      <c r="D90">
        <f t="shared" si="4"/>
        <v>-0.0711974762400773</v>
      </c>
      <c r="E90">
        <f t="shared" si="5"/>
        <v>-0.0762665568630337</v>
      </c>
      <c r="F90">
        <f t="shared" si="6"/>
        <v>-0.0280307311856234</v>
      </c>
      <c r="G90">
        <f t="shared" si="7"/>
        <v>-0.0300264485032038</v>
      </c>
    </row>
    <row r="91" spans="1:7">
      <c r="A91">
        <v>34.019672</v>
      </c>
      <c r="B91">
        <v>3.873118</v>
      </c>
      <c r="C91">
        <f>B91/O$1</f>
        <v>1.07076923688668</v>
      </c>
      <c r="D91">
        <f t="shared" si="4"/>
        <v>-0.0707692368866835</v>
      </c>
      <c r="E91">
        <f t="shared" si="5"/>
        <v>-0.075777521776207</v>
      </c>
      <c r="F91">
        <f t="shared" si="6"/>
        <v>-0.0250760175522429</v>
      </c>
      <c r="G91">
        <f t="shared" si="7"/>
        <v>-0.0268506281785722</v>
      </c>
    </row>
    <row r="92" spans="1:7">
      <c r="A92">
        <v>34.413376</v>
      </c>
      <c r="B92">
        <v>3.869752</v>
      </c>
      <c r="C92">
        <f>B92/O$1</f>
        <v>1.06983866641314</v>
      </c>
      <c r="D92">
        <f t="shared" si="4"/>
        <v>-0.0698386664131374</v>
      </c>
      <c r="E92">
        <f t="shared" si="5"/>
        <v>-0.0747161057395029</v>
      </c>
      <c r="F92">
        <f t="shared" si="6"/>
        <v>-0.0274957623215178</v>
      </c>
      <c r="G92">
        <f t="shared" si="7"/>
        <v>-0.0294160296940652</v>
      </c>
    </row>
    <row r="93" spans="1:7">
      <c r="A93">
        <v>34.767712</v>
      </c>
      <c r="B93">
        <v>3.866585</v>
      </c>
      <c r="C93">
        <f>B93/O$1</f>
        <v>1.06896311184103</v>
      </c>
      <c r="D93">
        <f t="shared" si="4"/>
        <v>-0.0689631118410277</v>
      </c>
      <c r="E93">
        <f t="shared" si="5"/>
        <v>-0.0737190226358257</v>
      </c>
      <c r="F93">
        <f t="shared" si="6"/>
        <v>-0.0244361131973026</v>
      </c>
      <c r="G93">
        <f t="shared" si="7"/>
        <v>-0.0261213036046882</v>
      </c>
    </row>
    <row r="94" spans="1:7">
      <c r="A94">
        <v>35.161411</v>
      </c>
      <c r="B94">
        <v>3.867132</v>
      </c>
      <c r="C94">
        <f>B94/O$1</f>
        <v>1.06911433645452</v>
      </c>
      <c r="D94">
        <f t="shared" si="4"/>
        <v>-0.0691143364545244</v>
      </c>
      <c r="E94">
        <f t="shared" si="5"/>
        <v>-0.0738911279580736</v>
      </c>
      <c r="F94">
        <f t="shared" si="6"/>
        <v>-0.0272102451478097</v>
      </c>
      <c r="G94">
        <f t="shared" si="7"/>
        <v>-0.0290908631859655</v>
      </c>
    </row>
    <row r="95" spans="1:7">
      <c r="A95">
        <v>35.515743</v>
      </c>
      <c r="B95">
        <v>3.865881</v>
      </c>
      <c r="C95">
        <f>B95/O$1</f>
        <v>1.06876848272238</v>
      </c>
      <c r="D95">
        <f t="shared" si="4"/>
        <v>-0.0687684827223773</v>
      </c>
      <c r="E95">
        <f t="shared" si="5"/>
        <v>-0.0734975869383153</v>
      </c>
      <c r="F95">
        <f t="shared" si="6"/>
        <v>-0.0243668740199854</v>
      </c>
      <c r="G95">
        <f t="shared" si="7"/>
        <v>-0.0260425469750271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5"/>
  <sheetViews>
    <sheetView tabSelected="1" topLeftCell="C1" workbookViewId="0">
      <selection activeCell="N20" sqref="N20"/>
    </sheetView>
  </sheetViews>
  <sheetFormatPr defaultColWidth="9.14285714285714" defaultRowHeight="15"/>
  <cols>
    <col min="1" max="2" width="10.5714285714286"/>
    <col min="3" max="3" width="12.8571428571429"/>
    <col min="4" max="4" width="14"/>
    <col min="5" max="5" width="21.5714285714286" customWidth="1"/>
    <col min="6" max="6" width="10.1428571428571" customWidth="1"/>
    <col min="7" max="7" width="13.7142857142857" customWidth="1"/>
    <col min="8" max="8" width="10.8571428571429" customWidth="1"/>
    <col min="9" max="9" width="14"/>
    <col min="13" max="13" width="14.1428571428571" customWidth="1"/>
    <col min="14" max="14" width="12.8571428571429"/>
    <col min="16" max="16" width="14.1428571428571" customWidth="1"/>
    <col min="17" max="17" width="14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15</v>
      </c>
      <c r="G1" s="2" t="s">
        <v>31</v>
      </c>
      <c r="H1" t="s">
        <v>5</v>
      </c>
      <c r="I1" t="s">
        <v>6</v>
      </c>
      <c r="M1" s="3" t="s">
        <v>8</v>
      </c>
      <c r="N1" s="4">
        <f>AVERAGE(B2:B95)</f>
        <v>3.57496706382979</v>
      </c>
      <c r="O1" s="5" t="s">
        <v>16</v>
      </c>
    </row>
    <row r="2" spans="1:15">
      <c r="A2">
        <v>0</v>
      </c>
      <c r="B2">
        <v>0</v>
      </c>
      <c r="C2">
        <f>B2/N$1</f>
        <v>0</v>
      </c>
      <c r="D2">
        <f>1-C2</f>
        <v>1</v>
      </c>
      <c r="E2">
        <f>C2*D2</f>
        <v>0</v>
      </c>
      <c r="F2">
        <f>(A2*POWER(10,-3)*N$1)/N$2</f>
        <v>0</v>
      </c>
      <c r="G2">
        <f>LN(F2+0.1)</f>
        <v>-2.30258509299405</v>
      </c>
      <c r="H2">
        <f>D2*(A2-0)</f>
        <v>0</v>
      </c>
      <c r="I2">
        <f>E2*(A2-0)</f>
        <v>0</v>
      </c>
      <c r="M2" s="3" t="s">
        <v>32</v>
      </c>
      <c r="N2" s="6">
        <f>1.48*POWER(10,-5)</f>
        <v>1.48e-5</v>
      </c>
      <c r="O2" s="5" t="s">
        <v>33</v>
      </c>
    </row>
    <row r="3" spans="1:15">
      <c r="A3">
        <v>1.143169</v>
      </c>
      <c r="B3">
        <v>1.967103</v>
      </c>
      <c r="C3">
        <f t="shared" ref="C3:C34" si="0">B3/N$1</f>
        <v>0.550243670746629</v>
      </c>
      <c r="D3">
        <f t="shared" ref="D3:D34" si="1">1-C3</f>
        <v>0.449756329253371</v>
      </c>
      <c r="E3">
        <f t="shared" ref="E3:E34" si="2">C3*D3</f>
        <v>0.247475573549904</v>
      </c>
      <c r="F3">
        <f t="shared" ref="F3:F34" si="3">(A3*POWER(10,-3)*N$1)/N$2</f>
        <v>276.1345623913</v>
      </c>
      <c r="G3">
        <f>LN(F3)</f>
        <v>5.62088829180177</v>
      </c>
      <c r="H3">
        <f>D3*(A3-A2)</f>
        <v>0.514147493156247</v>
      </c>
      <c r="I3">
        <f>E3*(A3-A2)</f>
        <v>0.282906403939471</v>
      </c>
      <c r="M3" s="3" t="s">
        <v>10</v>
      </c>
      <c r="N3" s="4">
        <f>0.99*N1</f>
        <v>3.53921739319149</v>
      </c>
      <c r="O3" s="5" t="s">
        <v>16</v>
      </c>
    </row>
    <row r="4" spans="1:15">
      <c r="A4">
        <v>1.536901</v>
      </c>
      <c r="B4">
        <v>2.249032</v>
      </c>
      <c r="C4">
        <f t="shared" si="0"/>
        <v>0.629105656036635</v>
      </c>
      <c r="D4">
        <f t="shared" si="1"/>
        <v>0.370894343963365</v>
      </c>
      <c r="E4">
        <f t="shared" si="2"/>
        <v>0.23333172957935</v>
      </c>
      <c r="F4">
        <f t="shared" si="3"/>
        <v>371.241246984261</v>
      </c>
      <c r="G4">
        <f t="shared" ref="G4:G35" si="4">LN(F4)</f>
        <v>5.91685211269219</v>
      </c>
      <c r="H4">
        <f t="shared" ref="H4:H35" si="5">D4*(A4-A3)</f>
        <v>0.146032971837384</v>
      </c>
      <c r="I4">
        <f t="shared" ref="I4:I35" si="6">E4*(A4-A3)</f>
        <v>0.0918701685507367</v>
      </c>
      <c r="M4" s="3" t="s">
        <v>17</v>
      </c>
      <c r="N4" s="4">
        <f>A28+((A29-A28)*(N3-B28)/(B29-B28))</f>
        <v>10.5347331925125</v>
      </c>
      <c r="O4" s="5" t="s">
        <v>18</v>
      </c>
    </row>
    <row r="5" spans="1:15">
      <c r="A5">
        <v>1.891262</v>
      </c>
      <c r="B5">
        <v>2.398744</v>
      </c>
      <c r="C5">
        <f t="shared" si="0"/>
        <v>0.670983524371348</v>
      </c>
      <c r="D5">
        <f t="shared" si="1"/>
        <v>0.329016475628652</v>
      </c>
      <c r="E5">
        <f t="shared" si="2"/>
        <v>0.220764634393553</v>
      </c>
      <c r="F5">
        <f t="shared" si="3"/>
        <v>456.837794531949</v>
      </c>
      <c r="G5">
        <f t="shared" si="4"/>
        <v>6.12432839251107</v>
      </c>
      <c r="H5">
        <f t="shared" si="5"/>
        <v>0.116590607320245</v>
      </c>
      <c r="I5">
        <f t="shared" si="6"/>
        <v>0.0782303766083337</v>
      </c>
      <c r="M5" s="3" t="s">
        <v>19</v>
      </c>
      <c r="N5" s="7">
        <f>SUM(H2:H28)</f>
        <v>1.85954740108429</v>
      </c>
      <c r="O5" s="5" t="s">
        <v>18</v>
      </c>
    </row>
    <row r="6" spans="1:15">
      <c r="A6">
        <v>2.284996</v>
      </c>
      <c r="B6">
        <v>2.522491</v>
      </c>
      <c r="C6">
        <f t="shared" si="0"/>
        <v>0.705598388729687</v>
      </c>
      <c r="D6">
        <f t="shared" si="1"/>
        <v>0.294401611270313</v>
      </c>
      <c r="E6">
        <f t="shared" si="2"/>
        <v>0.207729302551756</v>
      </c>
      <c r="F6">
        <f t="shared" si="3"/>
        <v>551.944962228568</v>
      </c>
      <c r="G6">
        <f t="shared" si="4"/>
        <v>6.31344833519844</v>
      </c>
      <c r="H6">
        <f t="shared" si="5"/>
        <v>0.115915924011905</v>
      </c>
      <c r="I6">
        <f t="shared" si="6"/>
        <v>0.0817900892109132</v>
      </c>
      <c r="M6" s="3" t="s">
        <v>20</v>
      </c>
      <c r="N6" s="7">
        <f>SUM(I2:I28)</f>
        <v>1.34297360965344</v>
      </c>
      <c r="O6" s="5" t="s">
        <v>18</v>
      </c>
    </row>
    <row r="7" spans="1:15">
      <c r="A7">
        <v>2.639359</v>
      </c>
      <c r="B7">
        <v>2.614609</v>
      </c>
      <c r="C7">
        <f t="shared" si="0"/>
        <v>0.731365898850834</v>
      </c>
      <c r="D7">
        <f t="shared" si="1"/>
        <v>0.268634101149166</v>
      </c>
      <c r="E7">
        <f t="shared" si="2"/>
        <v>0.196469820848946</v>
      </c>
      <c r="F7">
        <f t="shared" si="3"/>
        <v>637.541992879914</v>
      </c>
      <c r="G7">
        <f t="shared" si="4"/>
        <v>6.45762014604735</v>
      </c>
      <c r="H7">
        <f t="shared" si="5"/>
        <v>0.0951939859855218</v>
      </c>
      <c r="I7">
        <f t="shared" si="6"/>
        <v>0.0696216351254949</v>
      </c>
      <c r="M7" s="3" t="s">
        <v>21</v>
      </c>
      <c r="N7" s="4">
        <f>N5/N6</f>
        <v>1.38464924978247</v>
      </c>
      <c r="O7" s="5"/>
    </row>
    <row r="8" spans="1:15">
      <c r="A8">
        <v>3.033092</v>
      </c>
      <c r="B8">
        <v>2.704108</v>
      </c>
      <c r="C8">
        <f t="shared" si="0"/>
        <v>0.756400814810066</v>
      </c>
      <c r="D8">
        <f t="shared" si="1"/>
        <v>0.243599185189934</v>
      </c>
      <c r="E8">
        <f t="shared" si="2"/>
        <v>0.184258622164734</v>
      </c>
      <c r="F8">
        <f t="shared" si="3"/>
        <v>732.648919024704</v>
      </c>
      <c r="G8">
        <f t="shared" si="4"/>
        <v>6.59666662265089</v>
      </c>
      <c r="H8">
        <f t="shared" si="5"/>
        <v>0.0959130379823884</v>
      </c>
      <c r="I8">
        <f t="shared" si="6"/>
        <v>0.0725487000807874</v>
      </c>
      <c r="M8" s="3" t="s">
        <v>34</v>
      </c>
      <c r="N8" s="8">
        <v>0.08811</v>
      </c>
      <c r="O8" s="5"/>
    </row>
    <row r="9" spans="1:15">
      <c r="A9">
        <v>3.387455</v>
      </c>
      <c r="B9">
        <v>2.772191</v>
      </c>
      <c r="C9">
        <f t="shared" si="0"/>
        <v>0.77544518606843</v>
      </c>
      <c r="D9">
        <f t="shared" si="1"/>
        <v>0.22455481393157</v>
      </c>
      <c r="E9">
        <f t="shared" si="2"/>
        <v>0.174129949471728</v>
      </c>
      <c r="F9">
        <f t="shared" si="3"/>
        <v>818.24594967605</v>
      </c>
      <c r="G9">
        <f t="shared" si="4"/>
        <v>6.7071629633856</v>
      </c>
      <c r="H9">
        <f t="shared" si="5"/>
        <v>0.0795739175292328</v>
      </c>
      <c r="I9">
        <f t="shared" si="6"/>
        <v>0.0617052112846499</v>
      </c>
      <c r="M9" s="3" t="s">
        <v>35</v>
      </c>
      <c r="N9" s="4">
        <v>0.41</v>
      </c>
      <c r="O9" s="5"/>
    </row>
    <row r="10" spans="1:15">
      <c r="A10">
        <v>3.781191</v>
      </c>
      <c r="B10">
        <v>2.831339</v>
      </c>
      <c r="C10">
        <f t="shared" si="0"/>
        <v>0.791990233601438</v>
      </c>
      <c r="D10">
        <f t="shared" si="1"/>
        <v>0.208009766398562</v>
      </c>
      <c r="E10">
        <f t="shared" si="2"/>
        <v>0.164741703481378</v>
      </c>
      <c r="F10">
        <f t="shared" si="3"/>
        <v>913.353600476326</v>
      </c>
      <c r="G10">
        <f t="shared" si="4"/>
        <v>6.81712310077035</v>
      </c>
      <c r="H10">
        <f t="shared" si="5"/>
        <v>0.0819009333827043</v>
      </c>
      <c r="I10">
        <f t="shared" si="6"/>
        <v>0.0648647393619438</v>
      </c>
      <c r="M10" s="3" t="s">
        <v>24</v>
      </c>
      <c r="N10" s="4">
        <f>2*POWER(N8*N9,2)</f>
        <v>0.00261004570002</v>
      </c>
      <c r="O10" s="5"/>
    </row>
    <row r="11" spans="1:9">
      <c r="A11">
        <v>4.135553</v>
      </c>
      <c r="B11">
        <v>2.891659</v>
      </c>
      <c r="C11">
        <f t="shared" si="0"/>
        <v>0.808863116322595</v>
      </c>
      <c r="D11">
        <f t="shared" si="1"/>
        <v>0.191136883677405</v>
      </c>
      <c r="E11">
        <f t="shared" si="2"/>
        <v>0.154603575375495</v>
      </c>
      <c r="F11">
        <f t="shared" si="3"/>
        <v>998.950389575843</v>
      </c>
      <c r="G11">
        <f t="shared" si="4"/>
        <v>6.90670511733121</v>
      </c>
      <c r="H11">
        <f t="shared" si="5"/>
        <v>0.0677316483736924</v>
      </c>
      <c r="I11">
        <f t="shared" si="6"/>
        <v>0.0547856321772111</v>
      </c>
    </row>
    <row r="12" spans="1:9">
      <c r="A12">
        <v>4.529289</v>
      </c>
      <c r="B12">
        <v>2.956135</v>
      </c>
      <c r="C12">
        <f t="shared" si="0"/>
        <v>0.826898527236543</v>
      </c>
      <c r="D12">
        <f t="shared" si="1"/>
        <v>0.173101472763457</v>
      </c>
      <c r="E12">
        <f t="shared" si="2"/>
        <v>0.143137352890579</v>
      </c>
      <c r="F12">
        <f t="shared" si="3"/>
        <v>1094.05804037612</v>
      </c>
      <c r="G12">
        <f t="shared" si="4"/>
        <v>6.9976490349349</v>
      </c>
      <c r="H12">
        <f t="shared" si="5"/>
        <v>0.0681562814799926</v>
      </c>
      <c r="I12">
        <f t="shared" si="6"/>
        <v>0.0563583287777251</v>
      </c>
    </row>
    <row r="13" spans="1:15">
      <c r="A13">
        <v>4.883654</v>
      </c>
      <c r="B13">
        <v>3.00566</v>
      </c>
      <c r="C13">
        <f t="shared" si="0"/>
        <v>0.840751801718727</v>
      </c>
      <c r="D13">
        <f t="shared" si="1"/>
        <v>0.159248198281273</v>
      </c>
      <c r="E13">
        <f t="shared" si="2"/>
        <v>0.133888209625442</v>
      </c>
      <c r="F13">
        <f t="shared" si="3"/>
        <v>1179.65555413112</v>
      </c>
      <c r="G13">
        <f t="shared" si="4"/>
        <v>7.07297777156894</v>
      </c>
      <c r="H13">
        <f t="shared" si="5"/>
        <v>0.0564319877839434</v>
      </c>
      <c r="I13">
        <f t="shared" si="6"/>
        <v>0.0474452954039196</v>
      </c>
      <c r="M13" s="3" t="s">
        <v>22</v>
      </c>
      <c r="N13" s="4">
        <v>0.65</v>
      </c>
      <c r="O13" s="5" t="s">
        <v>23</v>
      </c>
    </row>
    <row r="14" spans="1:15">
      <c r="A14">
        <v>5.27739</v>
      </c>
      <c r="B14">
        <v>3.052435</v>
      </c>
      <c r="C14">
        <f t="shared" si="0"/>
        <v>0.853835838344757</v>
      </c>
      <c r="D14">
        <f t="shared" si="1"/>
        <v>0.146164161655243</v>
      </c>
      <c r="E14">
        <f t="shared" si="2"/>
        <v>0.124800199502863</v>
      </c>
      <c r="F14">
        <f t="shared" si="3"/>
        <v>1274.7632049314</v>
      </c>
      <c r="G14">
        <f t="shared" si="4"/>
        <v>7.1505157187217</v>
      </c>
      <c r="H14">
        <f t="shared" si="5"/>
        <v>0.0575500923534889</v>
      </c>
      <c r="I14">
        <f t="shared" si="6"/>
        <v>0.0491383313514593</v>
      </c>
      <c r="M14" s="3" t="s">
        <v>25</v>
      </c>
      <c r="N14" s="4">
        <f>N1*N13/N2</f>
        <v>157008.688614146</v>
      </c>
      <c r="O14" s="5"/>
    </row>
    <row r="15" spans="1:15">
      <c r="A15">
        <v>5.631754</v>
      </c>
      <c r="B15">
        <v>3.095167</v>
      </c>
      <c r="C15">
        <f t="shared" si="0"/>
        <v>0.865788955460813</v>
      </c>
      <c r="D15">
        <f t="shared" si="1"/>
        <v>0.134211044539187</v>
      </c>
      <c r="E15">
        <f t="shared" si="2"/>
        <v>0.116198440062888</v>
      </c>
      <c r="F15">
        <f t="shared" si="3"/>
        <v>1360.36047713457</v>
      </c>
      <c r="G15">
        <f t="shared" si="4"/>
        <v>7.21550500032537</v>
      </c>
      <c r="H15">
        <f t="shared" si="5"/>
        <v>0.0475595625870847</v>
      </c>
      <c r="I15">
        <f t="shared" si="6"/>
        <v>0.0411765440144452</v>
      </c>
      <c r="M15" s="3" t="s">
        <v>26</v>
      </c>
      <c r="N15" s="4">
        <f>0.16*650/POWER(N14,0.143)</f>
        <v>18.7938714590072</v>
      </c>
      <c r="O15" s="5" t="s">
        <v>18</v>
      </c>
    </row>
    <row r="16" spans="1:15">
      <c r="A16">
        <v>6.025492</v>
      </c>
      <c r="B16">
        <v>3.137705</v>
      </c>
      <c r="C16">
        <f t="shared" si="0"/>
        <v>0.877687806342653</v>
      </c>
      <c r="D16">
        <f t="shared" si="1"/>
        <v>0.122312193657347</v>
      </c>
      <c r="E16">
        <f t="shared" si="2"/>
        <v>0.107351920940075</v>
      </c>
      <c r="F16">
        <f t="shared" si="3"/>
        <v>1455.46861103851</v>
      </c>
      <c r="G16">
        <f t="shared" si="4"/>
        <v>7.28308319719464</v>
      </c>
      <c r="H16">
        <f t="shared" si="5"/>
        <v>0.0481589585062567</v>
      </c>
      <c r="I16">
        <f t="shared" si="6"/>
        <v>0.0422685306471032</v>
      </c>
      <c r="M16" s="3" t="s">
        <v>27</v>
      </c>
      <c r="N16" s="4">
        <f>0.02*650/POWER(N14,0.143)</f>
        <v>2.34923393237591</v>
      </c>
      <c r="O16" s="5" t="s">
        <v>18</v>
      </c>
    </row>
    <row r="17" spans="1:15">
      <c r="A17">
        <v>6.379856</v>
      </c>
      <c r="B17">
        <v>3.173798</v>
      </c>
      <c r="C17">
        <f t="shared" si="0"/>
        <v>0.887783843412525</v>
      </c>
      <c r="D17">
        <f t="shared" si="1"/>
        <v>0.112216156587475</v>
      </c>
      <c r="E17">
        <f t="shared" si="2"/>
        <v>0.0996236907882099</v>
      </c>
      <c r="F17">
        <f t="shared" si="3"/>
        <v>1541.06588324168</v>
      </c>
      <c r="G17">
        <f t="shared" si="4"/>
        <v>7.34022958796992</v>
      </c>
      <c r="H17">
        <f t="shared" si="5"/>
        <v>0.0397653661129639</v>
      </c>
      <c r="I17">
        <f t="shared" si="6"/>
        <v>0.0353030495624733</v>
      </c>
      <c r="M17" s="3" t="s">
        <v>28</v>
      </c>
      <c r="N17" s="4">
        <f>0.016*650/POWER(N14,0.143)</f>
        <v>1.87938714590072</v>
      </c>
      <c r="O17" s="5" t="s">
        <v>18</v>
      </c>
    </row>
    <row r="18" spans="1:15">
      <c r="A18">
        <v>6.773594</v>
      </c>
      <c r="B18">
        <v>3.215504</v>
      </c>
      <c r="C18">
        <f t="shared" si="0"/>
        <v>0.899449964877522</v>
      </c>
      <c r="D18">
        <f t="shared" si="1"/>
        <v>0.100550035122478</v>
      </c>
      <c r="E18">
        <f t="shared" si="2"/>
        <v>0.0904397255593465</v>
      </c>
      <c r="F18">
        <f t="shared" si="3"/>
        <v>1636.17401714561</v>
      </c>
      <c r="G18">
        <f t="shared" si="4"/>
        <v>7.40011587895449</v>
      </c>
      <c r="H18">
        <f t="shared" si="5"/>
        <v>0.0395903697290543</v>
      </c>
      <c r="I18">
        <f t="shared" si="6"/>
        <v>0.035609556662286</v>
      </c>
      <c r="M18" s="3" t="s">
        <v>29</v>
      </c>
      <c r="N18" s="4">
        <f>N16/N17</f>
        <v>1.25</v>
      </c>
      <c r="O18" s="5"/>
    </row>
    <row r="19" spans="1:15">
      <c r="A19">
        <v>7.127958</v>
      </c>
      <c r="B19">
        <v>3.250352</v>
      </c>
      <c r="C19">
        <f t="shared" si="0"/>
        <v>0.9091977469907</v>
      </c>
      <c r="D19">
        <f t="shared" si="1"/>
        <v>0.0908022530093003</v>
      </c>
      <c r="E19">
        <f t="shared" si="2"/>
        <v>0.0825572038577354</v>
      </c>
      <c r="F19">
        <f t="shared" si="3"/>
        <v>1721.77128934879</v>
      </c>
      <c r="G19">
        <f t="shared" si="4"/>
        <v>7.45110885929611</v>
      </c>
      <c r="H19">
        <f t="shared" si="5"/>
        <v>0.0321770495853877</v>
      </c>
      <c r="I19">
        <f t="shared" si="6"/>
        <v>0.0292553009878425</v>
      </c>
      <c r="M19" s="3" t="s">
        <v>30</v>
      </c>
      <c r="N19" s="4">
        <f>0.027/POWER(N14,0.143)</f>
        <v>0.00487917816724227</v>
      </c>
      <c r="O19" s="5"/>
    </row>
    <row r="20" spans="1:9">
      <c r="A20">
        <v>7.521697</v>
      </c>
      <c r="B20">
        <v>3.281906</v>
      </c>
      <c r="C20">
        <f t="shared" si="0"/>
        <v>0.918024122013634</v>
      </c>
      <c r="D20">
        <f t="shared" si="1"/>
        <v>0.081975877986366</v>
      </c>
      <c r="E20">
        <f t="shared" si="2"/>
        <v>0.0752558334147304</v>
      </c>
      <c r="F20">
        <f t="shared" si="3"/>
        <v>1816.87966480455</v>
      </c>
      <c r="G20">
        <f t="shared" si="4"/>
        <v>7.50487583879773</v>
      </c>
      <c r="H20">
        <f t="shared" si="5"/>
        <v>0.0322771002224738</v>
      </c>
      <c r="I20">
        <f t="shared" si="6"/>
        <v>0.0296311565928825</v>
      </c>
    </row>
    <row r="21" spans="1:9">
      <c r="A21">
        <v>7.876061</v>
      </c>
      <c r="B21">
        <v>3.313972</v>
      </c>
      <c r="C21">
        <f t="shared" si="0"/>
        <v>0.926993715139241</v>
      </c>
      <c r="D21">
        <f t="shared" si="1"/>
        <v>0.0730062848607587</v>
      </c>
      <c r="E21">
        <f t="shared" si="2"/>
        <v>0.0676763672315884</v>
      </c>
      <c r="F21">
        <f t="shared" si="3"/>
        <v>1902.47693700772</v>
      </c>
      <c r="G21">
        <f t="shared" si="4"/>
        <v>7.55091196719599</v>
      </c>
      <c r="H21">
        <f t="shared" si="5"/>
        <v>0.0258707991283979</v>
      </c>
      <c r="I21">
        <f t="shared" si="6"/>
        <v>0.0239820681976546</v>
      </c>
    </row>
    <row r="22" spans="1:9">
      <c r="A22">
        <v>8.2698</v>
      </c>
      <c r="B22">
        <v>3.349593</v>
      </c>
      <c r="C22">
        <f t="shared" si="0"/>
        <v>0.936957723020712</v>
      </c>
      <c r="D22">
        <f t="shared" si="1"/>
        <v>0.0630422769792875</v>
      </c>
      <c r="E22">
        <f t="shared" si="2"/>
        <v>0.0590679482925543</v>
      </c>
      <c r="F22">
        <f t="shared" si="3"/>
        <v>1997.58531246349</v>
      </c>
      <c r="G22">
        <f t="shared" si="4"/>
        <v>7.59969438634717</v>
      </c>
      <c r="H22">
        <f t="shared" si="5"/>
        <v>0.0248222030955477</v>
      </c>
      <c r="I22">
        <f t="shared" si="6"/>
        <v>0.0232573548927621</v>
      </c>
    </row>
    <row r="23" spans="1:9">
      <c r="A23">
        <v>8.624166</v>
      </c>
      <c r="B23">
        <v>3.378662</v>
      </c>
      <c r="C23">
        <f t="shared" si="0"/>
        <v>0.945088986744541</v>
      </c>
      <c r="D23">
        <f t="shared" si="1"/>
        <v>0.0549110132554593</v>
      </c>
      <c r="E23">
        <f t="shared" si="2"/>
        <v>0.0518957938787181</v>
      </c>
      <c r="F23">
        <f t="shared" si="3"/>
        <v>2083.18306777032</v>
      </c>
      <c r="G23">
        <f t="shared" si="4"/>
        <v>7.64165232399078</v>
      </c>
      <c r="H23">
        <f t="shared" si="5"/>
        <v>0.0194585961232841</v>
      </c>
      <c r="I23">
        <f t="shared" si="6"/>
        <v>0.0183901048936259</v>
      </c>
    </row>
    <row r="24" spans="1:9">
      <c r="A24">
        <v>9.017904</v>
      </c>
      <c r="B24">
        <v>3.40915</v>
      </c>
      <c r="C24">
        <f t="shared" si="0"/>
        <v>0.953617177202144</v>
      </c>
      <c r="D24">
        <f t="shared" si="1"/>
        <v>0.0463828227978558</v>
      </c>
      <c r="E24">
        <f t="shared" si="2"/>
        <v>0.0442314565471585</v>
      </c>
      <c r="F24">
        <f t="shared" si="3"/>
        <v>2178.29120167425</v>
      </c>
      <c r="G24">
        <f t="shared" si="4"/>
        <v>7.68629599596717</v>
      </c>
      <c r="H24">
        <f t="shared" si="5"/>
        <v>0.0182626798827821</v>
      </c>
      <c r="I24">
        <f t="shared" si="6"/>
        <v>0.017415605237965</v>
      </c>
    </row>
    <row r="25" spans="1:9">
      <c r="A25">
        <v>9.37227</v>
      </c>
      <c r="B25">
        <v>3.438551</v>
      </c>
      <c r="C25">
        <f t="shared" si="0"/>
        <v>0.961841308914425</v>
      </c>
      <c r="D25">
        <f t="shared" si="1"/>
        <v>0.0381586910855755</v>
      </c>
      <c r="E25">
        <f t="shared" si="2"/>
        <v>0.0367026053802111</v>
      </c>
      <c r="F25">
        <f t="shared" si="3"/>
        <v>2263.88895698108</v>
      </c>
      <c r="G25">
        <f t="shared" si="4"/>
        <v>7.72483939085038</v>
      </c>
      <c r="H25">
        <f t="shared" si="5"/>
        <v>0.0135221427252311</v>
      </c>
      <c r="I25">
        <f t="shared" si="6"/>
        <v>0.0130061554581639</v>
      </c>
    </row>
    <row r="26" spans="1:9">
      <c r="A26">
        <v>9.766009</v>
      </c>
      <c r="B26">
        <v>3.470408</v>
      </c>
      <c r="C26">
        <f t="shared" si="0"/>
        <v>0.970752439962964</v>
      </c>
      <c r="D26">
        <f t="shared" si="1"/>
        <v>0.0292475600370359</v>
      </c>
      <c r="E26">
        <f t="shared" si="2"/>
        <v>0.0283921402689159</v>
      </c>
      <c r="F26">
        <f t="shared" si="3"/>
        <v>2358.99733243684</v>
      </c>
      <c r="G26">
        <f t="shared" si="4"/>
        <v>7.76599194860451</v>
      </c>
      <c r="H26">
        <f t="shared" si="5"/>
        <v>0.0115159050414225</v>
      </c>
      <c r="I26">
        <f t="shared" si="6"/>
        <v>0.0111790929173427</v>
      </c>
    </row>
    <row r="27" spans="1:9">
      <c r="A27">
        <v>10.120375</v>
      </c>
      <c r="B27">
        <v>3.501345</v>
      </c>
      <c r="C27">
        <f t="shared" si="0"/>
        <v>0.979406225983263</v>
      </c>
      <c r="D27">
        <f t="shared" si="1"/>
        <v>0.0205937740167368</v>
      </c>
      <c r="E27">
        <f t="shared" si="2"/>
        <v>0.0201696704884844</v>
      </c>
      <c r="F27">
        <f t="shared" si="3"/>
        <v>2444.59508774367</v>
      </c>
      <c r="G27">
        <f t="shared" si="4"/>
        <v>7.80163477990961</v>
      </c>
      <c r="H27">
        <f t="shared" si="5"/>
        <v>0.00729773332321493</v>
      </c>
      <c r="I27">
        <f t="shared" si="6"/>
        <v>0.00714744545232223</v>
      </c>
    </row>
    <row r="28" spans="1:9">
      <c r="A28">
        <v>10.514113</v>
      </c>
      <c r="B28">
        <v>3.537468</v>
      </c>
      <c r="C28">
        <f t="shared" si="0"/>
        <v>0.98951065473884</v>
      </c>
      <c r="D28">
        <f t="shared" si="1"/>
        <v>0.0104893452611604</v>
      </c>
      <c r="E28">
        <f t="shared" si="2"/>
        <v>0.0103793188971526</v>
      </c>
      <c r="F28">
        <f t="shared" si="3"/>
        <v>2539.70322164761</v>
      </c>
      <c r="G28">
        <f t="shared" si="4"/>
        <v>7.83980251131502</v>
      </c>
      <c r="H28">
        <f t="shared" si="5"/>
        <v>0.00413005382443879</v>
      </c>
      <c r="I28">
        <f t="shared" si="6"/>
        <v>0.00408673226392707</v>
      </c>
    </row>
    <row r="29" spans="1:9">
      <c r="A29">
        <v>10.868479</v>
      </c>
      <c r="B29">
        <v>3.567532</v>
      </c>
      <c r="C29">
        <f t="shared" si="0"/>
        <v>0.997920242705167</v>
      </c>
      <c r="D29">
        <f t="shared" si="1"/>
        <v>0.00207975729483301</v>
      </c>
      <c r="E29">
        <f t="shared" si="2"/>
        <v>0.0020754319044276</v>
      </c>
      <c r="F29">
        <f t="shared" si="3"/>
        <v>2625.30097695444</v>
      </c>
      <c r="G29">
        <f t="shared" si="4"/>
        <v>7.87295082634042</v>
      </c>
      <c r="H29">
        <f t="shared" si="5"/>
        <v>0.000736995273540795</v>
      </c>
      <c r="I29">
        <f t="shared" si="6"/>
        <v>0.000735462502244391</v>
      </c>
    </row>
    <row r="30" spans="1:9">
      <c r="A30">
        <v>11.262218</v>
      </c>
      <c r="B30">
        <v>3.595131</v>
      </c>
      <c r="C30">
        <f t="shared" si="0"/>
        <v>1.00564031382952</v>
      </c>
      <c r="D30">
        <f t="shared" si="1"/>
        <v>-0.00564031382952401</v>
      </c>
      <c r="E30">
        <f t="shared" si="2"/>
        <v>-0.00567212696961953</v>
      </c>
      <c r="F30">
        <f t="shared" si="3"/>
        <v>2720.4093524102</v>
      </c>
      <c r="G30">
        <f t="shared" si="4"/>
        <v>7.90853764517611</v>
      </c>
      <c r="H30">
        <f t="shared" si="5"/>
        <v>-0.00222081152692296</v>
      </c>
      <c r="I30">
        <f t="shared" si="6"/>
        <v>-0.00223333760089103</v>
      </c>
    </row>
    <row r="31" spans="1:9">
      <c r="A31">
        <v>11.616584</v>
      </c>
      <c r="B31">
        <v>3.622546</v>
      </c>
      <c r="C31">
        <f t="shared" si="0"/>
        <v>1.01330891594823</v>
      </c>
      <c r="D31">
        <f t="shared" si="1"/>
        <v>-0.0133089159482331</v>
      </c>
      <c r="E31">
        <f t="shared" si="2"/>
        <v>-0.0134860431919503</v>
      </c>
      <c r="F31">
        <f t="shared" si="3"/>
        <v>2806.00710771703</v>
      </c>
      <c r="G31">
        <f t="shared" si="4"/>
        <v>7.93951779370162</v>
      </c>
      <c r="H31">
        <f t="shared" si="5"/>
        <v>-0.00471622730891157</v>
      </c>
      <c r="I31">
        <f t="shared" si="6"/>
        <v>-0.00477899518175863</v>
      </c>
    </row>
    <row r="32" spans="1:9">
      <c r="A32">
        <v>12.010323</v>
      </c>
      <c r="B32">
        <v>3.650235</v>
      </c>
      <c r="C32">
        <f t="shared" si="0"/>
        <v>1.0210541621297</v>
      </c>
      <c r="D32">
        <f t="shared" si="1"/>
        <v>-0.0210541621297007</v>
      </c>
      <c r="E32">
        <f t="shared" si="2"/>
        <v>-0.0214974398726844</v>
      </c>
      <c r="F32">
        <f t="shared" si="3"/>
        <v>2901.11548317279</v>
      </c>
      <c r="G32">
        <f t="shared" si="4"/>
        <v>7.97285059138589</v>
      </c>
      <c r="H32">
        <f t="shared" si="5"/>
        <v>-0.00828984474278622</v>
      </c>
      <c r="I32">
        <f t="shared" si="6"/>
        <v>-0.00846438047803089</v>
      </c>
    </row>
    <row r="33" spans="1:9">
      <c r="A33">
        <v>12.364688</v>
      </c>
      <c r="B33">
        <v>3.671429</v>
      </c>
      <c r="C33">
        <f t="shared" si="0"/>
        <v>1.02698260835636</v>
      </c>
      <c r="D33">
        <f t="shared" si="1"/>
        <v>-0.0269826083563618</v>
      </c>
      <c r="E33">
        <f t="shared" si="2"/>
        <v>-0.0277106695100746</v>
      </c>
      <c r="F33">
        <f t="shared" si="3"/>
        <v>2986.7129969278</v>
      </c>
      <c r="G33">
        <f t="shared" si="4"/>
        <v>8.00192872954477</v>
      </c>
      <c r="H33">
        <f t="shared" si="5"/>
        <v>-0.00956169201020214</v>
      </c>
      <c r="I33">
        <f t="shared" si="6"/>
        <v>-0.00981969140093757</v>
      </c>
    </row>
    <row r="34" spans="1:9">
      <c r="A34">
        <v>12.758428</v>
      </c>
      <c r="B34">
        <v>3.694448</v>
      </c>
      <c r="C34">
        <f t="shared" si="0"/>
        <v>1.03342154879665</v>
      </c>
      <c r="D34">
        <f t="shared" si="1"/>
        <v>-0.0334215487966523</v>
      </c>
      <c r="E34">
        <f t="shared" si="2"/>
        <v>-0.0345385487206193</v>
      </c>
      <c r="F34">
        <f t="shared" si="3"/>
        <v>3081.82161393539</v>
      </c>
      <c r="G34">
        <f t="shared" si="4"/>
        <v>8.0332761342359</v>
      </c>
      <c r="H34">
        <f t="shared" si="5"/>
        <v>-0.0131594006231939</v>
      </c>
      <c r="I34">
        <f t="shared" si="6"/>
        <v>-0.0135992081732567</v>
      </c>
    </row>
    <row r="35" spans="1:9">
      <c r="A35">
        <v>13.112793</v>
      </c>
      <c r="B35">
        <v>3.716215</v>
      </c>
      <c r="C35">
        <f t="shared" ref="C35:C66" si="7">B35/N$1</f>
        <v>1.03951027622025</v>
      </c>
      <c r="D35">
        <f t="shared" ref="D35:D66" si="8">1-C35</f>
        <v>-0.0395102762202504</v>
      </c>
      <c r="E35">
        <f t="shared" ref="E35:E66" si="9">C35*D35</f>
        <v>-0.0410713381472509</v>
      </c>
      <c r="F35">
        <f t="shared" ref="F35:F66" si="10">(A35*POWER(10,-3)*N$1)/N$2</f>
        <v>3167.41912769039</v>
      </c>
      <c r="G35">
        <f t="shared" si="4"/>
        <v>8.06067237996418</v>
      </c>
      <c r="H35">
        <f t="shared" si="5"/>
        <v>-0.014001059032789</v>
      </c>
      <c r="I35">
        <f t="shared" si="6"/>
        <v>-0.0145542447425505</v>
      </c>
    </row>
    <row r="36" spans="1:9">
      <c r="A36">
        <v>13.506532</v>
      </c>
      <c r="B36">
        <v>3.735578</v>
      </c>
      <c r="C36">
        <f t="shared" si="7"/>
        <v>1.04492654989614</v>
      </c>
      <c r="D36">
        <f t="shared" si="8"/>
        <v>-0.0449265498961418</v>
      </c>
      <c r="E36">
        <f t="shared" si="9"/>
        <v>-0.0469449447817123</v>
      </c>
      <c r="F36">
        <f t="shared" si="10"/>
        <v>3262.52750314615</v>
      </c>
      <c r="G36">
        <f t="shared" ref="G36:G67" si="11">LN(F36)</f>
        <v>8.09025748167853</v>
      </c>
      <c r="H36">
        <f t="shared" ref="H36:H67" si="12">D36*(A36-A35)</f>
        <v>-0.017689334829557</v>
      </c>
      <c r="I36">
        <f t="shared" ref="I36:I67" si="13">E36*(A36-A35)</f>
        <v>-0.0184840556134066</v>
      </c>
    </row>
    <row r="37" spans="1:9">
      <c r="A37">
        <v>13.860896</v>
      </c>
      <c r="B37">
        <v>3.751236</v>
      </c>
      <c r="C37">
        <f t="shared" si="7"/>
        <v>1.04930645038765</v>
      </c>
      <c r="D37">
        <f t="shared" si="8"/>
        <v>-0.0493064503876517</v>
      </c>
      <c r="E37">
        <f t="shared" si="9"/>
        <v>-0.0517375764374816</v>
      </c>
      <c r="F37">
        <f t="shared" si="10"/>
        <v>3348.12477534933</v>
      </c>
      <c r="G37">
        <f t="shared" si="11"/>
        <v>8.11615569953777</v>
      </c>
      <c r="H37">
        <f t="shared" si="12"/>
        <v>-0.0174724309851698</v>
      </c>
      <c r="I37">
        <f t="shared" si="13"/>
        <v>-0.0183339345366918</v>
      </c>
    </row>
    <row r="38" spans="1:9">
      <c r="A38">
        <v>14.254635</v>
      </c>
      <c r="B38">
        <v>3.769629</v>
      </c>
      <c r="C38">
        <f t="shared" si="7"/>
        <v>1.05445139289246</v>
      </c>
      <c r="D38">
        <f t="shared" si="8"/>
        <v>-0.0544513928924635</v>
      </c>
      <c r="E38">
        <f t="shared" si="9"/>
        <v>-0.0574163470803929</v>
      </c>
      <c r="F38">
        <f t="shared" si="10"/>
        <v>3443.23315080509</v>
      </c>
      <c r="G38">
        <f t="shared" si="11"/>
        <v>8.14416617838682</v>
      </c>
      <c r="H38">
        <f t="shared" si="12"/>
        <v>-0.0214396369860857</v>
      </c>
      <c r="I38">
        <f t="shared" si="13"/>
        <v>-0.0226070550830868</v>
      </c>
    </row>
    <row r="39" spans="1:9">
      <c r="A39">
        <v>14.608999</v>
      </c>
      <c r="B39">
        <v>3.784128</v>
      </c>
      <c r="C39">
        <f t="shared" si="7"/>
        <v>1.05850709459296</v>
      </c>
      <c r="D39">
        <f t="shared" si="8"/>
        <v>-0.0585070945929618</v>
      </c>
      <c r="E39">
        <f t="shared" si="9"/>
        <v>-0.0619301747106715</v>
      </c>
      <c r="F39">
        <f t="shared" si="10"/>
        <v>3528.83042300826</v>
      </c>
      <c r="G39">
        <f t="shared" si="11"/>
        <v>8.16872177010027</v>
      </c>
      <c r="H39">
        <f t="shared" si="12"/>
        <v>-0.0207328080683403</v>
      </c>
      <c r="I39">
        <f t="shared" si="13"/>
        <v>-0.0219458244311724</v>
      </c>
    </row>
    <row r="40" spans="1:9">
      <c r="A40">
        <v>15.002738</v>
      </c>
      <c r="B40">
        <v>3.796478</v>
      </c>
      <c r="C40">
        <f t="shared" si="7"/>
        <v>1.06196167187423</v>
      </c>
      <c r="D40">
        <f t="shared" si="8"/>
        <v>-0.0619616718742333</v>
      </c>
      <c r="E40">
        <f t="shared" si="9"/>
        <v>-0.0658009206556835</v>
      </c>
      <c r="F40">
        <f t="shared" si="10"/>
        <v>3623.93879846403</v>
      </c>
      <c r="G40">
        <f t="shared" si="11"/>
        <v>8.19531677917922</v>
      </c>
      <c r="H40">
        <f t="shared" si="12"/>
        <v>-0.0243967267220887</v>
      </c>
      <c r="I40">
        <f t="shared" si="13"/>
        <v>-0.0259083886980482</v>
      </c>
    </row>
    <row r="41" spans="1:9">
      <c r="A41">
        <v>15.357102</v>
      </c>
      <c r="B41">
        <v>3.810705</v>
      </c>
      <c r="C41">
        <f t="shared" si="7"/>
        <v>1.06594128895769</v>
      </c>
      <c r="D41">
        <f t="shared" si="8"/>
        <v>-0.0659412889576865</v>
      </c>
      <c r="E41">
        <f t="shared" si="9"/>
        <v>-0.0702895425470876</v>
      </c>
      <c r="F41">
        <f t="shared" si="10"/>
        <v>3709.5360706672</v>
      </c>
      <c r="G41">
        <f t="shared" si="11"/>
        <v>8.2186620994446</v>
      </c>
      <c r="H41">
        <f t="shared" si="12"/>
        <v>-0.0233672189202015</v>
      </c>
      <c r="I41">
        <f t="shared" si="13"/>
        <v>-0.024908083455156</v>
      </c>
    </row>
    <row r="42" spans="1:9">
      <c r="A42">
        <v>15.711466</v>
      </c>
      <c r="B42">
        <v>3.824179</v>
      </c>
      <c r="C42">
        <f t="shared" si="7"/>
        <v>1.06971027472998</v>
      </c>
      <c r="D42">
        <f t="shared" si="8"/>
        <v>-0.0697102747299823</v>
      </c>
      <c r="E42">
        <f t="shared" si="9"/>
        <v>-0.0745697971329119</v>
      </c>
      <c r="F42">
        <f t="shared" si="10"/>
        <v>3795.13334287037</v>
      </c>
      <c r="G42">
        <f t="shared" si="11"/>
        <v>8.24147482567369</v>
      </c>
      <c r="H42">
        <f t="shared" si="12"/>
        <v>-0.0247028117944155</v>
      </c>
      <c r="I42">
        <f t="shared" si="13"/>
        <v>-0.0264248515912072</v>
      </c>
    </row>
    <row r="43" spans="1:9">
      <c r="A43">
        <v>16.105204</v>
      </c>
      <c r="B43">
        <v>3.835312</v>
      </c>
      <c r="C43">
        <f t="shared" si="7"/>
        <v>1.07282442929455</v>
      </c>
      <c r="D43">
        <f t="shared" si="8"/>
        <v>-0.0728244292945486</v>
      </c>
      <c r="E43">
        <f t="shared" si="9"/>
        <v>-0.0781278267966253</v>
      </c>
      <c r="F43">
        <f t="shared" si="10"/>
        <v>3890.24147677431</v>
      </c>
      <c r="G43">
        <f t="shared" si="11"/>
        <v>8.26622651097743</v>
      </c>
      <c r="H43">
        <f t="shared" si="12"/>
        <v>-0.028673745141577</v>
      </c>
      <c r="I43">
        <f t="shared" si="13"/>
        <v>-0.0307618942672497</v>
      </c>
    </row>
    <row r="44" spans="1:9">
      <c r="A44">
        <v>16.459568</v>
      </c>
      <c r="B44">
        <v>3.842547</v>
      </c>
      <c r="C44">
        <f t="shared" si="7"/>
        <v>1.07484822416337</v>
      </c>
      <c r="D44">
        <f t="shared" si="8"/>
        <v>-0.0748482241633743</v>
      </c>
      <c r="E44">
        <f t="shared" si="9"/>
        <v>-0.0804504808237851</v>
      </c>
      <c r="F44">
        <f t="shared" si="10"/>
        <v>3975.83874897748</v>
      </c>
      <c r="G44">
        <f t="shared" si="11"/>
        <v>8.28799101086186</v>
      </c>
      <c r="H44">
        <f t="shared" si="12"/>
        <v>-0.02652351610743</v>
      </c>
      <c r="I44">
        <f t="shared" si="13"/>
        <v>-0.0285087541866398</v>
      </c>
    </row>
    <row r="45" spans="1:9">
      <c r="A45">
        <v>16.853306</v>
      </c>
      <c r="B45">
        <v>3.850621</v>
      </c>
      <c r="C45">
        <f t="shared" si="7"/>
        <v>1.07710670650904</v>
      </c>
      <c r="D45">
        <f t="shared" si="8"/>
        <v>-0.0771067065090412</v>
      </c>
      <c r="E45">
        <f t="shared" si="9"/>
        <v>-0.0830521506977126</v>
      </c>
      <c r="F45">
        <f t="shared" si="10"/>
        <v>4070.94688288142</v>
      </c>
      <c r="G45">
        <f t="shared" si="11"/>
        <v>8.31163090073459</v>
      </c>
      <c r="H45">
        <f t="shared" si="12"/>
        <v>-0.0303598404074568</v>
      </c>
      <c r="I45">
        <f t="shared" si="13"/>
        <v>-0.0327007877114159</v>
      </c>
    </row>
    <row r="46" spans="1:9">
      <c r="A46">
        <v>17.207668</v>
      </c>
      <c r="B46">
        <v>3.856781</v>
      </c>
      <c r="C46">
        <f t="shared" si="7"/>
        <v>1.07882979930683</v>
      </c>
      <c r="D46">
        <f t="shared" si="8"/>
        <v>-0.0788297993068252</v>
      </c>
      <c r="E46">
        <f t="shared" si="9"/>
        <v>-0.0850439365655796</v>
      </c>
      <c r="F46">
        <f t="shared" si="10"/>
        <v>4156.54367198093</v>
      </c>
      <c r="G46">
        <f t="shared" si="11"/>
        <v>8.33243915982823</v>
      </c>
      <c r="H46">
        <f t="shared" si="12"/>
        <v>-0.0279342853419653</v>
      </c>
      <c r="I46">
        <f t="shared" si="13"/>
        <v>-0.0301363394492521</v>
      </c>
    </row>
    <row r="47" spans="1:9">
      <c r="A47">
        <v>17.601404</v>
      </c>
      <c r="B47">
        <v>3.862743</v>
      </c>
      <c r="C47">
        <f t="shared" si="7"/>
        <v>1.08049750697897</v>
      </c>
      <c r="D47">
        <f t="shared" si="8"/>
        <v>-0.0804975069789662</v>
      </c>
      <c r="E47">
        <f t="shared" si="9"/>
        <v>-0.0869773556087949</v>
      </c>
      <c r="F47">
        <f t="shared" si="10"/>
        <v>4251.65132278121</v>
      </c>
      <c r="G47">
        <f t="shared" si="11"/>
        <v>8.35506273299056</v>
      </c>
      <c r="H47">
        <f t="shared" si="12"/>
        <v>-0.03169476640787</v>
      </c>
      <c r="I47">
        <f t="shared" si="13"/>
        <v>-0.0342461160879842</v>
      </c>
    </row>
    <row r="48" spans="1:9">
      <c r="A48">
        <v>17.955769</v>
      </c>
      <c r="B48">
        <v>3.868071</v>
      </c>
      <c r="C48">
        <f t="shared" si="7"/>
        <v>1.08198787035991</v>
      </c>
      <c r="D48">
        <f t="shared" si="8"/>
        <v>-0.0819878703599066</v>
      </c>
      <c r="E48">
        <f t="shared" si="9"/>
        <v>-0.0887098812460595</v>
      </c>
      <c r="F48">
        <f t="shared" si="10"/>
        <v>4337.24883653621</v>
      </c>
      <c r="G48">
        <f t="shared" si="11"/>
        <v>8.37499551745721</v>
      </c>
      <c r="H48">
        <f t="shared" si="12"/>
        <v>-0.0290536316800884</v>
      </c>
      <c r="I48">
        <f t="shared" si="13"/>
        <v>-0.03143567706776</v>
      </c>
    </row>
    <row r="49" spans="1:9">
      <c r="A49">
        <v>18.349503</v>
      </c>
      <c r="B49">
        <v>3.872582</v>
      </c>
      <c r="C49">
        <f t="shared" si="7"/>
        <v>1.08324970016686</v>
      </c>
      <c r="D49">
        <f t="shared" si="8"/>
        <v>-0.0832497001668551</v>
      </c>
      <c r="E49">
        <f t="shared" si="9"/>
        <v>-0.0901802127447263</v>
      </c>
      <c r="F49">
        <f t="shared" si="10"/>
        <v>4432.35600423283</v>
      </c>
      <c r="G49">
        <f t="shared" si="11"/>
        <v>8.39668655106598</v>
      </c>
      <c r="H49">
        <f t="shared" si="12"/>
        <v>-0.0327782374454964</v>
      </c>
      <c r="I49">
        <f t="shared" si="13"/>
        <v>-0.0355070158848319</v>
      </c>
    </row>
    <row r="50" spans="1:9">
      <c r="A50">
        <v>18.703865</v>
      </c>
      <c r="B50">
        <v>3.875727</v>
      </c>
      <c r="C50">
        <f t="shared" si="7"/>
        <v>1.08412942855144</v>
      </c>
      <c r="D50">
        <f t="shared" si="8"/>
        <v>-0.084129428551438</v>
      </c>
      <c r="E50">
        <f t="shared" si="9"/>
        <v>-0.0912071892998295</v>
      </c>
      <c r="F50">
        <f t="shared" si="10"/>
        <v>4517.95279333235</v>
      </c>
      <c r="G50">
        <f t="shared" si="11"/>
        <v>8.41581424839708</v>
      </c>
      <c r="H50">
        <f t="shared" si="12"/>
        <v>-0.0298122725603448</v>
      </c>
      <c r="I50">
        <f t="shared" si="13"/>
        <v>-0.0323203620146664</v>
      </c>
    </row>
    <row r="51" spans="1:9">
      <c r="A51">
        <v>19.097601</v>
      </c>
      <c r="B51">
        <v>3.879528</v>
      </c>
      <c r="C51">
        <f t="shared" si="7"/>
        <v>1.08519265513007</v>
      </c>
      <c r="D51">
        <f t="shared" si="8"/>
        <v>-0.0851926551300706</v>
      </c>
      <c r="E51">
        <f t="shared" si="9"/>
        <v>-0.0924504436181817</v>
      </c>
      <c r="F51">
        <f t="shared" si="10"/>
        <v>4613.06044413262</v>
      </c>
      <c r="G51">
        <f t="shared" si="11"/>
        <v>8.43664678647059</v>
      </c>
      <c r="H51">
        <f t="shared" si="12"/>
        <v>-0.0335434152602935</v>
      </c>
      <c r="I51">
        <f t="shared" si="13"/>
        <v>-0.0364010678684484</v>
      </c>
    </row>
    <row r="52" spans="1:9">
      <c r="A52">
        <v>19.451962</v>
      </c>
      <c r="B52">
        <v>3.882215</v>
      </c>
      <c r="C52">
        <f t="shared" si="7"/>
        <v>1.08594427044625</v>
      </c>
      <c r="D52">
        <f t="shared" si="8"/>
        <v>-0.0859442704462468</v>
      </c>
      <c r="E52">
        <f t="shared" si="9"/>
        <v>-0.0933306880687843</v>
      </c>
      <c r="F52">
        <f t="shared" si="10"/>
        <v>4698.65699168031</v>
      </c>
      <c r="G52">
        <f t="shared" si="11"/>
        <v>8.45503200041386</v>
      </c>
      <c r="H52">
        <f t="shared" si="12"/>
        <v>-0.0304552976196025</v>
      </c>
      <c r="I52">
        <f t="shared" si="13"/>
        <v>-0.0330727559547426</v>
      </c>
    </row>
    <row r="53" spans="1:9">
      <c r="A53">
        <v>19.845696</v>
      </c>
      <c r="B53">
        <v>3.883131</v>
      </c>
      <c r="C53">
        <f t="shared" si="7"/>
        <v>1.08620049658306</v>
      </c>
      <c r="D53">
        <f t="shared" si="8"/>
        <v>-0.0862004965830603</v>
      </c>
      <c r="E53">
        <f t="shared" si="9"/>
        <v>-0.0936310221942265</v>
      </c>
      <c r="F53">
        <f t="shared" si="10"/>
        <v>4793.76415937693</v>
      </c>
      <c r="G53">
        <f t="shared" si="11"/>
        <v>8.47507121882738</v>
      </c>
      <c r="H53">
        <f t="shared" si="12"/>
        <v>-0.0339400663216345</v>
      </c>
      <c r="I53">
        <f t="shared" si="13"/>
        <v>-0.0368657168926214</v>
      </c>
    </row>
    <row r="54" spans="1:9">
      <c r="A54">
        <v>20.200056</v>
      </c>
      <c r="B54">
        <v>3.882783</v>
      </c>
      <c r="C54">
        <f t="shared" si="7"/>
        <v>1.0861031530289</v>
      </c>
      <c r="D54">
        <f t="shared" si="8"/>
        <v>-0.0861031530288996</v>
      </c>
      <c r="E54">
        <f t="shared" si="9"/>
        <v>-0.0935169059904177</v>
      </c>
      <c r="F54">
        <f t="shared" si="10"/>
        <v>4879.36046537279</v>
      </c>
      <c r="G54">
        <f t="shared" si="11"/>
        <v>8.4927694380814</v>
      </c>
      <c r="H54">
        <f t="shared" si="12"/>
        <v>-0.0305115133073208</v>
      </c>
      <c r="I54">
        <f t="shared" si="13"/>
        <v>-0.0331386508067644</v>
      </c>
    </row>
    <row r="55" spans="1:9">
      <c r="A55">
        <v>20.59379</v>
      </c>
      <c r="B55">
        <v>3.882133</v>
      </c>
      <c r="C55">
        <f t="shared" si="7"/>
        <v>1.08592133317199</v>
      </c>
      <c r="D55">
        <f t="shared" si="8"/>
        <v>-0.0859213331719906</v>
      </c>
      <c r="E55">
        <f t="shared" si="9"/>
        <v>-0.0933038086660428</v>
      </c>
      <c r="F55">
        <f t="shared" si="10"/>
        <v>4974.46763306941</v>
      </c>
      <c r="G55">
        <f t="shared" si="11"/>
        <v>8.51207363543862</v>
      </c>
      <c r="H55">
        <f t="shared" si="12"/>
        <v>-0.0338301501951404</v>
      </c>
      <c r="I55">
        <f t="shared" si="13"/>
        <v>-0.0367368818013155</v>
      </c>
    </row>
    <row r="56" spans="1:9">
      <c r="A56">
        <v>20.948151</v>
      </c>
      <c r="B56">
        <v>3.881813</v>
      </c>
      <c r="C56">
        <f t="shared" si="7"/>
        <v>1.08583182185782</v>
      </c>
      <c r="D56">
        <f t="shared" si="8"/>
        <v>-0.08583182185782</v>
      </c>
      <c r="E56">
        <f t="shared" si="9"/>
        <v>-0.0931989235012526</v>
      </c>
      <c r="F56">
        <f t="shared" si="10"/>
        <v>5060.0641806171</v>
      </c>
      <c r="G56">
        <f t="shared" si="11"/>
        <v>8.52913444611749</v>
      </c>
      <c r="H56">
        <f t="shared" si="12"/>
        <v>-0.030415450225359</v>
      </c>
      <c r="I56">
        <f t="shared" si="13"/>
        <v>-0.0330260637308274</v>
      </c>
    </row>
    <row r="57" spans="1:9">
      <c r="A57">
        <v>21.341883</v>
      </c>
      <c r="B57">
        <v>3.882361</v>
      </c>
      <c r="C57">
        <f t="shared" si="7"/>
        <v>1.08598510998334</v>
      </c>
      <c r="D57">
        <f t="shared" si="8"/>
        <v>-0.0859851099833371</v>
      </c>
      <c r="E57">
        <f t="shared" si="9"/>
        <v>-0.0933785491221837</v>
      </c>
      <c r="F57">
        <f t="shared" si="10"/>
        <v>5155.17086521006</v>
      </c>
      <c r="G57">
        <f t="shared" si="11"/>
        <v>8.54775554143233</v>
      </c>
      <c r="H57">
        <f t="shared" si="12"/>
        <v>-0.0338550893239593</v>
      </c>
      <c r="I57">
        <f t="shared" si="13"/>
        <v>-0.0367661229029756</v>
      </c>
    </row>
    <row r="58" spans="1:9">
      <c r="A58">
        <v>21.696241</v>
      </c>
      <c r="B58">
        <v>3.883208</v>
      </c>
      <c r="C58">
        <f t="shared" si="7"/>
        <v>1.08622203524303</v>
      </c>
      <c r="D58">
        <f t="shared" si="8"/>
        <v>-0.0862220352430325</v>
      </c>
      <c r="E58">
        <f t="shared" si="9"/>
        <v>-0.0936562746044833</v>
      </c>
      <c r="F58">
        <f t="shared" si="10"/>
        <v>5240.76668810226</v>
      </c>
      <c r="G58">
        <f t="shared" si="11"/>
        <v>8.56422308113549</v>
      </c>
      <c r="H58">
        <f t="shared" si="12"/>
        <v>-0.0305534679646506</v>
      </c>
      <c r="I58">
        <f t="shared" si="13"/>
        <v>-0.0331878501562956</v>
      </c>
    </row>
    <row r="59" spans="1:9">
      <c r="A59">
        <v>22.089973</v>
      </c>
      <c r="B59">
        <v>3.883674</v>
      </c>
      <c r="C59">
        <f t="shared" si="7"/>
        <v>1.08635238609429</v>
      </c>
      <c r="D59">
        <f t="shared" si="8"/>
        <v>-0.0863523860942934</v>
      </c>
      <c r="E59">
        <f t="shared" si="9"/>
        <v>-0.0938091206784713</v>
      </c>
      <c r="F59">
        <f t="shared" si="10"/>
        <v>5335.87337269522</v>
      </c>
      <c r="G59">
        <f t="shared" si="11"/>
        <v>8.58220785655961</v>
      </c>
      <c r="H59">
        <f t="shared" si="12"/>
        <v>-0.0339996976816783</v>
      </c>
      <c r="I59">
        <f t="shared" si="13"/>
        <v>-0.0369356527029759</v>
      </c>
    </row>
    <row r="60" spans="1:9">
      <c r="A60">
        <v>22.44433</v>
      </c>
      <c r="B60">
        <v>3.883622</v>
      </c>
      <c r="C60">
        <f t="shared" si="7"/>
        <v>1.08633784050574</v>
      </c>
      <c r="D60">
        <f t="shared" si="8"/>
        <v>-0.0863378405057407</v>
      </c>
      <c r="E60">
        <f t="shared" si="9"/>
        <v>-0.0937920632089354</v>
      </c>
      <c r="F60">
        <f t="shared" si="10"/>
        <v>5421.4689540356</v>
      </c>
      <c r="G60">
        <f t="shared" si="11"/>
        <v>8.59812208244294</v>
      </c>
      <c r="H60">
        <f t="shared" si="12"/>
        <v>-0.0305944181480928</v>
      </c>
      <c r="I60">
        <f t="shared" si="13"/>
        <v>-0.0332358741425287</v>
      </c>
    </row>
    <row r="61" spans="1:9">
      <c r="A61">
        <v>22.83806</v>
      </c>
      <c r="B61">
        <v>3.883881</v>
      </c>
      <c r="C61">
        <f t="shared" si="7"/>
        <v>1.08641028872565</v>
      </c>
      <c r="D61">
        <f t="shared" si="8"/>
        <v>-0.0864102887256475</v>
      </c>
      <c r="E61">
        <f t="shared" si="9"/>
        <v>-0.0938770267232972</v>
      </c>
      <c r="F61">
        <f t="shared" si="10"/>
        <v>5516.5751555249</v>
      </c>
      <c r="G61">
        <f t="shared" si="11"/>
        <v>8.61551250387714</v>
      </c>
      <c r="H61">
        <f t="shared" si="12"/>
        <v>-0.034022322979949</v>
      </c>
      <c r="I61">
        <f t="shared" si="13"/>
        <v>-0.0369622017317636</v>
      </c>
    </row>
    <row r="62" spans="1:9">
      <c r="A62">
        <v>23.192417</v>
      </c>
      <c r="B62">
        <v>3.882771</v>
      </c>
      <c r="C62">
        <f t="shared" si="7"/>
        <v>1.08609979635462</v>
      </c>
      <c r="D62">
        <f t="shared" si="8"/>
        <v>-0.0860997963546182</v>
      </c>
      <c r="E62">
        <f t="shared" si="9"/>
        <v>-0.0935129712869249</v>
      </c>
      <c r="F62">
        <f t="shared" si="10"/>
        <v>5602.17073686527</v>
      </c>
      <c r="G62">
        <f t="shared" si="11"/>
        <v>8.63090943319661</v>
      </c>
      <c r="H62">
        <f t="shared" si="12"/>
        <v>-0.0305100655368335</v>
      </c>
      <c r="I62">
        <f t="shared" si="13"/>
        <v>-0.0331369759663209</v>
      </c>
    </row>
    <row r="63" spans="1:9">
      <c r="A63">
        <v>23.586147</v>
      </c>
      <c r="B63">
        <v>3.880451</v>
      </c>
      <c r="C63">
        <f t="shared" si="7"/>
        <v>1.08545083932688</v>
      </c>
      <c r="D63">
        <f t="shared" si="8"/>
        <v>-0.0854508393268814</v>
      </c>
      <c r="E63">
        <f t="shared" si="9"/>
        <v>-0.0927526852685499</v>
      </c>
      <c r="F63">
        <f t="shared" si="10"/>
        <v>5697.27693835458</v>
      </c>
      <c r="G63">
        <f t="shared" si="11"/>
        <v>8.64774360956002</v>
      </c>
      <c r="H63">
        <f t="shared" si="12"/>
        <v>-0.0336445589681731</v>
      </c>
      <c r="I63">
        <f t="shared" si="13"/>
        <v>-0.0365195147707863</v>
      </c>
    </row>
    <row r="64" spans="1:9">
      <c r="A64">
        <v>23.940502</v>
      </c>
      <c r="B64">
        <v>3.879596</v>
      </c>
      <c r="C64">
        <f t="shared" si="7"/>
        <v>1.08521167628433</v>
      </c>
      <c r="D64">
        <f t="shared" si="8"/>
        <v>-0.0852116762843318</v>
      </c>
      <c r="E64">
        <f t="shared" si="9"/>
        <v>-0.0924727060595175</v>
      </c>
      <c r="F64">
        <f t="shared" si="10"/>
        <v>5782.87203659129</v>
      </c>
      <c r="G64">
        <f t="shared" si="11"/>
        <v>8.66265573040022</v>
      </c>
      <c r="H64">
        <f t="shared" si="12"/>
        <v>-0.0301951835497342</v>
      </c>
      <c r="I64">
        <f t="shared" si="13"/>
        <v>-0.0327681657557202</v>
      </c>
    </row>
    <row r="65" spans="1:9">
      <c r="A65">
        <v>24.33423</v>
      </c>
      <c r="B65">
        <v>3.881722</v>
      </c>
      <c r="C65">
        <f t="shared" si="7"/>
        <v>1.08580636707785</v>
      </c>
      <c r="D65">
        <f t="shared" si="8"/>
        <v>-0.0858063670778528</v>
      </c>
      <c r="E65">
        <f t="shared" si="9"/>
        <v>-0.0931690997089521</v>
      </c>
      <c r="F65">
        <f t="shared" si="10"/>
        <v>5877.97775497694</v>
      </c>
      <c r="G65">
        <f t="shared" si="11"/>
        <v>8.67896806251728</v>
      </c>
      <c r="H65">
        <f t="shared" si="12"/>
        <v>-0.0337843692968291</v>
      </c>
      <c r="I65">
        <f t="shared" si="13"/>
        <v>-0.0366832832902066</v>
      </c>
    </row>
    <row r="66" spans="1:9">
      <c r="A66">
        <v>24.688585</v>
      </c>
      <c r="B66">
        <v>3.884131</v>
      </c>
      <c r="C66">
        <f t="shared" si="7"/>
        <v>1.08648021943984</v>
      </c>
      <c r="D66">
        <f t="shared" si="8"/>
        <v>-0.0864802194398433</v>
      </c>
      <c r="E66">
        <f t="shared" si="9"/>
        <v>-0.0939590477942067</v>
      </c>
      <c r="F66">
        <f t="shared" si="10"/>
        <v>5963.57285321366</v>
      </c>
      <c r="G66">
        <f t="shared" si="11"/>
        <v>8.69342505246354</v>
      </c>
      <c r="H66">
        <f t="shared" si="12"/>
        <v>-0.0306446981596055</v>
      </c>
      <c r="I66">
        <f t="shared" si="13"/>
        <v>-0.033294858381116</v>
      </c>
    </row>
    <row r="67" spans="1:9">
      <c r="A67">
        <v>25.082312</v>
      </c>
      <c r="B67">
        <v>3.886052</v>
      </c>
      <c r="C67">
        <f t="shared" ref="C67:C95" si="14">B67/N$1</f>
        <v>1.08701756704772</v>
      </c>
      <c r="D67">
        <f t="shared" ref="D67:D95" si="15">1-C67</f>
        <v>-0.0870175670477236</v>
      </c>
      <c r="E67">
        <f t="shared" ref="E67:E95" si="16">C67*D67</f>
        <v>-0.0945896240226286</v>
      </c>
      <c r="F67">
        <f t="shared" ref="F67:F95" si="17">(A67*POWER(10,-3)*N$1)/N$2</f>
        <v>6058.67833004748</v>
      </c>
      <c r="G67">
        <f t="shared" si="11"/>
        <v>8.70924695792477</v>
      </c>
      <c r="H67">
        <f t="shared" si="12"/>
        <v>-0.0342611656209992</v>
      </c>
      <c r="I67">
        <f t="shared" si="13"/>
        <v>-0.0372424888975577</v>
      </c>
    </row>
    <row r="68" spans="1:9">
      <c r="A68">
        <v>25.436665</v>
      </c>
      <c r="B68">
        <v>3.885833</v>
      </c>
      <c r="C68">
        <f t="shared" si="14"/>
        <v>1.08695630774209</v>
      </c>
      <c r="D68">
        <f t="shared" si="15"/>
        <v>-0.0869563077420881</v>
      </c>
      <c r="E68">
        <f t="shared" si="16"/>
        <v>-0.0945177071982248</v>
      </c>
      <c r="F68">
        <f t="shared" si="17"/>
        <v>6144.27294518054</v>
      </c>
      <c r="G68">
        <f t="shared" ref="G68:G95" si="18">LN(F68)</f>
        <v>8.72327569851207</v>
      </c>
      <c r="H68">
        <f t="shared" ref="H68:H95" si="19">D68*(A68-A67)</f>
        <v>-0.0308132285173321</v>
      </c>
      <c r="I68">
        <f t="shared" ref="I68:I95" si="20">E68*(A68-A67)</f>
        <v>-0.0334926330988125</v>
      </c>
    </row>
    <row r="69" spans="1:9">
      <c r="A69">
        <v>25.830391</v>
      </c>
      <c r="B69">
        <v>3.885029</v>
      </c>
      <c r="C69">
        <f t="shared" si="14"/>
        <v>1.08673141056523</v>
      </c>
      <c r="D69">
        <f t="shared" si="15"/>
        <v>-0.0867314105652346</v>
      </c>
      <c r="E69">
        <f t="shared" si="16"/>
        <v>-0.0942537481438699</v>
      </c>
      <c r="F69">
        <f t="shared" si="17"/>
        <v>6239.37818046252</v>
      </c>
      <c r="G69">
        <f t="shared" si="18"/>
        <v>8.73863580583112</v>
      </c>
      <c r="H69">
        <f t="shared" si="19"/>
        <v>-0.0341484113562073</v>
      </c>
      <c r="I69">
        <f t="shared" si="20"/>
        <v>-0.0371101512416931</v>
      </c>
    </row>
    <row r="70" spans="1:9">
      <c r="A70">
        <v>26.184742</v>
      </c>
      <c r="B70">
        <v>3.884727</v>
      </c>
      <c r="C70">
        <f t="shared" si="14"/>
        <v>1.08664693426249</v>
      </c>
      <c r="D70">
        <f t="shared" si="15"/>
        <v>-0.086646934262486</v>
      </c>
      <c r="E70">
        <f t="shared" si="16"/>
        <v>-0.0941546254795736</v>
      </c>
      <c r="F70">
        <f t="shared" si="17"/>
        <v>6324.97231249193</v>
      </c>
      <c r="G70">
        <f t="shared" si="18"/>
        <v>8.75226093611451</v>
      </c>
      <c r="H70">
        <f t="shared" si="19"/>
        <v>-0.0307034278028463</v>
      </c>
      <c r="I70">
        <f t="shared" si="20"/>
        <v>-0.0333637856933125</v>
      </c>
    </row>
    <row r="71" spans="1:9">
      <c r="A71">
        <v>26.578466</v>
      </c>
      <c r="B71">
        <v>3.884173</v>
      </c>
      <c r="C71">
        <f t="shared" si="14"/>
        <v>1.08649196779983</v>
      </c>
      <c r="D71">
        <f t="shared" si="15"/>
        <v>-0.0864919677998282</v>
      </c>
      <c r="E71">
        <f t="shared" si="16"/>
        <v>-0.0939728282937147</v>
      </c>
      <c r="F71">
        <f t="shared" si="17"/>
        <v>6420.07706467026</v>
      </c>
      <c r="G71">
        <f t="shared" si="18"/>
        <v>8.76718540045468</v>
      </c>
      <c r="H71">
        <f t="shared" si="19"/>
        <v>-0.0340539635300194</v>
      </c>
      <c r="I71">
        <f t="shared" si="20"/>
        <v>-0.0369993578471144</v>
      </c>
    </row>
    <row r="72" spans="1:9">
      <c r="A72">
        <v>26.932817</v>
      </c>
      <c r="B72">
        <v>3.882748</v>
      </c>
      <c r="C72">
        <f t="shared" si="14"/>
        <v>1.08609336272891</v>
      </c>
      <c r="D72">
        <f t="shared" si="15"/>
        <v>-0.0860933627289122</v>
      </c>
      <c r="E72">
        <f t="shared" si="16"/>
        <v>-0.0935054298348843</v>
      </c>
      <c r="F72">
        <f t="shared" si="17"/>
        <v>6505.67119669966</v>
      </c>
      <c r="G72">
        <f t="shared" si="18"/>
        <v>8.78042956728395</v>
      </c>
      <c r="H72">
        <f t="shared" si="19"/>
        <v>-0.0305072691763529</v>
      </c>
      <c r="I72">
        <f t="shared" si="20"/>
        <v>-0.0331337425674212</v>
      </c>
    </row>
    <row r="73" spans="1:9">
      <c r="A73">
        <v>27.32654</v>
      </c>
      <c r="B73">
        <v>3.88226</v>
      </c>
      <c r="C73">
        <f t="shared" si="14"/>
        <v>1.0859568579748</v>
      </c>
      <c r="D73">
        <f t="shared" si="15"/>
        <v>-0.085956857974802</v>
      </c>
      <c r="E73">
        <f t="shared" si="16"/>
        <v>-0.0933454394077023</v>
      </c>
      <c r="F73">
        <f t="shared" si="17"/>
        <v>6600.77570732617</v>
      </c>
      <c r="G73">
        <f t="shared" si="18"/>
        <v>8.7949424525213</v>
      </c>
      <c r="H73">
        <f t="shared" si="19"/>
        <v>-0.0338431919924131</v>
      </c>
      <c r="I73">
        <f t="shared" si="20"/>
        <v>-0.0367522464399189</v>
      </c>
    </row>
    <row r="74" spans="1:9">
      <c r="A74">
        <v>27.680889</v>
      </c>
      <c r="B74">
        <v>3.882832</v>
      </c>
      <c r="C74">
        <f t="shared" si="14"/>
        <v>1.08611685944888</v>
      </c>
      <c r="D74">
        <f t="shared" si="15"/>
        <v>-0.0861168594488821</v>
      </c>
      <c r="E74">
        <f t="shared" si="16"/>
        <v>-0.0935329729302207</v>
      </c>
      <c r="F74">
        <f t="shared" si="17"/>
        <v>6686.36935625191</v>
      </c>
      <c r="G74">
        <f t="shared" si="18"/>
        <v>8.80782630868661</v>
      </c>
      <c r="H74">
        <f t="shared" si="19"/>
        <v>-0.0305154230288519</v>
      </c>
      <c r="I74">
        <f t="shared" si="20"/>
        <v>-0.0331433154248507</v>
      </c>
    </row>
    <row r="75" spans="1:9">
      <c r="A75">
        <v>28.07461</v>
      </c>
      <c r="B75">
        <v>3.883174</v>
      </c>
      <c r="C75">
        <f t="shared" si="14"/>
        <v>1.0862125246659</v>
      </c>
      <c r="D75">
        <f t="shared" si="15"/>
        <v>-0.0862125246659018</v>
      </c>
      <c r="E75">
        <f t="shared" si="16"/>
        <v>-0.0936451240751705</v>
      </c>
      <c r="F75">
        <f t="shared" si="17"/>
        <v>6781.47338377476</v>
      </c>
      <c r="G75">
        <f t="shared" si="18"/>
        <v>8.82194967056645</v>
      </c>
      <c r="H75">
        <f t="shared" si="19"/>
        <v>-0.0339436814239835</v>
      </c>
      <c r="I75">
        <f t="shared" si="20"/>
        <v>-0.0368700518960001</v>
      </c>
    </row>
    <row r="76" spans="1:9">
      <c r="A76">
        <v>28.428957</v>
      </c>
      <c r="B76">
        <v>3.882561</v>
      </c>
      <c r="C76">
        <f t="shared" si="14"/>
        <v>1.08604105455469</v>
      </c>
      <c r="D76">
        <f t="shared" si="15"/>
        <v>-0.0860410545546937</v>
      </c>
      <c r="E76">
        <f t="shared" si="16"/>
        <v>-0.0934441176235775</v>
      </c>
      <c r="F76">
        <f t="shared" si="17"/>
        <v>6867.06654959684</v>
      </c>
      <c r="G76">
        <f t="shared" si="18"/>
        <v>8.83449229979213</v>
      </c>
      <c r="H76">
        <f t="shared" si="19"/>
        <v>-0.0304883895582921</v>
      </c>
      <c r="I76">
        <f t="shared" si="20"/>
        <v>-0.0331116427475619</v>
      </c>
    </row>
    <row r="77" spans="1:9">
      <c r="A77">
        <v>28.822676</v>
      </c>
      <c r="B77">
        <v>3.881311</v>
      </c>
      <c r="C77">
        <f t="shared" si="14"/>
        <v>1.08569140098372</v>
      </c>
      <c r="D77">
        <f t="shared" si="15"/>
        <v>-0.0856914009837151</v>
      </c>
      <c r="E77">
        <f t="shared" si="16"/>
        <v>-0.0930344171862669</v>
      </c>
      <c r="F77">
        <f t="shared" si="17"/>
        <v>6962.17009401603</v>
      </c>
      <c r="G77">
        <f t="shared" si="18"/>
        <v>8.84824649984771</v>
      </c>
      <c r="H77">
        <f t="shared" si="19"/>
        <v>-0.0337383327039074</v>
      </c>
      <c r="I77">
        <f t="shared" si="20"/>
        <v>-0.0366294177001599</v>
      </c>
    </row>
    <row r="78" spans="1:9">
      <c r="A78">
        <v>29.177023</v>
      </c>
      <c r="B78">
        <v>3.879591</v>
      </c>
      <c r="C78">
        <f t="shared" si="14"/>
        <v>1.08521027767005</v>
      </c>
      <c r="D78">
        <f t="shared" si="15"/>
        <v>-0.0852102776700481</v>
      </c>
      <c r="E78">
        <f t="shared" si="16"/>
        <v>-0.0924710690906548</v>
      </c>
      <c r="F78">
        <f t="shared" si="17"/>
        <v>7047.76325983812</v>
      </c>
      <c r="G78">
        <f t="shared" si="18"/>
        <v>8.86046557735807</v>
      </c>
      <c r="H78">
        <f t="shared" si="19"/>
        <v>-0.0301940062615483</v>
      </c>
      <c r="I78">
        <f t="shared" si="20"/>
        <v>-0.032766845919066</v>
      </c>
    </row>
    <row r="79" spans="1:9">
      <c r="A79">
        <v>29.57074</v>
      </c>
      <c r="B79">
        <v>3.877558</v>
      </c>
      <c r="C79">
        <f t="shared" si="14"/>
        <v>1.08464160110221</v>
      </c>
      <c r="D79">
        <f t="shared" si="15"/>
        <v>-0.084641601102208</v>
      </c>
      <c r="E79">
        <f t="shared" si="16"/>
        <v>-0.0918058017393533</v>
      </c>
      <c r="F79">
        <f t="shared" si="17"/>
        <v>7142.86632115365</v>
      </c>
      <c r="G79">
        <f t="shared" si="18"/>
        <v>8.87386942031566</v>
      </c>
      <c r="H79">
        <f t="shared" si="19"/>
        <v>-0.0333248372611582</v>
      </c>
      <c r="I79">
        <f t="shared" si="20"/>
        <v>-0.0361455048434132</v>
      </c>
    </row>
    <row r="80" spans="1:9">
      <c r="A80">
        <v>29.925085</v>
      </c>
      <c r="B80">
        <v>3.877086</v>
      </c>
      <c r="C80">
        <f t="shared" si="14"/>
        <v>1.08450957191381</v>
      </c>
      <c r="D80">
        <f t="shared" si="15"/>
        <v>-0.0845095719138063</v>
      </c>
      <c r="E80">
        <f t="shared" si="16"/>
        <v>-0.091651439658861</v>
      </c>
      <c r="F80">
        <f t="shared" si="17"/>
        <v>7228.45900387208</v>
      </c>
      <c r="G80">
        <f t="shared" si="18"/>
        <v>8.88578115327528</v>
      </c>
      <c r="H80">
        <f t="shared" si="19"/>
        <v>-0.0299455442597976</v>
      </c>
      <c r="I80">
        <f t="shared" si="20"/>
        <v>-0.032476229385919</v>
      </c>
    </row>
    <row r="81" spans="1:9">
      <c r="A81">
        <v>30.3188</v>
      </c>
      <c r="B81">
        <v>3.878074</v>
      </c>
      <c r="C81">
        <f t="shared" si="14"/>
        <v>1.08478593809631</v>
      </c>
      <c r="D81">
        <f t="shared" si="15"/>
        <v>-0.0847859380963079</v>
      </c>
      <c r="E81">
        <f t="shared" si="16"/>
        <v>-0.0919745933951788</v>
      </c>
      <c r="F81">
        <f t="shared" si="17"/>
        <v>7323.56158208396</v>
      </c>
      <c r="G81">
        <f t="shared" si="18"/>
        <v>8.89885204355539</v>
      </c>
      <c r="H81">
        <f t="shared" si="19"/>
        <v>-0.0333814956175879</v>
      </c>
      <c r="I81">
        <f t="shared" si="20"/>
        <v>-0.0362117770385828</v>
      </c>
    </row>
    <row r="82" spans="1:9">
      <c r="A82">
        <v>30.673143</v>
      </c>
      <c r="B82">
        <v>3.879665</v>
      </c>
      <c r="C82">
        <f t="shared" si="14"/>
        <v>1.08523097716145</v>
      </c>
      <c r="D82">
        <f t="shared" si="15"/>
        <v>-0.0852309771614499</v>
      </c>
      <c r="E82">
        <f t="shared" si="16"/>
        <v>-0.0924952966293455</v>
      </c>
      <c r="F82">
        <f t="shared" si="17"/>
        <v>7409.15378169873</v>
      </c>
      <c r="G82">
        <f t="shared" si="18"/>
        <v>8.91047151226803</v>
      </c>
      <c r="H82">
        <f t="shared" si="19"/>
        <v>-0.0302010001403196</v>
      </c>
      <c r="I82">
        <f t="shared" si="20"/>
        <v>-0.0327750608935322</v>
      </c>
    </row>
    <row r="83" spans="1:9">
      <c r="A83">
        <v>31.066856</v>
      </c>
      <c r="B83">
        <v>3.87994</v>
      </c>
      <c r="C83">
        <f t="shared" si="14"/>
        <v>1.08530790094707</v>
      </c>
      <c r="D83">
        <f t="shared" si="15"/>
        <v>-0.0853079009470652</v>
      </c>
      <c r="E83">
        <f t="shared" si="16"/>
        <v>-0.0925853389110595</v>
      </c>
      <c r="F83">
        <f t="shared" si="17"/>
        <v>7504.25587680695</v>
      </c>
      <c r="G83">
        <f t="shared" si="18"/>
        <v>8.92322558882632</v>
      </c>
      <c r="H83">
        <f t="shared" si="19"/>
        <v>-0.033586829605572</v>
      </c>
      <c r="I83">
        <f t="shared" si="20"/>
        <v>-0.0364520515386901</v>
      </c>
    </row>
    <row r="84" spans="1:9">
      <c r="A84">
        <v>31.421198</v>
      </c>
      <c r="B84">
        <v>3.880463</v>
      </c>
      <c r="C84">
        <f t="shared" si="14"/>
        <v>1.08545419600116</v>
      </c>
      <c r="D84">
        <f t="shared" si="15"/>
        <v>-0.085454196001163</v>
      </c>
      <c r="E84">
        <f t="shared" si="16"/>
        <v>-0.0927566156153682</v>
      </c>
      <c r="F84">
        <f t="shared" si="17"/>
        <v>7589.84783486989</v>
      </c>
      <c r="G84">
        <f t="shared" si="18"/>
        <v>8.93456682208198</v>
      </c>
      <c r="H84">
        <f t="shared" si="19"/>
        <v>-0.030280010719444</v>
      </c>
      <c r="I84">
        <f t="shared" si="20"/>
        <v>-0.0328675646903807</v>
      </c>
    </row>
    <row r="85" spans="1:9">
      <c r="A85">
        <v>31.775539</v>
      </c>
      <c r="B85">
        <v>3.880597</v>
      </c>
      <c r="C85">
        <f t="shared" si="14"/>
        <v>1.08549167886397</v>
      </c>
      <c r="D85">
        <f t="shared" si="15"/>
        <v>-0.0854916788639717</v>
      </c>
      <c r="E85">
        <f t="shared" si="16"/>
        <v>-0.0928005060189521</v>
      </c>
      <c r="F85">
        <f t="shared" si="17"/>
        <v>7675.43955138101</v>
      </c>
      <c r="G85">
        <f t="shared" si="18"/>
        <v>8.94578084135374</v>
      </c>
      <c r="H85">
        <f t="shared" si="19"/>
        <v>-0.0302932069803384</v>
      </c>
      <c r="I85">
        <f t="shared" si="20"/>
        <v>-0.0328830241032613</v>
      </c>
    </row>
    <row r="86" spans="1:9">
      <c r="A86">
        <v>32.16925</v>
      </c>
      <c r="B86">
        <v>3.880302</v>
      </c>
      <c r="C86">
        <f t="shared" si="14"/>
        <v>1.08540916062122</v>
      </c>
      <c r="D86">
        <f t="shared" si="15"/>
        <v>-0.0854091606212208</v>
      </c>
      <c r="E86">
        <f t="shared" si="16"/>
        <v>-0.0927038853392423</v>
      </c>
      <c r="F86">
        <f t="shared" si="17"/>
        <v>7770.54116338557</v>
      </c>
      <c r="G86">
        <f t="shared" si="18"/>
        <v>8.95809508873377</v>
      </c>
      <c r="H86">
        <f t="shared" si="19"/>
        <v>-0.0336265260373415</v>
      </c>
      <c r="I86">
        <f t="shared" si="20"/>
        <v>-0.0364985394007984</v>
      </c>
    </row>
    <row r="87" spans="1:9">
      <c r="A87">
        <v>32.523586</v>
      </c>
      <c r="B87">
        <v>3.879582</v>
      </c>
      <c r="C87">
        <f t="shared" si="14"/>
        <v>1.08520776016434</v>
      </c>
      <c r="D87">
        <f t="shared" si="15"/>
        <v>-0.0852077601643368</v>
      </c>
      <c r="E87">
        <f t="shared" si="16"/>
        <v>-0.09246812255656</v>
      </c>
      <c r="F87">
        <f t="shared" si="17"/>
        <v>7856.13167213754</v>
      </c>
      <c r="G87">
        <f t="shared" si="18"/>
        <v>8.96904961060381</v>
      </c>
      <c r="H87">
        <f t="shared" si="19"/>
        <v>-0.0301921769055908</v>
      </c>
      <c r="I87">
        <f t="shared" si="20"/>
        <v>-0.0327647846742016</v>
      </c>
    </row>
    <row r="88" spans="1:9">
      <c r="A88">
        <v>32.917297</v>
      </c>
      <c r="B88">
        <v>3.879449</v>
      </c>
      <c r="C88">
        <f t="shared" si="14"/>
        <v>1.08517055702438</v>
      </c>
      <c r="D88">
        <f t="shared" si="15"/>
        <v>-0.0851705570243848</v>
      </c>
      <c r="E88">
        <f t="shared" si="16"/>
        <v>-0.0924245808082288</v>
      </c>
      <c r="F88">
        <f t="shared" si="17"/>
        <v>7951.2332841421</v>
      </c>
      <c r="G88">
        <f t="shared" si="18"/>
        <v>8.98108232569772</v>
      </c>
      <c r="H88">
        <f t="shared" si="19"/>
        <v>-0.0335325851766272</v>
      </c>
      <c r="I88">
        <f t="shared" si="20"/>
        <v>-0.0363885741345882</v>
      </c>
    </row>
    <row r="89" spans="1:9">
      <c r="A89">
        <v>33.271633</v>
      </c>
      <c r="B89">
        <v>3.879486</v>
      </c>
      <c r="C89">
        <f t="shared" si="14"/>
        <v>1.08518090677009</v>
      </c>
      <c r="D89">
        <f t="shared" si="15"/>
        <v>-0.0851809067700857</v>
      </c>
      <c r="E89">
        <f t="shared" si="16"/>
        <v>-0.0924366936482598</v>
      </c>
      <c r="F89">
        <f t="shared" si="17"/>
        <v>8036.82379289407</v>
      </c>
      <c r="G89">
        <f t="shared" si="18"/>
        <v>8.99178923348489</v>
      </c>
      <c r="H89">
        <f t="shared" si="19"/>
        <v>-0.0301826617812854</v>
      </c>
      <c r="I89">
        <f t="shared" si="20"/>
        <v>-0.0327536482805501</v>
      </c>
    </row>
    <row r="90" spans="1:9">
      <c r="A90">
        <v>33.665337</v>
      </c>
      <c r="B90">
        <v>3.879992</v>
      </c>
      <c r="C90">
        <f t="shared" si="14"/>
        <v>1.08532244653562</v>
      </c>
      <c r="D90">
        <f t="shared" si="15"/>
        <v>-0.0853224465356179</v>
      </c>
      <c r="E90">
        <f t="shared" si="16"/>
        <v>-0.0926023664184413</v>
      </c>
      <c r="F90">
        <f t="shared" si="17"/>
        <v>8131.92371403583</v>
      </c>
      <c r="G90">
        <f t="shared" si="18"/>
        <v>9.00355279374455</v>
      </c>
      <c r="H90">
        <f t="shared" si="19"/>
        <v>-0.0335917884908589</v>
      </c>
      <c r="I90">
        <f t="shared" si="20"/>
        <v>-0.036457922068406</v>
      </c>
    </row>
    <row r="91" spans="1:9">
      <c r="A91">
        <v>34.019672</v>
      </c>
      <c r="B91">
        <v>3.880981</v>
      </c>
      <c r="C91">
        <f t="shared" si="14"/>
        <v>1.08559909244098</v>
      </c>
      <c r="D91">
        <f t="shared" si="15"/>
        <v>-0.0855990924409764</v>
      </c>
      <c r="E91">
        <f t="shared" si="16"/>
        <v>-0.0929262970676952</v>
      </c>
      <c r="F91">
        <f t="shared" si="17"/>
        <v>8217.51398123598</v>
      </c>
      <c r="G91">
        <f t="shared" si="18"/>
        <v>9.01402300693467</v>
      </c>
      <c r="H91">
        <f t="shared" si="19"/>
        <v>-0.0303307544200733</v>
      </c>
      <c r="I91">
        <f t="shared" si="20"/>
        <v>-0.0329270394714817</v>
      </c>
    </row>
    <row r="92" spans="1:9">
      <c r="A92">
        <v>34.413376</v>
      </c>
      <c r="B92">
        <v>3.881855</v>
      </c>
      <c r="C92">
        <f t="shared" si="14"/>
        <v>1.0858435702178</v>
      </c>
      <c r="D92">
        <f t="shared" si="15"/>
        <v>-0.0858435702178049</v>
      </c>
      <c r="E92">
        <f t="shared" si="16"/>
        <v>-0.0932126887655441</v>
      </c>
      <c r="F92">
        <f t="shared" si="17"/>
        <v>8312.61390237774</v>
      </c>
      <c r="G92">
        <f t="shared" si="18"/>
        <v>9.02552938741191</v>
      </c>
      <c r="H92">
        <f t="shared" si="19"/>
        <v>-0.0337969569690306</v>
      </c>
      <c r="I92">
        <f t="shared" si="20"/>
        <v>-0.0366982084177497</v>
      </c>
    </row>
    <row r="93" spans="1:9">
      <c r="A93">
        <v>34.767712</v>
      </c>
      <c r="B93">
        <v>3.881455</v>
      </c>
      <c r="C93">
        <f t="shared" si="14"/>
        <v>1.08573168107509</v>
      </c>
      <c r="D93">
        <f t="shared" si="15"/>
        <v>-0.0857316810750917</v>
      </c>
      <c r="E93">
        <f t="shared" si="16"/>
        <v>-0.0930816022150529</v>
      </c>
      <c r="F93">
        <f t="shared" si="17"/>
        <v>8398.20441112971</v>
      </c>
      <c r="G93">
        <f t="shared" si="18"/>
        <v>9.03577320140156</v>
      </c>
      <c r="H93">
        <f t="shared" si="19"/>
        <v>-0.030377820945424</v>
      </c>
      <c r="I93">
        <f t="shared" si="20"/>
        <v>-0.0329821626024733</v>
      </c>
    </row>
    <row r="94" spans="1:9">
      <c r="A94">
        <v>35.161411</v>
      </c>
      <c r="B94">
        <v>3.880423</v>
      </c>
      <c r="C94">
        <f t="shared" si="14"/>
        <v>1.08544300708689</v>
      </c>
      <c r="D94">
        <f t="shared" si="15"/>
        <v>-0.0854430070868915</v>
      </c>
      <c r="E94">
        <f t="shared" si="16"/>
        <v>-0.092743514546942</v>
      </c>
      <c r="F94">
        <f t="shared" si="17"/>
        <v>8493.30312451233</v>
      </c>
      <c r="G94">
        <f t="shared" si="18"/>
        <v>9.0470332642431</v>
      </c>
      <c r="H94">
        <f t="shared" si="19"/>
        <v>-0.0336388264471019</v>
      </c>
      <c r="I94">
        <f t="shared" si="20"/>
        <v>-0.0365130289336163</v>
      </c>
    </row>
    <row r="95" spans="1:9">
      <c r="A95">
        <v>35.515743</v>
      </c>
      <c r="B95">
        <v>3.879745</v>
      </c>
      <c r="C95">
        <f t="shared" si="14"/>
        <v>1.08525335498999</v>
      </c>
      <c r="D95">
        <f t="shared" si="15"/>
        <v>-0.0852533549899925</v>
      </c>
      <c r="E95">
        <f t="shared" si="16"/>
        <v>-0.0925214895270422</v>
      </c>
      <c r="F95">
        <f t="shared" si="17"/>
        <v>8578.89266705698</v>
      </c>
      <c r="G95">
        <f t="shared" si="18"/>
        <v>9.05706012436951</v>
      </c>
      <c r="H95">
        <f t="shared" si="19"/>
        <v>-0.030207991780314</v>
      </c>
      <c r="I95">
        <f t="shared" si="20"/>
        <v>-0.0327833244270959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lamianr619</vt:lpstr>
      <vt:lpstr>laminar650</vt:lpstr>
      <vt:lpstr>lamianr680</vt:lpstr>
      <vt:lpstr>lamianr711</vt:lpstr>
      <vt:lpstr>lamianr742</vt:lpstr>
      <vt:lpstr>turbulent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lakhi</dc:creator>
  <cp:lastModifiedBy>lakhi</cp:lastModifiedBy>
  <dcterms:created xsi:type="dcterms:W3CDTF">2021-09-16T06:04:00Z</dcterms:created>
  <dcterms:modified xsi:type="dcterms:W3CDTF">2021-09-19T11:53:06Z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108126589FB2496382DC7FDD81254B90</vt:lpwstr>
  </property>
  <property fmtid="{D5CDD505-2E9C-101B-9397-08002B2CF9AE}" pid="3" name="KSOProductBuildVer">
    <vt:lpwstr>1033-11.2.0.10265</vt:lpwstr>
  </property>
  <property fmtid="{D5CDD505-2E9C-101B-9397-08002B2CF9AE}" pid="4" name="KSOReadingLayout">
    <vt:bool>false</vt:bool>
  </property>
</Properties>
</file>