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3K_Battery_manager. " sheetId="1" state="visible" r:id="rId2"/>
  </sheets>
  <definedNames>
    <definedName function="false" hidden="false" name="BoardQty" vbProcedure="false">'F3K_Battery_manager. '!$I$1</definedName>
    <definedName function="false" hidden="false" name="digikey_part_data" vbProcedure="false">'F3K_Battery_manager. '!$J$5:$N$39</definedName>
    <definedName function="false" hidden="false" name="farnell_part_data" vbProcedure="false">'F3K_Battery_manager. '!$O$5:$S$39</definedName>
    <definedName function="false" hidden="false" name="global_part_data" vbProcedure="false">'F3K_Battery_manager. '!$A$5:$I$39</definedName>
    <definedName function="false" hidden="false" name="mouser_part_data" vbProcedure="false">'F3K_Battery_manager. '!$T$5:$X$39</definedName>
    <definedName function="false" hidden="false" name="newark_part_data" vbProcedure="false">'F3K_Battery_manager. '!$Y$5:$AC$39</definedName>
    <definedName function="false" hidden="false" name="rs_part_data" vbProcedure="false">'F3K_Battery_manager. '!$AD$5:$AH$39</definedName>
    <definedName function="false" hidden="false" name="tme_part_data" vbProcedure="false">'F3K_Battery_manager. '!$AI$5:$AM$39</definedName>
    <definedName function="false" hidden="false" name="TotalCost" vbProcedure="false">'F3K_Battery_manager.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4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$3.39      $3.39
    10   $3.11     $31.08
   100   $2.03    $203.40
   500   $1.81    $904.00
  1000   $1.70   $1695.00
  2500   $1.64   $4096.25</t>
        </r>
      </text>
    </comment>
    <comment ref="L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$3.28      $3.28
    10   $2.95     $29.50
    25   $2.62     $65.56
    50   $2.29    $114.73
   100   $2.21    $221.27
   250   $2.13    $532.68
   500   $2.05   $1024.38
  1000   $2.01   $2007.78
  3000   $1.86   $5587.50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  10   $0.08      $0.81
   100   $0.04      $3.80
   500   $0.03     $13.32
  1000   $0.02     $22.05
  2500   $0.02     $51.30
  5000   $0.02     $93.90
 10000   $0.02    $159.40
 20000   $0.02    $303.60
 30000   $0.01    $432.60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10   $0.27      $2.65
   100   $0.16     $15.87
   500   $0.12     $59.51
  1000   $0.10    $100.51
  4000   $0.08    $312.80</t>
        </r>
      </text>
    </comment>
    <comment ref="L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$0.82      $0.82
    10   $0.58      $5.81
   100   $0.38     $38.24
   500   $0.28    $141.65
  1000   $0.24    $240.80
  3000   $0.20    $591.18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$0.39      $3.86
    25   $0.30      $7.40
   100   $0.19     $19.31
   250   $0.14     $35.39
   500   $0.12     $60.06
  1000   $0.10     $98.67
  4000   $0.08    $312.00
  8000   $0.07    $561.60
 12000   $0.06    $748.80
 28000   $0.06   $1638.00
100000   $0.05   $5070.00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$4.76      $4.76
    10   $4.25     $42.50
    25   $3.82     $95.62
   100   $3.48    $348.49
   250   $3.00    $748.79
   500   $2.69   $1343.77
   750   $2.43   $1821.38
  1000   $2.07   $2069.76
  1250   $2.27   $2833.25
  3000   $1.87   $5617.92</t>
        </r>
      </text>
    </comment>
    <comment ref="L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$1.45      $1.45
    10   $1.35     $13.46
   100   $0.97     $97.29
   500   $0.75    $372.60
  1000   $0.66    $662.40
  3000   $0.56   $1674.00
  6000   $0.54   $3240.00
 15000   $0.52   $7830.00</t>
        </r>
      </text>
    </comment>
    <comment ref="L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$0.47      $0.47
    10   $0.40      $3.99
   100   $0.30     $29.91
   250   $0.29     $72.22
   500   $0.22    $109.67
   750   $0.21    $158.32
  1000   $0.17    $169.50
  1250   $0.19    $236.09
  3000   $0.16    $479.16
  6000   $0.15    $900.24
 15000   $0.14   $2105.40</t>
        </r>
      </text>
    </comment>
    <comment ref="L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$0.61      $0.61
    10   $0.54      $5.37
   100   $0.41     $41.17
   500   $0.33    $162.74
  1000   $0.26    $260.38
  1500   $0.29    $436.80
  3000   $0.23    $687.30
  6000   $0.21   $1279.80
 15000   $0.21   $3081.00</t>
        </r>
      </text>
    </comment>
    <comment ref="L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$1.17      $1.17
    10   $1.04     $10.42
   100   $0.81     $81.26
   250   $0.85    $212.31
   500   $0.67    $335.63
  1000   $0.53    $529.94
  1250   $0.59    $740.62
  3000   $0.43   $1286.25</t>
        </r>
      </text>
    </comment>
    <comment ref="L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$1.83      $1.83
    10   $1.65     $16.46
   100   $1.32    $132.29
   500   $1.09    $543.45
  1000   $0.90    $900.58
  3000   $0.81   $2442.15
  6000   $0.78   $4703.40</t>
        </r>
      </text>
    </comment>
    <comment ref="L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$2.40      $2.40
    10   $2.15     $21.54
   100   $1.73    $173.10
   250   $1.58    $394.50
   500   $1.24    $618.26
  1000   $1.02   $1024.54
  1250   $1.14   $1430.06
  3000   $0.93   $2778.30
  6000   $0.89   $5350.80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P4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Q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$4.90      $4.90
     5   $3.79     $18.95
    10   $3.30     $33.03
    20   $3.07     $61.32
    40   $2.57    $102.70
   100   $2.08    $208.15
   500   $1.92    $959.73</t>
        </r>
      </text>
    </comment>
    <comment ref="Q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$4.54      $4.54
    10   $3.63     $36.27
    25   $3.46     $86.62
    50   $3.22    $160.79
   100   $2.97    $296.64
   250   $2.82    $704.22
   500   $2.53   $1265.10
  1000   $1.98   $1981.78</t>
        </r>
      </text>
    </comment>
    <comment ref="Q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$1.58      $1.58
     5   $1.58      $7.91
    50   $1.00     $50.23
   250   $0.91    $227.78
   500   $0.68    $342.14
  1500   $0.66    $996.50
  3000   $0.64   $1933.17
 15000   $0.62   $9348.00</t>
        </r>
      </text>
    </comment>
    <comment ref="Q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 5   $0.54      $2.70
    25   $0.51     $12.74
   100   $0.36     $35.77
   250   $0.30     $75.41
   500   $0.22    $110.31
  1000   $0.22    $215.63
  5000   $0.21   $1059.44</t>
        </r>
      </text>
    </comment>
    <comment ref="Q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$0.30      $0.30
    50   $0.30     $14.89
   100   $0.29     $29.17
   250   $0.29     $71.36
   500   $0.28    $139.60
  1000   $0.27    $274.21
  2500   $0.27    $669.94
  5000   $0.26   $1308.72</t>
        </r>
      </text>
    </comment>
    <comment ref="Q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$1.43      $1.43
    25   $1.22     $30.47
    50   $1.10     $54.90
   100   $0.98     $97.59
   250   $0.92    $230.27
   500   $0.81    $406.95
  1000   $0.70    $702.97
  2500   $0.59   $1476.98</t>
        </r>
      </text>
    </comment>
    <comment ref="Q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$1.52      $1.52
    10   $1.43     $14.33
    25   $1.32     $33.03
    50   $1.27     $63.57
   100   $1.15    $114.67
   250   $1.11    $277.32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U4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Y3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Z4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A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$3.39      $3.39
    10   $3.11     $31.10
    25   $2.83     $70.75
    50   $2.38    $119.00
   100   $2.04    $204.00
   500   $1.81    $905.00
  1000   $1.70   $1700.00
  2500   $1.64   $4100.00</t>
        </r>
      </text>
    </comment>
    <comment ref="AA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$3.73      $3.73
    10   $3.36     $33.60
    25   $3.16     $79.00
    50   $2.95    $147.50
   100   $2.75    $275.00
   250   $2.58    $645.00
   500   $2.34   $1170.00
  1000   $1.98   $1980.00</t>
        </r>
      </text>
    </comment>
    <comment ref="AA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$1.44      $1.44
    25   $1.08     $27.00
    50   $1.01     $50.50
   100   $0.94     $93.60
   250   $0.88    $220.50
   500   $0.83    $414.00
  1000   $0.76    $756.00</t>
        </r>
      </text>
    </comment>
    <comment ref="AA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$0.44      $0.44
     5   $0.44      $2.20
    10   $0.36      $3.65
    25   $0.32      $7.92
    50   $0.27     $13.50
   100   $0.22     $22.20</t>
        </r>
      </text>
    </comment>
    <comment ref="AA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$0.68      $0.68
    10   $0.56      $5.65
    25   $0.50     $12.45
    50   $0.43     $21.55
   100   $0.36     $36.40</t>
        </r>
      </text>
    </comment>
    <comment ref="AA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$1.30      $1.30
    10   $1.11     $11.10
   100   $0.85     $85.00</t>
        </r>
      </text>
    </comment>
    <comment ref="AA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$1.70      $1.70
   100   $1.37    $137.00
   250   $1.24    $310.00
   500   $1.14    $570.00
  1000   $1.05   $1050.00</t>
        </r>
      </text>
    </comment>
    <comment ref="AA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$1.45      $1.45
   500   $1.45    $725.00
  1000   $1.36   $1360.00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E4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J4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<sst xmlns="http://schemas.openxmlformats.org/spreadsheetml/2006/main" count="172" uniqueCount="141">
  <si>
    <t xml:space="preserve">Proj:</t>
  </si>
  <si>
    <t xml:space="preserve">None</t>
  </si>
  <si>
    <t xml:space="preserve">Board Qty:</t>
  </si>
  <si>
    <t xml:space="preserve">Co.:</t>
  </si>
  <si>
    <t xml:space="preserve">Total Cost:</t>
  </si>
  <si>
    <t xml:space="preserve">Prj date:</t>
  </si>
  <si>
    <t xml:space="preserve">Unit Cost:</t>
  </si>
  <si>
    <t xml:space="preserve">$ date:</t>
  </si>
  <si>
    <t xml:space="preserve">2018-03-20 23:28:45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</si>
  <si>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</si>
  <si>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</si>
  <si>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</si>
  <si>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</si>
  <si>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</si>
  <si>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</si>
  <si>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</si>
  <si>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</si>
  <si>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</si>
  <si>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</si>
  <si>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</si>
  <si>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</si>
  <si>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</si>
  <si>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</si>
  <si>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</si>
  <si>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</si>
  <si>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</si>
  <si>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</si>
  <si>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</si>
  <si>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AE1</t>
  </si>
  <si>
    <t xml:space="preserve">Wireless antenna</t>
  </si>
  <si>
    <t xml:space="preserve">IWAS3827ECEB100J50</t>
  </si>
  <si>
    <t xml:space="preserve">541-1695-ND</t>
  </si>
  <si>
    <t xml:space="preserve">2419061</t>
  </si>
  <si>
    <t xml:space="preserve">73W9970</t>
  </si>
  <si>
    <t xml:space="preserve">BZ1</t>
  </si>
  <si>
    <t xml:space="preserve">Buzzer</t>
  </si>
  <si>
    <t xml:space="preserve">ST-0402T</t>
  </si>
  <si>
    <t xml:space="preserve">433-1110-1-ND</t>
  </si>
  <si>
    <t xml:space="preserve">C1</t>
  </si>
  <si>
    <t xml:space="preserve">2u2 6V3</t>
  </si>
  <si>
    <t xml:space="preserve">Capacitors_SMD:C_0402</t>
  </si>
  <si>
    <t xml:space="preserve">GRM155D80J225KE95D</t>
  </si>
  <si>
    <t xml:space="preserve">490-10449-1-ND</t>
  </si>
  <si>
    <t xml:space="preserve">C10,C11</t>
  </si>
  <si>
    <t xml:space="preserve">470nF 25V</t>
  </si>
  <si>
    <t xml:space="preserve">C15</t>
  </si>
  <si>
    <t xml:space="preserve">15uF 4V</t>
  </si>
  <si>
    <t xml:space="preserve">Capacitors_SMD:C_0603</t>
  </si>
  <si>
    <t xml:space="preserve">C1608X5R0G156M080AA</t>
  </si>
  <si>
    <t xml:space="preserve">445-8029-1-ND</t>
  </si>
  <si>
    <t xml:space="preserve">C16</t>
  </si>
  <si>
    <t xml:space="preserve">10nF</t>
  </si>
  <si>
    <t xml:space="preserve">C17</t>
  </si>
  <si>
    <t xml:space="preserve">10pF</t>
  </si>
  <si>
    <t xml:space="preserve">C18</t>
  </si>
  <si>
    <t xml:space="preserve">33uF 4V</t>
  </si>
  <si>
    <t xml:space="preserve">GRM21BR60G336ME15L</t>
  </si>
  <si>
    <t xml:space="preserve">490-16621-1-ND</t>
  </si>
  <si>
    <t xml:space="preserve">C2-C7,C14</t>
  </si>
  <si>
    <t xml:space="preserve">C8,C13</t>
  </si>
  <si>
    <t xml:space="preserve">10nF 10V</t>
  </si>
  <si>
    <t xml:space="preserve">C9,C12</t>
  </si>
  <si>
    <t xml:space="preserve">22nF 25V</t>
  </si>
  <si>
    <t xml:space="preserve">D1</t>
  </si>
  <si>
    <t xml:space="preserve">LED 0603</t>
  </si>
  <si>
    <t xml:space="preserve">Diodes_SMD:D_0603</t>
  </si>
  <si>
    <t xml:space="preserve">QBLP617-R</t>
  </si>
  <si>
    <t xml:space="preserve">1516-1081-1-ND</t>
  </si>
  <si>
    <t xml:space="preserve">IC1</t>
  </si>
  <si>
    <t xml:space="preserve">BQ51050B</t>
  </si>
  <si>
    <t xml:space="preserve">lakotamm-miscellaneous:bq5105x_PVQFN_N20</t>
  </si>
  <si>
    <t xml:space="preserve">BQ51050BRHLR</t>
  </si>
  <si>
    <t xml:space="preserve">296-35502-1-ND</t>
  </si>
  <si>
    <t xml:space="preserve">2542822</t>
  </si>
  <si>
    <t xml:space="preserve">33AC4935</t>
  </si>
  <si>
    <t xml:space="preserve">J1</t>
  </si>
  <si>
    <t xml:space="preserve">Coil 1</t>
  </si>
  <si>
    <t xml:space="preserve">J2</t>
  </si>
  <si>
    <t xml:space="preserve">Coil 2</t>
  </si>
  <si>
    <t xml:space="preserve">J3</t>
  </si>
  <si>
    <t xml:space="preserve">BATT +</t>
  </si>
  <si>
    <t xml:space="preserve">J4</t>
  </si>
  <si>
    <t xml:space="preserve">BATT -</t>
  </si>
  <si>
    <t xml:space="preserve">J5</t>
  </si>
  <si>
    <t xml:space="preserve">DEBUG</t>
  </si>
  <si>
    <t xml:space="preserve">J6</t>
  </si>
  <si>
    <t xml:space="preserve">Serial</t>
  </si>
  <si>
    <t xml:space="preserve">J7</t>
  </si>
  <si>
    <t xml:space="preserve">Receiver</t>
  </si>
  <si>
    <t xml:space="preserve">L1</t>
  </si>
  <si>
    <t xml:space="preserve">1.2 uH 18mOhm</t>
  </si>
  <si>
    <t xml:space="preserve">IHLP1212BZER1R0M11</t>
  </si>
  <si>
    <t xml:space="preserve">541-1319-1-ND</t>
  </si>
  <si>
    <t xml:space="preserve">1845532</t>
  </si>
  <si>
    <t xml:space="preserve">70R1509</t>
  </si>
  <si>
    <t xml:space="preserve">Q1,Q2</t>
  </si>
  <si>
    <t xml:space="preserve">CSD13385F5</t>
  </si>
  <si>
    <t xml:space="preserve">296-47751-1-ND</t>
  </si>
  <si>
    <t xml:space="preserve">2677134</t>
  </si>
  <si>
    <t xml:space="preserve">03AC9569</t>
  </si>
  <si>
    <t xml:space="preserve">R1</t>
  </si>
  <si>
    <t xml:space="preserve">680R</t>
  </si>
  <si>
    <t xml:space="preserve">R2</t>
  </si>
  <si>
    <t xml:space="preserve">12k</t>
  </si>
  <si>
    <t xml:space="preserve">R3</t>
  </si>
  <si>
    <t xml:space="preserve">NM</t>
  </si>
  <si>
    <t xml:space="preserve">R4</t>
  </si>
  <si>
    <t xml:space="preserve">10k</t>
  </si>
  <si>
    <t xml:space="preserve">R5</t>
  </si>
  <si>
    <t xml:space="preserve">1k2</t>
  </si>
  <si>
    <t xml:space="preserve">R6,R9,R11-R13</t>
  </si>
  <si>
    <t xml:space="preserve">R</t>
  </si>
  <si>
    <t xml:space="preserve">R7,R8,R10</t>
  </si>
  <si>
    <t xml:space="preserve">1M</t>
  </si>
  <si>
    <t xml:space="preserve">U1</t>
  </si>
  <si>
    <t xml:space="preserve">DRV5032</t>
  </si>
  <si>
    <t xml:space="preserve">lakotamm-sensor:X2SON_4_1.10x1.40mm</t>
  </si>
  <si>
    <t xml:space="preserve">DRV5032FD</t>
  </si>
  <si>
    <t xml:space="preserve">296-47767-1-ND</t>
  </si>
  <si>
    <t xml:space="preserve">2773565</t>
  </si>
  <si>
    <t xml:space="preserve">27AC3952</t>
  </si>
  <si>
    <t xml:space="preserve">U2</t>
  </si>
  <si>
    <t xml:space="preserve">TPS70925</t>
  </si>
  <si>
    <t xml:space="preserve">lakotamm-miscellaneous:WSON-6_2x2mm_Pitch0.65mm</t>
  </si>
  <si>
    <t xml:space="preserve">TPS70925DBV</t>
  </si>
  <si>
    <t xml:space="preserve">296-40923-1-ND</t>
  </si>
  <si>
    <t xml:space="preserve">2314372</t>
  </si>
  <si>
    <t xml:space="preserve">87W8265</t>
  </si>
  <si>
    <t xml:space="preserve">U3</t>
  </si>
  <si>
    <t xml:space="preserve">STM32L011F4Ux</t>
  </si>
  <si>
    <t xml:space="preserve">Housings_DFN_QFN:ST_UFQFPN-20_3x3mm_Pitch0.5mm</t>
  </si>
  <si>
    <t xml:space="preserve">STM32L011F4U6TR</t>
  </si>
  <si>
    <t xml:space="preserve">497-17478-1-ND</t>
  </si>
  <si>
    <t xml:space="preserve">2851005</t>
  </si>
  <si>
    <t xml:space="preserve">52AC7539</t>
  </si>
  <si>
    <t xml:space="preserve">U4</t>
  </si>
  <si>
    <t xml:space="preserve">TPS61236P</t>
  </si>
  <si>
    <t xml:space="preserve">TPS61236PRWL</t>
  </si>
  <si>
    <t xml:space="preserve">296-44629-1-ND</t>
  </si>
  <si>
    <t xml:space="preserve">NonStk</t>
  </si>
  <si>
    <t xml:space="preserve">98Y9818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</si>
</sst>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4"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IWAS3827ECEB100J50+" TargetMode="External"/><Relationship Id="rId3" Type="http://schemas.openxmlformats.org/officeDocument/2006/relationships/hyperlink" Target="http://it.farnell.com/webapp/wcs/stores/servlet/Search?catalogId=15001&amp;langId=-4&amp;storeId=10165&amp;gs=true&amp;st=IWAS3827ECEB100J50+" TargetMode="External"/><Relationship Id="rId4" Type="http://schemas.openxmlformats.org/officeDocument/2006/relationships/hyperlink" Target="http://www.newark.com/vishay/iwas3827eceb100j50/product-range-iwas-3827ec-50-series/dp/73W9970?st=IWAS3827ECEB100J50%20" TargetMode="External"/><Relationship Id="rId5" Type="http://schemas.openxmlformats.org/officeDocument/2006/relationships/hyperlink" Target="http://www.digikey.com/product-detail/en/soberton-inc/ST-0402T/433-1110-1-ND/5322067" TargetMode="External"/><Relationship Id="rId6" Type="http://schemas.openxmlformats.org/officeDocument/2006/relationships/hyperlink" Target="http://www.digikey.com/product-detail/en/murata-electronics-north-america/GRM155D80J225KE95D/490-10449-1-ND/5026359" TargetMode="External"/><Relationship Id="rId7" Type="http://schemas.openxmlformats.org/officeDocument/2006/relationships/hyperlink" Target="http://www.digikey.com/product-detail/en/tdk-corporation/C1608X5R0G156M080AA/445-8029-1-ND/2792155" TargetMode="External"/><Relationship Id="rId8" Type="http://schemas.openxmlformats.org/officeDocument/2006/relationships/hyperlink" Target="http://www.digikey.com/product-detail/en/murata-electronics-north-america/GRM21BR60G336ME15L/490-16621-1-ND/7595545" TargetMode="External"/><Relationship Id="rId9" Type="http://schemas.openxmlformats.org/officeDocument/2006/relationships/hyperlink" Target="http://www.digikey.com/product-detail/en/qt-brightek-qtb/QBLP617-R/1516-1081-1-ND/4814808" TargetMode="External"/><Relationship Id="rId10" Type="http://schemas.openxmlformats.org/officeDocument/2006/relationships/hyperlink" Target="http://www.digikey.com/product-detail/en/texas-instruments/BQ51050BRHLT/296-35502-1-ND/3768429" TargetMode="External"/><Relationship Id="rId11" Type="http://schemas.openxmlformats.org/officeDocument/2006/relationships/hyperlink" Target="http://it.farnell.com/webapp/wcs/stores/servlet/Search?catalogId=15001&amp;langId=-4&amp;storeId=10165&amp;gs=true&amp;st=BQ51050BRHLR+" TargetMode="External"/><Relationship Id="rId12" Type="http://schemas.openxmlformats.org/officeDocument/2006/relationships/hyperlink" Target="http://www.newark.com/webapp/wcs/stores/servlet/Search?catalogId=15003&amp;langId=-1&amp;storeId=10194&amp;gs=true&amp;st=BQ51050BRHLR+" TargetMode="External"/><Relationship Id="rId13" Type="http://schemas.openxmlformats.org/officeDocument/2006/relationships/hyperlink" Target="http://www.digikey.com/product-detail/en/vishay-dale/IHLP1212BZER1R0M11/541-1319-1-ND/2273376" TargetMode="External"/><Relationship Id="rId14" Type="http://schemas.openxmlformats.org/officeDocument/2006/relationships/hyperlink" Target="http://it.farnell.com/vishay/ihlp1212bzer1r0m11/inductor-1uh-4-5a-20/dp/1845532?st=IHLP1212BZER1R0M11%20" TargetMode="External"/><Relationship Id="rId15" Type="http://schemas.openxmlformats.org/officeDocument/2006/relationships/hyperlink" Target="http://www.newark.com/vishay/ihlp1212bzer1r0m11/inductor-shielded-1uh-4-5a-smd/dp/70R1509?st=IHLP1212BZER1R0M11%20" TargetMode="External"/><Relationship Id="rId16" Type="http://schemas.openxmlformats.org/officeDocument/2006/relationships/hyperlink" Target="http://www.digikey.com/product-detail/en/texas-instruments/CSD13385F5/296-47751-1-ND/8133100" TargetMode="External"/><Relationship Id="rId17" Type="http://schemas.openxmlformats.org/officeDocument/2006/relationships/hyperlink" Target="http://it.farnell.com/texas-instruments/csd13385f5t/mosfet-ca-n-12v-7-1a-picostar/dp/2677134?st=CSD13385F5%20" TargetMode="External"/><Relationship Id="rId18" Type="http://schemas.openxmlformats.org/officeDocument/2006/relationships/hyperlink" Target="http://www.newark.com/webapp/wcs/stores/servlet/Search?catalogId=15003&amp;langId=-1&amp;storeId=10194&amp;gs=true&amp;st=CSD13385F5+" TargetMode="External"/><Relationship Id="rId19" Type="http://schemas.openxmlformats.org/officeDocument/2006/relationships/hyperlink" Target="http://www.digikey.com/product-detail/en/texas-instruments/DRV5032FDDMRR/296-47767-1-ND/8133116" TargetMode="External"/><Relationship Id="rId20" Type="http://schemas.openxmlformats.org/officeDocument/2006/relationships/hyperlink" Target="http://it.farnell.com/texas-instruments/drv5032fddmrt/sensore-effetto-hall-unipolare/dp/2773565?st=DRV5032FD%20" TargetMode="External"/><Relationship Id="rId21" Type="http://schemas.openxmlformats.org/officeDocument/2006/relationships/hyperlink" Target="http://www.newark.com/webapp/wcs/stores/servlet/Search?catalogId=15003&amp;langId=-1&amp;storeId=10194&amp;gs=true&amp;st=DRV5032FD+" TargetMode="External"/><Relationship Id="rId22" Type="http://schemas.openxmlformats.org/officeDocument/2006/relationships/hyperlink" Target="http://www.digikey.com/product-detail/en/texas-instruments/TPS70925DBVR/296-40923-1-ND/5178800" TargetMode="External"/><Relationship Id="rId23" Type="http://schemas.openxmlformats.org/officeDocument/2006/relationships/hyperlink" Target="http://it.farnell.com/webapp/wcs/stores/servlet/Search?catalogId=15001&amp;langId=-4&amp;storeId=10165&amp;gs=true&amp;st=TPS70925DBV+" TargetMode="External"/><Relationship Id="rId24" Type="http://schemas.openxmlformats.org/officeDocument/2006/relationships/hyperlink" Target="http://www.newark.com/webapp/wcs/stores/servlet/Search?catalogId=15003&amp;langId=-1&amp;storeId=10194&amp;gs=true&amp;st=TPS70925DBV+" TargetMode="External"/><Relationship Id="rId25" Type="http://schemas.openxmlformats.org/officeDocument/2006/relationships/hyperlink" Target="http://www.digikey.com/product-detail/en/stmicroelectronics/STM32L011F4U6TR/497-17478-1-ND/7804397" TargetMode="External"/><Relationship Id="rId26" Type="http://schemas.openxmlformats.org/officeDocument/2006/relationships/hyperlink" Target="http://it.farnell.com/webapp/wcs/stores/servlet/Search?catalogId=15001&amp;langId=-4&amp;storeId=10165&amp;gs=true&amp;st=STM32L011F4U6TR+" TargetMode="External"/><Relationship Id="rId27" Type="http://schemas.openxmlformats.org/officeDocument/2006/relationships/hyperlink" Target="http://www.newark.com/webapp/wcs/stores/servlet/Search?catalogId=15003&amp;langId=-1&amp;storeId=10194&amp;gs=true&amp;st=STM32L011F4U6TR+" TargetMode="External"/><Relationship Id="rId28" Type="http://schemas.openxmlformats.org/officeDocument/2006/relationships/hyperlink" Target="http://www.digikey.com/product-detail/en/texas-instruments/TPS61236PRWLT/296-44629-1-ND/6163794" TargetMode="External"/><Relationship Id="rId29" Type="http://schemas.openxmlformats.org/officeDocument/2006/relationships/hyperlink" Target="http://www.newark.com/texas-instruments/tps61236prwlt/pb-free-version-of-tps61236/dp/98Y9818?st=TPS61236PRWL%20" TargetMode="External"/><Relationship Id="rId3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5" zeroHeight="false" outlineLevelRow="0" outlineLevelCol="2"/>
  <cols>
    <col collapsed="false" customWidth="true" hidden="false" outlineLevel="0" max="8" min="1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1" max="15" min="15" style="0" width="9.14"/>
    <col collapsed="false" customWidth="true" hidden="false" outlineLevel="2" max="17" min="16" style="0" width="9.14"/>
    <col collapsed="false" customWidth="true" hidden="false" outlineLevel="0" max="18" min="18" style="0" width="15.71"/>
    <col collapsed="false" customWidth="true" hidden="false" outlineLevel="2" max="19" min="19" style="0" width="15.71"/>
    <col collapsed="false" customWidth="true" hidden="false" outlineLevel="1" max="20" min="20" style="0" width="9.14"/>
    <col collapsed="false" customWidth="true" hidden="false" outlineLevel="2" max="22" min="21" style="0" width="9.14"/>
    <col collapsed="false" customWidth="true" hidden="false" outlineLevel="0" max="23" min="23" style="0" width="15.71"/>
    <col collapsed="false" customWidth="true" hidden="false" outlineLevel="2" max="24" min="24" style="0" width="15.71"/>
    <col collapsed="false" customWidth="true" hidden="false" outlineLevel="1" max="25" min="25" style="0" width="9.14"/>
    <col collapsed="false" customWidth="true" hidden="false" outlineLevel="2" max="27" min="26" style="0" width="9.14"/>
    <col collapsed="false" customWidth="true" hidden="false" outlineLevel="0" max="28" min="28" style="0" width="15.71"/>
    <col collapsed="false" customWidth="true" hidden="false" outlineLevel="2" max="29" min="29" style="0" width="15.71"/>
    <col collapsed="false" customWidth="true" hidden="false" outlineLevel="1" max="30" min="30" style="0" width="9.14"/>
    <col collapsed="false" customWidth="true" hidden="false" outlineLevel="2" max="32" min="31" style="0" width="9.14"/>
    <col collapsed="false" customWidth="true" hidden="false" outlineLevel="0" max="33" min="33" style="0" width="15.71"/>
    <col collapsed="false" customWidth="true" hidden="false" outlineLevel="2" max="34" min="34" style="0" width="15.71"/>
    <col collapsed="false" customWidth="true" hidden="false" outlineLevel="1" max="35" min="35" style="0" width="9.14"/>
    <col collapsed="false" customWidth="true" hidden="false" outlineLevel="2" max="37" min="36" style="0" width="9.14"/>
    <col collapsed="false" customWidth="true" hidden="false" outlineLevel="0" max="38" min="38" style="0" width="15.71"/>
    <col collapsed="false" customWidth="true" hidden="false" outlineLevel="2" max="39" min="39" style="0" width="15.71"/>
    <col collapsed="false" customWidth="true" hidden="false" outlineLevel="0" max="1025" min="40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5</v>
      </c>
    </row>
    <row r="2" customFormat="false" ht="15" hidden="false" customHeight="false" outlineLevel="0" collapsed="false">
      <c r="A2" s="1" t="s">
        <v>3</v>
      </c>
      <c r="B2" s="2" t="s">
        <v>1</v>
      </c>
      <c r="H2" s="1" t="s">
        <v>4</v>
      </c>
      <c r="I2" s="4" t="n">
        <f aca="false">SUM(I7:I39)</f>
        <v>94.323648</v>
      </c>
      <c r="M2" s="4" t="n">
        <f aca="false">SUM(M7:M39)</f>
        <v>107.69</v>
      </c>
      <c r="R2" s="4" t="n">
        <f aca="false">SUM(R7:R39)</f>
        <v>71.244224</v>
      </c>
      <c r="W2" s="4" t="n">
        <f aca="false">SUM(W7:W39)</f>
        <v>0</v>
      </c>
      <c r="AB2" s="4" t="n">
        <f aca="false">SUM(AB7:AB39)</f>
        <v>72.1</v>
      </c>
      <c r="AG2" s="4" t="n">
        <f aca="false">SUM(AG7:AG39)</f>
        <v>0</v>
      </c>
      <c r="AL2" s="4" t="n">
        <f aca="false">SUM(AL7:AL39)</f>
        <v>0</v>
      </c>
    </row>
    <row r="3" customFormat="false" ht="15" hidden="false" customHeight="false" outlineLevel="0" collapsed="false">
      <c r="A3" s="1" t="s">
        <v>5</v>
      </c>
      <c r="B3" s="2" t="s">
        <v>1</v>
      </c>
      <c r="H3" s="1" t="s">
        <v>6</v>
      </c>
      <c r="I3" s="5" t="n">
        <f aca="false">TotalCost/BoardQty</f>
        <v>18.8647296</v>
      </c>
      <c r="M3" s="6" t="str">
        <f aca="false">(ROWS(M7:M39)-COUNTBLANK(M7:M39))&amp;" of "&amp;ROWS(M7:M39)&amp;" parts found"</f>
        <v>13 of 33 parts found</v>
      </c>
      <c r="R3" s="6" t="str">
        <f aca="false">(ROWS(R7:R39)-COUNTBLANK(R7:R39))&amp;" of "&amp;ROWS(R7:R39)&amp;" parts found"</f>
        <v>7 of 33 parts found</v>
      </c>
      <c r="W3" s="6" t="n">
        <f aca="false">(ROWS(W7:W39)-COUNTBLANK(W7:W39))&amp;" of "&amp;ROWS(W7:W39)&amp;" parts found"</f>
        <v>0</v>
      </c>
      <c r="AB3" s="6" t="str">
        <f aca="false">(ROWS(AB7:AB39)-COUNTBLANK(AB7:AB39))&amp;" of "&amp;ROWS(AB7:AB39)&amp;" parts found"</f>
        <v>8 of 33 parts found</v>
      </c>
      <c r="AG3" s="6" t="n">
        <f aca="false">(ROWS(AG7:AG39)-COUNTBLANK(AG7:AG39))&amp;" of "&amp;ROWS(AG7:AG39)&amp;" parts found"</f>
        <v>0</v>
      </c>
      <c r="AL3" s="6" t="n">
        <f aca="false">(ROWS(AL7:AL39)-COUNTBLANK(AL7:AL39))&amp;" of "&amp;ROWS(AL7:AL39)&amp;" parts found"</f>
        <v>0</v>
      </c>
    </row>
    <row r="4" customFormat="false" ht="15" hidden="false" customHeight="false" outlineLevel="0" collapsed="false">
      <c r="A4" s="1" t="s">
        <v>7</v>
      </c>
      <c r="B4" s="2" t="s">
        <v>8</v>
      </c>
    </row>
    <row r="5" customFormat="false" ht="15" hidden="false" customHeight="false" outlineLevel="0" collapsed="false">
      <c r="A5" s="7" t="s">
        <v>9</v>
      </c>
      <c r="B5" s="7"/>
      <c r="C5" s="7"/>
      <c r="D5" s="7"/>
      <c r="E5" s="7"/>
      <c r="F5" s="7"/>
      <c r="G5" s="7"/>
      <c r="H5" s="7"/>
      <c r="I5" s="7"/>
      <c r="J5" s="8" t="s">
        <v>10</v>
      </c>
      <c r="K5" s="8"/>
      <c r="L5" s="8"/>
      <c r="M5" s="8"/>
      <c r="N5" s="8"/>
      <c r="O5" s="9" t="s">
        <v>11</v>
      </c>
      <c r="P5" s="9"/>
      <c r="Q5" s="9"/>
      <c r="R5" s="9"/>
      <c r="S5" s="9"/>
      <c r="T5" s="10" t="s">
        <v>12</v>
      </c>
      <c r="U5" s="10"/>
      <c r="V5" s="10"/>
      <c r="W5" s="10"/>
      <c r="X5" s="10"/>
      <c r="Y5" s="11" t="s">
        <v>13</v>
      </c>
      <c r="Z5" s="11"/>
      <c r="AA5" s="11"/>
      <c r="AB5" s="11"/>
      <c r="AC5" s="11"/>
      <c r="AD5" s="12" t="s">
        <v>14</v>
      </c>
      <c r="AE5" s="12"/>
      <c r="AF5" s="12"/>
      <c r="AG5" s="12"/>
      <c r="AH5" s="12"/>
      <c r="AI5" s="13" t="s">
        <v>15</v>
      </c>
      <c r="AJ5" s="13"/>
      <c r="AK5" s="13"/>
      <c r="AL5" s="13"/>
      <c r="AM5" s="13"/>
    </row>
    <row r="6" customFormat="false" ht="15" hidden="false" customHeight="false" outlineLevel="0" collapsed="false">
      <c r="A6" s="14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14" t="s">
        <v>23</v>
      </c>
      <c r="M6" s="14" t="s">
        <v>24</v>
      </c>
      <c r="N6" s="14" t="s">
        <v>27</v>
      </c>
      <c r="O6" s="14" t="s">
        <v>25</v>
      </c>
      <c r="P6" s="14" t="s">
        <v>26</v>
      </c>
      <c r="Q6" s="14" t="s">
        <v>23</v>
      </c>
      <c r="R6" s="14" t="s">
        <v>24</v>
      </c>
      <c r="S6" s="14" t="s">
        <v>27</v>
      </c>
      <c r="T6" s="14" t="s">
        <v>25</v>
      </c>
      <c r="U6" s="14" t="s">
        <v>26</v>
      </c>
      <c r="V6" s="14" t="s">
        <v>23</v>
      </c>
      <c r="W6" s="14" t="s">
        <v>24</v>
      </c>
      <c r="X6" s="14" t="s">
        <v>27</v>
      </c>
      <c r="Y6" s="14" t="s">
        <v>25</v>
      </c>
      <c r="Z6" s="14" t="s">
        <v>26</v>
      </c>
      <c r="AA6" s="14" t="s">
        <v>23</v>
      </c>
      <c r="AB6" s="14" t="s">
        <v>24</v>
      </c>
      <c r="AC6" s="14" t="s">
        <v>27</v>
      </c>
      <c r="AD6" s="14" t="s">
        <v>25</v>
      </c>
      <c r="AE6" s="14" t="s">
        <v>26</v>
      </c>
      <c r="AF6" s="14" t="s">
        <v>23</v>
      </c>
      <c r="AG6" s="14" t="s">
        <v>24</v>
      </c>
      <c r="AH6" s="14" t="s">
        <v>27</v>
      </c>
      <c r="AI6" s="14" t="s">
        <v>25</v>
      </c>
      <c r="AJ6" s="14" t="s">
        <v>26</v>
      </c>
      <c r="AK6" s="14" t="s">
        <v>23</v>
      </c>
      <c r="AL6" s="14" t="s">
        <v>24</v>
      </c>
      <c r="AM6" s="14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F7" s="0" t="s">
        <v>30</v>
      </c>
      <c r="G7" s="0" t="n">
        <f aca="false">BoardQty*1</f>
        <v>5</v>
      </c>
      <c r="H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3.39</v>
      </c>
      <c r="I7" s="15" t="n">
        <f aca="false">IFERROR(G7*H7,"")</f>
        <v>16.95</v>
      </c>
      <c r="J7" s="0" t="n">
        <v>3918</v>
      </c>
      <c r="L7" s="15" t="n">
        <f aca="false">IFERROR(LOOKUP(IF(K7="",G7,K7),{0,1,10,100,500,1000,2500},{0,3.39,3.108,2.034,1.808,1.695,1.6385}),"")</f>
        <v>3.39</v>
      </c>
      <c r="M7" s="15" t="n">
        <f aca="false">IFERROR(IF(K7="",G7,K7)*L7,"")</f>
        <v>16.95</v>
      </c>
      <c r="N7" s="16" t="s">
        <v>31</v>
      </c>
      <c r="O7" s="0" t="n">
        <v>778</v>
      </c>
      <c r="Q7" s="15" t="n">
        <f aca="false">IFERROR(LOOKUP(IF(P7="",G7,P7),{0,1,5,10,20,40,100,500},{0,4.898352,3.789056,3.30296,3.066144,2.567584,2.081488,1.919456}),"")</f>
        <v>3.789056</v>
      </c>
      <c r="R7" s="15" t="n">
        <f aca="false">IFERROR(IF(P7="",G7,P7)*Q7,"")</f>
        <v>18.94528</v>
      </c>
      <c r="S7" s="16" t="s">
        <v>32</v>
      </c>
      <c r="Y7" s="0" t="n">
        <v>270</v>
      </c>
      <c r="AA7" s="15" t="n">
        <f aca="false">IFERROR(LOOKUP(IF(Z7="",G7,Z7),{0,1,10,25,50,100,500,1000,2500},{0,3.39,3.11,2.83,2.38,2.04,1.81,1.7,1.64}),"")</f>
        <v>3.39</v>
      </c>
      <c r="AB7" s="15" t="n">
        <f aca="false">IFERROR(IF(Z7="",G7,Z7)*AA7,"")</f>
        <v>16.95</v>
      </c>
      <c r="AC7" s="16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F8" s="0" t="s">
        <v>36</v>
      </c>
      <c r="G8" s="0" t="n">
        <f aca="false">BoardQty*1</f>
        <v>5</v>
      </c>
      <c r="H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3.28</v>
      </c>
      <c r="I8" s="15" t="n">
        <f aca="false">IFERROR(G8*H8,"")</f>
        <v>16.4</v>
      </c>
      <c r="J8" s="0" t="n">
        <v>4218</v>
      </c>
      <c r="L8" s="15" t="n">
        <f aca="false">IFERROR(LOOKUP(IF(K8="",G8,K8),{0,1,10,25,50,100,250,500,1000,3000},{0,3.28,2.95,2.6224,2.2946,2.2127,2.13072,2.04876,2.00778,1.8625}),"")</f>
        <v>3.28</v>
      </c>
      <c r="M8" s="15" t="n">
        <f aca="false">IFERROR(IF(K8="",G8,K8)*L8,"")</f>
        <v>16.4</v>
      </c>
      <c r="N8" s="16" t="s">
        <v>37</v>
      </c>
    </row>
    <row r="9" customFormat="false" ht="15" hidden="false" customHeight="false" outlineLevel="0" collapsed="false">
      <c r="A9" s="0" t="s">
        <v>38</v>
      </c>
      <c r="B9" s="0" t="s">
        <v>39</v>
      </c>
      <c r="D9" s="0" t="s">
        <v>40</v>
      </c>
      <c r="F9" s="0" t="s">
        <v>41</v>
      </c>
      <c r="G9" s="0" t="n">
        <f aca="false">BoardQty*1</f>
        <v>5</v>
      </c>
      <c r="H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0.11</v>
      </c>
      <c r="I9" s="15" t="n">
        <f aca="false">IFERROR(G9*H9,"")</f>
        <v>0.55</v>
      </c>
      <c r="J9" s="0" t="n">
        <v>1338</v>
      </c>
      <c r="L9" s="15" t="n">
        <f aca="false">IFERROR(LOOKUP(IF(K9="",G9,K9),{0,1,10,100,500,1000,2500,5000,10000,20000,30000},{0,0.11,0.081,0.038,0.02664,0.02205,0.02052,0.01878,0.01594,0.01518,0.01442}),"")</f>
        <v>0.11</v>
      </c>
      <c r="M9" s="15" t="n">
        <f aca="false">IFERROR(IF(K9="",G9,K9)*L9,"")</f>
        <v>0.55</v>
      </c>
      <c r="N9" s="16" t="s">
        <v>42</v>
      </c>
    </row>
    <row r="10" customFormat="false" ht="15" hidden="false" customHeight="false" outlineLevel="0" collapsed="false">
      <c r="A10" s="0" t="s">
        <v>43</v>
      </c>
      <c r="B10" s="0" t="s">
        <v>44</v>
      </c>
      <c r="G10" s="0" t="n">
        <f aca="false">BoardQty*2</f>
        <v>10</v>
      </c>
      <c r="H1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0" s="15" t="n">
        <f aca="false">IFERROR(G10*H10,"")</f>
        <v>0</v>
      </c>
    </row>
    <row r="11" customFormat="false" ht="15" hidden="false" customHeight="false" outlineLevel="0" collapsed="false">
      <c r="A11" s="0" t="s">
        <v>45</v>
      </c>
      <c r="B11" s="0" t="s">
        <v>46</v>
      </c>
      <c r="D11" s="0" t="s">
        <v>47</v>
      </c>
      <c r="F11" s="0" t="s">
        <v>48</v>
      </c>
      <c r="G11" s="0" t="n">
        <f aca="false">BoardQty*1</f>
        <v>5</v>
      </c>
      <c r="H1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0.38</v>
      </c>
      <c r="I11" s="15" t="n">
        <f aca="false">IFERROR(G11*H11,"")</f>
        <v>1.9</v>
      </c>
      <c r="J11" s="0" t="n">
        <v>17000</v>
      </c>
      <c r="L11" s="15" t="n">
        <f aca="false">IFERROR(LOOKUP(IF(K11="",G11,K11),{0,1,10,100,500,1000,4000},{0,0.38,0.265,0.1587,0.11902,0.10051,0.0782}),"")</f>
        <v>0.38</v>
      </c>
      <c r="M11" s="15" t="n">
        <f aca="false">IFERROR(IF(K11="",G11,K11)*L11,"")</f>
        <v>1.9</v>
      </c>
      <c r="N11" s="16" t="s">
        <v>49</v>
      </c>
    </row>
    <row r="12" customFormat="false" ht="15" hidden="false" customHeight="false" outlineLevel="0" collapsed="false">
      <c r="A12" s="0" t="s">
        <v>50</v>
      </c>
      <c r="B12" s="0" t="s">
        <v>51</v>
      </c>
      <c r="G12" s="0" t="n">
        <f aca="false">BoardQty*1</f>
        <v>5</v>
      </c>
      <c r="H1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2" s="15" t="n">
        <f aca="false">IFERROR(G12*H12,"")</f>
        <v>0</v>
      </c>
    </row>
    <row r="13" customFormat="false" ht="15" hidden="false" customHeight="false" outlineLevel="0" collapsed="false">
      <c r="A13" s="0" t="s">
        <v>52</v>
      </c>
      <c r="B13" s="0" t="s">
        <v>53</v>
      </c>
      <c r="G13" s="0" t="n">
        <f aca="false">BoardQty*1</f>
        <v>5</v>
      </c>
      <c r="H1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3" s="15" t="n">
        <f aca="false">IFERROR(G13*H13,"")</f>
        <v>0</v>
      </c>
    </row>
    <row r="14" customFormat="false" ht="15" hidden="false" customHeight="false" outlineLevel="0" collapsed="false">
      <c r="A14" s="0" t="s">
        <v>54</v>
      </c>
      <c r="B14" s="0" t="s">
        <v>55</v>
      </c>
      <c r="F14" s="0" t="s">
        <v>56</v>
      </c>
      <c r="G14" s="0" t="n">
        <f aca="false">BoardQty*1</f>
        <v>5</v>
      </c>
      <c r="H1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0.82</v>
      </c>
      <c r="I14" s="15" t="n">
        <f aca="false">IFERROR(G14*H14,"")</f>
        <v>4.1</v>
      </c>
      <c r="J14" s="0" t="n">
        <v>1353</v>
      </c>
      <c r="L14" s="15" t="n">
        <f aca="false">IFERROR(LOOKUP(IF(K14="",G14,K14),{0,1,10,100,500,1000,3000},{0,0.82,0.581,0.3824,0.2833,0.2408,0.19706}),"")</f>
        <v>0.82</v>
      </c>
      <c r="M14" s="15" t="n">
        <f aca="false">IFERROR(IF(K14="",G14,K14)*L14,"")</f>
        <v>4.1</v>
      </c>
      <c r="N14" s="16" t="s">
        <v>57</v>
      </c>
    </row>
    <row r="15" customFormat="false" ht="15" hidden="false" customHeight="false" outlineLevel="0" collapsed="false">
      <c r="A15" s="0" t="s">
        <v>58</v>
      </c>
      <c r="B15" s="0" t="s">
        <v>39</v>
      </c>
      <c r="G15" s="0" t="n">
        <f aca="false">BoardQty*7</f>
        <v>35</v>
      </c>
      <c r="H1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5" s="15" t="n">
        <f aca="false">IFERROR(G15*H15,"")</f>
        <v>0</v>
      </c>
    </row>
    <row r="16" customFormat="false" ht="15" hidden="false" customHeight="false" outlineLevel="0" collapsed="false">
      <c r="A16" s="0" t="s">
        <v>59</v>
      </c>
      <c r="B16" s="0" t="s">
        <v>60</v>
      </c>
      <c r="G16" s="0" t="n">
        <f aca="false">BoardQty*2</f>
        <v>10</v>
      </c>
      <c r="H1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6" s="15" t="n">
        <f aca="false">IFERROR(G16*H16,"")</f>
        <v>0</v>
      </c>
    </row>
    <row r="17" customFormat="false" ht="15" hidden="false" customHeight="false" outlineLevel="0" collapsed="false">
      <c r="A17" s="0" t="s">
        <v>61</v>
      </c>
      <c r="B17" s="0" t="s">
        <v>62</v>
      </c>
      <c r="G17" s="0" t="n">
        <f aca="false">BoardQty*2</f>
        <v>10</v>
      </c>
      <c r="H1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7" s="15" t="n">
        <f aca="false">IFERROR(G17*H17,"")</f>
        <v>0</v>
      </c>
    </row>
    <row r="18" customFormat="false" ht="15" hidden="false" customHeight="false" outlineLevel="0" collapsed="false">
      <c r="A18" s="0" t="s">
        <v>63</v>
      </c>
      <c r="B18" s="0" t="s">
        <v>64</v>
      </c>
      <c r="D18" s="0" t="s">
        <v>65</v>
      </c>
      <c r="F18" s="0" t="s">
        <v>66</v>
      </c>
      <c r="G18" s="0" t="n">
        <f aca="false">BoardQty*1</f>
        <v>5</v>
      </c>
      <c r="H1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0.54</v>
      </c>
      <c r="I18" s="15" t="n">
        <f aca="false">IFERROR(G18*H18,"")</f>
        <v>2.7</v>
      </c>
      <c r="J18" s="0" t="n">
        <v>4754</v>
      </c>
      <c r="L18" s="15" t="n">
        <f aca="false">IFERROR(LOOKUP(IF(K18="",G18,K18),{0,1,10,25,100,250,500,1000,4000,8000,12000,28000,100000},{0,0.54,0.386,0.296,0.1931,0.14156,0.12012,0.09867,0.078,0.0702,0.0624,0.0585,0.0507}),"")</f>
        <v>0.54</v>
      </c>
      <c r="M18" s="15" t="n">
        <f aca="false">IFERROR(IF(K18="",G18,K18)*L18,"")</f>
        <v>2.7</v>
      </c>
      <c r="N18" s="16" t="s">
        <v>67</v>
      </c>
    </row>
    <row r="19" customFormat="false" ht="15" hidden="false" customHeight="false" outlineLevel="0" collapsed="false">
      <c r="A19" s="0" t="s">
        <v>68</v>
      </c>
      <c r="B19" s="0" t="s">
        <v>69</v>
      </c>
      <c r="D19" s="0" t="s">
        <v>70</v>
      </c>
      <c r="F19" s="0" t="s">
        <v>71</v>
      </c>
      <c r="G19" s="0" t="n">
        <f aca="false">BoardQty*1</f>
        <v>5</v>
      </c>
      <c r="H1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3.73</v>
      </c>
      <c r="I19" s="15" t="n">
        <f aca="false">IFERROR(G19*H19,"")</f>
        <v>18.65</v>
      </c>
      <c r="J19" s="0" t="n">
        <v>3701</v>
      </c>
      <c r="L19" s="15" t="n">
        <f aca="false">IFERROR(LOOKUP(IF(K19="",G19,K19),{0,1,10,25,100,250,500,750,1000,1250,3000},{0,4.76,4.25,3.8248,3.4849,2.99516,2.68754,2.42851,2.06976,2.2666,1.87264}),"")</f>
        <v>4.76</v>
      </c>
      <c r="M19" s="15" t="n">
        <f aca="false">IFERROR(IF(K19="",G19,K19)*L19,"")</f>
        <v>23.8</v>
      </c>
      <c r="N19" s="16" t="s">
        <v>72</v>
      </c>
      <c r="O19" s="0" t="n">
        <v>4972</v>
      </c>
      <c r="Q19" s="15" t="n">
        <f aca="false">IFERROR(LOOKUP(IF(P19="",G19,P19),{0,1,10,25,50,100,250,500,1000},{0,4.536896,3.627024,3.464992,3.215712,2.966432,2.816864,2.530192,1.981776}),"")</f>
        <v>4.536896</v>
      </c>
      <c r="R19" s="15" t="n">
        <f aca="false">IFERROR(IF(P19="",G19,P19)*Q19,"")</f>
        <v>22.68448</v>
      </c>
      <c r="S19" s="16" t="s">
        <v>73</v>
      </c>
      <c r="Y19" s="0" t="n">
        <v>5007</v>
      </c>
      <c r="AA19" s="15" t="n">
        <f aca="false">IFERROR(LOOKUP(IF(Z19="",G19,Z19),{0,1,10,25,50,100,250,500,1000},{0,3.73,3.36,3.16,2.95,2.75,2.58,2.34,1.98}),"")</f>
        <v>3.73</v>
      </c>
      <c r="AB19" s="15" t="n">
        <f aca="false">IFERROR(IF(Z19="",G19,Z19)*AA19,"")</f>
        <v>18.65</v>
      </c>
      <c r="AC19" s="16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G20" s="0" t="n">
        <f aca="false">BoardQty*1</f>
        <v>5</v>
      </c>
      <c r="H2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0" s="15" t="n">
        <f aca="false">IFERROR(G20*H20,"")</f>
        <v>0</v>
      </c>
    </row>
    <row r="21" customFormat="false" ht="15" hidden="false" customHeight="false" outlineLevel="0" collapsed="false">
      <c r="A21" s="0" t="s">
        <v>77</v>
      </c>
      <c r="B21" s="0" t="s">
        <v>78</v>
      </c>
      <c r="G21" s="0" t="n">
        <f aca="false">BoardQty*1</f>
        <v>5</v>
      </c>
      <c r="H2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1" s="15" t="n">
        <f aca="false">IFERROR(G21*H21,"")</f>
        <v>0</v>
      </c>
    </row>
    <row r="22" customFormat="false" ht="15" hidden="false" customHeight="false" outlineLevel="0" collapsed="false">
      <c r="A22" s="0" t="s">
        <v>79</v>
      </c>
      <c r="B22" s="0" t="s">
        <v>80</v>
      </c>
      <c r="G22" s="0" t="n">
        <f aca="false">BoardQty*1</f>
        <v>5</v>
      </c>
      <c r="H2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2" s="15" t="n">
        <f aca="false">IFERROR(G22*H22,"")</f>
        <v>0</v>
      </c>
    </row>
    <row r="23" customFormat="false" ht="15" hidden="false" customHeight="false" outlineLevel="0" collapsed="false">
      <c r="A23" s="0" t="s">
        <v>81</v>
      </c>
      <c r="B23" s="0" t="s">
        <v>82</v>
      </c>
      <c r="G23" s="0" t="n">
        <f aca="false">BoardQty*1</f>
        <v>5</v>
      </c>
      <c r="H2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3" s="15" t="n">
        <f aca="false">IFERROR(G23*H23,"")</f>
        <v>0</v>
      </c>
    </row>
    <row r="24" customFormat="false" ht="15" hidden="false" customHeight="false" outlineLevel="0" collapsed="false">
      <c r="A24" s="0" t="s">
        <v>83</v>
      </c>
      <c r="B24" s="0" t="s">
        <v>84</v>
      </c>
      <c r="G24" s="0" t="n">
        <f aca="false">BoardQty*1</f>
        <v>5</v>
      </c>
      <c r="H2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4" s="15" t="n">
        <f aca="false">IFERROR(G24*H24,"")</f>
        <v>0</v>
      </c>
    </row>
    <row r="25" customFormat="false" ht="15" hidden="false" customHeight="false" outlineLevel="0" collapsed="false">
      <c r="A25" s="0" t="s">
        <v>85</v>
      </c>
      <c r="B25" s="0" t="s">
        <v>86</v>
      </c>
      <c r="G25" s="0" t="n">
        <f aca="false">BoardQty*1</f>
        <v>5</v>
      </c>
      <c r="H2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5" s="15" t="n">
        <f aca="false">IFERROR(G25*H25,"")</f>
        <v>0</v>
      </c>
    </row>
    <row r="26" customFormat="false" ht="15" hidden="false" customHeight="false" outlineLevel="0" collapsed="false">
      <c r="A26" s="0" t="s">
        <v>87</v>
      </c>
      <c r="B26" s="0" t="s">
        <v>88</v>
      </c>
      <c r="G26" s="0" t="n">
        <f aca="false">BoardQty*1</f>
        <v>5</v>
      </c>
      <c r="H2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6" s="15" t="n">
        <f aca="false">IFERROR(G26*H26,"")</f>
        <v>0</v>
      </c>
    </row>
    <row r="27" customFormat="false" ht="15" hidden="false" customHeight="false" outlineLevel="0" collapsed="false">
      <c r="A27" s="0" t="s">
        <v>89</v>
      </c>
      <c r="B27" s="0" t="s">
        <v>90</v>
      </c>
      <c r="F27" s="0" t="s">
        <v>91</v>
      </c>
      <c r="G27" s="0" t="n">
        <f aca="false">BoardQty*1</f>
        <v>5</v>
      </c>
      <c r="H2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1.44</v>
      </c>
      <c r="I27" s="15" t="n">
        <f aca="false">IFERROR(G27*H27,"")</f>
        <v>7.2</v>
      </c>
      <c r="J27" s="0" t="n">
        <v>202346</v>
      </c>
      <c r="L27" s="15" t="n">
        <f aca="false">IFERROR(LOOKUP(IF(K27="",G27,K27),{0,1,10,100,500,1000,3000,6000,15000},{0,1.45,1.346,0.9729,0.7452,0.6624,0.558,0.54,0.522}),"")</f>
        <v>1.45</v>
      </c>
      <c r="M27" s="15" t="n">
        <f aca="false">IFERROR(IF(K27="",G27,K27)*L27,"")</f>
        <v>7.25</v>
      </c>
      <c r="N27" s="16" t="s">
        <v>92</v>
      </c>
      <c r="O27" s="0" t="n">
        <v>7809</v>
      </c>
      <c r="Q27" s="15" t="n">
        <f aca="false">IFERROR(LOOKUP(IF(P27="",G27,P27),{0,1,5,50,250,500,1500,3000,15000},{0,1.582928,1.582928,1.0045984,0.9111184,0.6842736,0.6643312,0.6443888,0.6232}),"")</f>
        <v>1.582928</v>
      </c>
      <c r="R27" s="15" t="n">
        <f aca="false">IFERROR(IF(P27="",G27,P27)*Q27,"")</f>
        <v>7.91464</v>
      </c>
      <c r="S27" s="16" t="s">
        <v>93</v>
      </c>
      <c r="Y27" s="0" t="n">
        <v>1914</v>
      </c>
      <c r="AA27" s="15" t="n">
        <f aca="false">IFERROR(LOOKUP(IF(Z27="",G27,Z27),{0,1,25,50,100,250,500,1000},{0,1.44,1.08,1.01,0.936,0.882,0.828,0.756}),"")</f>
        <v>1.44</v>
      </c>
      <c r="AB27" s="15" t="n">
        <f aca="false">IFERROR(IF(Z27="",G27,Z27)*AA27,"")</f>
        <v>7.2</v>
      </c>
      <c r="AC27" s="16" t="s">
        <v>94</v>
      </c>
    </row>
    <row r="28" customFormat="false" ht="15" hidden="false" customHeight="false" outlineLevel="0" collapsed="false">
      <c r="A28" s="0" t="s">
        <v>95</v>
      </c>
      <c r="B28" s="0" t="s">
        <v>96</v>
      </c>
      <c r="F28" s="0" t="s">
        <v>96</v>
      </c>
      <c r="G28" s="0" t="n">
        <f aca="false">BoardQty*2</f>
        <v>10</v>
      </c>
      <c r="H2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0.365</v>
      </c>
      <c r="I28" s="15" t="n">
        <f aca="false">IFERROR(G28*H28,"")</f>
        <v>3.65</v>
      </c>
      <c r="J28" s="0" t="n">
        <v>3000</v>
      </c>
      <c r="L28" s="15" t="n">
        <f aca="false">IFERROR(LOOKUP(IF(K28="",G28,K28),{0,1,10,100,250,500,750,1000,1250,3000,6000,15000},{0,0.47,0.399,0.2991,0.28888,0.21934,0.21109,0.1695,0.18887,0.15972,0.15004,0.14036}),"")</f>
        <v>0.399</v>
      </c>
      <c r="M28" s="15" t="n">
        <f aca="false">IFERROR(IF(K28="",G28,K28)*L28,"")</f>
        <v>3.99</v>
      </c>
      <c r="N28" s="16" t="s">
        <v>97</v>
      </c>
      <c r="O28" s="0" t="n">
        <v>1354</v>
      </c>
      <c r="Q28" s="15" t="n">
        <f aca="false">IFERROR(LOOKUP(IF(P28="",G28,P28),{0,1,5,25,100,250,500,1000,5000},{0,0.5409376,0.5409376,0.5097776,0.3577168,0.3016288,0.2206128,0.2156272,0.211888}),"")</f>
        <v>0.5409376</v>
      </c>
      <c r="R28" s="15" t="n">
        <f aca="false">IFERROR(IF(P28="",G28,P28)*Q28,"")</f>
        <v>5.409376</v>
      </c>
      <c r="S28" s="16" t="s">
        <v>98</v>
      </c>
      <c r="Y28" s="0" t="n">
        <v>1354</v>
      </c>
      <c r="AA28" s="15" t="n">
        <f aca="false">IFERROR(LOOKUP(IF(Z28="",G28,Z28),{0,1,5,10,25,50,100},{0,0.44,0.44,0.365,0.317,0.27,0.222}),"")</f>
        <v>0.365</v>
      </c>
      <c r="AB28" s="15" t="n">
        <f aca="false">IFERROR(IF(Z28="",G28,Z28)*AA28,"")</f>
        <v>3.65</v>
      </c>
      <c r="AC28" s="16" t="s">
        <v>99</v>
      </c>
    </row>
    <row r="29" customFormat="false" ht="15" hidden="false" customHeight="false" outlineLevel="0" collapsed="false">
      <c r="A29" s="0" t="s">
        <v>100</v>
      </c>
      <c r="B29" s="0" t="s">
        <v>101</v>
      </c>
      <c r="G29" s="0" t="n">
        <f aca="false">BoardQty*1</f>
        <v>5</v>
      </c>
      <c r="H2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9" s="15" t="n">
        <f aca="false">IFERROR(G29*H29,"")</f>
        <v>0</v>
      </c>
    </row>
    <row r="30" customFormat="false" ht="15" hidden="false" customHeight="false" outlineLevel="0" collapsed="false">
      <c r="A30" s="0" t="s">
        <v>102</v>
      </c>
      <c r="B30" s="0" t="s">
        <v>103</v>
      </c>
      <c r="G30" s="0" t="n">
        <f aca="false">BoardQty*1</f>
        <v>5</v>
      </c>
      <c r="H3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0" s="15" t="n">
        <f aca="false">IFERROR(G30*H30,"")</f>
        <v>0</v>
      </c>
    </row>
    <row r="31" customFormat="false" ht="15" hidden="false" customHeight="false" outlineLevel="0" collapsed="false">
      <c r="A31" s="0" t="s">
        <v>104</v>
      </c>
      <c r="B31" s="0" t="s">
        <v>105</v>
      </c>
      <c r="G31" s="0" t="n">
        <f aca="false">BoardQty*1</f>
        <v>5</v>
      </c>
      <c r="H3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1" s="15" t="n">
        <f aca="false">IFERROR(G31*H31,"")</f>
        <v>0</v>
      </c>
    </row>
    <row r="32" customFormat="false" ht="15" hidden="false" customHeight="false" outlineLevel="0" collapsed="false">
      <c r="A32" s="0" t="s">
        <v>106</v>
      </c>
      <c r="B32" s="0" t="s">
        <v>107</v>
      </c>
      <c r="G32" s="0" t="n">
        <f aca="false">BoardQty*1</f>
        <v>5</v>
      </c>
      <c r="H3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2" s="15" t="n">
        <f aca="false">IFERROR(G32*H32,"")</f>
        <v>0</v>
      </c>
    </row>
    <row r="33" customFormat="false" ht="15" hidden="false" customHeight="false" outlineLevel="0" collapsed="false">
      <c r="A33" s="0" t="s">
        <v>108</v>
      </c>
      <c r="B33" s="0" t="s">
        <v>109</v>
      </c>
      <c r="G33" s="0" t="n">
        <f aca="false">BoardQty*1</f>
        <v>5</v>
      </c>
      <c r="H3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3" s="15" t="n">
        <f aca="false">IFERROR(G33*H33,"")</f>
        <v>0</v>
      </c>
    </row>
    <row r="34" customFormat="false" ht="15" hidden="false" customHeight="false" outlineLevel="0" collapsed="false">
      <c r="A34" s="0" t="s">
        <v>110</v>
      </c>
      <c r="B34" s="0" t="s">
        <v>111</v>
      </c>
      <c r="G34" s="0" t="n">
        <f aca="false">BoardQty*5</f>
        <v>25</v>
      </c>
      <c r="H3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4" s="15" t="n">
        <f aca="false">IFERROR(G34*H34,"")</f>
        <v>0</v>
      </c>
    </row>
    <row r="35" customFormat="false" ht="15" hidden="false" customHeight="false" outlineLevel="0" collapsed="false">
      <c r="A35" s="0" t="s">
        <v>112</v>
      </c>
      <c r="B35" s="0" t="s">
        <v>113</v>
      </c>
      <c r="G35" s="0" t="n">
        <f aca="false">BoardQty*3</f>
        <v>15</v>
      </c>
      <c r="H3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5" s="15" t="n">
        <f aca="false">IFERROR(G35*H35,"")</f>
        <v>0</v>
      </c>
    </row>
    <row r="36" customFormat="false" ht="15" hidden="false" customHeight="false" outlineLevel="0" collapsed="false">
      <c r="A36" s="0" t="s">
        <v>114</v>
      </c>
      <c r="B36" s="0" t="s">
        <v>115</v>
      </c>
      <c r="D36" s="0" t="s">
        <v>116</v>
      </c>
      <c r="F36" s="0" t="s">
        <v>117</v>
      </c>
      <c r="G36" s="0" t="n">
        <f aca="false">BoardQty*1</f>
        <v>5</v>
      </c>
      <c r="H3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0.3041216</v>
      </c>
      <c r="I36" s="15" t="n">
        <f aca="false">IFERROR(G36*H36,"")</f>
        <v>1.520608</v>
      </c>
      <c r="J36" s="0" t="n">
        <v>2961</v>
      </c>
      <c r="L36" s="15" t="n">
        <f aca="false">IFERROR(LOOKUP(IF(K36="",G36,K36),{0,1,10,100,500,1000,1500,3000,6000,15000},{0,0.61,0.537,0.4117,0.32548,0.26038,0.2912,0.2291,0.2133,0.2054}),"")</f>
        <v>0.61</v>
      </c>
      <c r="M36" s="15" t="n">
        <f aca="false">IFERROR(IF(K36="",G36,K36)*L36,"")</f>
        <v>3.05</v>
      </c>
      <c r="N36" s="16" t="s">
        <v>118</v>
      </c>
      <c r="O36" s="0" t="n">
        <v>1370</v>
      </c>
      <c r="Q36" s="15" t="n">
        <f aca="false">IFERROR(LOOKUP(IF(P36="",G36,P36),{0,1,50,100,250,500,1000,2500,5000},{0,0.3041216,0.2978896,0.2916576,0.2854256,0.2791936,0.274208,0.267976,0.261744}),"")</f>
        <v>0.3041216</v>
      </c>
      <c r="R36" s="15" t="n">
        <f aca="false">IFERROR(IF(P36="",G36,P36)*Q36,"")</f>
        <v>1.520608</v>
      </c>
      <c r="S36" s="16" t="s">
        <v>119</v>
      </c>
      <c r="Y36" s="0" t="n">
        <v>1360</v>
      </c>
      <c r="AA36" s="15" t="n">
        <f aca="false">IFERROR(LOOKUP(IF(Z36="",G36,Z36),{0,1,10,25,50,100},{0,0.68,0.565,0.498,0.431,0.364}),"")</f>
        <v>0.68</v>
      </c>
      <c r="AB36" s="15" t="n">
        <f aca="false">IFERROR(IF(Z36="",G36,Z36)*AA36,"")</f>
        <v>3.4</v>
      </c>
      <c r="AC36" s="16" t="s">
        <v>120</v>
      </c>
    </row>
    <row r="37" customFormat="false" ht="15" hidden="false" customHeight="false" outlineLevel="0" collapsed="false">
      <c r="A37" s="0" t="s">
        <v>121</v>
      </c>
      <c r="B37" s="0" t="s">
        <v>122</v>
      </c>
      <c r="D37" s="0" t="s">
        <v>123</v>
      </c>
      <c r="F37" s="0" t="s">
        <v>124</v>
      </c>
      <c r="G37" s="0" t="n">
        <f aca="false">BoardQty*1</f>
        <v>5</v>
      </c>
      <c r="H3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1.17</v>
      </c>
      <c r="I37" s="15" t="n">
        <f aca="false">IFERROR(G37*H37,"")</f>
        <v>5.85</v>
      </c>
      <c r="J37" s="0" t="n">
        <v>4408</v>
      </c>
      <c r="L37" s="15" t="n">
        <f aca="false">IFERROR(LOOKUP(IF(K37="",G37,K37),{0,1,10,100,250,500,1000,1250,3000},{0,1.17,1.042,0.8126,0.84924,0.67126,0.52994,0.5925,0.42875}),"")</f>
        <v>1.17</v>
      </c>
      <c r="M37" s="15" t="n">
        <f aca="false">IFERROR(IF(K37="",G37,K37)*L37,"")</f>
        <v>5.85</v>
      </c>
      <c r="N37" s="16" t="s">
        <v>125</v>
      </c>
      <c r="O37" s="0" t="n">
        <v>268</v>
      </c>
      <c r="Q37" s="15" t="n">
        <f aca="false">IFERROR(LOOKUP(IF(P37="",G37,P37),{0,1,25,50,100,250,500,1000,2500},{0,1.43336,1.2189792,1.0980784,0.9759312,0.9210896,0.8138992,0.7029696,0.5907936}),"")</f>
        <v>1.43336</v>
      </c>
      <c r="R37" s="15" t="n">
        <f aca="false">IFERROR(IF(P37="",G37,P37)*Q37,"")</f>
        <v>7.1668</v>
      </c>
      <c r="S37" s="16" t="s">
        <v>126</v>
      </c>
      <c r="Y37" s="0" t="n">
        <v>278</v>
      </c>
      <c r="AA37" s="15" t="n">
        <f aca="false">IFERROR(LOOKUP(IF(Z37="",G37,Z37),{0,1,10,100},{0,1.3,1.11,0.85}),"")</f>
        <v>1.3</v>
      </c>
      <c r="AB37" s="15" t="n">
        <f aca="false">IFERROR(IF(Z37="",G37,Z37)*AA37,"")</f>
        <v>6.5</v>
      </c>
      <c r="AC37" s="16" t="s">
        <v>127</v>
      </c>
    </row>
    <row r="38" customFormat="false" ht="15" hidden="false" customHeight="false" outlineLevel="0" collapsed="false">
      <c r="A38" s="0" t="s">
        <v>128</v>
      </c>
      <c r="B38" s="0" t="s">
        <v>129</v>
      </c>
      <c r="D38" s="0" t="s">
        <v>130</v>
      </c>
      <c r="F38" s="0" t="s">
        <v>131</v>
      </c>
      <c r="G38" s="0" t="n">
        <f aca="false">BoardQty*1</f>
        <v>5</v>
      </c>
      <c r="H3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1.520608</v>
      </c>
      <c r="I38" s="15" t="n">
        <f aca="false">IFERROR(G38*H38,"")</f>
        <v>7.60304</v>
      </c>
      <c r="J38" s="0" t="n">
        <v>3738</v>
      </c>
      <c r="L38" s="15" t="n">
        <f aca="false">IFERROR(LOOKUP(IF(K38="",G38,K38),{0,1,10,100,500,1000,3000,6000},{0,1.83,1.646,1.3229,1.0869,0.90058,0.81405,0.7839}),"")</f>
        <v>1.83</v>
      </c>
      <c r="M38" s="15" t="n">
        <f aca="false">IFERROR(IF(K38="",G38,K38)*L38,"")</f>
        <v>9.15</v>
      </c>
      <c r="N38" s="16" t="s">
        <v>132</v>
      </c>
      <c r="O38" s="0" t="n">
        <v>200</v>
      </c>
      <c r="Q38" s="15" t="n">
        <f aca="false">IFERROR(LOOKUP(IF(P38="",G38,P38),{0,1,10,25,50,100,250},{0,1.520608,1.43336,1.321184,1.271328,1.146688,1.109296}),"")</f>
        <v>1.520608</v>
      </c>
      <c r="R38" s="15" t="n">
        <f aca="false">IFERROR(IF(P38="",G38,P38)*Q38,"")</f>
        <v>7.60304</v>
      </c>
      <c r="S38" s="16" t="s">
        <v>133</v>
      </c>
      <c r="Y38" s="0" t="n">
        <v>200</v>
      </c>
      <c r="AA38" s="15" t="n">
        <f aca="false">IFERROR(LOOKUP(IF(Z38="",G38,Z38),{0,1,100,250,500,1000},{0,1.7,1.37,1.24,1.14,1.05}),"")</f>
        <v>1.7</v>
      </c>
      <c r="AB38" s="15" t="n">
        <f aca="false">IFERROR(IF(Z38="",G38,Z38)*AA38,"")</f>
        <v>8.5</v>
      </c>
      <c r="AC38" s="16" t="s">
        <v>134</v>
      </c>
    </row>
    <row r="39" customFormat="false" ht="15" hidden="false" customHeight="false" outlineLevel="0" collapsed="false">
      <c r="A39" s="0" t="s">
        <v>135</v>
      </c>
      <c r="B39" s="0" t="s">
        <v>136</v>
      </c>
      <c r="F39" s="0" t="s">
        <v>137</v>
      </c>
      <c r="G39" s="0" t="n">
        <f aca="false">BoardQty*1</f>
        <v>5</v>
      </c>
      <c r="H3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1.45</v>
      </c>
      <c r="I39" s="15" t="n">
        <f aca="false">IFERROR(G39*H39,"")</f>
        <v>7.25</v>
      </c>
      <c r="J39" s="0" t="n">
        <v>5025</v>
      </c>
      <c r="L39" s="15" t="n">
        <f aca="false">IFERROR(LOOKUP(IF(K39="",G39,K39),{0,1,10,100,250,500,1000,1250,3000,6000},{0,2.4,2.154,1.731,1.578,1.23652,1.02454,1.14405,0.9261,0.8918}),"")</f>
        <v>2.4</v>
      </c>
      <c r="M39" s="15" t="n">
        <f aca="false">IFERROR(IF(K39="",G39,K39)*L39,"")</f>
        <v>12</v>
      </c>
      <c r="N39" s="16" t="s">
        <v>138</v>
      </c>
      <c r="Y39" s="17" t="s">
        <v>139</v>
      </c>
      <c r="AA39" s="15" t="n">
        <f aca="false">IFERROR(LOOKUP(IF(Z39="",G39,Z39),{0,1,500,1000},{0,1.45,1.45,1.36}),"")</f>
        <v>1.45</v>
      </c>
      <c r="AB39" s="15" t="n">
        <f aca="false">IFERROR(IF(Z39="",G39,Z39)*AA39,"")</f>
        <v>7.25</v>
      </c>
      <c r="AC39" s="16" t="s">
        <v>140</v>
      </c>
    </row>
    <row r="41" customFormat="false" ht="15" hidden="false" customHeight="false" outlineLevel="0" collapsed="false">
      <c r="K41" s="6" t="n">
        <f aca="false">IFERROR(IF(OR(K7:K39),COUNTIF(K7:K39,"&gt;0")&amp;" of "&amp;ROWS(K7:K39)&amp;" parts purchased",""),"")</f>
        <v>0</v>
      </c>
      <c r="P41" s="6" t="n">
        <f aca="false">IFERROR(IF(OR(P7:P39),COUNTIF(P7:P39,"&gt;0")&amp;" of "&amp;ROWS(P7:P39)&amp;" parts purchased",""),"")</f>
        <v>0</v>
      </c>
      <c r="U41" s="6" t="n">
        <f aca="false">IFERROR(IF(OR(U7:U39),COUNTIF(U7:U39,"&gt;0")&amp;" of "&amp;ROWS(U7:U39)&amp;" parts purchased",""),"")</f>
        <v>0</v>
      </c>
      <c r="Z41" s="6" t="n">
        <f aca="false">IFERROR(IF(OR(Z7:Z39),COUNTIF(Z7:Z39,"&gt;0")&amp;" of "&amp;ROWS(Z7:Z39)&amp;" parts purchased",""),"")</f>
        <v>0</v>
      </c>
      <c r="AE41" s="6" t="n">
        <f aca="false">IFERROR(IF(OR(AE7:AE39),COUNTIF(AE7:AE39,"&gt;0")&amp;" of "&amp;ROWS(AE7:AE39)&amp;" parts purchased",""),"")</f>
        <v>0</v>
      </c>
      <c r="AJ41" s="6" t="n">
        <f aca="false">IFERROR(IF(OR(AJ7:AJ39),COUNTIF(AJ7:AJ39,"&gt;0")&amp;" of "&amp;ROWS(AJ7:AJ39)&amp;" parts purchased",""),"")</f>
        <v>0</v>
      </c>
    </row>
    <row r="42" customFormat="false" ht="15" hidden="false" customHeight="false" outlineLevel="0" collapsed="false">
      <c r="K42" s="0" t="str">
        <f aca="false" t="array" ref="K42:K42">IFERROR(CONCATENATE(TEXT(INDEX($K$7:$K$39,SMALL(IF($N$7:$N$39&lt;&gt;"",IF($K$7:$K$39&lt;&gt;"",ROW($K$7:$K$39)-MIN(ROW($K$7:$K$39))+1,""),""),ROW()-ROW(A$42)+1)),"##0"),","),"")</f>
        <v/>
      </c>
      <c r="L42" s="0" t="str">
        <f aca="false" t="array" ref="L42:L42">IFERROR(CONCATENATE((INDEX($N$7:$N$39,SMALL(IF($N$7:$N$39&lt;&gt;"",IF($K$7:$K$39&lt;&gt;"",ROW($K$7:$K$39)-MIN(ROW($K$7:$K$39))+1,""),""),ROW()-ROW(A$42)+1))),","),"")</f>
        <v/>
      </c>
      <c r="M42" s="0" t="str">
        <f aca="false" t="array" ref="M42:M42">IFERROR(CONCATENATE((INDEX($A$7:$A$39,SMALL(IF($N$7:$N$39&lt;&gt;"",IF($K$7:$K$39&lt;&gt;"",ROW($K$7:$K$39)-MIN(ROW($K$7:$K$39))+1,""),""),ROW()-ROW(A$42)+1))),),"")</f>
        <v/>
      </c>
      <c r="P42" s="0" t="str">
        <f aca="false" t="array" ref="P42:P42">IFERROR(CONCATENATE((INDEX($S$7:$S$39,SMALL(IF($S$7:$S$39&lt;&gt;"",IF($P$7:$P$39&lt;&gt;"",ROW($P$7:$P$39)-MIN(ROW($P$7:$P$39))+1,""),""),ROW()-ROW(A$42)+1)))," "),"")</f>
        <v/>
      </c>
      <c r="Q42" s="0" t="str">
        <f aca="false" t="array" ref="Q42:Q42">IFERROR(CONCATENATE(TEXT(INDEX($P$7:$P$39,SMALL(IF($S$7:$S$39&lt;&gt;"",IF($P$7:$P$39&lt;&gt;"",ROW($P$7:$P$39)-MIN(ROW($P$7:$P$39))+1,""),""),ROW()-ROW(A$42)+1)),"##0")," "),"")</f>
        <v/>
      </c>
      <c r="R42" s="0" t="str">
        <f aca="false" t="array" ref="R42:R42">IFERROR(CONCATENATE((INDEX($A$7:$A$39,SMALL(IF($S$7:$S$39&lt;&gt;"",IF($P$7:$P$39&lt;&gt;"",ROW($P$7:$P$39)-MIN(ROW($P$7:$P$39))+1,""),""),ROW()-ROW(A$42)+1))),),"")</f>
        <v/>
      </c>
      <c r="U42" s="0" t="str">
        <f aca="false" t="array" ref="U42:U42">IFERROR(CONCATENATE((INDEX($X$7:$X$39,SMALL(IF($X$7:$X$39&lt;&gt;"",IF($U$7:$U$39&lt;&gt;"",ROW($U$7:$U$39)-MIN(ROW($U$7:$U$39))+1,""),""),ROW()-ROW(A$42)+1)))," "),"")</f>
        <v/>
      </c>
      <c r="V42" s="0" t="str">
        <f aca="false" t="array" ref="V42:V42">IFERROR(CONCATENATE(TEXT(INDEX($U$7:$U$39,SMALL(IF($X$7:$X$39&lt;&gt;"",IF($U$7:$U$39&lt;&gt;"",ROW($U$7:$U$39)-MIN(ROW($U$7:$U$39))+1,""),""),ROW()-ROW(A$42)+1)),"##0")," "),"")</f>
        <v/>
      </c>
      <c r="W42" s="0" t="str">
        <f aca="false" t="array" ref="W42:W42">IFERROR(CONCATENATE((INDEX($A$7:$A$39,SMALL(IF($X$7:$X$39&lt;&gt;"",IF($U$7:$U$39&lt;&gt;"",ROW($U$7:$U$39)-MIN(ROW($U$7:$U$39))+1,""),""),ROW()-ROW(A$42)+1))),),"")</f>
        <v/>
      </c>
      <c r="Z42" s="0" t="str">
        <f aca="false" t="array" ref="Z42:Z42">IFERROR(CONCATENATE((INDEX($AC$7:$AC$39,SMALL(IF($AC$7:$AC$39&lt;&gt;"",IF($Z$7:$Z$39&lt;&gt;"",ROW($Z$7:$Z$39)-MIN(ROW($Z$7:$Z$39))+1,""),""),ROW()-ROW(A$42)+1))),","),"")</f>
        <v/>
      </c>
      <c r="AA42" s="0" t="str">
        <f aca="false" t="array" ref="AA42:AA42">IFERROR(CONCATENATE(TEXT(INDEX($Z$7:$Z$39,SMALL(IF($AC$7:$AC$39&lt;&gt;"",IF($Z$7:$Z$39&lt;&gt;"",ROW($Z$7:$Z$39)-MIN(ROW($Z$7:$Z$39))+1,""),""),ROW()-ROW(A$42)+1)),"##0"),","),"")</f>
        <v/>
      </c>
      <c r="AB42" s="0" t="str">
        <f aca="false" t="array" ref="AB42:AB42">IFERROR(CONCATENATE((INDEX($A$7:$A$39,SMALL(IF($AC$7:$AC$39&lt;&gt;"",IF($Z$7:$Z$39&lt;&gt;"",ROW($Z$7:$Z$39)-MIN(ROW($Z$7:$Z$39))+1,""),""),ROW()-ROW(A$42)+1))),),"")</f>
        <v/>
      </c>
      <c r="AE42" s="0" t="str">
        <f aca="false" t="array" ref="AE42:AE42">IFERROR(CONCATENATE((INDEX($AH$7:$AH$39,SMALL(IF($AH$7:$AH$39&lt;&gt;"",IF($AE$7:$AE$39&lt;&gt;"",ROW($AE$7:$AE$39)-MIN(ROW($AE$7:$AE$39))+1,""),""),ROW()-ROW(A$42)+1)))," "),"")</f>
        <v/>
      </c>
      <c r="AF42" s="0" t="str">
        <f aca="false" t="array" ref="AF42:AF42">IFERROR(CONCATENATE(TEXT(INDEX($AE$7:$AE$39,SMALL(IF($AH$7:$AH$39&lt;&gt;"",IF($AE$7:$AE$39&lt;&gt;"",ROW($AE$7:$AE$39)-MIN(ROW($AE$7:$AE$39))+1,""),""),ROW()-ROW(A$42)+1)),"##0")," "),"")</f>
        <v/>
      </c>
      <c r="AG42" s="0" t="str">
        <f aca="false" t="array" ref="AG42:AG42">IFERROR(CONCATENATE((INDEX($A$7:$A$39,SMALL(IF($AH$7:$AH$39&lt;&gt;"",IF($AE$7:$AE$39&lt;&gt;"",ROW($AE$7:$AE$39)-MIN(ROW($AE$7:$AE$39))+1,""),""),ROW()-ROW(A$42)+1))),),"")</f>
        <v/>
      </c>
      <c r="AJ42" s="0" t="str">
        <f aca="false" t="array" ref="AJ42:AJ42">IFERROR(CONCATENATE((INDEX($AM$7:$AM$39,SMALL(IF($AM$7:$AM$39&lt;&gt;"",IF($AJ$7:$AJ$39&lt;&gt;"",ROW($AJ$7:$AJ$39)-MIN(ROW($AJ$7:$AJ$39))+1,""),""),ROW()-ROW(A$42)+1)))," "),"")</f>
        <v/>
      </c>
      <c r="AK42" s="0" t="str">
        <f aca="false" t="array" ref="AK42:AK42">IFERROR(CONCATENATE(TEXT(INDEX($AJ$7:$AJ$39,SMALL(IF($AM$7:$AM$39&lt;&gt;"",IF($AJ$7:$AJ$39&lt;&gt;"",ROW($AJ$7:$AJ$39)-MIN(ROW($AJ$7:$AJ$39))+1,""),""),ROW()-ROW(A$42)+1)),"##0")," "),"")</f>
        <v/>
      </c>
      <c r="AL42" s="0" t="str">
        <f aca="false" t="array" ref="AL42:AL42">IFERROR(CONCATENATE((INDEX($A$7:$A$39,SMALL(IF($AM$7:$AM$39&lt;&gt;"",IF($AJ$7:$AJ$39&lt;&gt;"",ROW($AJ$7:$AJ$39)-MIN(ROW($AJ$7:$AJ$39))+1,""),""),ROW()-ROW(A$42)+1))),),"")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IFERROR(CONCATENATE(TEXT(INDEX($K$7:$K$39,SMALL(IF($N$7:$N$39&lt;&gt;"",IF($K$7:$K$39&lt;&gt;"",ROW($K$7:$K$39)-MIN(ROW($K$7:$K$39))+1,""),""),ROW()-ROW(A$42)+1)),"##0"),","),"")</f>
        <v/>
      </c>
      <c r="L43" s="0" t="str">
        <f aca="false" t="array" ref="L43:L43">IFERROR(CONCATENATE((INDEX($N$7:$N$39,SMALL(IF($N$7:$N$39&lt;&gt;"",IF($K$7:$K$39&lt;&gt;"",ROW($K$7:$K$39)-MIN(ROW($K$7:$K$39))+1,""),""),ROW()-ROW(A$42)+1))),","),"")</f>
        <v/>
      </c>
      <c r="M43" s="0" t="str">
        <f aca="false" t="array" ref="M43:M43">IFERROR(CONCATENATE((INDEX($A$7:$A$39,SMALL(IF($N$7:$N$39&lt;&gt;"",IF($K$7:$K$39&lt;&gt;"",ROW($K$7:$K$39)-MIN(ROW($K$7:$K$39))+1,""),""),ROW()-ROW(A$42)+1))),),"")</f>
        <v/>
      </c>
      <c r="P43" s="0" t="str">
        <f aca="false" t="array" ref="P43:P43">IFERROR(CONCATENATE((INDEX($S$7:$S$39,SMALL(IF($S$7:$S$39&lt;&gt;"",IF($P$7:$P$39&lt;&gt;"",ROW($P$7:$P$39)-MIN(ROW($P$7:$P$39))+1,""),""),ROW()-ROW(A$42)+1)))," "),"")</f>
        <v/>
      </c>
      <c r="Q43" s="0" t="str">
        <f aca="false" t="array" ref="Q43:Q43">IFERROR(CONCATENATE(TEXT(INDEX($P$7:$P$39,SMALL(IF($S$7:$S$39&lt;&gt;"",IF($P$7:$P$39&lt;&gt;"",ROW($P$7:$P$39)-MIN(ROW($P$7:$P$39))+1,""),""),ROW()-ROW(A$42)+1)),"##0")," "),"")</f>
        <v/>
      </c>
      <c r="R43" s="0" t="str">
        <f aca="false" t="array" ref="R43:R43">IFERROR(CONCATENATE((INDEX($A$7:$A$39,SMALL(IF($S$7:$S$39&lt;&gt;"",IF($P$7:$P$39&lt;&gt;"",ROW($P$7:$P$39)-MIN(ROW($P$7:$P$39))+1,""),""),ROW()-ROW(A$42)+1))),),"")</f>
        <v/>
      </c>
      <c r="U43" s="0" t="str">
        <f aca="false" t="array" ref="U43:U43">IFERROR(CONCATENATE((INDEX($X$7:$X$39,SMALL(IF($X$7:$X$39&lt;&gt;"",IF($U$7:$U$39&lt;&gt;"",ROW($U$7:$U$39)-MIN(ROW($U$7:$U$39))+1,""),""),ROW()-ROW(A$42)+1)))," "),"")</f>
        <v/>
      </c>
      <c r="V43" s="0" t="str">
        <f aca="false" t="array" ref="V43:V43">IFERROR(CONCATENATE(TEXT(INDEX($U$7:$U$39,SMALL(IF($X$7:$X$39&lt;&gt;"",IF($U$7:$U$39&lt;&gt;"",ROW($U$7:$U$39)-MIN(ROW($U$7:$U$39))+1,""),""),ROW()-ROW(A$42)+1)),"##0")," "),"")</f>
        <v/>
      </c>
      <c r="W43" s="0" t="str">
        <f aca="false" t="array" ref="W43:W43">IFERROR(CONCATENATE((INDEX($A$7:$A$39,SMALL(IF($X$7:$X$39&lt;&gt;"",IF($U$7:$U$39&lt;&gt;"",ROW($U$7:$U$39)-MIN(ROW($U$7:$U$39))+1,""),""),ROW()-ROW(A$42)+1))),),"")</f>
        <v/>
      </c>
      <c r="Z43" s="0" t="str">
        <f aca="false" t="array" ref="Z43:Z43">IFERROR(CONCATENATE((INDEX($AC$7:$AC$39,SMALL(IF($AC$7:$AC$39&lt;&gt;"",IF($Z$7:$Z$39&lt;&gt;"",ROW($Z$7:$Z$39)-MIN(ROW($Z$7:$Z$39))+1,""),""),ROW()-ROW(A$42)+1))),","),"")</f>
        <v/>
      </c>
      <c r="AA43" s="0" t="str">
        <f aca="false" t="array" ref="AA43:AA43">IFERROR(CONCATENATE(TEXT(INDEX($Z$7:$Z$39,SMALL(IF($AC$7:$AC$39&lt;&gt;"",IF($Z$7:$Z$39&lt;&gt;"",ROW($Z$7:$Z$39)-MIN(ROW($Z$7:$Z$39))+1,""),""),ROW()-ROW(A$42)+1)),"##0"),","),"")</f>
        <v/>
      </c>
      <c r="AB43" s="0" t="str">
        <f aca="false" t="array" ref="AB43:AB43">IFERROR(CONCATENATE((INDEX($A$7:$A$39,SMALL(IF($AC$7:$AC$39&lt;&gt;"",IF($Z$7:$Z$39&lt;&gt;"",ROW($Z$7:$Z$39)-MIN(ROW($Z$7:$Z$39))+1,""),""),ROW()-ROW(A$42)+1))),),"")</f>
        <v/>
      </c>
      <c r="AE43" s="0" t="str">
        <f aca="false" t="array" ref="AE43:AE43">IFERROR(CONCATENATE((INDEX($AH$7:$AH$39,SMALL(IF($AH$7:$AH$39&lt;&gt;"",IF($AE$7:$AE$39&lt;&gt;"",ROW($AE$7:$AE$39)-MIN(ROW($AE$7:$AE$39))+1,""),""),ROW()-ROW(A$42)+1)))," "),"")</f>
        <v/>
      </c>
      <c r="AF43" s="0" t="str">
        <f aca="false" t="array" ref="AF43:AF43">IFERROR(CONCATENATE(TEXT(INDEX($AE$7:$AE$39,SMALL(IF($AH$7:$AH$39&lt;&gt;"",IF($AE$7:$AE$39&lt;&gt;"",ROW($AE$7:$AE$39)-MIN(ROW($AE$7:$AE$39))+1,""),""),ROW()-ROW(A$42)+1)),"##0")," "),"")</f>
        <v/>
      </c>
      <c r="AG43" s="0" t="str">
        <f aca="false" t="array" ref="AG43:AG43">IFERROR(CONCATENATE((INDEX($A$7:$A$39,SMALL(IF($AH$7:$AH$39&lt;&gt;"",IF($AE$7:$AE$39&lt;&gt;"",ROW($AE$7:$AE$39)-MIN(ROW($AE$7:$AE$39))+1,""),""),ROW()-ROW(A$42)+1))),),"")</f>
        <v/>
      </c>
      <c r="AJ43" s="0" t="str">
        <f aca="false" t="array" ref="AJ43:AJ43">IFERROR(CONCATENATE((INDEX($AM$7:$AM$39,SMALL(IF($AM$7:$AM$39&lt;&gt;"",IF($AJ$7:$AJ$39&lt;&gt;"",ROW($AJ$7:$AJ$39)-MIN(ROW($AJ$7:$AJ$39))+1,""),""),ROW()-ROW(A$42)+1)))," "),"")</f>
        <v/>
      </c>
      <c r="AK43" s="0" t="str">
        <f aca="false" t="array" ref="AK43:AK43">IFERROR(CONCATENATE(TEXT(INDEX($AJ$7:$AJ$39,SMALL(IF($AM$7:$AM$39&lt;&gt;"",IF($AJ$7:$AJ$39&lt;&gt;"",ROW($AJ$7:$AJ$39)-MIN(ROW($AJ$7:$AJ$39))+1,""),""),ROW()-ROW(A$42)+1)),"##0")," "),"")</f>
        <v/>
      </c>
      <c r="AL43" s="0" t="str">
        <f aca="false" t="array" ref="AL43:AL43">IFERROR(CONCATENATE((INDEX($A$7:$A$39,SMALL(IF($AM$7:$AM$39&lt;&gt;"",IF($AJ$7:$AJ$39&lt;&gt;"",ROW($AJ$7:$AJ$39)-MIN(ROW($AJ$7:$AJ$39))+1,""),""),ROW()-ROW(A$42)+1))),),"")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IFERROR(CONCATENATE(TEXT(INDEX($K$7:$K$39,SMALL(IF($N$7:$N$39&lt;&gt;"",IF($K$7:$K$39&lt;&gt;"",ROW($K$7:$K$39)-MIN(ROW($K$7:$K$39))+1,""),""),ROW()-ROW(A$42)+1)),"##0"),","),"")</f>
        <v/>
      </c>
      <c r="L44" s="0" t="str">
        <f aca="false" t="array" ref="L44:L44">IFERROR(CONCATENATE((INDEX($N$7:$N$39,SMALL(IF($N$7:$N$39&lt;&gt;"",IF($K$7:$K$39&lt;&gt;"",ROW($K$7:$K$39)-MIN(ROW($K$7:$K$39))+1,""),""),ROW()-ROW(A$42)+1))),","),"")</f>
        <v/>
      </c>
      <c r="M44" s="0" t="str">
        <f aca="false" t="array" ref="M44:M44">IFERROR(CONCATENATE((INDEX($A$7:$A$39,SMALL(IF($N$7:$N$39&lt;&gt;"",IF($K$7:$K$39&lt;&gt;"",ROW($K$7:$K$39)-MIN(ROW($K$7:$K$39))+1,""),""),ROW()-ROW(A$42)+1))),),"")</f>
        <v/>
      </c>
      <c r="P44" s="0" t="str">
        <f aca="false" t="array" ref="P44:P44">IFERROR(CONCATENATE((INDEX($S$7:$S$39,SMALL(IF($S$7:$S$39&lt;&gt;"",IF($P$7:$P$39&lt;&gt;"",ROW($P$7:$P$39)-MIN(ROW($P$7:$P$39))+1,""),""),ROW()-ROW(A$42)+1)))," "),"")</f>
        <v/>
      </c>
      <c r="Q44" s="0" t="str">
        <f aca="false" t="array" ref="Q44:Q44">IFERROR(CONCATENATE(TEXT(INDEX($P$7:$P$39,SMALL(IF($S$7:$S$39&lt;&gt;"",IF($P$7:$P$39&lt;&gt;"",ROW($P$7:$P$39)-MIN(ROW($P$7:$P$39))+1,""),""),ROW()-ROW(A$42)+1)),"##0")," "),"")</f>
        <v/>
      </c>
      <c r="R44" s="0" t="str">
        <f aca="false" t="array" ref="R44:R44">IFERROR(CONCATENATE((INDEX($A$7:$A$39,SMALL(IF($S$7:$S$39&lt;&gt;"",IF($P$7:$P$39&lt;&gt;"",ROW($P$7:$P$39)-MIN(ROW($P$7:$P$39))+1,""),""),ROW()-ROW(A$42)+1))),),"")</f>
        <v/>
      </c>
      <c r="U44" s="0" t="str">
        <f aca="false" t="array" ref="U44:U44">IFERROR(CONCATENATE((INDEX($X$7:$X$39,SMALL(IF($X$7:$X$39&lt;&gt;"",IF($U$7:$U$39&lt;&gt;"",ROW($U$7:$U$39)-MIN(ROW($U$7:$U$39))+1,""),""),ROW()-ROW(A$42)+1)))," "),"")</f>
        <v/>
      </c>
      <c r="V44" s="0" t="str">
        <f aca="false" t="array" ref="V44:V44">IFERROR(CONCATENATE(TEXT(INDEX($U$7:$U$39,SMALL(IF($X$7:$X$39&lt;&gt;"",IF($U$7:$U$39&lt;&gt;"",ROW($U$7:$U$39)-MIN(ROW($U$7:$U$39))+1,""),""),ROW()-ROW(A$42)+1)),"##0")," "),"")</f>
        <v/>
      </c>
      <c r="W44" s="0" t="str">
        <f aca="false" t="array" ref="W44:W44">IFERROR(CONCATENATE((INDEX($A$7:$A$39,SMALL(IF($X$7:$X$39&lt;&gt;"",IF($U$7:$U$39&lt;&gt;"",ROW($U$7:$U$39)-MIN(ROW($U$7:$U$39))+1,""),""),ROW()-ROW(A$42)+1))),),"")</f>
        <v/>
      </c>
      <c r="Z44" s="0" t="str">
        <f aca="false" t="array" ref="Z44:Z44">IFERROR(CONCATENATE((INDEX($AC$7:$AC$39,SMALL(IF($AC$7:$AC$39&lt;&gt;"",IF($Z$7:$Z$39&lt;&gt;"",ROW($Z$7:$Z$39)-MIN(ROW($Z$7:$Z$39))+1,""),""),ROW()-ROW(A$42)+1))),","),"")</f>
        <v/>
      </c>
      <c r="AA44" s="0" t="str">
        <f aca="false" t="array" ref="AA44:AA44">IFERROR(CONCATENATE(TEXT(INDEX($Z$7:$Z$39,SMALL(IF($AC$7:$AC$39&lt;&gt;"",IF($Z$7:$Z$39&lt;&gt;"",ROW($Z$7:$Z$39)-MIN(ROW($Z$7:$Z$39))+1,""),""),ROW()-ROW(A$42)+1)),"##0"),","),"")</f>
        <v/>
      </c>
      <c r="AB44" s="0" t="str">
        <f aca="false" t="array" ref="AB44:AB44">IFERROR(CONCATENATE((INDEX($A$7:$A$39,SMALL(IF($AC$7:$AC$39&lt;&gt;"",IF($Z$7:$Z$39&lt;&gt;"",ROW($Z$7:$Z$39)-MIN(ROW($Z$7:$Z$39))+1,""),""),ROW()-ROW(A$42)+1))),),"")</f>
        <v/>
      </c>
      <c r="AE44" s="0" t="str">
        <f aca="false" t="array" ref="AE44:AE44">IFERROR(CONCATENATE((INDEX($AH$7:$AH$39,SMALL(IF($AH$7:$AH$39&lt;&gt;"",IF($AE$7:$AE$39&lt;&gt;"",ROW($AE$7:$AE$39)-MIN(ROW($AE$7:$AE$39))+1,""),""),ROW()-ROW(A$42)+1)))," "),"")</f>
        <v/>
      </c>
      <c r="AF44" s="0" t="str">
        <f aca="false" t="array" ref="AF44:AF44">IFERROR(CONCATENATE(TEXT(INDEX($AE$7:$AE$39,SMALL(IF($AH$7:$AH$39&lt;&gt;"",IF($AE$7:$AE$39&lt;&gt;"",ROW($AE$7:$AE$39)-MIN(ROW($AE$7:$AE$39))+1,""),""),ROW()-ROW(A$42)+1)),"##0")," "),"")</f>
        <v/>
      </c>
      <c r="AG44" s="0" t="str">
        <f aca="false" t="array" ref="AG44:AG44">IFERROR(CONCATENATE((INDEX($A$7:$A$39,SMALL(IF($AH$7:$AH$39&lt;&gt;"",IF($AE$7:$AE$39&lt;&gt;"",ROW($AE$7:$AE$39)-MIN(ROW($AE$7:$AE$39))+1,""),""),ROW()-ROW(A$42)+1))),),"")</f>
        <v/>
      </c>
      <c r="AJ44" s="0" t="str">
        <f aca="false" t="array" ref="AJ44:AJ44">IFERROR(CONCATENATE((INDEX($AM$7:$AM$39,SMALL(IF($AM$7:$AM$39&lt;&gt;"",IF($AJ$7:$AJ$39&lt;&gt;"",ROW($AJ$7:$AJ$39)-MIN(ROW($AJ$7:$AJ$39))+1,""),""),ROW()-ROW(A$42)+1)))," "),"")</f>
        <v/>
      </c>
      <c r="AK44" s="0" t="str">
        <f aca="false" t="array" ref="AK44:AK44">IFERROR(CONCATENATE(TEXT(INDEX($AJ$7:$AJ$39,SMALL(IF($AM$7:$AM$39&lt;&gt;"",IF($AJ$7:$AJ$39&lt;&gt;"",ROW($AJ$7:$AJ$39)-MIN(ROW($AJ$7:$AJ$39))+1,""),""),ROW()-ROW(A$42)+1)),"##0")," "),"")</f>
        <v/>
      </c>
      <c r="AL44" s="0" t="str">
        <f aca="false" t="array" ref="AL44:AL44">IFERROR(CONCATENATE((INDEX($A$7:$A$39,SMALL(IF($AM$7:$AM$39&lt;&gt;"",IF($AJ$7:$AJ$39&lt;&gt;"",ROW($AJ$7:$AJ$39)-MIN(ROW($AJ$7:$AJ$39))+1,""),""),ROW()-ROW(A$42)+1))),),"")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IFERROR(CONCATENATE(TEXT(INDEX($K$7:$K$39,SMALL(IF($N$7:$N$39&lt;&gt;"",IF($K$7:$K$39&lt;&gt;"",ROW($K$7:$K$39)-MIN(ROW($K$7:$K$39))+1,""),""),ROW()-ROW(A$42)+1)),"##0"),","),"")</f>
        <v/>
      </c>
      <c r="L45" s="0" t="str">
        <f aca="false" t="array" ref="L45:L45">IFERROR(CONCATENATE((INDEX($N$7:$N$39,SMALL(IF($N$7:$N$39&lt;&gt;"",IF($K$7:$K$39&lt;&gt;"",ROW($K$7:$K$39)-MIN(ROW($K$7:$K$39))+1,""),""),ROW()-ROW(A$42)+1))),","),"")</f>
        <v/>
      </c>
      <c r="M45" s="0" t="str">
        <f aca="false" t="array" ref="M45:M45">IFERROR(CONCATENATE((INDEX($A$7:$A$39,SMALL(IF($N$7:$N$39&lt;&gt;"",IF($K$7:$K$39&lt;&gt;"",ROW($K$7:$K$39)-MIN(ROW($K$7:$K$39))+1,""),""),ROW()-ROW(A$42)+1))),),"")</f>
        <v/>
      </c>
      <c r="P45" s="0" t="str">
        <f aca="false" t="array" ref="P45:P45">IFERROR(CONCATENATE((INDEX($S$7:$S$39,SMALL(IF($S$7:$S$39&lt;&gt;"",IF($P$7:$P$39&lt;&gt;"",ROW($P$7:$P$39)-MIN(ROW($P$7:$P$39))+1,""),""),ROW()-ROW(A$42)+1)))," "),"")</f>
        <v/>
      </c>
      <c r="Q45" s="0" t="str">
        <f aca="false" t="array" ref="Q45:Q45">IFERROR(CONCATENATE(TEXT(INDEX($P$7:$P$39,SMALL(IF($S$7:$S$39&lt;&gt;"",IF($P$7:$P$39&lt;&gt;"",ROW($P$7:$P$39)-MIN(ROW($P$7:$P$39))+1,""),""),ROW()-ROW(A$42)+1)),"##0")," "),"")</f>
        <v/>
      </c>
      <c r="R45" s="0" t="str">
        <f aca="false" t="array" ref="R45:R45">IFERROR(CONCATENATE((INDEX($A$7:$A$39,SMALL(IF($S$7:$S$39&lt;&gt;"",IF($P$7:$P$39&lt;&gt;"",ROW($P$7:$P$39)-MIN(ROW($P$7:$P$39))+1,""),""),ROW()-ROW(A$42)+1))),),"")</f>
        <v/>
      </c>
      <c r="U45" s="0" t="str">
        <f aca="false" t="array" ref="U45:U45">IFERROR(CONCATENATE((INDEX($X$7:$X$39,SMALL(IF($X$7:$X$39&lt;&gt;"",IF($U$7:$U$39&lt;&gt;"",ROW($U$7:$U$39)-MIN(ROW($U$7:$U$39))+1,""),""),ROW()-ROW(A$42)+1)))," "),"")</f>
        <v/>
      </c>
      <c r="V45" s="0" t="str">
        <f aca="false" t="array" ref="V45:V45">IFERROR(CONCATENATE(TEXT(INDEX($U$7:$U$39,SMALL(IF($X$7:$X$39&lt;&gt;"",IF($U$7:$U$39&lt;&gt;"",ROW($U$7:$U$39)-MIN(ROW($U$7:$U$39))+1,""),""),ROW()-ROW(A$42)+1)),"##0")," "),"")</f>
        <v/>
      </c>
      <c r="W45" s="0" t="str">
        <f aca="false" t="array" ref="W45:W45">IFERROR(CONCATENATE((INDEX($A$7:$A$39,SMALL(IF($X$7:$X$39&lt;&gt;"",IF($U$7:$U$39&lt;&gt;"",ROW($U$7:$U$39)-MIN(ROW($U$7:$U$39))+1,""),""),ROW()-ROW(A$42)+1))),),"")</f>
        <v/>
      </c>
      <c r="Z45" s="0" t="str">
        <f aca="false" t="array" ref="Z45:Z45">IFERROR(CONCATENATE((INDEX($AC$7:$AC$39,SMALL(IF($AC$7:$AC$39&lt;&gt;"",IF($Z$7:$Z$39&lt;&gt;"",ROW($Z$7:$Z$39)-MIN(ROW($Z$7:$Z$39))+1,""),""),ROW()-ROW(A$42)+1))),","),"")</f>
        <v/>
      </c>
      <c r="AA45" s="0" t="str">
        <f aca="false" t="array" ref="AA45:AA45">IFERROR(CONCATENATE(TEXT(INDEX($Z$7:$Z$39,SMALL(IF($AC$7:$AC$39&lt;&gt;"",IF($Z$7:$Z$39&lt;&gt;"",ROW($Z$7:$Z$39)-MIN(ROW($Z$7:$Z$39))+1,""),""),ROW()-ROW(A$42)+1)),"##0"),","),"")</f>
        <v/>
      </c>
      <c r="AB45" s="0" t="str">
        <f aca="false" t="array" ref="AB45:AB45">IFERROR(CONCATENATE((INDEX($A$7:$A$39,SMALL(IF($AC$7:$AC$39&lt;&gt;"",IF($Z$7:$Z$39&lt;&gt;"",ROW($Z$7:$Z$39)-MIN(ROW($Z$7:$Z$39))+1,""),""),ROW()-ROW(A$42)+1))),),"")</f>
        <v/>
      </c>
      <c r="AE45" s="0" t="str">
        <f aca="false" t="array" ref="AE45:AE45">IFERROR(CONCATENATE((INDEX($AH$7:$AH$39,SMALL(IF($AH$7:$AH$39&lt;&gt;"",IF($AE$7:$AE$39&lt;&gt;"",ROW($AE$7:$AE$39)-MIN(ROW($AE$7:$AE$39))+1,""),""),ROW()-ROW(A$42)+1)))," "),"")</f>
        <v/>
      </c>
      <c r="AF45" s="0" t="str">
        <f aca="false" t="array" ref="AF45:AF45">IFERROR(CONCATENATE(TEXT(INDEX($AE$7:$AE$39,SMALL(IF($AH$7:$AH$39&lt;&gt;"",IF($AE$7:$AE$39&lt;&gt;"",ROW($AE$7:$AE$39)-MIN(ROW($AE$7:$AE$39))+1,""),""),ROW()-ROW(A$42)+1)),"##0")," "),"")</f>
        <v/>
      </c>
      <c r="AG45" s="0" t="str">
        <f aca="false" t="array" ref="AG45:AG45">IFERROR(CONCATENATE((INDEX($A$7:$A$39,SMALL(IF($AH$7:$AH$39&lt;&gt;"",IF($AE$7:$AE$39&lt;&gt;"",ROW($AE$7:$AE$39)-MIN(ROW($AE$7:$AE$39))+1,""),""),ROW()-ROW(A$42)+1))),),"")</f>
        <v/>
      </c>
      <c r="AJ45" s="0" t="str">
        <f aca="false" t="array" ref="AJ45:AJ45">IFERROR(CONCATENATE((INDEX($AM$7:$AM$39,SMALL(IF($AM$7:$AM$39&lt;&gt;"",IF($AJ$7:$AJ$39&lt;&gt;"",ROW($AJ$7:$AJ$39)-MIN(ROW($AJ$7:$AJ$39))+1,""),""),ROW()-ROW(A$42)+1)))," "),"")</f>
        <v/>
      </c>
      <c r="AK45" s="0" t="str">
        <f aca="false" t="array" ref="AK45:AK45">IFERROR(CONCATENATE(TEXT(INDEX($AJ$7:$AJ$39,SMALL(IF($AM$7:$AM$39&lt;&gt;"",IF($AJ$7:$AJ$39&lt;&gt;"",ROW($AJ$7:$AJ$39)-MIN(ROW($AJ$7:$AJ$39))+1,""),""),ROW()-ROW(A$42)+1)),"##0")," "),"")</f>
        <v/>
      </c>
      <c r="AL45" s="0" t="str">
        <f aca="false" t="array" ref="AL45:AL45">IFERROR(CONCATENATE((INDEX($A$7:$A$39,SMALL(IF($AM$7:$AM$39&lt;&gt;"",IF($AJ$7:$AJ$39&lt;&gt;"",ROW($AJ$7:$AJ$39)-MIN(ROW($AJ$7:$AJ$39))+1,""),""),ROW()-ROW(A$42)+1))),),"")</f>
        <v/>
      </c>
    </row>
    <row r="46" customFormat="false" ht="15" hidden="false" customHeight="false" outlineLevel="0" collapsed="false">
      <c r="K46" s="0" t="str">
        <f aca="false" t="array" ref="K46:K46">IFERROR(CONCATENATE(TEXT(INDEX($K$7:$K$39,SMALL(IF($N$7:$N$39&lt;&gt;"",IF($K$7:$K$39&lt;&gt;"",ROW($K$7:$K$39)-MIN(ROW($K$7:$K$39))+1,""),""),ROW()-ROW(A$42)+1)),"##0"),","),"")</f>
        <v/>
      </c>
      <c r="L46" s="0" t="str">
        <f aca="false" t="array" ref="L46:L46">IFERROR(CONCATENATE((INDEX($N$7:$N$39,SMALL(IF($N$7:$N$39&lt;&gt;"",IF($K$7:$K$39&lt;&gt;"",ROW($K$7:$K$39)-MIN(ROW($K$7:$K$39))+1,""),""),ROW()-ROW(A$42)+1))),","),"")</f>
        <v/>
      </c>
      <c r="M46" s="0" t="str">
        <f aca="false" t="array" ref="M46:M46">IFERROR(CONCATENATE((INDEX($A$7:$A$39,SMALL(IF($N$7:$N$39&lt;&gt;"",IF($K$7:$K$39&lt;&gt;"",ROW($K$7:$K$39)-MIN(ROW($K$7:$K$39))+1,""),""),ROW()-ROW(A$42)+1))),),"")</f>
        <v/>
      </c>
      <c r="P46" s="0" t="str">
        <f aca="false" t="array" ref="P46:P46">IFERROR(CONCATENATE((INDEX($S$7:$S$39,SMALL(IF($S$7:$S$39&lt;&gt;"",IF($P$7:$P$39&lt;&gt;"",ROW($P$7:$P$39)-MIN(ROW($P$7:$P$39))+1,""),""),ROW()-ROW(A$42)+1)))," "),"")</f>
        <v/>
      </c>
      <c r="Q46" s="0" t="str">
        <f aca="false" t="array" ref="Q46:Q46">IFERROR(CONCATENATE(TEXT(INDEX($P$7:$P$39,SMALL(IF($S$7:$S$39&lt;&gt;"",IF($P$7:$P$39&lt;&gt;"",ROW($P$7:$P$39)-MIN(ROW($P$7:$P$39))+1,""),""),ROW()-ROW(A$42)+1)),"##0")," "),"")</f>
        <v/>
      </c>
      <c r="R46" s="0" t="str">
        <f aca="false" t="array" ref="R46:R46">IFERROR(CONCATENATE((INDEX($A$7:$A$39,SMALL(IF($S$7:$S$39&lt;&gt;"",IF($P$7:$P$39&lt;&gt;"",ROW($P$7:$P$39)-MIN(ROW($P$7:$P$39))+1,""),""),ROW()-ROW(A$42)+1))),),"")</f>
        <v/>
      </c>
      <c r="U46" s="0" t="str">
        <f aca="false" t="array" ref="U46:U46">IFERROR(CONCATENATE((INDEX($X$7:$X$39,SMALL(IF($X$7:$X$39&lt;&gt;"",IF($U$7:$U$39&lt;&gt;"",ROW($U$7:$U$39)-MIN(ROW($U$7:$U$39))+1,""),""),ROW()-ROW(A$42)+1)))," "),"")</f>
        <v/>
      </c>
      <c r="V46" s="0" t="str">
        <f aca="false" t="array" ref="V46:V46">IFERROR(CONCATENATE(TEXT(INDEX($U$7:$U$39,SMALL(IF($X$7:$X$39&lt;&gt;"",IF($U$7:$U$39&lt;&gt;"",ROW($U$7:$U$39)-MIN(ROW($U$7:$U$39))+1,""),""),ROW()-ROW(A$42)+1)),"##0")," "),"")</f>
        <v/>
      </c>
      <c r="W46" s="0" t="str">
        <f aca="false" t="array" ref="W46:W46">IFERROR(CONCATENATE((INDEX($A$7:$A$39,SMALL(IF($X$7:$X$39&lt;&gt;"",IF($U$7:$U$39&lt;&gt;"",ROW($U$7:$U$39)-MIN(ROW($U$7:$U$39))+1,""),""),ROW()-ROW(A$42)+1))),),"")</f>
        <v/>
      </c>
      <c r="Z46" s="0" t="str">
        <f aca="false" t="array" ref="Z46:Z46">IFERROR(CONCATENATE((INDEX($AC$7:$AC$39,SMALL(IF($AC$7:$AC$39&lt;&gt;"",IF($Z$7:$Z$39&lt;&gt;"",ROW($Z$7:$Z$39)-MIN(ROW($Z$7:$Z$39))+1,""),""),ROW()-ROW(A$42)+1))),","),"")</f>
        <v/>
      </c>
      <c r="AA46" s="0" t="str">
        <f aca="false" t="array" ref="AA46:AA46">IFERROR(CONCATENATE(TEXT(INDEX($Z$7:$Z$39,SMALL(IF($AC$7:$AC$39&lt;&gt;"",IF($Z$7:$Z$39&lt;&gt;"",ROW($Z$7:$Z$39)-MIN(ROW($Z$7:$Z$39))+1,""),""),ROW()-ROW(A$42)+1)),"##0"),","),"")</f>
        <v/>
      </c>
      <c r="AB46" s="0" t="str">
        <f aca="false" t="array" ref="AB46:AB46">IFERROR(CONCATENATE((INDEX($A$7:$A$39,SMALL(IF($AC$7:$AC$39&lt;&gt;"",IF($Z$7:$Z$39&lt;&gt;"",ROW($Z$7:$Z$39)-MIN(ROW($Z$7:$Z$39))+1,""),""),ROW()-ROW(A$42)+1))),),"")</f>
        <v/>
      </c>
      <c r="AE46" s="0" t="str">
        <f aca="false" t="array" ref="AE46:AE46">IFERROR(CONCATENATE((INDEX($AH$7:$AH$39,SMALL(IF($AH$7:$AH$39&lt;&gt;"",IF($AE$7:$AE$39&lt;&gt;"",ROW($AE$7:$AE$39)-MIN(ROW($AE$7:$AE$39))+1,""),""),ROW()-ROW(A$42)+1)))," "),"")</f>
        <v/>
      </c>
      <c r="AF46" s="0" t="str">
        <f aca="false" t="array" ref="AF46:AF46">IFERROR(CONCATENATE(TEXT(INDEX($AE$7:$AE$39,SMALL(IF($AH$7:$AH$39&lt;&gt;"",IF($AE$7:$AE$39&lt;&gt;"",ROW($AE$7:$AE$39)-MIN(ROW($AE$7:$AE$39))+1,""),""),ROW()-ROW(A$42)+1)),"##0")," "),"")</f>
        <v/>
      </c>
      <c r="AG46" s="0" t="str">
        <f aca="false" t="array" ref="AG46:AG46">IFERROR(CONCATENATE((INDEX($A$7:$A$39,SMALL(IF($AH$7:$AH$39&lt;&gt;"",IF($AE$7:$AE$39&lt;&gt;"",ROW($AE$7:$AE$39)-MIN(ROW($AE$7:$AE$39))+1,""),""),ROW()-ROW(A$42)+1))),),"")</f>
        <v/>
      </c>
      <c r="AJ46" s="0" t="str">
        <f aca="false" t="array" ref="AJ46:AJ46">IFERROR(CONCATENATE((INDEX($AM$7:$AM$39,SMALL(IF($AM$7:$AM$39&lt;&gt;"",IF($AJ$7:$AJ$39&lt;&gt;"",ROW($AJ$7:$AJ$39)-MIN(ROW($AJ$7:$AJ$39))+1,""),""),ROW()-ROW(A$42)+1)))," "),"")</f>
        <v/>
      </c>
      <c r="AK46" s="0" t="str">
        <f aca="false" t="array" ref="AK46:AK46">IFERROR(CONCATENATE(TEXT(INDEX($AJ$7:$AJ$39,SMALL(IF($AM$7:$AM$39&lt;&gt;"",IF($AJ$7:$AJ$39&lt;&gt;"",ROW($AJ$7:$AJ$39)-MIN(ROW($AJ$7:$AJ$39))+1,""),""),ROW()-ROW(A$42)+1)),"##0")," "),"")</f>
        <v/>
      </c>
      <c r="AL46" s="0" t="str">
        <f aca="false" t="array" ref="AL46:AL46">IFERROR(CONCATENATE((INDEX($A$7:$A$39,SMALL(IF($AM$7:$AM$39&lt;&gt;"",IF($AJ$7:$AJ$39&lt;&gt;"",ROW($AJ$7:$AJ$39)-MIN(ROW($AJ$7:$AJ$39))+1,""),""),ROW()-ROW(A$42)+1))),),"")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IFERROR(CONCATENATE(TEXT(INDEX($K$7:$K$39,SMALL(IF($N$7:$N$39&lt;&gt;"",IF($K$7:$K$39&lt;&gt;"",ROW($K$7:$K$39)-MIN(ROW($K$7:$K$39))+1,""),""),ROW()-ROW(A$42)+1)),"##0"),","),"")</f>
        <v/>
      </c>
      <c r="L47" s="0" t="str">
        <f aca="false" t="array" ref="L47:L47">IFERROR(CONCATENATE((INDEX($N$7:$N$39,SMALL(IF($N$7:$N$39&lt;&gt;"",IF($K$7:$K$39&lt;&gt;"",ROW($K$7:$K$39)-MIN(ROW($K$7:$K$39))+1,""),""),ROW()-ROW(A$42)+1))),","),"")</f>
        <v/>
      </c>
      <c r="M47" s="0" t="str">
        <f aca="false" t="array" ref="M47:M47">IFERROR(CONCATENATE((INDEX($A$7:$A$39,SMALL(IF($N$7:$N$39&lt;&gt;"",IF($K$7:$K$39&lt;&gt;"",ROW($K$7:$K$39)-MIN(ROW($K$7:$K$39))+1,""),""),ROW()-ROW(A$42)+1))),),"")</f>
        <v/>
      </c>
      <c r="P47" s="0" t="str">
        <f aca="false" t="array" ref="P47:P47">IFERROR(CONCATENATE((INDEX($S$7:$S$39,SMALL(IF($S$7:$S$39&lt;&gt;"",IF($P$7:$P$39&lt;&gt;"",ROW($P$7:$P$39)-MIN(ROW($P$7:$P$39))+1,""),""),ROW()-ROW(A$42)+1)))," "),"")</f>
        <v/>
      </c>
      <c r="Q47" s="0" t="str">
        <f aca="false" t="array" ref="Q47:Q47">IFERROR(CONCATENATE(TEXT(INDEX($P$7:$P$39,SMALL(IF($S$7:$S$39&lt;&gt;"",IF($P$7:$P$39&lt;&gt;"",ROW($P$7:$P$39)-MIN(ROW($P$7:$P$39))+1,""),""),ROW()-ROW(A$42)+1)),"##0")," "),"")</f>
        <v/>
      </c>
      <c r="R47" s="0" t="str">
        <f aca="false" t="array" ref="R47:R47">IFERROR(CONCATENATE((INDEX($A$7:$A$39,SMALL(IF($S$7:$S$39&lt;&gt;"",IF($P$7:$P$39&lt;&gt;"",ROW($P$7:$P$39)-MIN(ROW($P$7:$P$39))+1,""),""),ROW()-ROW(A$42)+1))),),"")</f>
        <v/>
      </c>
      <c r="U47" s="0" t="str">
        <f aca="false" t="array" ref="U47:U47">IFERROR(CONCATENATE((INDEX($X$7:$X$39,SMALL(IF($X$7:$X$39&lt;&gt;"",IF($U$7:$U$39&lt;&gt;"",ROW($U$7:$U$39)-MIN(ROW($U$7:$U$39))+1,""),""),ROW()-ROW(A$42)+1)))," "),"")</f>
        <v/>
      </c>
      <c r="V47" s="0" t="str">
        <f aca="false" t="array" ref="V47:V47">IFERROR(CONCATENATE(TEXT(INDEX($U$7:$U$39,SMALL(IF($X$7:$X$39&lt;&gt;"",IF($U$7:$U$39&lt;&gt;"",ROW($U$7:$U$39)-MIN(ROW($U$7:$U$39))+1,""),""),ROW()-ROW(A$42)+1)),"##0")," "),"")</f>
        <v/>
      </c>
      <c r="W47" s="0" t="str">
        <f aca="false" t="array" ref="W47:W47">IFERROR(CONCATENATE((INDEX($A$7:$A$39,SMALL(IF($X$7:$X$39&lt;&gt;"",IF($U$7:$U$39&lt;&gt;"",ROW($U$7:$U$39)-MIN(ROW($U$7:$U$39))+1,""),""),ROW()-ROW(A$42)+1))),),"")</f>
        <v/>
      </c>
      <c r="Z47" s="0" t="str">
        <f aca="false" t="array" ref="Z47:Z47">IFERROR(CONCATENATE((INDEX($AC$7:$AC$39,SMALL(IF($AC$7:$AC$39&lt;&gt;"",IF($Z$7:$Z$39&lt;&gt;"",ROW($Z$7:$Z$39)-MIN(ROW($Z$7:$Z$39))+1,""),""),ROW()-ROW(A$42)+1))),","),"")</f>
        <v/>
      </c>
      <c r="AA47" s="0" t="str">
        <f aca="false" t="array" ref="AA47:AA47">IFERROR(CONCATENATE(TEXT(INDEX($Z$7:$Z$39,SMALL(IF($AC$7:$AC$39&lt;&gt;"",IF($Z$7:$Z$39&lt;&gt;"",ROW($Z$7:$Z$39)-MIN(ROW($Z$7:$Z$39))+1,""),""),ROW()-ROW(A$42)+1)),"##0"),","),"")</f>
        <v/>
      </c>
      <c r="AB47" s="0" t="str">
        <f aca="false" t="array" ref="AB47:AB47">IFERROR(CONCATENATE((INDEX($A$7:$A$39,SMALL(IF($AC$7:$AC$39&lt;&gt;"",IF($Z$7:$Z$39&lt;&gt;"",ROW($Z$7:$Z$39)-MIN(ROW($Z$7:$Z$39))+1,""),""),ROW()-ROW(A$42)+1))),),"")</f>
        <v/>
      </c>
      <c r="AE47" s="0" t="str">
        <f aca="false" t="array" ref="AE47:AE47">IFERROR(CONCATENATE((INDEX($AH$7:$AH$39,SMALL(IF($AH$7:$AH$39&lt;&gt;"",IF($AE$7:$AE$39&lt;&gt;"",ROW($AE$7:$AE$39)-MIN(ROW($AE$7:$AE$39))+1,""),""),ROW()-ROW(A$42)+1)))," "),"")</f>
        <v/>
      </c>
      <c r="AF47" s="0" t="str">
        <f aca="false" t="array" ref="AF47:AF47">IFERROR(CONCATENATE(TEXT(INDEX($AE$7:$AE$39,SMALL(IF($AH$7:$AH$39&lt;&gt;"",IF($AE$7:$AE$39&lt;&gt;"",ROW($AE$7:$AE$39)-MIN(ROW($AE$7:$AE$39))+1,""),""),ROW()-ROW(A$42)+1)),"##0")," "),"")</f>
        <v/>
      </c>
      <c r="AG47" s="0" t="str">
        <f aca="false" t="array" ref="AG47:AG47">IFERROR(CONCATENATE((INDEX($A$7:$A$39,SMALL(IF($AH$7:$AH$39&lt;&gt;"",IF($AE$7:$AE$39&lt;&gt;"",ROW($AE$7:$AE$39)-MIN(ROW($AE$7:$AE$39))+1,""),""),ROW()-ROW(A$42)+1))),),"")</f>
        <v/>
      </c>
      <c r="AJ47" s="0" t="str">
        <f aca="false" t="array" ref="AJ47:AJ47">IFERROR(CONCATENATE((INDEX($AM$7:$AM$39,SMALL(IF($AM$7:$AM$39&lt;&gt;"",IF($AJ$7:$AJ$39&lt;&gt;"",ROW($AJ$7:$AJ$39)-MIN(ROW($AJ$7:$AJ$39))+1,""),""),ROW()-ROW(A$42)+1)))," "),"")</f>
        <v/>
      </c>
      <c r="AK47" s="0" t="str">
        <f aca="false" t="array" ref="AK47:AK47">IFERROR(CONCATENATE(TEXT(INDEX($AJ$7:$AJ$39,SMALL(IF($AM$7:$AM$39&lt;&gt;"",IF($AJ$7:$AJ$39&lt;&gt;"",ROW($AJ$7:$AJ$39)-MIN(ROW($AJ$7:$AJ$39))+1,""),""),ROW()-ROW(A$42)+1)),"##0")," "),"")</f>
        <v/>
      </c>
      <c r="AL47" s="0" t="str">
        <f aca="false" t="array" ref="AL47:AL47">IFERROR(CONCATENATE((INDEX($A$7:$A$39,SMALL(IF($AM$7:$AM$39&lt;&gt;"",IF($AJ$7:$AJ$39&lt;&gt;"",ROW($AJ$7:$AJ$39)-MIN(ROW($AJ$7:$AJ$39))+1,""),""),ROW()-ROW(A$42)+1))),),"")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IFERROR(CONCATENATE(TEXT(INDEX($K$7:$K$39,SMALL(IF($N$7:$N$39&lt;&gt;"",IF($K$7:$K$39&lt;&gt;"",ROW($K$7:$K$39)-MIN(ROW($K$7:$K$39))+1,""),""),ROW()-ROW(A$42)+1)),"##0"),","),"")</f>
        <v/>
      </c>
      <c r="L48" s="0" t="str">
        <f aca="false" t="array" ref="L48:L48">IFERROR(CONCATENATE((INDEX($N$7:$N$39,SMALL(IF($N$7:$N$39&lt;&gt;"",IF($K$7:$K$39&lt;&gt;"",ROW($K$7:$K$39)-MIN(ROW($K$7:$K$39))+1,""),""),ROW()-ROW(A$42)+1))),","),"")</f>
        <v/>
      </c>
      <c r="M48" s="0" t="str">
        <f aca="false" t="array" ref="M48:M48">IFERROR(CONCATENATE((INDEX($A$7:$A$39,SMALL(IF($N$7:$N$39&lt;&gt;"",IF($K$7:$K$39&lt;&gt;"",ROW($K$7:$K$39)-MIN(ROW($K$7:$K$39))+1,""),""),ROW()-ROW(A$42)+1))),),"")</f>
        <v/>
      </c>
      <c r="P48" s="0" t="str">
        <f aca="false" t="array" ref="P48:P48">IFERROR(CONCATENATE((INDEX($S$7:$S$39,SMALL(IF($S$7:$S$39&lt;&gt;"",IF($P$7:$P$39&lt;&gt;"",ROW($P$7:$P$39)-MIN(ROW($P$7:$P$39))+1,""),""),ROW()-ROW(A$42)+1)))," "),"")</f>
        <v/>
      </c>
      <c r="Q48" s="0" t="str">
        <f aca="false" t="array" ref="Q48:Q48">IFERROR(CONCATENATE(TEXT(INDEX($P$7:$P$39,SMALL(IF($S$7:$S$39&lt;&gt;"",IF($P$7:$P$39&lt;&gt;"",ROW($P$7:$P$39)-MIN(ROW($P$7:$P$39))+1,""),""),ROW()-ROW(A$42)+1)),"##0")," "),"")</f>
        <v/>
      </c>
      <c r="R48" s="0" t="str">
        <f aca="false" t="array" ref="R48:R48">IFERROR(CONCATENATE((INDEX($A$7:$A$39,SMALL(IF($S$7:$S$39&lt;&gt;"",IF($P$7:$P$39&lt;&gt;"",ROW($P$7:$P$39)-MIN(ROW($P$7:$P$39))+1,""),""),ROW()-ROW(A$42)+1))),),"")</f>
        <v/>
      </c>
      <c r="U48" s="0" t="str">
        <f aca="false" t="array" ref="U48:U48">IFERROR(CONCATENATE((INDEX($X$7:$X$39,SMALL(IF($X$7:$X$39&lt;&gt;"",IF($U$7:$U$39&lt;&gt;"",ROW($U$7:$U$39)-MIN(ROW($U$7:$U$39))+1,""),""),ROW()-ROW(A$42)+1)))," "),"")</f>
        <v/>
      </c>
      <c r="V48" s="0" t="str">
        <f aca="false" t="array" ref="V48:V48">IFERROR(CONCATENATE(TEXT(INDEX($U$7:$U$39,SMALL(IF($X$7:$X$39&lt;&gt;"",IF($U$7:$U$39&lt;&gt;"",ROW($U$7:$U$39)-MIN(ROW($U$7:$U$39))+1,""),""),ROW()-ROW(A$42)+1)),"##0")," "),"")</f>
        <v/>
      </c>
      <c r="W48" s="0" t="str">
        <f aca="false" t="array" ref="W48:W48">IFERROR(CONCATENATE((INDEX($A$7:$A$39,SMALL(IF($X$7:$X$39&lt;&gt;"",IF($U$7:$U$39&lt;&gt;"",ROW($U$7:$U$39)-MIN(ROW($U$7:$U$39))+1,""),""),ROW()-ROW(A$42)+1))),),"")</f>
        <v/>
      </c>
      <c r="Z48" s="0" t="str">
        <f aca="false" t="array" ref="Z48:Z48">IFERROR(CONCATENATE((INDEX($AC$7:$AC$39,SMALL(IF($AC$7:$AC$39&lt;&gt;"",IF($Z$7:$Z$39&lt;&gt;"",ROW($Z$7:$Z$39)-MIN(ROW($Z$7:$Z$39))+1,""),""),ROW()-ROW(A$42)+1))),","),"")</f>
        <v/>
      </c>
      <c r="AA48" s="0" t="str">
        <f aca="false" t="array" ref="AA48:AA48">IFERROR(CONCATENATE(TEXT(INDEX($Z$7:$Z$39,SMALL(IF($AC$7:$AC$39&lt;&gt;"",IF($Z$7:$Z$39&lt;&gt;"",ROW($Z$7:$Z$39)-MIN(ROW($Z$7:$Z$39))+1,""),""),ROW()-ROW(A$42)+1)),"##0"),","),"")</f>
        <v/>
      </c>
      <c r="AB48" s="0" t="str">
        <f aca="false" t="array" ref="AB48:AB48">IFERROR(CONCATENATE((INDEX($A$7:$A$39,SMALL(IF($AC$7:$AC$39&lt;&gt;"",IF($Z$7:$Z$39&lt;&gt;"",ROW($Z$7:$Z$39)-MIN(ROW($Z$7:$Z$39))+1,""),""),ROW()-ROW(A$42)+1))),),"")</f>
        <v/>
      </c>
      <c r="AE48" s="0" t="str">
        <f aca="false" t="array" ref="AE48:AE48">IFERROR(CONCATENATE((INDEX($AH$7:$AH$39,SMALL(IF($AH$7:$AH$39&lt;&gt;"",IF($AE$7:$AE$39&lt;&gt;"",ROW($AE$7:$AE$39)-MIN(ROW($AE$7:$AE$39))+1,""),""),ROW()-ROW(A$42)+1)))," "),"")</f>
        <v/>
      </c>
      <c r="AF48" s="0" t="str">
        <f aca="false" t="array" ref="AF48:AF48">IFERROR(CONCATENATE(TEXT(INDEX($AE$7:$AE$39,SMALL(IF($AH$7:$AH$39&lt;&gt;"",IF($AE$7:$AE$39&lt;&gt;"",ROW($AE$7:$AE$39)-MIN(ROW($AE$7:$AE$39))+1,""),""),ROW()-ROW(A$42)+1)),"##0")," "),"")</f>
        <v/>
      </c>
      <c r="AG48" s="0" t="str">
        <f aca="false" t="array" ref="AG48:AG48">IFERROR(CONCATENATE((INDEX($A$7:$A$39,SMALL(IF($AH$7:$AH$39&lt;&gt;"",IF($AE$7:$AE$39&lt;&gt;"",ROW($AE$7:$AE$39)-MIN(ROW($AE$7:$AE$39))+1,""),""),ROW()-ROW(A$42)+1))),),"")</f>
        <v/>
      </c>
      <c r="AJ48" s="0" t="str">
        <f aca="false" t="array" ref="AJ48:AJ48">IFERROR(CONCATENATE((INDEX($AM$7:$AM$39,SMALL(IF($AM$7:$AM$39&lt;&gt;"",IF($AJ$7:$AJ$39&lt;&gt;"",ROW($AJ$7:$AJ$39)-MIN(ROW($AJ$7:$AJ$39))+1,""),""),ROW()-ROW(A$42)+1)))," "),"")</f>
        <v/>
      </c>
      <c r="AK48" s="0" t="str">
        <f aca="false" t="array" ref="AK48:AK48">IFERROR(CONCATENATE(TEXT(INDEX($AJ$7:$AJ$39,SMALL(IF($AM$7:$AM$39&lt;&gt;"",IF($AJ$7:$AJ$39&lt;&gt;"",ROW($AJ$7:$AJ$39)-MIN(ROW($AJ$7:$AJ$39))+1,""),""),ROW()-ROW(A$42)+1)),"##0")," "),"")</f>
        <v/>
      </c>
      <c r="AL48" s="0" t="str">
        <f aca="false" t="array" ref="AL48:AL48">IFERROR(CONCATENATE((INDEX($A$7:$A$39,SMALL(IF($AM$7:$AM$39&lt;&gt;"",IF($AJ$7:$AJ$39&lt;&gt;"",ROW($AJ$7:$AJ$39)-MIN(ROW($AJ$7:$AJ$39))+1,""),""),ROW()-ROW(A$42)+1))),),"")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IFERROR(CONCATENATE(TEXT(INDEX($K$7:$K$39,SMALL(IF($N$7:$N$39&lt;&gt;"",IF($K$7:$K$39&lt;&gt;"",ROW($K$7:$K$39)-MIN(ROW($K$7:$K$39))+1,""),""),ROW()-ROW(A$42)+1)),"##0"),","),"")</f>
        <v/>
      </c>
      <c r="L49" s="0" t="str">
        <f aca="false" t="array" ref="L49:L49">IFERROR(CONCATENATE((INDEX($N$7:$N$39,SMALL(IF($N$7:$N$39&lt;&gt;"",IF($K$7:$K$39&lt;&gt;"",ROW($K$7:$K$39)-MIN(ROW($K$7:$K$39))+1,""),""),ROW()-ROW(A$42)+1))),","),"")</f>
        <v/>
      </c>
      <c r="M49" s="0" t="str">
        <f aca="false" t="array" ref="M49:M49">IFERROR(CONCATENATE((INDEX($A$7:$A$39,SMALL(IF($N$7:$N$39&lt;&gt;"",IF($K$7:$K$39&lt;&gt;"",ROW($K$7:$K$39)-MIN(ROW($K$7:$K$39))+1,""),""),ROW()-ROW(A$42)+1))),),"")</f>
        <v/>
      </c>
      <c r="P49" s="0" t="str">
        <f aca="false" t="array" ref="P49:P49">IFERROR(CONCATENATE((INDEX($S$7:$S$39,SMALL(IF($S$7:$S$39&lt;&gt;"",IF($P$7:$P$39&lt;&gt;"",ROW($P$7:$P$39)-MIN(ROW($P$7:$P$39))+1,""),""),ROW()-ROW(A$42)+1)))," "),"")</f>
        <v/>
      </c>
      <c r="Q49" s="0" t="str">
        <f aca="false" t="array" ref="Q49:Q49">IFERROR(CONCATENATE(TEXT(INDEX($P$7:$P$39,SMALL(IF($S$7:$S$39&lt;&gt;"",IF($P$7:$P$39&lt;&gt;"",ROW($P$7:$P$39)-MIN(ROW($P$7:$P$39))+1,""),""),ROW()-ROW(A$42)+1)),"##0")," "),"")</f>
        <v/>
      </c>
      <c r="R49" s="0" t="str">
        <f aca="false" t="array" ref="R49:R49">IFERROR(CONCATENATE((INDEX($A$7:$A$39,SMALL(IF($S$7:$S$39&lt;&gt;"",IF($P$7:$P$39&lt;&gt;"",ROW($P$7:$P$39)-MIN(ROW($P$7:$P$39))+1,""),""),ROW()-ROW(A$42)+1))),),"")</f>
        <v/>
      </c>
      <c r="U49" s="0" t="str">
        <f aca="false" t="array" ref="U49:U49">IFERROR(CONCATENATE((INDEX($X$7:$X$39,SMALL(IF($X$7:$X$39&lt;&gt;"",IF($U$7:$U$39&lt;&gt;"",ROW($U$7:$U$39)-MIN(ROW($U$7:$U$39))+1,""),""),ROW()-ROW(A$42)+1)))," "),"")</f>
        <v/>
      </c>
      <c r="V49" s="0" t="str">
        <f aca="false" t="array" ref="V49:V49">IFERROR(CONCATENATE(TEXT(INDEX($U$7:$U$39,SMALL(IF($X$7:$X$39&lt;&gt;"",IF($U$7:$U$39&lt;&gt;"",ROW($U$7:$U$39)-MIN(ROW($U$7:$U$39))+1,""),""),ROW()-ROW(A$42)+1)),"##0")," "),"")</f>
        <v/>
      </c>
      <c r="W49" s="0" t="str">
        <f aca="false" t="array" ref="W49:W49">IFERROR(CONCATENATE((INDEX($A$7:$A$39,SMALL(IF($X$7:$X$39&lt;&gt;"",IF($U$7:$U$39&lt;&gt;"",ROW($U$7:$U$39)-MIN(ROW($U$7:$U$39))+1,""),""),ROW()-ROW(A$42)+1))),),"")</f>
        <v/>
      </c>
      <c r="Z49" s="0" t="str">
        <f aca="false" t="array" ref="Z49:Z49">IFERROR(CONCATENATE((INDEX($AC$7:$AC$39,SMALL(IF($AC$7:$AC$39&lt;&gt;"",IF($Z$7:$Z$39&lt;&gt;"",ROW($Z$7:$Z$39)-MIN(ROW($Z$7:$Z$39))+1,""),""),ROW()-ROW(A$42)+1))),","),"")</f>
        <v/>
      </c>
      <c r="AA49" s="0" t="str">
        <f aca="false" t="array" ref="AA49:AA49">IFERROR(CONCATENATE(TEXT(INDEX($Z$7:$Z$39,SMALL(IF($AC$7:$AC$39&lt;&gt;"",IF($Z$7:$Z$39&lt;&gt;"",ROW($Z$7:$Z$39)-MIN(ROW($Z$7:$Z$39))+1,""),""),ROW()-ROW(A$42)+1)),"##0"),","),"")</f>
        <v/>
      </c>
      <c r="AB49" s="0" t="str">
        <f aca="false" t="array" ref="AB49:AB49">IFERROR(CONCATENATE((INDEX($A$7:$A$39,SMALL(IF($AC$7:$AC$39&lt;&gt;"",IF($Z$7:$Z$39&lt;&gt;"",ROW($Z$7:$Z$39)-MIN(ROW($Z$7:$Z$39))+1,""),""),ROW()-ROW(A$42)+1))),),"")</f>
        <v/>
      </c>
      <c r="AE49" s="0" t="str">
        <f aca="false" t="array" ref="AE49:AE49">IFERROR(CONCATENATE((INDEX($AH$7:$AH$39,SMALL(IF($AH$7:$AH$39&lt;&gt;"",IF($AE$7:$AE$39&lt;&gt;"",ROW($AE$7:$AE$39)-MIN(ROW($AE$7:$AE$39))+1,""),""),ROW()-ROW(A$42)+1)))," "),"")</f>
        <v/>
      </c>
      <c r="AF49" s="0" t="str">
        <f aca="false" t="array" ref="AF49:AF49">IFERROR(CONCATENATE(TEXT(INDEX($AE$7:$AE$39,SMALL(IF($AH$7:$AH$39&lt;&gt;"",IF($AE$7:$AE$39&lt;&gt;"",ROW($AE$7:$AE$39)-MIN(ROW($AE$7:$AE$39))+1,""),""),ROW()-ROW(A$42)+1)),"##0")," "),"")</f>
        <v/>
      </c>
      <c r="AG49" s="0" t="str">
        <f aca="false" t="array" ref="AG49:AG49">IFERROR(CONCATENATE((INDEX($A$7:$A$39,SMALL(IF($AH$7:$AH$39&lt;&gt;"",IF($AE$7:$AE$39&lt;&gt;"",ROW($AE$7:$AE$39)-MIN(ROW($AE$7:$AE$39))+1,""),""),ROW()-ROW(A$42)+1))),),"")</f>
        <v/>
      </c>
      <c r="AJ49" s="0" t="str">
        <f aca="false" t="array" ref="AJ49:AJ49">IFERROR(CONCATENATE((INDEX($AM$7:$AM$39,SMALL(IF($AM$7:$AM$39&lt;&gt;"",IF($AJ$7:$AJ$39&lt;&gt;"",ROW($AJ$7:$AJ$39)-MIN(ROW($AJ$7:$AJ$39))+1,""),""),ROW()-ROW(A$42)+1)))," "),"")</f>
        <v/>
      </c>
      <c r="AK49" s="0" t="str">
        <f aca="false" t="array" ref="AK49:AK49">IFERROR(CONCATENATE(TEXT(INDEX($AJ$7:$AJ$39,SMALL(IF($AM$7:$AM$39&lt;&gt;"",IF($AJ$7:$AJ$39&lt;&gt;"",ROW($AJ$7:$AJ$39)-MIN(ROW($AJ$7:$AJ$39))+1,""),""),ROW()-ROW(A$42)+1)),"##0")," "),"")</f>
        <v/>
      </c>
      <c r="AL49" s="0" t="str">
        <f aca="false" t="array" ref="AL49:AL49">IFERROR(CONCATENATE((INDEX($A$7:$A$39,SMALL(IF($AM$7:$AM$39&lt;&gt;"",IF($AJ$7:$AJ$39&lt;&gt;"",ROW($AJ$7:$AJ$39)-MIN(ROW($AJ$7:$AJ$39))+1,""),""),ROW()-ROW(A$42)+1))),),"")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IFERROR(CONCATENATE(TEXT(INDEX($K$7:$K$39,SMALL(IF($N$7:$N$39&lt;&gt;"",IF($K$7:$K$39&lt;&gt;"",ROW($K$7:$K$39)-MIN(ROW($K$7:$K$39))+1,""),""),ROW()-ROW(A$42)+1)),"##0"),","),"")</f>
        <v/>
      </c>
      <c r="L50" s="0" t="str">
        <f aca="false" t="array" ref="L50:L50">IFERROR(CONCATENATE((INDEX($N$7:$N$39,SMALL(IF($N$7:$N$39&lt;&gt;"",IF($K$7:$K$39&lt;&gt;"",ROW($K$7:$K$39)-MIN(ROW($K$7:$K$39))+1,""),""),ROW()-ROW(A$42)+1))),","),"")</f>
        <v/>
      </c>
      <c r="M50" s="0" t="str">
        <f aca="false" t="array" ref="M50:M50">IFERROR(CONCATENATE((INDEX($A$7:$A$39,SMALL(IF($N$7:$N$39&lt;&gt;"",IF($K$7:$K$39&lt;&gt;"",ROW($K$7:$K$39)-MIN(ROW($K$7:$K$39))+1,""),""),ROW()-ROW(A$42)+1))),),"")</f>
        <v/>
      </c>
      <c r="P50" s="0" t="str">
        <f aca="false" t="array" ref="P50:P50">IFERROR(CONCATENATE((INDEX($S$7:$S$39,SMALL(IF($S$7:$S$39&lt;&gt;"",IF($P$7:$P$39&lt;&gt;"",ROW($P$7:$P$39)-MIN(ROW($P$7:$P$39))+1,""),""),ROW()-ROW(A$42)+1)))," "),"")</f>
        <v/>
      </c>
      <c r="Q50" s="0" t="str">
        <f aca="false" t="array" ref="Q50:Q50">IFERROR(CONCATENATE(TEXT(INDEX($P$7:$P$39,SMALL(IF($S$7:$S$39&lt;&gt;"",IF($P$7:$P$39&lt;&gt;"",ROW($P$7:$P$39)-MIN(ROW($P$7:$P$39))+1,""),""),ROW()-ROW(A$42)+1)),"##0")," "),"")</f>
        <v/>
      </c>
      <c r="R50" s="0" t="str">
        <f aca="false" t="array" ref="R50:R50">IFERROR(CONCATENATE((INDEX($A$7:$A$39,SMALL(IF($S$7:$S$39&lt;&gt;"",IF($P$7:$P$39&lt;&gt;"",ROW($P$7:$P$39)-MIN(ROW($P$7:$P$39))+1,""),""),ROW()-ROW(A$42)+1))),),"")</f>
        <v/>
      </c>
      <c r="U50" s="0" t="str">
        <f aca="false" t="array" ref="U50:U50">IFERROR(CONCATENATE((INDEX($X$7:$X$39,SMALL(IF($X$7:$X$39&lt;&gt;"",IF($U$7:$U$39&lt;&gt;"",ROW($U$7:$U$39)-MIN(ROW($U$7:$U$39))+1,""),""),ROW()-ROW(A$42)+1)))," "),"")</f>
        <v/>
      </c>
      <c r="V50" s="0" t="str">
        <f aca="false" t="array" ref="V50:V50">IFERROR(CONCATENATE(TEXT(INDEX($U$7:$U$39,SMALL(IF($X$7:$X$39&lt;&gt;"",IF($U$7:$U$39&lt;&gt;"",ROW($U$7:$U$39)-MIN(ROW($U$7:$U$39))+1,""),""),ROW()-ROW(A$42)+1)),"##0")," "),"")</f>
        <v/>
      </c>
      <c r="W50" s="0" t="str">
        <f aca="false" t="array" ref="W50:W50">IFERROR(CONCATENATE((INDEX($A$7:$A$39,SMALL(IF($X$7:$X$39&lt;&gt;"",IF($U$7:$U$39&lt;&gt;"",ROW($U$7:$U$39)-MIN(ROW($U$7:$U$39))+1,""),""),ROW()-ROW(A$42)+1))),),"")</f>
        <v/>
      </c>
      <c r="Z50" s="0" t="str">
        <f aca="false" t="array" ref="Z50:Z50">IFERROR(CONCATENATE((INDEX($AC$7:$AC$39,SMALL(IF($AC$7:$AC$39&lt;&gt;"",IF($Z$7:$Z$39&lt;&gt;"",ROW($Z$7:$Z$39)-MIN(ROW($Z$7:$Z$39))+1,""),""),ROW()-ROW(A$42)+1))),","),"")</f>
        <v/>
      </c>
      <c r="AA50" s="0" t="str">
        <f aca="false" t="array" ref="AA50:AA50">IFERROR(CONCATENATE(TEXT(INDEX($Z$7:$Z$39,SMALL(IF($AC$7:$AC$39&lt;&gt;"",IF($Z$7:$Z$39&lt;&gt;"",ROW($Z$7:$Z$39)-MIN(ROW($Z$7:$Z$39))+1,""),""),ROW()-ROW(A$42)+1)),"##0"),","),"")</f>
        <v/>
      </c>
      <c r="AB50" s="0" t="str">
        <f aca="false" t="array" ref="AB50:AB50">IFERROR(CONCATENATE((INDEX($A$7:$A$39,SMALL(IF($AC$7:$AC$39&lt;&gt;"",IF($Z$7:$Z$39&lt;&gt;"",ROW($Z$7:$Z$39)-MIN(ROW($Z$7:$Z$39))+1,""),""),ROW()-ROW(A$42)+1))),),"")</f>
        <v/>
      </c>
      <c r="AE50" s="0" t="str">
        <f aca="false" t="array" ref="AE50:AE50">IFERROR(CONCATENATE((INDEX($AH$7:$AH$39,SMALL(IF($AH$7:$AH$39&lt;&gt;"",IF($AE$7:$AE$39&lt;&gt;"",ROW($AE$7:$AE$39)-MIN(ROW($AE$7:$AE$39))+1,""),""),ROW()-ROW(A$42)+1)))," "),"")</f>
        <v/>
      </c>
      <c r="AF50" s="0" t="str">
        <f aca="false" t="array" ref="AF50:AF50">IFERROR(CONCATENATE(TEXT(INDEX($AE$7:$AE$39,SMALL(IF($AH$7:$AH$39&lt;&gt;"",IF($AE$7:$AE$39&lt;&gt;"",ROW($AE$7:$AE$39)-MIN(ROW($AE$7:$AE$39))+1,""),""),ROW()-ROW(A$42)+1)),"##0")," "),"")</f>
        <v/>
      </c>
      <c r="AG50" s="0" t="str">
        <f aca="false" t="array" ref="AG50:AG50">IFERROR(CONCATENATE((INDEX($A$7:$A$39,SMALL(IF($AH$7:$AH$39&lt;&gt;"",IF($AE$7:$AE$39&lt;&gt;"",ROW($AE$7:$AE$39)-MIN(ROW($AE$7:$AE$39))+1,""),""),ROW()-ROW(A$42)+1))),),"")</f>
        <v/>
      </c>
      <c r="AJ50" s="0" t="str">
        <f aca="false" t="array" ref="AJ50:AJ50">IFERROR(CONCATENATE((INDEX($AM$7:$AM$39,SMALL(IF($AM$7:$AM$39&lt;&gt;"",IF($AJ$7:$AJ$39&lt;&gt;"",ROW($AJ$7:$AJ$39)-MIN(ROW($AJ$7:$AJ$39))+1,""),""),ROW()-ROW(A$42)+1)))," "),"")</f>
        <v/>
      </c>
      <c r="AK50" s="0" t="str">
        <f aca="false" t="array" ref="AK50:AK50">IFERROR(CONCATENATE(TEXT(INDEX($AJ$7:$AJ$39,SMALL(IF($AM$7:$AM$39&lt;&gt;"",IF($AJ$7:$AJ$39&lt;&gt;"",ROW($AJ$7:$AJ$39)-MIN(ROW($AJ$7:$AJ$39))+1,""),""),ROW()-ROW(A$42)+1)),"##0")," "),"")</f>
        <v/>
      </c>
      <c r="AL50" s="0" t="str">
        <f aca="false" t="array" ref="AL50:AL50">IFERROR(CONCATENATE((INDEX($A$7:$A$39,SMALL(IF($AM$7:$AM$39&lt;&gt;"",IF($AJ$7:$AJ$39&lt;&gt;"",ROW($AJ$7:$AJ$39)-MIN(ROW($AJ$7:$AJ$39))+1,""),""),ROW()-ROW(A$42)+1))),),"")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IFERROR(CONCATENATE(TEXT(INDEX($K$7:$K$39,SMALL(IF($N$7:$N$39&lt;&gt;"",IF($K$7:$K$39&lt;&gt;"",ROW($K$7:$K$39)-MIN(ROW($K$7:$K$39))+1,""),""),ROW()-ROW(A$42)+1)),"##0"),","),"")</f>
        <v/>
      </c>
      <c r="L51" s="0" t="str">
        <f aca="false" t="array" ref="L51:L51">IFERROR(CONCATENATE((INDEX($N$7:$N$39,SMALL(IF($N$7:$N$39&lt;&gt;"",IF($K$7:$K$39&lt;&gt;"",ROW($K$7:$K$39)-MIN(ROW($K$7:$K$39))+1,""),""),ROW()-ROW(A$42)+1))),","),"")</f>
        <v/>
      </c>
      <c r="M51" s="0" t="str">
        <f aca="false" t="array" ref="M51:M51">IFERROR(CONCATENATE((INDEX($A$7:$A$39,SMALL(IF($N$7:$N$39&lt;&gt;"",IF($K$7:$K$39&lt;&gt;"",ROW($K$7:$K$39)-MIN(ROW($K$7:$K$39))+1,""),""),ROW()-ROW(A$42)+1))),),"")</f>
        <v/>
      </c>
      <c r="P51" s="0" t="str">
        <f aca="false" t="array" ref="P51:P51">IFERROR(CONCATENATE((INDEX($S$7:$S$39,SMALL(IF($S$7:$S$39&lt;&gt;"",IF($P$7:$P$39&lt;&gt;"",ROW($P$7:$P$39)-MIN(ROW($P$7:$P$39))+1,""),""),ROW()-ROW(A$42)+1)))," "),"")</f>
        <v/>
      </c>
      <c r="Q51" s="0" t="str">
        <f aca="false" t="array" ref="Q51:Q51">IFERROR(CONCATENATE(TEXT(INDEX($P$7:$P$39,SMALL(IF($S$7:$S$39&lt;&gt;"",IF($P$7:$P$39&lt;&gt;"",ROW($P$7:$P$39)-MIN(ROW($P$7:$P$39))+1,""),""),ROW()-ROW(A$42)+1)),"##0")," "),"")</f>
        <v/>
      </c>
      <c r="R51" s="0" t="str">
        <f aca="false" t="array" ref="R51:R51">IFERROR(CONCATENATE((INDEX($A$7:$A$39,SMALL(IF($S$7:$S$39&lt;&gt;"",IF($P$7:$P$39&lt;&gt;"",ROW($P$7:$P$39)-MIN(ROW($P$7:$P$39))+1,""),""),ROW()-ROW(A$42)+1))),),"")</f>
        <v/>
      </c>
      <c r="U51" s="0" t="str">
        <f aca="false" t="array" ref="U51:U51">IFERROR(CONCATENATE((INDEX($X$7:$X$39,SMALL(IF($X$7:$X$39&lt;&gt;"",IF($U$7:$U$39&lt;&gt;"",ROW($U$7:$U$39)-MIN(ROW($U$7:$U$39))+1,""),""),ROW()-ROW(A$42)+1)))," "),"")</f>
        <v/>
      </c>
      <c r="V51" s="0" t="str">
        <f aca="false" t="array" ref="V51:V51">IFERROR(CONCATENATE(TEXT(INDEX($U$7:$U$39,SMALL(IF($X$7:$X$39&lt;&gt;"",IF($U$7:$U$39&lt;&gt;"",ROW($U$7:$U$39)-MIN(ROW($U$7:$U$39))+1,""),""),ROW()-ROW(A$42)+1)),"##0")," "),"")</f>
        <v/>
      </c>
      <c r="W51" s="0" t="str">
        <f aca="false" t="array" ref="W51:W51">IFERROR(CONCATENATE((INDEX($A$7:$A$39,SMALL(IF($X$7:$X$39&lt;&gt;"",IF($U$7:$U$39&lt;&gt;"",ROW($U$7:$U$39)-MIN(ROW($U$7:$U$39))+1,""),""),ROW()-ROW(A$42)+1))),),"")</f>
        <v/>
      </c>
      <c r="Z51" s="0" t="str">
        <f aca="false" t="array" ref="Z51:Z51">IFERROR(CONCATENATE((INDEX($AC$7:$AC$39,SMALL(IF($AC$7:$AC$39&lt;&gt;"",IF($Z$7:$Z$39&lt;&gt;"",ROW($Z$7:$Z$39)-MIN(ROW($Z$7:$Z$39))+1,""),""),ROW()-ROW(A$42)+1))),","),"")</f>
        <v/>
      </c>
      <c r="AA51" s="0" t="str">
        <f aca="false" t="array" ref="AA51:AA51">IFERROR(CONCATENATE(TEXT(INDEX($Z$7:$Z$39,SMALL(IF($AC$7:$AC$39&lt;&gt;"",IF($Z$7:$Z$39&lt;&gt;"",ROW($Z$7:$Z$39)-MIN(ROW($Z$7:$Z$39))+1,""),""),ROW()-ROW(A$42)+1)),"##0"),","),"")</f>
        <v/>
      </c>
      <c r="AB51" s="0" t="str">
        <f aca="false" t="array" ref="AB51:AB51">IFERROR(CONCATENATE((INDEX($A$7:$A$39,SMALL(IF($AC$7:$AC$39&lt;&gt;"",IF($Z$7:$Z$39&lt;&gt;"",ROW($Z$7:$Z$39)-MIN(ROW($Z$7:$Z$39))+1,""),""),ROW()-ROW(A$42)+1))),),"")</f>
        <v/>
      </c>
      <c r="AE51" s="0" t="str">
        <f aca="false" t="array" ref="AE51:AE51">IFERROR(CONCATENATE((INDEX($AH$7:$AH$39,SMALL(IF($AH$7:$AH$39&lt;&gt;"",IF($AE$7:$AE$39&lt;&gt;"",ROW($AE$7:$AE$39)-MIN(ROW($AE$7:$AE$39))+1,""),""),ROW()-ROW(A$42)+1)))," "),"")</f>
        <v/>
      </c>
      <c r="AF51" s="0" t="str">
        <f aca="false" t="array" ref="AF51:AF51">IFERROR(CONCATENATE(TEXT(INDEX($AE$7:$AE$39,SMALL(IF($AH$7:$AH$39&lt;&gt;"",IF($AE$7:$AE$39&lt;&gt;"",ROW($AE$7:$AE$39)-MIN(ROW($AE$7:$AE$39))+1,""),""),ROW()-ROW(A$42)+1)),"##0")," "),"")</f>
        <v/>
      </c>
      <c r="AG51" s="0" t="str">
        <f aca="false" t="array" ref="AG51:AG51">IFERROR(CONCATENATE((INDEX($A$7:$A$39,SMALL(IF($AH$7:$AH$39&lt;&gt;"",IF($AE$7:$AE$39&lt;&gt;"",ROW($AE$7:$AE$39)-MIN(ROW($AE$7:$AE$39))+1,""),""),ROW()-ROW(A$42)+1))),),"")</f>
        <v/>
      </c>
      <c r="AJ51" s="0" t="str">
        <f aca="false" t="array" ref="AJ51:AJ51">IFERROR(CONCATENATE((INDEX($AM$7:$AM$39,SMALL(IF($AM$7:$AM$39&lt;&gt;"",IF($AJ$7:$AJ$39&lt;&gt;"",ROW($AJ$7:$AJ$39)-MIN(ROW($AJ$7:$AJ$39))+1,""),""),ROW()-ROW(A$42)+1)))," "),"")</f>
        <v/>
      </c>
      <c r="AK51" s="0" t="str">
        <f aca="false" t="array" ref="AK51:AK51">IFERROR(CONCATENATE(TEXT(INDEX($AJ$7:$AJ$39,SMALL(IF($AM$7:$AM$39&lt;&gt;"",IF($AJ$7:$AJ$39&lt;&gt;"",ROW($AJ$7:$AJ$39)-MIN(ROW($AJ$7:$AJ$39))+1,""),""),ROW()-ROW(A$42)+1)),"##0")," "),"")</f>
        <v/>
      </c>
      <c r="AL51" s="0" t="str">
        <f aca="false" t="array" ref="AL51:AL51">IFERROR(CONCATENATE((INDEX($A$7:$A$39,SMALL(IF($AM$7:$AM$39&lt;&gt;"",IF($AJ$7:$AJ$39&lt;&gt;"",ROW($AJ$7:$AJ$39)-MIN(ROW($AJ$7:$AJ$39))+1,""),""),ROW()-ROW(A$42)+1))),),"")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IFERROR(CONCATENATE(TEXT(INDEX($K$7:$K$39,SMALL(IF($N$7:$N$39&lt;&gt;"",IF($K$7:$K$39&lt;&gt;"",ROW($K$7:$K$39)-MIN(ROW($K$7:$K$39))+1,""),""),ROW()-ROW(A$42)+1)),"##0"),","),"")</f>
        <v/>
      </c>
      <c r="L52" s="0" t="str">
        <f aca="false" t="array" ref="L52:L52">IFERROR(CONCATENATE((INDEX($N$7:$N$39,SMALL(IF($N$7:$N$39&lt;&gt;"",IF($K$7:$K$39&lt;&gt;"",ROW($K$7:$K$39)-MIN(ROW($K$7:$K$39))+1,""),""),ROW()-ROW(A$42)+1))),","),"")</f>
        <v/>
      </c>
      <c r="M52" s="0" t="str">
        <f aca="false" t="array" ref="M52:M52">IFERROR(CONCATENATE((INDEX($A$7:$A$39,SMALL(IF($N$7:$N$39&lt;&gt;"",IF($K$7:$K$39&lt;&gt;"",ROW($K$7:$K$39)-MIN(ROW($K$7:$K$39))+1,""),""),ROW()-ROW(A$42)+1))),),"")</f>
        <v/>
      </c>
      <c r="P52" s="0" t="str">
        <f aca="false" t="array" ref="P52:P52">IFERROR(CONCATENATE((INDEX($S$7:$S$39,SMALL(IF($S$7:$S$39&lt;&gt;"",IF($P$7:$P$39&lt;&gt;"",ROW($P$7:$P$39)-MIN(ROW($P$7:$P$39))+1,""),""),ROW()-ROW(A$42)+1)))," "),"")</f>
        <v/>
      </c>
      <c r="Q52" s="0" t="str">
        <f aca="false" t="array" ref="Q52:Q52">IFERROR(CONCATENATE(TEXT(INDEX($P$7:$P$39,SMALL(IF($S$7:$S$39&lt;&gt;"",IF($P$7:$P$39&lt;&gt;"",ROW($P$7:$P$39)-MIN(ROW($P$7:$P$39))+1,""),""),ROW()-ROW(A$42)+1)),"##0")," "),"")</f>
        <v/>
      </c>
      <c r="R52" s="0" t="str">
        <f aca="false" t="array" ref="R52:R52">IFERROR(CONCATENATE((INDEX($A$7:$A$39,SMALL(IF($S$7:$S$39&lt;&gt;"",IF($P$7:$P$39&lt;&gt;"",ROW($P$7:$P$39)-MIN(ROW($P$7:$P$39))+1,""),""),ROW()-ROW(A$42)+1))),),"")</f>
        <v/>
      </c>
      <c r="U52" s="0" t="str">
        <f aca="false" t="array" ref="U52:U52">IFERROR(CONCATENATE((INDEX($X$7:$X$39,SMALL(IF($X$7:$X$39&lt;&gt;"",IF($U$7:$U$39&lt;&gt;"",ROW($U$7:$U$39)-MIN(ROW($U$7:$U$39))+1,""),""),ROW()-ROW(A$42)+1)))," "),"")</f>
        <v/>
      </c>
      <c r="V52" s="0" t="str">
        <f aca="false" t="array" ref="V52:V52">IFERROR(CONCATENATE(TEXT(INDEX($U$7:$U$39,SMALL(IF($X$7:$X$39&lt;&gt;"",IF($U$7:$U$39&lt;&gt;"",ROW($U$7:$U$39)-MIN(ROW($U$7:$U$39))+1,""),""),ROW()-ROW(A$42)+1)),"##0")," "),"")</f>
        <v/>
      </c>
      <c r="W52" s="0" t="str">
        <f aca="false" t="array" ref="W52:W52">IFERROR(CONCATENATE((INDEX($A$7:$A$39,SMALL(IF($X$7:$X$39&lt;&gt;"",IF($U$7:$U$39&lt;&gt;"",ROW($U$7:$U$39)-MIN(ROW($U$7:$U$39))+1,""),""),ROW()-ROW(A$42)+1))),),"")</f>
        <v/>
      </c>
      <c r="Z52" s="0" t="str">
        <f aca="false" t="array" ref="Z52:Z52">IFERROR(CONCATENATE((INDEX($AC$7:$AC$39,SMALL(IF($AC$7:$AC$39&lt;&gt;"",IF($Z$7:$Z$39&lt;&gt;"",ROW($Z$7:$Z$39)-MIN(ROW($Z$7:$Z$39))+1,""),""),ROW()-ROW(A$42)+1))),","),"")</f>
        <v/>
      </c>
      <c r="AA52" s="0" t="str">
        <f aca="false" t="array" ref="AA52:AA52">IFERROR(CONCATENATE(TEXT(INDEX($Z$7:$Z$39,SMALL(IF($AC$7:$AC$39&lt;&gt;"",IF($Z$7:$Z$39&lt;&gt;"",ROW($Z$7:$Z$39)-MIN(ROW($Z$7:$Z$39))+1,""),""),ROW()-ROW(A$42)+1)),"##0"),","),"")</f>
        <v/>
      </c>
      <c r="AB52" s="0" t="str">
        <f aca="false" t="array" ref="AB52:AB52">IFERROR(CONCATENATE((INDEX($A$7:$A$39,SMALL(IF($AC$7:$AC$39&lt;&gt;"",IF($Z$7:$Z$39&lt;&gt;"",ROW($Z$7:$Z$39)-MIN(ROW($Z$7:$Z$39))+1,""),""),ROW()-ROW(A$42)+1))),),"")</f>
        <v/>
      </c>
      <c r="AE52" s="0" t="str">
        <f aca="false" t="array" ref="AE52:AE52">IFERROR(CONCATENATE((INDEX($AH$7:$AH$39,SMALL(IF($AH$7:$AH$39&lt;&gt;"",IF($AE$7:$AE$39&lt;&gt;"",ROW($AE$7:$AE$39)-MIN(ROW($AE$7:$AE$39))+1,""),""),ROW()-ROW(A$42)+1)))," "),"")</f>
        <v/>
      </c>
      <c r="AF52" s="0" t="str">
        <f aca="false" t="array" ref="AF52:AF52">IFERROR(CONCATENATE(TEXT(INDEX($AE$7:$AE$39,SMALL(IF($AH$7:$AH$39&lt;&gt;"",IF($AE$7:$AE$39&lt;&gt;"",ROW($AE$7:$AE$39)-MIN(ROW($AE$7:$AE$39))+1,""),""),ROW()-ROW(A$42)+1)),"##0")," "),"")</f>
        <v/>
      </c>
      <c r="AG52" s="0" t="str">
        <f aca="false" t="array" ref="AG52:AG52">IFERROR(CONCATENATE((INDEX($A$7:$A$39,SMALL(IF($AH$7:$AH$39&lt;&gt;"",IF($AE$7:$AE$39&lt;&gt;"",ROW($AE$7:$AE$39)-MIN(ROW($AE$7:$AE$39))+1,""),""),ROW()-ROW(A$42)+1))),),"")</f>
        <v/>
      </c>
      <c r="AJ52" s="0" t="str">
        <f aca="false" t="array" ref="AJ52:AJ52">IFERROR(CONCATENATE((INDEX($AM$7:$AM$39,SMALL(IF($AM$7:$AM$39&lt;&gt;"",IF($AJ$7:$AJ$39&lt;&gt;"",ROW($AJ$7:$AJ$39)-MIN(ROW($AJ$7:$AJ$39))+1,""),""),ROW()-ROW(A$42)+1)))," "),"")</f>
        <v/>
      </c>
      <c r="AK52" s="0" t="str">
        <f aca="false" t="array" ref="AK52:AK52">IFERROR(CONCATENATE(TEXT(INDEX($AJ$7:$AJ$39,SMALL(IF($AM$7:$AM$39&lt;&gt;"",IF($AJ$7:$AJ$39&lt;&gt;"",ROW($AJ$7:$AJ$39)-MIN(ROW($AJ$7:$AJ$39))+1,""),""),ROW()-ROW(A$42)+1)),"##0")," "),"")</f>
        <v/>
      </c>
      <c r="AL52" s="0" t="str">
        <f aca="false" t="array" ref="AL52:AL52">IFERROR(CONCATENATE((INDEX($A$7:$A$39,SMALL(IF($AM$7:$AM$39&lt;&gt;"",IF($AJ$7:$AJ$39&lt;&gt;"",ROW($AJ$7:$AJ$39)-MIN(ROW($AJ$7:$AJ$39))+1,""),""),ROW()-ROW(A$42)+1))),),"")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IFERROR(CONCATENATE(TEXT(INDEX($K$7:$K$39,SMALL(IF($N$7:$N$39&lt;&gt;"",IF($K$7:$K$39&lt;&gt;"",ROW($K$7:$K$39)-MIN(ROW($K$7:$K$39))+1,""),""),ROW()-ROW(A$42)+1)),"##0"),","),"")</f>
        <v/>
      </c>
      <c r="L53" s="0" t="str">
        <f aca="false" t="array" ref="L53:L53">IFERROR(CONCATENATE((INDEX($N$7:$N$39,SMALL(IF($N$7:$N$39&lt;&gt;"",IF($K$7:$K$39&lt;&gt;"",ROW($K$7:$K$39)-MIN(ROW($K$7:$K$39))+1,""),""),ROW()-ROW(A$42)+1))),","),"")</f>
        <v/>
      </c>
      <c r="M53" s="0" t="str">
        <f aca="false" t="array" ref="M53:M53">IFERROR(CONCATENATE((INDEX($A$7:$A$39,SMALL(IF($N$7:$N$39&lt;&gt;"",IF($K$7:$K$39&lt;&gt;"",ROW($K$7:$K$39)-MIN(ROW($K$7:$K$39))+1,""),""),ROW()-ROW(A$42)+1))),),"")</f>
        <v/>
      </c>
      <c r="P53" s="0" t="str">
        <f aca="false" t="array" ref="P53:P53">IFERROR(CONCATENATE((INDEX($S$7:$S$39,SMALL(IF($S$7:$S$39&lt;&gt;"",IF($P$7:$P$39&lt;&gt;"",ROW($P$7:$P$39)-MIN(ROW($P$7:$P$39))+1,""),""),ROW()-ROW(A$42)+1)))," "),"")</f>
        <v/>
      </c>
      <c r="Q53" s="0" t="str">
        <f aca="false" t="array" ref="Q53:Q53">IFERROR(CONCATENATE(TEXT(INDEX($P$7:$P$39,SMALL(IF($S$7:$S$39&lt;&gt;"",IF($P$7:$P$39&lt;&gt;"",ROW($P$7:$P$39)-MIN(ROW($P$7:$P$39))+1,""),""),ROW()-ROW(A$42)+1)),"##0")," "),"")</f>
        <v/>
      </c>
      <c r="R53" s="0" t="str">
        <f aca="false" t="array" ref="R53:R53">IFERROR(CONCATENATE((INDEX($A$7:$A$39,SMALL(IF($S$7:$S$39&lt;&gt;"",IF($P$7:$P$39&lt;&gt;"",ROW($P$7:$P$39)-MIN(ROW($P$7:$P$39))+1,""),""),ROW()-ROW(A$42)+1))),),"")</f>
        <v/>
      </c>
      <c r="U53" s="0" t="str">
        <f aca="false" t="array" ref="U53:U53">IFERROR(CONCATENATE((INDEX($X$7:$X$39,SMALL(IF($X$7:$X$39&lt;&gt;"",IF($U$7:$U$39&lt;&gt;"",ROW($U$7:$U$39)-MIN(ROW($U$7:$U$39))+1,""),""),ROW()-ROW(A$42)+1)))," "),"")</f>
        <v/>
      </c>
      <c r="V53" s="0" t="str">
        <f aca="false" t="array" ref="V53:V53">IFERROR(CONCATENATE(TEXT(INDEX($U$7:$U$39,SMALL(IF($X$7:$X$39&lt;&gt;"",IF($U$7:$U$39&lt;&gt;"",ROW($U$7:$U$39)-MIN(ROW($U$7:$U$39))+1,""),""),ROW()-ROW(A$42)+1)),"##0")," "),"")</f>
        <v/>
      </c>
      <c r="W53" s="0" t="str">
        <f aca="false" t="array" ref="W53:W53">IFERROR(CONCATENATE((INDEX($A$7:$A$39,SMALL(IF($X$7:$X$39&lt;&gt;"",IF($U$7:$U$39&lt;&gt;"",ROW($U$7:$U$39)-MIN(ROW($U$7:$U$39))+1,""),""),ROW()-ROW(A$42)+1))),),"")</f>
        <v/>
      </c>
      <c r="Z53" s="0" t="str">
        <f aca="false" t="array" ref="Z53:Z53">IFERROR(CONCATENATE((INDEX($AC$7:$AC$39,SMALL(IF($AC$7:$AC$39&lt;&gt;"",IF($Z$7:$Z$39&lt;&gt;"",ROW($Z$7:$Z$39)-MIN(ROW($Z$7:$Z$39))+1,""),""),ROW()-ROW(A$42)+1))),","),"")</f>
        <v/>
      </c>
      <c r="AA53" s="0" t="str">
        <f aca="false" t="array" ref="AA53:AA53">IFERROR(CONCATENATE(TEXT(INDEX($Z$7:$Z$39,SMALL(IF($AC$7:$AC$39&lt;&gt;"",IF($Z$7:$Z$39&lt;&gt;"",ROW($Z$7:$Z$39)-MIN(ROW($Z$7:$Z$39))+1,""),""),ROW()-ROW(A$42)+1)),"##0"),","),"")</f>
        <v/>
      </c>
      <c r="AB53" s="0" t="str">
        <f aca="false" t="array" ref="AB53:AB53">IFERROR(CONCATENATE((INDEX($A$7:$A$39,SMALL(IF($AC$7:$AC$39&lt;&gt;"",IF($Z$7:$Z$39&lt;&gt;"",ROW($Z$7:$Z$39)-MIN(ROW($Z$7:$Z$39))+1,""),""),ROW()-ROW(A$42)+1))),),"")</f>
        <v/>
      </c>
      <c r="AE53" s="0" t="str">
        <f aca="false" t="array" ref="AE53:AE53">IFERROR(CONCATENATE((INDEX($AH$7:$AH$39,SMALL(IF($AH$7:$AH$39&lt;&gt;"",IF($AE$7:$AE$39&lt;&gt;"",ROW($AE$7:$AE$39)-MIN(ROW($AE$7:$AE$39))+1,""),""),ROW()-ROW(A$42)+1)))," "),"")</f>
        <v/>
      </c>
      <c r="AF53" s="0" t="str">
        <f aca="false" t="array" ref="AF53:AF53">IFERROR(CONCATENATE(TEXT(INDEX($AE$7:$AE$39,SMALL(IF($AH$7:$AH$39&lt;&gt;"",IF($AE$7:$AE$39&lt;&gt;"",ROW($AE$7:$AE$39)-MIN(ROW($AE$7:$AE$39))+1,""),""),ROW()-ROW(A$42)+1)),"##0")," "),"")</f>
        <v/>
      </c>
      <c r="AG53" s="0" t="str">
        <f aca="false" t="array" ref="AG53:AG53">IFERROR(CONCATENATE((INDEX($A$7:$A$39,SMALL(IF($AH$7:$AH$39&lt;&gt;"",IF($AE$7:$AE$39&lt;&gt;"",ROW($AE$7:$AE$39)-MIN(ROW($AE$7:$AE$39))+1,""),""),ROW()-ROW(A$42)+1))),),"")</f>
        <v/>
      </c>
      <c r="AJ53" s="0" t="str">
        <f aca="false" t="array" ref="AJ53:AJ53">IFERROR(CONCATENATE((INDEX($AM$7:$AM$39,SMALL(IF($AM$7:$AM$39&lt;&gt;"",IF($AJ$7:$AJ$39&lt;&gt;"",ROW($AJ$7:$AJ$39)-MIN(ROW($AJ$7:$AJ$39))+1,""),""),ROW()-ROW(A$42)+1)))," "),"")</f>
        <v/>
      </c>
      <c r="AK53" s="0" t="str">
        <f aca="false" t="array" ref="AK53:AK53">IFERROR(CONCATENATE(TEXT(INDEX($AJ$7:$AJ$39,SMALL(IF($AM$7:$AM$39&lt;&gt;"",IF($AJ$7:$AJ$39&lt;&gt;"",ROW($AJ$7:$AJ$39)-MIN(ROW($AJ$7:$AJ$39))+1,""),""),ROW()-ROW(A$42)+1)),"##0")," "),"")</f>
        <v/>
      </c>
      <c r="AL53" s="0" t="str">
        <f aca="false" t="array" ref="AL53:AL53">IFERROR(CONCATENATE((INDEX($A$7:$A$39,SMALL(IF($AM$7:$AM$39&lt;&gt;"",IF($AJ$7:$AJ$39&lt;&gt;"",ROW($AJ$7:$AJ$39)-MIN(ROW($AJ$7:$AJ$39))+1,""),""),ROW()-ROW(A$42)+1))),),"")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IFERROR(CONCATENATE(TEXT(INDEX($K$7:$K$39,SMALL(IF($N$7:$N$39&lt;&gt;"",IF($K$7:$K$39&lt;&gt;"",ROW($K$7:$K$39)-MIN(ROW($K$7:$K$39))+1,""),""),ROW()-ROW(A$42)+1)),"##0"),","),"")</f>
        <v/>
      </c>
      <c r="L54" s="0" t="str">
        <f aca="false" t="array" ref="L54:L54">IFERROR(CONCATENATE((INDEX($N$7:$N$39,SMALL(IF($N$7:$N$39&lt;&gt;"",IF($K$7:$K$39&lt;&gt;"",ROW($K$7:$K$39)-MIN(ROW($K$7:$K$39))+1,""),""),ROW()-ROW(A$42)+1))),","),"")</f>
        <v/>
      </c>
      <c r="M54" s="0" t="str">
        <f aca="false" t="array" ref="M54:M54">IFERROR(CONCATENATE((INDEX($A$7:$A$39,SMALL(IF($N$7:$N$39&lt;&gt;"",IF($K$7:$K$39&lt;&gt;"",ROW($K$7:$K$39)-MIN(ROW($K$7:$K$39))+1,""),""),ROW()-ROW(A$42)+1))),),"")</f>
        <v/>
      </c>
      <c r="P54" s="0" t="str">
        <f aca="false" t="array" ref="P54:P54">IFERROR(CONCATENATE((INDEX($S$7:$S$39,SMALL(IF($S$7:$S$39&lt;&gt;"",IF($P$7:$P$39&lt;&gt;"",ROW($P$7:$P$39)-MIN(ROW($P$7:$P$39))+1,""),""),ROW()-ROW(A$42)+1)))," "),"")</f>
        <v/>
      </c>
      <c r="Q54" s="0" t="str">
        <f aca="false" t="array" ref="Q54:Q54">IFERROR(CONCATENATE(TEXT(INDEX($P$7:$P$39,SMALL(IF($S$7:$S$39&lt;&gt;"",IF($P$7:$P$39&lt;&gt;"",ROW($P$7:$P$39)-MIN(ROW($P$7:$P$39))+1,""),""),ROW()-ROW(A$42)+1)),"##0")," "),"")</f>
        <v/>
      </c>
      <c r="R54" s="0" t="str">
        <f aca="false" t="array" ref="R54:R54">IFERROR(CONCATENATE((INDEX($A$7:$A$39,SMALL(IF($S$7:$S$39&lt;&gt;"",IF($P$7:$P$39&lt;&gt;"",ROW($P$7:$P$39)-MIN(ROW($P$7:$P$39))+1,""),""),ROW()-ROW(A$42)+1))),),"")</f>
        <v/>
      </c>
      <c r="U54" s="0" t="str">
        <f aca="false" t="array" ref="U54:U54">IFERROR(CONCATENATE((INDEX($X$7:$X$39,SMALL(IF($X$7:$X$39&lt;&gt;"",IF($U$7:$U$39&lt;&gt;"",ROW($U$7:$U$39)-MIN(ROW($U$7:$U$39))+1,""),""),ROW()-ROW(A$42)+1)))," "),"")</f>
        <v/>
      </c>
      <c r="V54" s="0" t="str">
        <f aca="false" t="array" ref="V54:V54">IFERROR(CONCATENATE(TEXT(INDEX($U$7:$U$39,SMALL(IF($X$7:$X$39&lt;&gt;"",IF($U$7:$U$39&lt;&gt;"",ROW($U$7:$U$39)-MIN(ROW($U$7:$U$39))+1,""),""),ROW()-ROW(A$42)+1)),"##0")," "),"")</f>
        <v/>
      </c>
      <c r="W54" s="0" t="str">
        <f aca="false" t="array" ref="W54:W54">IFERROR(CONCATENATE((INDEX($A$7:$A$39,SMALL(IF($X$7:$X$39&lt;&gt;"",IF($U$7:$U$39&lt;&gt;"",ROW($U$7:$U$39)-MIN(ROW($U$7:$U$39))+1,""),""),ROW()-ROW(A$42)+1))),),"")</f>
        <v/>
      </c>
      <c r="Z54" s="0" t="str">
        <f aca="false" t="array" ref="Z54:Z54">IFERROR(CONCATENATE((INDEX($AC$7:$AC$39,SMALL(IF($AC$7:$AC$39&lt;&gt;"",IF($Z$7:$Z$39&lt;&gt;"",ROW($Z$7:$Z$39)-MIN(ROW($Z$7:$Z$39))+1,""),""),ROW()-ROW(A$42)+1))),","),"")</f>
        <v/>
      </c>
      <c r="AA54" s="0" t="str">
        <f aca="false" t="array" ref="AA54:AA54">IFERROR(CONCATENATE(TEXT(INDEX($Z$7:$Z$39,SMALL(IF($AC$7:$AC$39&lt;&gt;"",IF($Z$7:$Z$39&lt;&gt;"",ROW($Z$7:$Z$39)-MIN(ROW($Z$7:$Z$39))+1,""),""),ROW()-ROW(A$42)+1)),"##0"),","),"")</f>
        <v/>
      </c>
      <c r="AB54" s="0" t="str">
        <f aca="false" t="array" ref="AB54:AB54">IFERROR(CONCATENATE((INDEX($A$7:$A$39,SMALL(IF($AC$7:$AC$39&lt;&gt;"",IF($Z$7:$Z$39&lt;&gt;"",ROW($Z$7:$Z$39)-MIN(ROW($Z$7:$Z$39))+1,""),""),ROW()-ROW(A$42)+1))),),"")</f>
        <v/>
      </c>
      <c r="AE54" s="0" t="str">
        <f aca="false" t="array" ref="AE54:AE54">IFERROR(CONCATENATE((INDEX($AH$7:$AH$39,SMALL(IF($AH$7:$AH$39&lt;&gt;"",IF($AE$7:$AE$39&lt;&gt;"",ROW($AE$7:$AE$39)-MIN(ROW($AE$7:$AE$39))+1,""),""),ROW()-ROW(A$42)+1)))," "),"")</f>
        <v/>
      </c>
      <c r="AF54" s="0" t="str">
        <f aca="false" t="array" ref="AF54:AF54">IFERROR(CONCATENATE(TEXT(INDEX($AE$7:$AE$39,SMALL(IF($AH$7:$AH$39&lt;&gt;"",IF($AE$7:$AE$39&lt;&gt;"",ROW($AE$7:$AE$39)-MIN(ROW($AE$7:$AE$39))+1,""),""),ROW()-ROW(A$42)+1)),"##0")," "),"")</f>
        <v/>
      </c>
      <c r="AG54" s="0" t="str">
        <f aca="false" t="array" ref="AG54:AG54">IFERROR(CONCATENATE((INDEX($A$7:$A$39,SMALL(IF($AH$7:$AH$39&lt;&gt;"",IF($AE$7:$AE$39&lt;&gt;"",ROW($AE$7:$AE$39)-MIN(ROW($AE$7:$AE$39))+1,""),""),ROW()-ROW(A$42)+1))),),"")</f>
        <v/>
      </c>
      <c r="AJ54" s="0" t="str">
        <f aca="false" t="array" ref="AJ54:AJ54">IFERROR(CONCATENATE((INDEX($AM$7:$AM$39,SMALL(IF($AM$7:$AM$39&lt;&gt;"",IF($AJ$7:$AJ$39&lt;&gt;"",ROW($AJ$7:$AJ$39)-MIN(ROW($AJ$7:$AJ$39))+1,""),""),ROW()-ROW(A$42)+1)))," "),"")</f>
        <v/>
      </c>
      <c r="AK54" s="0" t="str">
        <f aca="false" t="array" ref="AK54:AK54">IFERROR(CONCATENATE(TEXT(INDEX($AJ$7:$AJ$39,SMALL(IF($AM$7:$AM$39&lt;&gt;"",IF($AJ$7:$AJ$39&lt;&gt;"",ROW($AJ$7:$AJ$39)-MIN(ROW($AJ$7:$AJ$39))+1,""),""),ROW()-ROW(A$42)+1)),"##0")," "),"")</f>
        <v/>
      </c>
      <c r="AL54" s="0" t="str">
        <f aca="false" t="array" ref="AL54:AL54">IFERROR(CONCATENATE((INDEX($A$7:$A$39,SMALL(IF($AM$7:$AM$39&lt;&gt;"",IF($AJ$7:$AJ$39&lt;&gt;"",ROW($AJ$7:$AJ$39)-MIN(ROW($AJ$7:$AJ$39))+1,""),""),ROW()-ROW(A$42)+1))),),"")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IFERROR(CONCATENATE(TEXT(INDEX($K$7:$K$39,SMALL(IF($N$7:$N$39&lt;&gt;"",IF($K$7:$K$39&lt;&gt;"",ROW($K$7:$K$39)-MIN(ROW($K$7:$K$39))+1,""),""),ROW()-ROW(A$42)+1)),"##0"),","),"")</f>
        <v/>
      </c>
      <c r="L55" s="0" t="str">
        <f aca="false" t="array" ref="L55:L55">IFERROR(CONCATENATE((INDEX($N$7:$N$39,SMALL(IF($N$7:$N$39&lt;&gt;"",IF($K$7:$K$39&lt;&gt;"",ROW($K$7:$K$39)-MIN(ROW($K$7:$K$39))+1,""),""),ROW()-ROW(A$42)+1))),","),"")</f>
        <v/>
      </c>
      <c r="M55" s="0" t="str">
        <f aca="false" t="array" ref="M55:M55">IFERROR(CONCATENATE((INDEX($A$7:$A$39,SMALL(IF($N$7:$N$39&lt;&gt;"",IF($K$7:$K$39&lt;&gt;"",ROW($K$7:$K$39)-MIN(ROW($K$7:$K$39))+1,""),""),ROW()-ROW(A$42)+1))),),"")</f>
        <v/>
      </c>
      <c r="P55" s="0" t="str">
        <f aca="false" t="array" ref="P55:P55">IFERROR(CONCATENATE((INDEX($S$7:$S$39,SMALL(IF($S$7:$S$39&lt;&gt;"",IF($P$7:$P$39&lt;&gt;"",ROW($P$7:$P$39)-MIN(ROW($P$7:$P$39))+1,""),""),ROW()-ROW(A$42)+1)))," "),"")</f>
        <v/>
      </c>
      <c r="Q55" s="0" t="str">
        <f aca="false" t="array" ref="Q55:Q55">IFERROR(CONCATENATE(TEXT(INDEX($P$7:$P$39,SMALL(IF($S$7:$S$39&lt;&gt;"",IF($P$7:$P$39&lt;&gt;"",ROW($P$7:$P$39)-MIN(ROW($P$7:$P$39))+1,""),""),ROW()-ROW(A$42)+1)),"##0")," "),"")</f>
        <v/>
      </c>
      <c r="R55" s="0" t="str">
        <f aca="false" t="array" ref="R55:R55">IFERROR(CONCATENATE((INDEX($A$7:$A$39,SMALL(IF($S$7:$S$39&lt;&gt;"",IF($P$7:$P$39&lt;&gt;"",ROW($P$7:$P$39)-MIN(ROW($P$7:$P$39))+1,""),""),ROW()-ROW(A$42)+1))),),"")</f>
        <v/>
      </c>
      <c r="U55" s="0" t="str">
        <f aca="false" t="array" ref="U55:U55">IFERROR(CONCATENATE((INDEX($X$7:$X$39,SMALL(IF($X$7:$X$39&lt;&gt;"",IF($U$7:$U$39&lt;&gt;"",ROW($U$7:$U$39)-MIN(ROW($U$7:$U$39))+1,""),""),ROW()-ROW(A$42)+1)))," "),"")</f>
        <v/>
      </c>
      <c r="V55" s="0" t="str">
        <f aca="false" t="array" ref="V55:V55">IFERROR(CONCATENATE(TEXT(INDEX($U$7:$U$39,SMALL(IF($X$7:$X$39&lt;&gt;"",IF($U$7:$U$39&lt;&gt;"",ROW($U$7:$U$39)-MIN(ROW($U$7:$U$39))+1,""),""),ROW()-ROW(A$42)+1)),"##0")," "),"")</f>
        <v/>
      </c>
      <c r="W55" s="0" t="str">
        <f aca="false" t="array" ref="W55:W55">IFERROR(CONCATENATE((INDEX($A$7:$A$39,SMALL(IF($X$7:$X$39&lt;&gt;"",IF($U$7:$U$39&lt;&gt;"",ROW($U$7:$U$39)-MIN(ROW($U$7:$U$39))+1,""),""),ROW()-ROW(A$42)+1))),),"")</f>
        <v/>
      </c>
      <c r="Z55" s="0" t="str">
        <f aca="false" t="array" ref="Z55:Z55">IFERROR(CONCATENATE((INDEX($AC$7:$AC$39,SMALL(IF($AC$7:$AC$39&lt;&gt;"",IF($Z$7:$Z$39&lt;&gt;"",ROW($Z$7:$Z$39)-MIN(ROW($Z$7:$Z$39))+1,""),""),ROW()-ROW(A$42)+1))),","),"")</f>
        <v/>
      </c>
      <c r="AA55" s="0" t="str">
        <f aca="false" t="array" ref="AA55:AA55">IFERROR(CONCATENATE(TEXT(INDEX($Z$7:$Z$39,SMALL(IF($AC$7:$AC$39&lt;&gt;"",IF($Z$7:$Z$39&lt;&gt;"",ROW($Z$7:$Z$39)-MIN(ROW($Z$7:$Z$39))+1,""),""),ROW()-ROW(A$42)+1)),"##0"),","),"")</f>
        <v/>
      </c>
      <c r="AB55" s="0" t="str">
        <f aca="false" t="array" ref="AB55:AB55">IFERROR(CONCATENATE((INDEX($A$7:$A$39,SMALL(IF($AC$7:$AC$39&lt;&gt;"",IF($Z$7:$Z$39&lt;&gt;"",ROW($Z$7:$Z$39)-MIN(ROW($Z$7:$Z$39))+1,""),""),ROW()-ROW(A$42)+1))),),"")</f>
        <v/>
      </c>
      <c r="AE55" s="0" t="str">
        <f aca="false" t="array" ref="AE55:AE55">IFERROR(CONCATENATE((INDEX($AH$7:$AH$39,SMALL(IF($AH$7:$AH$39&lt;&gt;"",IF($AE$7:$AE$39&lt;&gt;"",ROW($AE$7:$AE$39)-MIN(ROW($AE$7:$AE$39))+1,""),""),ROW()-ROW(A$42)+1)))," "),"")</f>
        <v/>
      </c>
      <c r="AF55" s="0" t="str">
        <f aca="false" t="array" ref="AF55:AF55">IFERROR(CONCATENATE(TEXT(INDEX($AE$7:$AE$39,SMALL(IF($AH$7:$AH$39&lt;&gt;"",IF($AE$7:$AE$39&lt;&gt;"",ROW($AE$7:$AE$39)-MIN(ROW($AE$7:$AE$39))+1,""),""),ROW()-ROW(A$42)+1)),"##0")," "),"")</f>
        <v/>
      </c>
      <c r="AG55" s="0" t="str">
        <f aca="false" t="array" ref="AG55:AG55">IFERROR(CONCATENATE((INDEX($A$7:$A$39,SMALL(IF($AH$7:$AH$39&lt;&gt;"",IF($AE$7:$AE$39&lt;&gt;"",ROW($AE$7:$AE$39)-MIN(ROW($AE$7:$AE$39))+1,""),""),ROW()-ROW(A$42)+1))),),"")</f>
        <v/>
      </c>
      <c r="AJ55" s="0" t="str">
        <f aca="false" t="array" ref="AJ55:AJ55">IFERROR(CONCATENATE((INDEX($AM$7:$AM$39,SMALL(IF($AM$7:$AM$39&lt;&gt;"",IF($AJ$7:$AJ$39&lt;&gt;"",ROW($AJ$7:$AJ$39)-MIN(ROW($AJ$7:$AJ$39))+1,""),""),ROW()-ROW(A$42)+1)))," "),"")</f>
        <v/>
      </c>
      <c r="AK55" s="0" t="str">
        <f aca="false" t="array" ref="AK55:AK55">IFERROR(CONCATENATE(TEXT(INDEX($AJ$7:$AJ$39,SMALL(IF($AM$7:$AM$39&lt;&gt;"",IF($AJ$7:$AJ$39&lt;&gt;"",ROW($AJ$7:$AJ$39)-MIN(ROW($AJ$7:$AJ$39))+1,""),""),ROW()-ROW(A$42)+1)),"##0")," "),"")</f>
        <v/>
      </c>
      <c r="AL55" s="0" t="str">
        <f aca="false" t="array" ref="AL55:AL55">IFERROR(CONCATENATE((INDEX($A$7:$A$39,SMALL(IF($AM$7:$AM$39&lt;&gt;"",IF($AJ$7:$AJ$39&lt;&gt;"",ROW($AJ$7:$AJ$39)-MIN(ROW($AJ$7:$AJ$39))+1,""),""),ROW()-ROW(A$42)+1))),),"")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IFERROR(CONCATENATE(TEXT(INDEX($K$7:$K$39,SMALL(IF($N$7:$N$39&lt;&gt;"",IF($K$7:$K$39&lt;&gt;"",ROW($K$7:$K$39)-MIN(ROW($K$7:$K$39))+1,""),""),ROW()-ROW(A$42)+1)),"##0"),","),"")</f>
        <v/>
      </c>
      <c r="L56" s="0" t="str">
        <f aca="false" t="array" ref="L56:L56">IFERROR(CONCATENATE((INDEX($N$7:$N$39,SMALL(IF($N$7:$N$39&lt;&gt;"",IF($K$7:$K$39&lt;&gt;"",ROW($K$7:$K$39)-MIN(ROW($K$7:$K$39))+1,""),""),ROW()-ROW(A$42)+1))),","),"")</f>
        <v/>
      </c>
      <c r="M56" s="0" t="str">
        <f aca="false" t="array" ref="M56:M56">IFERROR(CONCATENATE((INDEX($A$7:$A$39,SMALL(IF($N$7:$N$39&lt;&gt;"",IF($K$7:$K$39&lt;&gt;"",ROW($K$7:$K$39)-MIN(ROW($K$7:$K$39))+1,""),""),ROW()-ROW(A$42)+1))),),"")</f>
        <v/>
      </c>
      <c r="P56" s="0" t="str">
        <f aca="false" t="array" ref="P56:P56">IFERROR(CONCATENATE((INDEX($S$7:$S$39,SMALL(IF($S$7:$S$39&lt;&gt;"",IF($P$7:$P$39&lt;&gt;"",ROW($P$7:$P$39)-MIN(ROW($P$7:$P$39))+1,""),""),ROW()-ROW(A$42)+1)))," "),"")</f>
        <v/>
      </c>
      <c r="Q56" s="0" t="str">
        <f aca="false" t="array" ref="Q56:Q56">IFERROR(CONCATENATE(TEXT(INDEX($P$7:$P$39,SMALL(IF($S$7:$S$39&lt;&gt;"",IF($P$7:$P$39&lt;&gt;"",ROW($P$7:$P$39)-MIN(ROW($P$7:$P$39))+1,""),""),ROW()-ROW(A$42)+1)),"##0")," "),"")</f>
        <v/>
      </c>
      <c r="R56" s="0" t="str">
        <f aca="false" t="array" ref="R56:R56">IFERROR(CONCATENATE((INDEX($A$7:$A$39,SMALL(IF($S$7:$S$39&lt;&gt;"",IF($P$7:$P$39&lt;&gt;"",ROW($P$7:$P$39)-MIN(ROW($P$7:$P$39))+1,""),""),ROW()-ROW(A$42)+1))),),"")</f>
        <v/>
      </c>
      <c r="U56" s="0" t="str">
        <f aca="false" t="array" ref="U56:U56">IFERROR(CONCATENATE((INDEX($X$7:$X$39,SMALL(IF($X$7:$X$39&lt;&gt;"",IF($U$7:$U$39&lt;&gt;"",ROW($U$7:$U$39)-MIN(ROW($U$7:$U$39))+1,""),""),ROW()-ROW(A$42)+1)))," "),"")</f>
        <v/>
      </c>
      <c r="V56" s="0" t="str">
        <f aca="false" t="array" ref="V56:V56">IFERROR(CONCATENATE(TEXT(INDEX($U$7:$U$39,SMALL(IF($X$7:$X$39&lt;&gt;"",IF($U$7:$U$39&lt;&gt;"",ROW($U$7:$U$39)-MIN(ROW($U$7:$U$39))+1,""),""),ROW()-ROW(A$42)+1)),"##0")," "),"")</f>
        <v/>
      </c>
      <c r="W56" s="0" t="str">
        <f aca="false" t="array" ref="W56:W56">IFERROR(CONCATENATE((INDEX($A$7:$A$39,SMALL(IF($X$7:$X$39&lt;&gt;"",IF($U$7:$U$39&lt;&gt;"",ROW($U$7:$U$39)-MIN(ROW($U$7:$U$39))+1,""),""),ROW()-ROW(A$42)+1))),),"")</f>
        <v/>
      </c>
      <c r="Z56" s="0" t="str">
        <f aca="false" t="array" ref="Z56:Z56">IFERROR(CONCATENATE((INDEX($AC$7:$AC$39,SMALL(IF($AC$7:$AC$39&lt;&gt;"",IF($Z$7:$Z$39&lt;&gt;"",ROW($Z$7:$Z$39)-MIN(ROW($Z$7:$Z$39))+1,""),""),ROW()-ROW(A$42)+1))),","),"")</f>
        <v/>
      </c>
      <c r="AA56" s="0" t="str">
        <f aca="false" t="array" ref="AA56:AA56">IFERROR(CONCATENATE(TEXT(INDEX($Z$7:$Z$39,SMALL(IF($AC$7:$AC$39&lt;&gt;"",IF($Z$7:$Z$39&lt;&gt;"",ROW($Z$7:$Z$39)-MIN(ROW($Z$7:$Z$39))+1,""),""),ROW()-ROW(A$42)+1)),"##0"),","),"")</f>
        <v/>
      </c>
      <c r="AB56" s="0" t="str">
        <f aca="false" t="array" ref="AB56:AB56">IFERROR(CONCATENATE((INDEX($A$7:$A$39,SMALL(IF($AC$7:$AC$39&lt;&gt;"",IF($Z$7:$Z$39&lt;&gt;"",ROW($Z$7:$Z$39)-MIN(ROW($Z$7:$Z$39))+1,""),""),ROW()-ROW(A$42)+1))),),"")</f>
        <v/>
      </c>
      <c r="AE56" s="0" t="str">
        <f aca="false" t="array" ref="AE56:AE56">IFERROR(CONCATENATE((INDEX($AH$7:$AH$39,SMALL(IF($AH$7:$AH$39&lt;&gt;"",IF($AE$7:$AE$39&lt;&gt;"",ROW($AE$7:$AE$39)-MIN(ROW($AE$7:$AE$39))+1,""),""),ROW()-ROW(A$42)+1)))," "),"")</f>
        <v/>
      </c>
      <c r="AF56" s="0" t="str">
        <f aca="false" t="array" ref="AF56:AF56">IFERROR(CONCATENATE(TEXT(INDEX($AE$7:$AE$39,SMALL(IF($AH$7:$AH$39&lt;&gt;"",IF($AE$7:$AE$39&lt;&gt;"",ROW($AE$7:$AE$39)-MIN(ROW($AE$7:$AE$39))+1,""),""),ROW()-ROW(A$42)+1)),"##0")," "),"")</f>
        <v/>
      </c>
      <c r="AG56" s="0" t="str">
        <f aca="false" t="array" ref="AG56:AG56">IFERROR(CONCATENATE((INDEX($A$7:$A$39,SMALL(IF($AH$7:$AH$39&lt;&gt;"",IF($AE$7:$AE$39&lt;&gt;"",ROW($AE$7:$AE$39)-MIN(ROW($AE$7:$AE$39))+1,""),""),ROW()-ROW(A$42)+1))),),"")</f>
        <v/>
      </c>
      <c r="AJ56" s="0" t="str">
        <f aca="false" t="array" ref="AJ56:AJ56">IFERROR(CONCATENATE((INDEX($AM$7:$AM$39,SMALL(IF($AM$7:$AM$39&lt;&gt;"",IF($AJ$7:$AJ$39&lt;&gt;"",ROW($AJ$7:$AJ$39)-MIN(ROW($AJ$7:$AJ$39))+1,""),""),ROW()-ROW(A$42)+1)))," "),"")</f>
        <v/>
      </c>
      <c r="AK56" s="0" t="str">
        <f aca="false" t="array" ref="AK56:AK56">IFERROR(CONCATENATE(TEXT(INDEX($AJ$7:$AJ$39,SMALL(IF($AM$7:$AM$39&lt;&gt;"",IF($AJ$7:$AJ$39&lt;&gt;"",ROW($AJ$7:$AJ$39)-MIN(ROW($AJ$7:$AJ$39))+1,""),""),ROW()-ROW(A$42)+1)),"##0")," "),"")</f>
        <v/>
      </c>
      <c r="AL56" s="0" t="str">
        <f aca="false" t="array" ref="AL56:AL56">IFERROR(CONCATENATE((INDEX($A$7:$A$39,SMALL(IF($AM$7:$AM$39&lt;&gt;"",IF($AJ$7:$AJ$39&lt;&gt;"",ROW($AJ$7:$AJ$39)-MIN(ROW($AJ$7:$AJ$39))+1,""),""),ROW()-ROW(A$42)+1))),),"")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IFERROR(CONCATENATE(TEXT(INDEX($K$7:$K$39,SMALL(IF($N$7:$N$39&lt;&gt;"",IF($K$7:$K$39&lt;&gt;"",ROW($K$7:$K$39)-MIN(ROW($K$7:$K$39))+1,""),""),ROW()-ROW(A$42)+1)),"##0"),","),"")</f>
        <v/>
      </c>
      <c r="L57" s="0" t="str">
        <f aca="false" t="array" ref="L57:L57">IFERROR(CONCATENATE((INDEX($N$7:$N$39,SMALL(IF($N$7:$N$39&lt;&gt;"",IF($K$7:$K$39&lt;&gt;"",ROW($K$7:$K$39)-MIN(ROW($K$7:$K$39))+1,""),""),ROW()-ROW(A$42)+1))),","),"")</f>
        <v/>
      </c>
      <c r="M57" s="0" t="str">
        <f aca="false" t="array" ref="M57:M57">IFERROR(CONCATENATE((INDEX($A$7:$A$39,SMALL(IF($N$7:$N$39&lt;&gt;"",IF($K$7:$K$39&lt;&gt;"",ROW($K$7:$K$39)-MIN(ROW($K$7:$K$39))+1,""),""),ROW()-ROW(A$42)+1))),),"")</f>
        <v/>
      </c>
      <c r="P57" s="0" t="str">
        <f aca="false" t="array" ref="P57:P57">IFERROR(CONCATENATE((INDEX($S$7:$S$39,SMALL(IF($S$7:$S$39&lt;&gt;"",IF($P$7:$P$39&lt;&gt;"",ROW($P$7:$P$39)-MIN(ROW($P$7:$P$39))+1,""),""),ROW()-ROW(A$42)+1)))," "),"")</f>
        <v/>
      </c>
      <c r="Q57" s="0" t="str">
        <f aca="false" t="array" ref="Q57:Q57">IFERROR(CONCATENATE(TEXT(INDEX($P$7:$P$39,SMALL(IF($S$7:$S$39&lt;&gt;"",IF($P$7:$P$39&lt;&gt;"",ROW($P$7:$P$39)-MIN(ROW($P$7:$P$39))+1,""),""),ROW()-ROW(A$42)+1)),"##0")," "),"")</f>
        <v/>
      </c>
      <c r="R57" s="0" t="str">
        <f aca="false" t="array" ref="R57:R57">IFERROR(CONCATENATE((INDEX($A$7:$A$39,SMALL(IF($S$7:$S$39&lt;&gt;"",IF($P$7:$P$39&lt;&gt;"",ROW($P$7:$P$39)-MIN(ROW($P$7:$P$39))+1,""),""),ROW()-ROW(A$42)+1))),),"")</f>
        <v/>
      </c>
      <c r="U57" s="0" t="str">
        <f aca="false" t="array" ref="U57:U57">IFERROR(CONCATENATE((INDEX($X$7:$X$39,SMALL(IF($X$7:$X$39&lt;&gt;"",IF($U$7:$U$39&lt;&gt;"",ROW($U$7:$U$39)-MIN(ROW($U$7:$U$39))+1,""),""),ROW()-ROW(A$42)+1)))," "),"")</f>
        <v/>
      </c>
      <c r="V57" s="0" t="str">
        <f aca="false" t="array" ref="V57:V57">IFERROR(CONCATENATE(TEXT(INDEX($U$7:$U$39,SMALL(IF($X$7:$X$39&lt;&gt;"",IF($U$7:$U$39&lt;&gt;"",ROW($U$7:$U$39)-MIN(ROW($U$7:$U$39))+1,""),""),ROW()-ROW(A$42)+1)),"##0")," "),"")</f>
        <v/>
      </c>
      <c r="W57" s="0" t="str">
        <f aca="false" t="array" ref="W57:W57">IFERROR(CONCATENATE((INDEX($A$7:$A$39,SMALL(IF($X$7:$X$39&lt;&gt;"",IF($U$7:$U$39&lt;&gt;"",ROW($U$7:$U$39)-MIN(ROW($U$7:$U$39))+1,""),""),ROW()-ROW(A$42)+1))),),"")</f>
        <v/>
      </c>
      <c r="Z57" s="0" t="str">
        <f aca="false" t="array" ref="Z57:Z57">IFERROR(CONCATENATE((INDEX($AC$7:$AC$39,SMALL(IF($AC$7:$AC$39&lt;&gt;"",IF($Z$7:$Z$39&lt;&gt;"",ROW($Z$7:$Z$39)-MIN(ROW($Z$7:$Z$39))+1,""),""),ROW()-ROW(A$42)+1))),","),"")</f>
        <v/>
      </c>
      <c r="AA57" s="0" t="str">
        <f aca="false" t="array" ref="AA57:AA57">IFERROR(CONCATENATE(TEXT(INDEX($Z$7:$Z$39,SMALL(IF($AC$7:$AC$39&lt;&gt;"",IF($Z$7:$Z$39&lt;&gt;"",ROW($Z$7:$Z$39)-MIN(ROW($Z$7:$Z$39))+1,""),""),ROW()-ROW(A$42)+1)),"##0"),","),"")</f>
        <v/>
      </c>
      <c r="AB57" s="0" t="str">
        <f aca="false" t="array" ref="AB57:AB57">IFERROR(CONCATENATE((INDEX($A$7:$A$39,SMALL(IF($AC$7:$AC$39&lt;&gt;"",IF($Z$7:$Z$39&lt;&gt;"",ROW($Z$7:$Z$39)-MIN(ROW($Z$7:$Z$39))+1,""),""),ROW()-ROW(A$42)+1))),),"")</f>
        <v/>
      </c>
      <c r="AE57" s="0" t="str">
        <f aca="false" t="array" ref="AE57:AE57">IFERROR(CONCATENATE((INDEX($AH$7:$AH$39,SMALL(IF($AH$7:$AH$39&lt;&gt;"",IF($AE$7:$AE$39&lt;&gt;"",ROW($AE$7:$AE$39)-MIN(ROW($AE$7:$AE$39))+1,""),""),ROW()-ROW(A$42)+1)))," "),"")</f>
        <v/>
      </c>
      <c r="AF57" s="0" t="str">
        <f aca="false" t="array" ref="AF57:AF57">IFERROR(CONCATENATE(TEXT(INDEX($AE$7:$AE$39,SMALL(IF($AH$7:$AH$39&lt;&gt;"",IF($AE$7:$AE$39&lt;&gt;"",ROW($AE$7:$AE$39)-MIN(ROW($AE$7:$AE$39))+1,""),""),ROW()-ROW(A$42)+1)),"##0")," "),"")</f>
        <v/>
      </c>
      <c r="AG57" s="0" t="str">
        <f aca="false" t="array" ref="AG57:AG57">IFERROR(CONCATENATE((INDEX($A$7:$A$39,SMALL(IF($AH$7:$AH$39&lt;&gt;"",IF($AE$7:$AE$39&lt;&gt;"",ROW($AE$7:$AE$39)-MIN(ROW($AE$7:$AE$39))+1,""),""),ROW()-ROW(A$42)+1))),),"")</f>
        <v/>
      </c>
      <c r="AJ57" s="0" t="str">
        <f aca="false" t="array" ref="AJ57:AJ57">IFERROR(CONCATENATE((INDEX($AM$7:$AM$39,SMALL(IF($AM$7:$AM$39&lt;&gt;"",IF($AJ$7:$AJ$39&lt;&gt;"",ROW($AJ$7:$AJ$39)-MIN(ROW($AJ$7:$AJ$39))+1,""),""),ROW()-ROW(A$42)+1)))," "),"")</f>
        <v/>
      </c>
      <c r="AK57" s="0" t="str">
        <f aca="false" t="array" ref="AK57:AK57">IFERROR(CONCATENATE(TEXT(INDEX($AJ$7:$AJ$39,SMALL(IF($AM$7:$AM$39&lt;&gt;"",IF($AJ$7:$AJ$39&lt;&gt;"",ROW($AJ$7:$AJ$39)-MIN(ROW($AJ$7:$AJ$39))+1,""),""),ROW()-ROW(A$42)+1)),"##0")," "),"")</f>
        <v/>
      </c>
      <c r="AL57" s="0" t="str">
        <f aca="false" t="array" ref="AL57:AL57">IFERROR(CONCATENATE((INDEX($A$7:$A$39,SMALL(IF($AM$7:$AM$39&lt;&gt;"",IF($AJ$7:$AJ$39&lt;&gt;"",ROW($AJ$7:$AJ$39)-MIN(ROW($AJ$7:$AJ$39))+1,""),""),ROW()-ROW(A$42)+1))),),"")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IFERROR(CONCATENATE(TEXT(INDEX($K$7:$K$39,SMALL(IF($N$7:$N$39&lt;&gt;"",IF($K$7:$K$39&lt;&gt;"",ROW($K$7:$K$39)-MIN(ROW($K$7:$K$39))+1,""),""),ROW()-ROW(A$42)+1)),"##0"),","),"")</f>
        <v/>
      </c>
      <c r="L58" s="0" t="str">
        <f aca="false" t="array" ref="L58:L58">IFERROR(CONCATENATE((INDEX($N$7:$N$39,SMALL(IF($N$7:$N$39&lt;&gt;"",IF($K$7:$K$39&lt;&gt;"",ROW($K$7:$K$39)-MIN(ROW($K$7:$K$39))+1,""),""),ROW()-ROW(A$42)+1))),","),"")</f>
        <v/>
      </c>
      <c r="M58" s="0" t="str">
        <f aca="false" t="array" ref="M58:M58">IFERROR(CONCATENATE((INDEX($A$7:$A$39,SMALL(IF($N$7:$N$39&lt;&gt;"",IF($K$7:$K$39&lt;&gt;"",ROW($K$7:$K$39)-MIN(ROW($K$7:$K$39))+1,""),""),ROW()-ROW(A$42)+1))),),"")</f>
        <v/>
      </c>
      <c r="P58" s="0" t="str">
        <f aca="false" t="array" ref="P58:P58">IFERROR(CONCATENATE((INDEX($S$7:$S$39,SMALL(IF($S$7:$S$39&lt;&gt;"",IF($P$7:$P$39&lt;&gt;"",ROW($P$7:$P$39)-MIN(ROW($P$7:$P$39))+1,""),""),ROW()-ROW(A$42)+1)))," "),"")</f>
        <v/>
      </c>
      <c r="Q58" s="0" t="str">
        <f aca="false" t="array" ref="Q58:Q58">IFERROR(CONCATENATE(TEXT(INDEX($P$7:$P$39,SMALL(IF($S$7:$S$39&lt;&gt;"",IF($P$7:$P$39&lt;&gt;"",ROW($P$7:$P$39)-MIN(ROW($P$7:$P$39))+1,""),""),ROW()-ROW(A$42)+1)),"##0")," "),"")</f>
        <v/>
      </c>
      <c r="R58" s="0" t="str">
        <f aca="false" t="array" ref="R58:R58">IFERROR(CONCATENATE((INDEX($A$7:$A$39,SMALL(IF($S$7:$S$39&lt;&gt;"",IF($P$7:$P$39&lt;&gt;"",ROW($P$7:$P$39)-MIN(ROW($P$7:$P$39))+1,""),""),ROW()-ROW(A$42)+1))),),"")</f>
        <v/>
      </c>
      <c r="U58" s="0" t="str">
        <f aca="false" t="array" ref="U58:U58">IFERROR(CONCATENATE((INDEX($X$7:$X$39,SMALL(IF($X$7:$X$39&lt;&gt;"",IF($U$7:$U$39&lt;&gt;"",ROW($U$7:$U$39)-MIN(ROW($U$7:$U$39))+1,""),""),ROW()-ROW(A$42)+1)))," "),"")</f>
        <v/>
      </c>
      <c r="V58" s="0" t="str">
        <f aca="false" t="array" ref="V58:V58">IFERROR(CONCATENATE(TEXT(INDEX($U$7:$U$39,SMALL(IF($X$7:$X$39&lt;&gt;"",IF($U$7:$U$39&lt;&gt;"",ROW($U$7:$U$39)-MIN(ROW($U$7:$U$39))+1,""),""),ROW()-ROW(A$42)+1)),"##0")," "),"")</f>
        <v/>
      </c>
      <c r="W58" s="0" t="str">
        <f aca="false" t="array" ref="W58:W58">IFERROR(CONCATENATE((INDEX($A$7:$A$39,SMALL(IF($X$7:$X$39&lt;&gt;"",IF($U$7:$U$39&lt;&gt;"",ROW($U$7:$U$39)-MIN(ROW($U$7:$U$39))+1,""),""),ROW()-ROW(A$42)+1))),),"")</f>
        <v/>
      </c>
      <c r="Z58" s="0" t="str">
        <f aca="false" t="array" ref="Z58:Z58">IFERROR(CONCATENATE((INDEX($AC$7:$AC$39,SMALL(IF($AC$7:$AC$39&lt;&gt;"",IF($Z$7:$Z$39&lt;&gt;"",ROW($Z$7:$Z$39)-MIN(ROW($Z$7:$Z$39))+1,""),""),ROW()-ROW(A$42)+1))),","),"")</f>
        <v/>
      </c>
      <c r="AA58" s="0" t="str">
        <f aca="false" t="array" ref="AA58:AA58">IFERROR(CONCATENATE(TEXT(INDEX($Z$7:$Z$39,SMALL(IF($AC$7:$AC$39&lt;&gt;"",IF($Z$7:$Z$39&lt;&gt;"",ROW($Z$7:$Z$39)-MIN(ROW($Z$7:$Z$39))+1,""),""),ROW()-ROW(A$42)+1)),"##0"),","),"")</f>
        <v/>
      </c>
      <c r="AB58" s="0" t="str">
        <f aca="false" t="array" ref="AB58:AB58">IFERROR(CONCATENATE((INDEX($A$7:$A$39,SMALL(IF($AC$7:$AC$39&lt;&gt;"",IF($Z$7:$Z$39&lt;&gt;"",ROW($Z$7:$Z$39)-MIN(ROW($Z$7:$Z$39))+1,""),""),ROW()-ROW(A$42)+1))),),"")</f>
        <v/>
      </c>
      <c r="AE58" s="0" t="str">
        <f aca="false" t="array" ref="AE58:AE58">IFERROR(CONCATENATE((INDEX($AH$7:$AH$39,SMALL(IF($AH$7:$AH$39&lt;&gt;"",IF($AE$7:$AE$39&lt;&gt;"",ROW($AE$7:$AE$39)-MIN(ROW($AE$7:$AE$39))+1,""),""),ROW()-ROW(A$42)+1)))," "),"")</f>
        <v/>
      </c>
      <c r="AF58" s="0" t="str">
        <f aca="false" t="array" ref="AF58:AF58">IFERROR(CONCATENATE(TEXT(INDEX($AE$7:$AE$39,SMALL(IF($AH$7:$AH$39&lt;&gt;"",IF($AE$7:$AE$39&lt;&gt;"",ROW($AE$7:$AE$39)-MIN(ROW($AE$7:$AE$39))+1,""),""),ROW()-ROW(A$42)+1)),"##0")," "),"")</f>
        <v/>
      </c>
      <c r="AG58" s="0" t="str">
        <f aca="false" t="array" ref="AG58:AG58">IFERROR(CONCATENATE((INDEX($A$7:$A$39,SMALL(IF($AH$7:$AH$39&lt;&gt;"",IF($AE$7:$AE$39&lt;&gt;"",ROW($AE$7:$AE$39)-MIN(ROW($AE$7:$AE$39))+1,""),""),ROW()-ROW(A$42)+1))),),"")</f>
        <v/>
      </c>
      <c r="AJ58" s="0" t="str">
        <f aca="false" t="array" ref="AJ58:AJ58">IFERROR(CONCATENATE((INDEX($AM$7:$AM$39,SMALL(IF($AM$7:$AM$39&lt;&gt;"",IF($AJ$7:$AJ$39&lt;&gt;"",ROW($AJ$7:$AJ$39)-MIN(ROW($AJ$7:$AJ$39))+1,""),""),ROW()-ROW(A$42)+1)))," "),"")</f>
        <v/>
      </c>
      <c r="AK58" s="0" t="str">
        <f aca="false" t="array" ref="AK58:AK58">IFERROR(CONCATENATE(TEXT(INDEX($AJ$7:$AJ$39,SMALL(IF($AM$7:$AM$39&lt;&gt;"",IF($AJ$7:$AJ$39&lt;&gt;"",ROW($AJ$7:$AJ$39)-MIN(ROW($AJ$7:$AJ$39))+1,""),""),ROW()-ROW(A$42)+1)),"##0")," "),"")</f>
        <v/>
      </c>
      <c r="AL58" s="0" t="str">
        <f aca="false" t="array" ref="AL58:AL58">IFERROR(CONCATENATE((INDEX($A$7:$A$39,SMALL(IF($AM$7:$AM$39&lt;&gt;"",IF($AJ$7:$AJ$39&lt;&gt;"",ROW($AJ$7:$AJ$39)-MIN(ROW($AJ$7:$AJ$39))+1,""),""),ROW()-ROW(A$42)+1))),),"")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IFERROR(CONCATENATE(TEXT(INDEX($K$7:$K$39,SMALL(IF($N$7:$N$39&lt;&gt;"",IF($K$7:$K$39&lt;&gt;"",ROW($K$7:$K$39)-MIN(ROW($K$7:$K$39))+1,""),""),ROW()-ROW(A$42)+1)),"##0"),","),"")</f>
        <v/>
      </c>
      <c r="L59" s="0" t="str">
        <f aca="false" t="array" ref="L59:L59">IFERROR(CONCATENATE((INDEX($N$7:$N$39,SMALL(IF($N$7:$N$39&lt;&gt;"",IF($K$7:$K$39&lt;&gt;"",ROW($K$7:$K$39)-MIN(ROW($K$7:$K$39))+1,""),""),ROW()-ROW(A$42)+1))),","),"")</f>
        <v/>
      </c>
      <c r="M59" s="0" t="str">
        <f aca="false" t="array" ref="M59:M59">IFERROR(CONCATENATE((INDEX($A$7:$A$39,SMALL(IF($N$7:$N$39&lt;&gt;"",IF($K$7:$K$39&lt;&gt;"",ROW($K$7:$K$39)-MIN(ROW($K$7:$K$39))+1,""),""),ROW()-ROW(A$42)+1))),),"")</f>
        <v/>
      </c>
      <c r="P59" s="0" t="str">
        <f aca="false" t="array" ref="P59:P59">IFERROR(CONCATENATE((INDEX($S$7:$S$39,SMALL(IF($S$7:$S$39&lt;&gt;"",IF($P$7:$P$39&lt;&gt;"",ROW($P$7:$P$39)-MIN(ROW($P$7:$P$39))+1,""),""),ROW()-ROW(A$42)+1)))," "),"")</f>
        <v/>
      </c>
      <c r="Q59" s="0" t="str">
        <f aca="false" t="array" ref="Q59:Q59">IFERROR(CONCATENATE(TEXT(INDEX($P$7:$P$39,SMALL(IF($S$7:$S$39&lt;&gt;"",IF($P$7:$P$39&lt;&gt;"",ROW($P$7:$P$39)-MIN(ROW($P$7:$P$39))+1,""),""),ROW()-ROW(A$42)+1)),"##0")," "),"")</f>
        <v/>
      </c>
      <c r="R59" s="0" t="str">
        <f aca="false" t="array" ref="R59:R59">IFERROR(CONCATENATE((INDEX($A$7:$A$39,SMALL(IF($S$7:$S$39&lt;&gt;"",IF($P$7:$P$39&lt;&gt;"",ROW($P$7:$P$39)-MIN(ROW($P$7:$P$39))+1,""),""),ROW()-ROW(A$42)+1))),),"")</f>
        <v/>
      </c>
      <c r="U59" s="0" t="str">
        <f aca="false" t="array" ref="U59:U59">IFERROR(CONCATENATE((INDEX($X$7:$X$39,SMALL(IF($X$7:$X$39&lt;&gt;"",IF($U$7:$U$39&lt;&gt;"",ROW($U$7:$U$39)-MIN(ROW($U$7:$U$39))+1,""),""),ROW()-ROW(A$42)+1)))," "),"")</f>
        <v/>
      </c>
      <c r="V59" s="0" t="str">
        <f aca="false" t="array" ref="V59:V59">IFERROR(CONCATENATE(TEXT(INDEX($U$7:$U$39,SMALL(IF($X$7:$X$39&lt;&gt;"",IF($U$7:$U$39&lt;&gt;"",ROW($U$7:$U$39)-MIN(ROW($U$7:$U$39))+1,""),""),ROW()-ROW(A$42)+1)),"##0")," "),"")</f>
        <v/>
      </c>
      <c r="W59" s="0" t="str">
        <f aca="false" t="array" ref="W59:W59">IFERROR(CONCATENATE((INDEX($A$7:$A$39,SMALL(IF($X$7:$X$39&lt;&gt;"",IF($U$7:$U$39&lt;&gt;"",ROW($U$7:$U$39)-MIN(ROW($U$7:$U$39))+1,""),""),ROW()-ROW(A$42)+1))),),"")</f>
        <v/>
      </c>
      <c r="Z59" s="0" t="str">
        <f aca="false" t="array" ref="Z59:Z59">IFERROR(CONCATENATE((INDEX($AC$7:$AC$39,SMALL(IF($AC$7:$AC$39&lt;&gt;"",IF($Z$7:$Z$39&lt;&gt;"",ROW($Z$7:$Z$39)-MIN(ROW($Z$7:$Z$39))+1,""),""),ROW()-ROW(A$42)+1))),","),"")</f>
        <v/>
      </c>
      <c r="AA59" s="0" t="str">
        <f aca="false" t="array" ref="AA59:AA59">IFERROR(CONCATENATE(TEXT(INDEX($Z$7:$Z$39,SMALL(IF($AC$7:$AC$39&lt;&gt;"",IF($Z$7:$Z$39&lt;&gt;"",ROW($Z$7:$Z$39)-MIN(ROW($Z$7:$Z$39))+1,""),""),ROW()-ROW(A$42)+1)),"##0"),","),"")</f>
        <v/>
      </c>
      <c r="AB59" s="0" t="str">
        <f aca="false" t="array" ref="AB59:AB59">IFERROR(CONCATENATE((INDEX($A$7:$A$39,SMALL(IF($AC$7:$AC$39&lt;&gt;"",IF($Z$7:$Z$39&lt;&gt;"",ROW($Z$7:$Z$39)-MIN(ROW($Z$7:$Z$39))+1,""),""),ROW()-ROW(A$42)+1))),),"")</f>
        <v/>
      </c>
      <c r="AE59" s="0" t="str">
        <f aca="false" t="array" ref="AE59:AE59">IFERROR(CONCATENATE((INDEX($AH$7:$AH$39,SMALL(IF($AH$7:$AH$39&lt;&gt;"",IF($AE$7:$AE$39&lt;&gt;"",ROW($AE$7:$AE$39)-MIN(ROW($AE$7:$AE$39))+1,""),""),ROW()-ROW(A$42)+1)))," "),"")</f>
        <v/>
      </c>
      <c r="AF59" s="0" t="str">
        <f aca="false" t="array" ref="AF59:AF59">IFERROR(CONCATENATE(TEXT(INDEX($AE$7:$AE$39,SMALL(IF($AH$7:$AH$39&lt;&gt;"",IF($AE$7:$AE$39&lt;&gt;"",ROW($AE$7:$AE$39)-MIN(ROW($AE$7:$AE$39))+1,""),""),ROW()-ROW(A$42)+1)),"##0")," "),"")</f>
        <v/>
      </c>
      <c r="AG59" s="0" t="str">
        <f aca="false" t="array" ref="AG59:AG59">IFERROR(CONCATENATE((INDEX($A$7:$A$39,SMALL(IF($AH$7:$AH$39&lt;&gt;"",IF($AE$7:$AE$39&lt;&gt;"",ROW($AE$7:$AE$39)-MIN(ROW($AE$7:$AE$39))+1,""),""),ROW()-ROW(A$42)+1))),),"")</f>
        <v/>
      </c>
      <c r="AJ59" s="0" t="str">
        <f aca="false" t="array" ref="AJ59:AJ59">IFERROR(CONCATENATE((INDEX($AM$7:$AM$39,SMALL(IF($AM$7:$AM$39&lt;&gt;"",IF($AJ$7:$AJ$39&lt;&gt;"",ROW($AJ$7:$AJ$39)-MIN(ROW($AJ$7:$AJ$39))+1,""),""),ROW()-ROW(A$42)+1)))," "),"")</f>
        <v/>
      </c>
      <c r="AK59" s="0" t="str">
        <f aca="false" t="array" ref="AK59:AK59">IFERROR(CONCATENATE(TEXT(INDEX($AJ$7:$AJ$39,SMALL(IF($AM$7:$AM$39&lt;&gt;"",IF($AJ$7:$AJ$39&lt;&gt;"",ROW($AJ$7:$AJ$39)-MIN(ROW($AJ$7:$AJ$39))+1,""),""),ROW()-ROW(A$42)+1)),"##0")," "),"")</f>
        <v/>
      </c>
      <c r="AL59" s="0" t="str">
        <f aca="false" t="array" ref="AL59:AL59">IFERROR(CONCATENATE((INDEX($A$7:$A$39,SMALL(IF($AM$7:$AM$39&lt;&gt;"",IF($AJ$7:$AJ$39&lt;&gt;"",ROW($AJ$7:$AJ$39)-MIN(ROW($AJ$7:$AJ$39))+1,""),""),ROW()-ROW(A$42)+1))),),"")</f>
        <v/>
      </c>
    </row>
    <row r="60" customFormat="false" ht="15" hidden="false" customHeight="false" outlineLevel="0" collapsed="false">
      <c r="K60" s="0" t="str">
        <f aca="false" t="array" ref="K60:K60">IFERROR(CONCATENATE(TEXT(INDEX($K$7:$K$39,SMALL(IF($N$7:$N$39&lt;&gt;"",IF($K$7:$K$39&lt;&gt;"",ROW($K$7:$K$39)-MIN(ROW($K$7:$K$39))+1,""),""),ROW()-ROW(A$42)+1)),"##0"),","),"")</f>
        <v/>
      </c>
      <c r="L60" s="0" t="str">
        <f aca="false" t="array" ref="L60:L60">IFERROR(CONCATENATE((INDEX($N$7:$N$39,SMALL(IF($N$7:$N$39&lt;&gt;"",IF($K$7:$K$39&lt;&gt;"",ROW($K$7:$K$39)-MIN(ROW($K$7:$K$39))+1,""),""),ROW()-ROW(A$42)+1))),","),"")</f>
        <v/>
      </c>
      <c r="M60" s="0" t="str">
        <f aca="false" t="array" ref="M60:M60">IFERROR(CONCATENATE((INDEX($A$7:$A$39,SMALL(IF($N$7:$N$39&lt;&gt;"",IF($K$7:$K$39&lt;&gt;"",ROW($K$7:$K$39)-MIN(ROW($K$7:$K$39))+1,""),""),ROW()-ROW(A$42)+1))),),"")</f>
        <v/>
      </c>
      <c r="P60" s="0" t="str">
        <f aca="false" t="array" ref="P60:P60">IFERROR(CONCATENATE((INDEX($S$7:$S$39,SMALL(IF($S$7:$S$39&lt;&gt;"",IF($P$7:$P$39&lt;&gt;"",ROW($P$7:$P$39)-MIN(ROW($P$7:$P$39))+1,""),""),ROW()-ROW(A$42)+1)))," "),"")</f>
        <v/>
      </c>
      <c r="Q60" s="0" t="str">
        <f aca="false" t="array" ref="Q60:Q60">IFERROR(CONCATENATE(TEXT(INDEX($P$7:$P$39,SMALL(IF($S$7:$S$39&lt;&gt;"",IF($P$7:$P$39&lt;&gt;"",ROW($P$7:$P$39)-MIN(ROW($P$7:$P$39))+1,""),""),ROW()-ROW(A$42)+1)),"##0")," "),"")</f>
        <v/>
      </c>
      <c r="R60" s="0" t="str">
        <f aca="false" t="array" ref="R60:R60">IFERROR(CONCATENATE((INDEX($A$7:$A$39,SMALL(IF($S$7:$S$39&lt;&gt;"",IF($P$7:$P$39&lt;&gt;"",ROW($P$7:$P$39)-MIN(ROW($P$7:$P$39))+1,""),""),ROW()-ROW(A$42)+1))),),"")</f>
        <v/>
      </c>
      <c r="U60" s="0" t="str">
        <f aca="false" t="array" ref="U60:U60">IFERROR(CONCATENATE((INDEX($X$7:$X$39,SMALL(IF($X$7:$X$39&lt;&gt;"",IF($U$7:$U$39&lt;&gt;"",ROW($U$7:$U$39)-MIN(ROW($U$7:$U$39))+1,""),""),ROW()-ROW(A$42)+1)))," "),"")</f>
        <v/>
      </c>
      <c r="V60" s="0" t="str">
        <f aca="false" t="array" ref="V60:V60">IFERROR(CONCATENATE(TEXT(INDEX($U$7:$U$39,SMALL(IF($X$7:$X$39&lt;&gt;"",IF($U$7:$U$39&lt;&gt;"",ROW($U$7:$U$39)-MIN(ROW($U$7:$U$39))+1,""),""),ROW()-ROW(A$42)+1)),"##0")," "),"")</f>
        <v/>
      </c>
      <c r="W60" s="0" t="str">
        <f aca="false" t="array" ref="W60:W60">IFERROR(CONCATENATE((INDEX($A$7:$A$39,SMALL(IF($X$7:$X$39&lt;&gt;"",IF($U$7:$U$39&lt;&gt;"",ROW($U$7:$U$39)-MIN(ROW($U$7:$U$39))+1,""),""),ROW()-ROW(A$42)+1))),),"")</f>
        <v/>
      </c>
      <c r="Z60" s="0" t="str">
        <f aca="false" t="array" ref="Z60:Z60">IFERROR(CONCATENATE((INDEX($AC$7:$AC$39,SMALL(IF($AC$7:$AC$39&lt;&gt;"",IF($Z$7:$Z$39&lt;&gt;"",ROW($Z$7:$Z$39)-MIN(ROW($Z$7:$Z$39))+1,""),""),ROW()-ROW(A$42)+1))),","),"")</f>
        <v/>
      </c>
      <c r="AA60" s="0" t="str">
        <f aca="false" t="array" ref="AA60:AA60">IFERROR(CONCATENATE(TEXT(INDEX($Z$7:$Z$39,SMALL(IF($AC$7:$AC$39&lt;&gt;"",IF($Z$7:$Z$39&lt;&gt;"",ROW($Z$7:$Z$39)-MIN(ROW($Z$7:$Z$39))+1,""),""),ROW()-ROW(A$42)+1)),"##0"),","),"")</f>
        <v/>
      </c>
      <c r="AB60" s="0" t="str">
        <f aca="false" t="array" ref="AB60:AB60">IFERROR(CONCATENATE((INDEX($A$7:$A$39,SMALL(IF($AC$7:$AC$39&lt;&gt;"",IF($Z$7:$Z$39&lt;&gt;"",ROW($Z$7:$Z$39)-MIN(ROW($Z$7:$Z$39))+1,""),""),ROW()-ROW(A$42)+1))),),"")</f>
        <v/>
      </c>
      <c r="AE60" s="0" t="str">
        <f aca="false" t="array" ref="AE60:AE60">IFERROR(CONCATENATE((INDEX($AH$7:$AH$39,SMALL(IF($AH$7:$AH$39&lt;&gt;"",IF($AE$7:$AE$39&lt;&gt;"",ROW($AE$7:$AE$39)-MIN(ROW($AE$7:$AE$39))+1,""),""),ROW()-ROW(A$42)+1)))," "),"")</f>
        <v/>
      </c>
      <c r="AF60" s="0" t="str">
        <f aca="false" t="array" ref="AF60:AF60">IFERROR(CONCATENATE(TEXT(INDEX($AE$7:$AE$39,SMALL(IF($AH$7:$AH$39&lt;&gt;"",IF($AE$7:$AE$39&lt;&gt;"",ROW($AE$7:$AE$39)-MIN(ROW($AE$7:$AE$39))+1,""),""),ROW()-ROW(A$42)+1)),"##0")," "),"")</f>
        <v/>
      </c>
      <c r="AG60" s="0" t="str">
        <f aca="false" t="array" ref="AG60:AG60">IFERROR(CONCATENATE((INDEX($A$7:$A$39,SMALL(IF($AH$7:$AH$39&lt;&gt;"",IF($AE$7:$AE$39&lt;&gt;"",ROW($AE$7:$AE$39)-MIN(ROW($AE$7:$AE$39))+1,""),""),ROW()-ROW(A$42)+1))),),"")</f>
        <v/>
      </c>
      <c r="AJ60" s="0" t="str">
        <f aca="false" t="array" ref="AJ60:AJ60">IFERROR(CONCATENATE((INDEX($AM$7:$AM$39,SMALL(IF($AM$7:$AM$39&lt;&gt;"",IF($AJ$7:$AJ$39&lt;&gt;"",ROW($AJ$7:$AJ$39)-MIN(ROW($AJ$7:$AJ$39))+1,""),""),ROW()-ROW(A$42)+1)))," "),"")</f>
        <v/>
      </c>
      <c r="AK60" s="0" t="str">
        <f aca="false" t="array" ref="AK60:AK60">IFERROR(CONCATENATE(TEXT(INDEX($AJ$7:$AJ$39,SMALL(IF($AM$7:$AM$39&lt;&gt;"",IF($AJ$7:$AJ$39&lt;&gt;"",ROW($AJ$7:$AJ$39)-MIN(ROW($AJ$7:$AJ$39))+1,""),""),ROW()-ROW(A$42)+1)),"##0")," "),"")</f>
        <v/>
      </c>
      <c r="AL60" s="0" t="str">
        <f aca="false" t="array" ref="AL60:AL60">IFERROR(CONCATENATE((INDEX($A$7:$A$39,SMALL(IF($AM$7:$AM$39&lt;&gt;"",IF($AJ$7:$AJ$39&lt;&gt;"",ROW($AJ$7:$AJ$39)-MIN(ROW($AJ$7:$AJ$39))+1,""),""),ROW()-ROW(A$42)+1))),),"")</f>
        <v/>
      </c>
    </row>
    <row r="61" customFormat="false" ht="15" hidden="false" customHeight="false" outlineLevel="0" collapsed="false">
      <c r="K61" s="0" t="str">
        <f aca="false" t="array" ref="K61:K61">IFERROR(CONCATENATE(TEXT(INDEX($K$7:$K$39,SMALL(IF($N$7:$N$39&lt;&gt;"",IF($K$7:$K$39&lt;&gt;"",ROW($K$7:$K$39)-MIN(ROW($K$7:$K$39))+1,""),""),ROW()-ROW(A$42)+1)),"##0"),","),"")</f>
        <v/>
      </c>
      <c r="L61" s="0" t="str">
        <f aca="false" t="array" ref="L61:L61">IFERROR(CONCATENATE((INDEX($N$7:$N$39,SMALL(IF($N$7:$N$39&lt;&gt;"",IF($K$7:$K$39&lt;&gt;"",ROW($K$7:$K$39)-MIN(ROW($K$7:$K$39))+1,""),""),ROW()-ROW(A$42)+1))),","),"")</f>
        <v/>
      </c>
      <c r="M61" s="0" t="str">
        <f aca="false" t="array" ref="M61:M61">IFERROR(CONCATENATE((INDEX($A$7:$A$39,SMALL(IF($N$7:$N$39&lt;&gt;"",IF($K$7:$K$39&lt;&gt;"",ROW($K$7:$K$39)-MIN(ROW($K$7:$K$39))+1,""),""),ROW()-ROW(A$42)+1))),),"")</f>
        <v/>
      </c>
      <c r="P61" s="0" t="str">
        <f aca="false" t="array" ref="P61:P61">IFERROR(CONCATENATE((INDEX($S$7:$S$39,SMALL(IF($S$7:$S$39&lt;&gt;"",IF($P$7:$P$39&lt;&gt;"",ROW($P$7:$P$39)-MIN(ROW($P$7:$P$39))+1,""),""),ROW()-ROW(A$42)+1)))," "),"")</f>
        <v/>
      </c>
      <c r="Q61" s="0" t="str">
        <f aca="false" t="array" ref="Q61:Q61">IFERROR(CONCATENATE(TEXT(INDEX($P$7:$P$39,SMALL(IF($S$7:$S$39&lt;&gt;"",IF($P$7:$P$39&lt;&gt;"",ROW($P$7:$P$39)-MIN(ROW($P$7:$P$39))+1,""),""),ROW()-ROW(A$42)+1)),"##0")," "),"")</f>
        <v/>
      </c>
      <c r="R61" s="0" t="str">
        <f aca="false" t="array" ref="R61:R61">IFERROR(CONCATENATE((INDEX($A$7:$A$39,SMALL(IF($S$7:$S$39&lt;&gt;"",IF($P$7:$P$39&lt;&gt;"",ROW($P$7:$P$39)-MIN(ROW($P$7:$P$39))+1,""),""),ROW()-ROW(A$42)+1))),),"")</f>
        <v/>
      </c>
      <c r="U61" s="0" t="str">
        <f aca="false" t="array" ref="U61:U61">IFERROR(CONCATENATE((INDEX($X$7:$X$39,SMALL(IF($X$7:$X$39&lt;&gt;"",IF($U$7:$U$39&lt;&gt;"",ROW($U$7:$U$39)-MIN(ROW($U$7:$U$39))+1,""),""),ROW()-ROW(A$42)+1)))," "),"")</f>
        <v/>
      </c>
      <c r="V61" s="0" t="str">
        <f aca="false" t="array" ref="V61:V61">IFERROR(CONCATENATE(TEXT(INDEX($U$7:$U$39,SMALL(IF($X$7:$X$39&lt;&gt;"",IF($U$7:$U$39&lt;&gt;"",ROW($U$7:$U$39)-MIN(ROW($U$7:$U$39))+1,""),""),ROW()-ROW(A$42)+1)),"##0")," "),"")</f>
        <v/>
      </c>
      <c r="W61" s="0" t="str">
        <f aca="false" t="array" ref="W61:W61">IFERROR(CONCATENATE((INDEX($A$7:$A$39,SMALL(IF($X$7:$X$39&lt;&gt;"",IF($U$7:$U$39&lt;&gt;"",ROW($U$7:$U$39)-MIN(ROW($U$7:$U$39))+1,""),""),ROW()-ROW(A$42)+1))),),"")</f>
        <v/>
      </c>
      <c r="Z61" s="0" t="str">
        <f aca="false" t="array" ref="Z61:Z61">IFERROR(CONCATENATE((INDEX($AC$7:$AC$39,SMALL(IF($AC$7:$AC$39&lt;&gt;"",IF($Z$7:$Z$39&lt;&gt;"",ROW($Z$7:$Z$39)-MIN(ROW($Z$7:$Z$39))+1,""),""),ROW()-ROW(A$42)+1))),","),"")</f>
        <v/>
      </c>
      <c r="AA61" s="0" t="str">
        <f aca="false" t="array" ref="AA61:AA61">IFERROR(CONCATENATE(TEXT(INDEX($Z$7:$Z$39,SMALL(IF($AC$7:$AC$39&lt;&gt;"",IF($Z$7:$Z$39&lt;&gt;"",ROW($Z$7:$Z$39)-MIN(ROW($Z$7:$Z$39))+1,""),""),ROW()-ROW(A$42)+1)),"##0"),","),"")</f>
        <v/>
      </c>
      <c r="AB61" s="0" t="str">
        <f aca="false" t="array" ref="AB61:AB61">IFERROR(CONCATENATE((INDEX($A$7:$A$39,SMALL(IF($AC$7:$AC$39&lt;&gt;"",IF($Z$7:$Z$39&lt;&gt;"",ROW($Z$7:$Z$39)-MIN(ROW($Z$7:$Z$39))+1,""),""),ROW()-ROW(A$42)+1))),),"")</f>
        <v/>
      </c>
      <c r="AE61" s="0" t="str">
        <f aca="false" t="array" ref="AE61:AE61">IFERROR(CONCATENATE((INDEX($AH$7:$AH$39,SMALL(IF($AH$7:$AH$39&lt;&gt;"",IF($AE$7:$AE$39&lt;&gt;"",ROW($AE$7:$AE$39)-MIN(ROW($AE$7:$AE$39))+1,""),""),ROW()-ROW(A$42)+1)))," "),"")</f>
        <v/>
      </c>
      <c r="AF61" s="0" t="str">
        <f aca="false" t="array" ref="AF61:AF61">IFERROR(CONCATENATE(TEXT(INDEX($AE$7:$AE$39,SMALL(IF($AH$7:$AH$39&lt;&gt;"",IF($AE$7:$AE$39&lt;&gt;"",ROW($AE$7:$AE$39)-MIN(ROW($AE$7:$AE$39))+1,""),""),ROW()-ROW(A$42)+1)),"##0")," "),"")</f>
        <v/>
      </c>
      <c r="AG61" s="0" t="str">
        <f aca="false" t="array" ref="AG61:AG61">IFERROR(CONCATENATE((INDEX($A$7:$A$39,SMALL(IF($AH$7:$AH$39&lt;&gt;"",IF($AE$7:$AE$39&lt;&gt;"",ROW($AE$7:$AE$39)-MIN(ROW($AE$7:$AE$39))+1,""),""),ROW()-ROW(A$42)+1))),),"")</f>
        <v/>
      </c>
      <c r="AJ61" s="0" t="str">
        <f aca="false" t="array" ref="AJ61:AJ61">IFERROR(CONCATENATE((INDEX($AM$7:$AM$39,SMALL(IF($AM$7:$AM$39&lt;&gt;"",IF($AJ$7:$AJ$39&lt;&gt;"",ROW($AJ$7:$AJ$39)-MIN(ROW($AJ$7:$AJ$39))+1,""),""),ROW()-ROW(A$42)+1)))," "),"")</f>
        <v/>
      </c>
      <c r="AK61" s="0" t="str">
        <f aca="false" t="array" ref="AK61:AK61">IFERROR(CONCATENATE(TEXT(INDEX($AJ$7:$AJ$39,SMALL(IF($AM$7:$AM$39&lt;&gt;"",IF($AJ$7:$AJ$39&lt;&gt;"",ROW($AJ$7:$AJ$39)-MIN(ROW($AJ$7:$AJ$39))+1,""),""),ROW()-ROW(A$42)+1)),"##0")," "),"")</f>
        <v/>
      </c>
      <c r="AL61" s="0" t="str">
        <f aca="false" t="array" ref="AL61:AL61">IFERROR(CONCATENATE((INDEX($A$7:$A$39,SMALL(IF($AM$7:$AM$39&lt;&gt;"",IF($AJ$7:$AJ$39&lt;&gt;"",ROW($AJ$7:$AJ$39)-MIN(ROW($AJ$7:$AJ$39))+1,""),""),ROW()-ROW(A$42)+1))),),"")</f>
        <v/>
      </c>
    </row>
    <row r="62" customFormat="false" ht="15" hidden="false" customHeight="false" outlineLevel="0" collapsed="false">
      <c r="K62" s="0" t="str">
        <f aca="false" t="array" ref="K62:K62">IFERROR(CONCATENATE(TEXT(INDEX($K$7:$K$39,SMALL(IF($N$7:$N$39&lt;&gt;"",IF($K$7:$K$39&lt;&gt;"",ROW($K$7:$K$39)-MIN(ROW($K$7:$K$39))+1,""),""),ROW()-ROW(A$42)+1)),"##0"),","),"")</f>
        <v/>
      </c>
      <c r="L62" s="0" t="str">
        <f aca="false" t="array" ref="L62:L62">IFERROR(CONCATENATE((INDEX($N$7:$N$39,SMALL(IF($N$7:$N$39&lt;&gt;"",IF($K$7:$K$39&lt;&gt;"",ROW($K$7:$K$39)-MIN(ROW($K$7:$K$39))+1,""),""),ROW()-ROW(A$42)+1))),","),"")</f>
        <v/>
      </c>
      <c r="M62" s="0" t="str">
        <f aca="false" t="array" ref="M62:M62">IFERROR(CONCATENATE((INDEX($A$7:$A$39,SMALL(IF($N$7:$N$39&lt;&gt;"",IF($K$7:$K$39&lt;&gt;"",ROW($K$7:$K$39)-MIN(ROW($K$7:$K$39))+1,""),""),ROW()-ROW(A$42)+1))),),"")</f>
        <v/>
      </c>
      <c r="P62" s="0" t="str">
        <f aca="false" t="array" ref="P62:P62">IFERROR(CONCATENATE((INDEX($S$7:$S$39,SMALL(IF($S$7:$S$39&lt;&gt;"",IF($P$7:$P$39&lt;&gt;"",ROW($P$7:$P$39)-MIN(ROW($P$7:$P$39))+1,""),""),ROW()-ROW(A$42)+1)))," "),"")</f>
        <v/>
      </c>
      <c r="Q62" s="0" t="str">
        <f aca="false" t="array" ref="Q62:Q62">IFERROR(CONCATENATE(TEXT(INDEX($P$7:$P$39,SMALL(IF($S$7:$S$39&lt;&gt;"",IF($P$7:$P$39&lt;&gt;"",ROW($P$7:$P$39)-MIN(ROW($P$7:$P$39))+1,""),""),ROW()-ROW(A$42)+1)),"##0")," "),"")</f>
        <v/>
      </c>
      <c r="R62" s="0" t="str">
        <f aca="false" t="array" ref="R62:R62">IFERROR(CONCATENATE((INDEX($A$7:$A$39,SMALL(IF($S$7:$S$39&lt;&gt;"",IF($P$7:$P$39&lt;&gt;"",ROW($P$7:$P$39)-MIN(ROW($P$7:$P$39))+1,""),""),ROW()-ROW(A$42)+1))),),"")</f>
        <v/>
      </c>
      <c r="U62" s="0" t="str">
        <f aca="false" t="array" ref="U62:U62">IFERROR(CONCATENATE((INDEX($X$7:$X$39,SMALL(IF($X$7:$X$39&lt;&gt;"",IF($U$7:$U$39&lt;&gt;"",ROW($U$7:$U$39)-MIN(ROW($U$7:$U$39))+1,""),""),ROW()-ROW(A$42)+1)))," "),"")</f>
        <v/>
      </c>
      <c r="V62" s="0" t="str">
        <f aca="false" t="array" ref="V62:V62">IFERROR(CONCATENATE(TEXT(INDEX($U$7:$U$39,SMALL(IF($X$7:$X$39&lt;&gt;"",IF($U$7:$U$39&lt;&gt;"",ROW($U$7:$U$39)-MIN(ROW($U$7:$U$39))+1,""),""),ROW()-ROW(A$42)+1)),"##0")," "),"")</f>
        <v/>
      </c>
      <c r="W62" s="0" t="str">
        <f aca="false" t="array" ref="W62:W62">IFERROR(CONCATENATE((INDEX($A$7:$A$39,SMALL(IF($X$7:$X$39&lt;&gt;"",IF($U$7:$U$39&lt;&gt;"",ROW($U$7:$U$39)-MIN(ROW($U$7:$U$39))+1,""),""),ROW()-ROW(A$42)+1))),),"")</f>
        <v/>
      </c>
      <c r="Z62" s="0" t="str">
        <f aca="false" t="array" ref="Z62:Z62">IFERROR(CONCATENATE((INDEX($AC$7:$AC$39,SMALL(IF($AC$7:$AC$39&lt;&gt;"",IF($Z$7:$Z$39&lt;&gt;"",ROW($Z$7:$Z$39)-MIN(ROW($Z$7:$Z$39))+1,""),""),ROW()-ROW(A$42)+1))),","),"")</f>
        <v/>
      </c>
      <c r="AA62" s="0" t="str">
        <f aca="false" t="array" ref="AA62:AA62">IFERROR(CONCATENATE(TEXT(INDEX($Z$7:$Z$39,SMALL(IF($AC$7:$AC$39&lt;&gt;"",IF($Z$7:$Z$39&lt;&gt;"",ROW($Z$7:$Z$39)-MIN(ROW($Z$7:$Z$39))+1,""),""),ROW()-ROW(A$42)+1)),"##0"),","),"")</f>
        <v/>
      </c>
      <c r="AB62" s="0" t="str">
        <f aca="false" t="array" ref="AB62:AB62">IFERROR(CONCATENATE((INDEX($A$7:$A$39,SMALL(IF($AC$7:$AC$39&lt;&gt;"",IF($Z$7:$Z$39&lt;&gt;"",ROW($Z$7:$Z$39)-MIN(ROW($Z$7:$Z$39))+1,""),""),ROW()-ROW(A$42)+1))),),"")</f>
        <v/>
      </c>
      <c r="AE62" s="0" t="str">
        <f aca="false" t="array" ref="AE62:AE62">IFERROR(CONCATENATE((INDEX($AH$7:$AH$39,SMALL(IF($AH$7:$AH$39&lt;&gt;"",IF($AE$7:$AE$39&lt;&gt;"",ROW($AE$7:$AE$39)-MIN(ROW($AE$7:$AE$39))+1,""),""),ROW()-ROW(A$42)+1)))," "),"")</f>
        <v/>
      </c>
      <c r="AF62" s="0" t="str">
        <f aca="false" t="array" ref="AF62:AF62">IFERROR(CONCATENATE(TEXT(INDEX($AE$7:$AE$39,SMALL(IF($AH$7:$AH$39&lt;&gt;"",IF($AE$7:$AE$39&lt;&gt;"",ROW($AE$7:$AE$39)-MIN(ROW($AE$7:$AE$39))+1,""),""),ROW()-ROW(A$42)+1)),"##0")," "),"")</f>
        <v/>
      </c>
      <c r="AG62" s="0" t="str">
        <f aca="false" t="array" ref="AG62:AG62">IFERROR(CONCATENATE((INDEX($A$7:$A$39,SMALL(IF($AH$7:$AH$39&lt;&gt;"",IF($AE$7:$AE$39&lt;&gt;"",ROW($AE$7:$AE$39)-MIN(ROW($AE$7:$AE$39))+1,""),""),ROW()-ROW(A$42)+1))),),"")</f>
        <v/>
      </c>
      <c r="AJ62" s="0" t="str">
        <f aca="false" t="array" ref="AJ62:AJ62">IFERROR(CONCATENATE((INDEX($AM$7:$AM$39,SMALL(IF($AM$7:$AM$39&lt;&gt;"",IF($AJ$7:$AJ$39&lt;&gt;"",ROW($AJ$7:$AJ$39)-MIN(ROW($AJ$7:$AJ$39))+1,""),""),ROW()-ROW(A$42)+1)))," "),"")</f>
        <v/>
      </c>
      <c r="AK62" s="0" t="str">
        <f aca="false" t="array" ref="AK62:AK62">IFERROR(CONCATENATE(TEXT(INDEX($AJ$7:$AJ$39,SMALL(IF($AM$7:$AM$39&lt;&gt;"",IF($AJ$7:$AJ$39&lt;&gt;"",ROW($AJ$7:$AJ$39)-MIN(ROW($AJ$7:$AJ$39))+1,""),""),ROW()-ROW(A$42)+1)),"##0")," "),"")</f>
        <v/>
      </c>
      <c r="AL62" s="0" t="str">
        <f aca="false" t="array" ref="AL62:AL62">IFERROR(CONCATENATE((INDEX($A$7:$A$39,SMALL(IF($AM$7:$AM$39&lt;&gt;"",IF($AJ$7:$AJ$39&lt;&gt;"",ROW($AJ$7:$AJ$39)-MIN(ROW($AJ$7:$AJ$39))+1,""),""),ROW()-ROW(A$42)+1))),),"")</f>
        <v/>
      </c>
    </row>
    <row r="63" customFormat="false" ht="15" hidden="false" customHeight="false" outlineLevel="0" collapsed="false">
      <c r="K63" s="0" t="str">
        <f aca="false" t="array" ref="K63:K63">IFERROR(CONCATENATE(TEXT(INDEX($K$7:$K$39,SMALL(IF($N$7:$N$39&lt;&gt;"",IF($K$7:$K$39&lt;&gt;"",ROW($K$7:$K$39)-MIN(ROW($K$7:$K$39))+1,""),""),ROW()-ROW(A$42)+1)),"##0"),","),"")</f>
        <v/>
      </c>
      <c r="L63" s="0" t="str">
        <f aca="false" t="array" ref="L63:L63">IFERROR(CONCATENATE((INDEX($N$7:$N$39,SMALL(IF($N$7:$N$39&lt;&gt;"",IF($K$7:$K$39&lt;&gt;"",ROW($K$7:$K$39)-MIN(ROW($K$7:$K$39))+1,""),""),ROW()-ROW(A$42)+1))),","),"")</f>
        <v/>
      </c>
      <c r="M63" s="0" t="str">
        <f aca="false" t="array" ref="M63:M63">IFERROR(CONCATENATE((INDEX($A$7:$A$39,SMALL(IF($N$7:$N$39&lt;&gt;"",IF($K$7:$K$39&lt;&gt;"",ROW($K$7:$K$39)-MIN(ROW($K$7:$K$39))+1,""),""),ROW()-ROW(A$42)+1))),),"")</f>
        <v/>
      </c>
      <c r="P63" s="0" t="str">
        <f aca="false" t="array" ref="P63:P63">IFERROR(CONCATENATE((INDEX($S$7:$S$39,SMALL(IF($S$7:$S$39&lt;&gt;"",IF($P$7:$P$39&lt;&gt;"",ROW($P$7:$P$39)-MIN(ROW($P$7:$P$39))+1,""),""),ROW()-ROW(A$42)+1)))," "),"")</f>
        <v/>
      </c>
      <c r="Q63" s="0" t="str">
        <f aca="false" t="array" ref="Q63:Q63">IFERROR(CONCATENATE(TEXT(INDEX($P$7:$P$39,SMALL(IF($S$7:$S$39&lt;&gt;"",IF($P$7:$P$39&lt;&gt;"",ROW($P$7:$P$39)-MIN(ROW($P$7:$P$39))+1,""),""),ROW()-ROW(A$42)+1)),"##0")," "),"")</f>
        <v/>
      </c>
      <c r="R63" s="0" t="str">
        <f aca="false" t="array" ref="R63:R63">IFERROR(CONCATENATE((INDEX($A$7:$A$39,SMALL(IF($S$7:$S$39&lt;&gt;"",IF($P$7:$P$39&lt;&gt;"",ROW($P$7:$P$39)-MIN(ROW($P$7:$P$39))+1,""),""),ROW()-ROW(A$42)+1))),),"")</f>
        <v/>
      </c>
      <c r="U63" s="0" t="str">
        <f aca="false" t="array" ref="U63:U63">IFERROR(CONCATENATE((INDEX($X$7:$X$39,SMALL(IF($X$7:$X$39&lt;&gt;"",IF($U$7:$U$39&lt;&gt;"",ROW($U$7:$U$39)-MIN(ROW($U$7:$U$39))+1,""),""),ROW()-ROW(A$42)+1)))," "),"")</f>
        <v/>
      </c>
      <c r="V63" s="0" t="str">
        <f aca="false" t="array" ref="V63:V63">IFERROR(CONCATENATE(TEXT(INDEX($U$7:$U$39,SMALL(IF($X$7:$X$39&lt;&gt;"",IF($U$7:$U$39&lt;&gt;"",ROW($U$7:$U$39)-MIN(ROW($U$7:$U$39))+1,""),""),ROW()-ROW(A$42)+1)),"##0")," "),"")</f>
        <v/>
      </c>
      <c r="W63" s="0" t="str">
        <f aca="false" t="array" ref="W63:W63">IFERROR(CONCATENATE((INDEX($A$7:$A$39,SMALL(IF($X$7:$X$39&lt;&gt;"",IF($U$7:$U$39&lt;&gt;"",ROW($U$7:$U$39)-MIN(ROW($U$7:$U$39))+1,""),""),ROW()-ROW(A$42)+1))),),"")</f>
        <v/>
      </c>
      <c r="Z63" s="0" t="str">
        <f aca="false" t="array" ref="Z63:Z63">IFERROR(CONCATENATE((INDEX($AC$7:$AC$39,SMALL(IF($AC$7:$AC$39&lt;&gt;"",IF($Z$7:$Z$39&lt;&gt;"",ROW($Z$7:$Z$39)-MIN(ROW($Z$7:$Z$39))+1,""),""),ROW()-ROW(A$42)+1))),","),"")</f>
        <v/>
      </c>
      <c r="AA63" s="0" t="str">
        <f aca="false" t="array" ref="AA63:AA63">IFERROR(CONCATENATE(TEXT(INDEX($Z$7:$Z$39,SMALL(IF($AC$7:$AC$39&lt;&gt;"",IF($Z$7:$Z$39&lt;&gt;"",ROW($Z$7:$Z$39)-MIN(ROW($Z$7:$Z$39))+1,""),""),ROW()-ROW(A$42)+1)),"##0"),","),"")</f>
        <v/>
      </c>
      <c r="AB63" s="0" t="str">
        <f aca="false" t="array" ref="AB63:AB63">IFERROR(CONCATENATE((INDEX($A$7:$A$39,SMALL(IF($AC$7:$AC$39&lt;&gt;"",IF($Z$7:$Z$39&lt;&gt;"",ROW($Z$7:$Z$39)-MIN(ROW($Z$7:$Z$39))+1,""),""),ROW()-ROW(A$42)+1))),),"")</f>
        <v/>
      </c>
      <c r="AE63" s="0" t="str">
        <f aca="false" t="array" ref="AE63:AE63">IFERROR(CONCATENATE((INDEX($AH$7:$AH$39,SMALL(IF($AH$7:$AH$39&lt;&gt;"",IF($AE$7:$AE$39&lt;&gt;"",ROW($AE$7:$AE$39)-MIN(ROW($AE$7:$AE$39))+1,""),""),ROW()-ROW(A$42)+1)))," "),"")</f>
        <v/>
      </c>
      <c r="AF63" s="0" t="str">
        <f aca="false" t="array" ref="AF63:AF63">IFERROR(CONCATENATE(TEXT(INDEX($AE$7:$AE$39,SMALL(IF($AH$7:$AH$39&lt;&gt;"",IF($AE$7:$AE$39&lt;&gt;"",ROW($AE$7:$AE$39)-MIN(ROW($AE$7:$AE$39))+1,""),""),ROW()-ROW(A$42)+1)),"##0")," "),"")</f>
        <v/>
      </c>
      <c r="AG63" s="0" t="str">
        <f aca="false" t="array" ref="AG63:AG63">IFERROR(CONCATENATE((INDEX($A$7:$A$39,SMALL(IF($AH$7:$AH$39&lt;&gt;"",IF($AE$7:$AE$39&lt;&gt;"",ROW($AE$7:$AE$39)-MIN(ROW($AE$7:$AE$39))+1,""),""),ROW()-ROW(A$42)+1))),),"")</f>
        <v/>
      </c>
      <c r="AJ63" s="0" t="str">
        <f aca="false" t="array" ref="AJ63:AJ63">IFERROR(CONCATENATE((INDEX($AM$7:$AM$39,SMALL(IF($AM$7:$AM$39&lt;&gt;"",IF($AJ$7:$AJ$39&lt;&gt;"",ROW($AJ$7:$AJ$39)-MIN(ROW($AJ$7:$AJ$39))+1,""),""),ROW()-ROW(A$42)+1)))," "),"")</f>
        <v/>
      </c>
      <c r="AK63" s="0" t="str">
        <f aca="false" t="array" ref="AK63:AK63">IFERROR(CONCATENATE(TEXT(INDEX($AJ$7:$AJ$39,SMALL(IF($AM$7:$AM$39&lt;&gt;"",IF($AJ$7:$AJ$39&lt;&gt;"",ROW($AJ$7:$AJ$39)-MIN(ROW($AJ$7:$AJ$39))+1,""),""),ROW()-ROW(A$42)+1)),"##0")," "),"")</f>
        <v/>
      </c>
      <c r="AL63" s="0" t="str">
        <f aca="false" t="array" ref="AL63:AL63">IFERROR(CONCATENATE((INDEX($A$7:$A$39,SMALL(IF($AM$7:$AM$39&lt;&gt;"",IF($AJ$7:$AJ$39&lt;&gt;"",ROW($AJ$7:$AJ$39)-MIN(ROW($AJ$7:$AJ$39))+1,""),""),ROW()-ROW(A$42)+1))),),"")</f>
        <v/>
      </c>
    </row>
    <row r="64" customFormat="false" ht="15" hidden="false" customHeight="false" outlineLevel="0" collapsed="false">
      <c r="K64" s="0" t="str">
        <f aca="false" t="array" ref="K64:K64">IFERROR(CONCATENATE(TEXT(INDEX($K$7:$K$39,SMALL(IF($N$7:$N$39&lt;&gt;"",IF($K$7:$K$39&lt;&gt;"",ROW($K$7:$K$39)-MIN(ROW($K$7:$K$39))+1,""),""),ROW()-ROW(A$42)+1)),"##0"),","),"")</f>
        <v/>
      </c>
      <c r="L64" s="0" t="str">
        <f aca="false" t="array" ref="L64:L64">IFERROR(CONCATENATE((INDEX($N$7:$N$39,SMALL(IF($N$7:$N$39&lt;&gt;"",IF($K$7:$K$39&lt;&gt;"",ROW($K$7:$K$39)-MIN(ROW($K$7:$K$39))+1,""),""),ROW()-ROW(A$42)+1))),","),"")</f>
        <v/>
      </c>
      <c r="M64" s="0" t="str">
        <f aca="false" t="array" ref="M64:M64">IFERROR(CONCATENATE((INDEX($A$7:$A$39,SMALL(IF($N$7:$N$39&lt;&gt;"",IF($K$7:$K$39&lt;&gt;"",ROW($K$7:$K$39)-MIN(ROW($K$7:$K$39))+1,""),""),ROW()-ROW(A$42)+1))),),"")</f>
        <v/>
      </c>
      <c r="P64" s="0" t="str">
        <f aca="false" t="array" ref="P64:P64">IFERROR(CONCATENATE((INDEX($S$7:$S$39,SMALL(IF($S$7:$S$39&lt;&gt;"",IF($P$7:$P$39&lt;&gt;"",ROW($P$7:$P$39)-MIN(ROW($P$7:$P$39))+1,""),""),ROW()-ROW(A$42)+1)))," "),"")</f>
        <v/>
      </c>
      <c r="Q64" s="0" t="str">
        <f aca="false" t="array" ref="Q64:Q64">IFERROR(CONCATENATE(TEXT(INDEX($P$7:$P$39,SMALL(IF($S$7:$S$39&lt;&gt;"",IF($P$7:$P$39&lt;&gt;"",ROW($P$7:$P$39)-MIN(ROW($P$7:$P$39))+1,""),""),ROW()-ROW(A$42)+1)),"##0")," "),"")</f>
        <v/>
      </c>
      <c r="R64" s="0" t="str">
        <f aca="false" t="array" ref="R64:R64">IFERROR(CONCATENATE((INDEX($A$7:$A$39,SMALL(IF($S$7:$S$39&lt;&gt;"",IF($P$7:$P$39&lt;&gt;"",ROW($P$7:$P$39)-MIN(ROW($P$7:$P$39))+1,""),""),ROW()-ROW(A$42)+1))),),"")</f>
        <v/>
      </c>
      <c r="U64" s="0" t="str">
        <f aca="false" t="array" ref="U64:U64">IFERROR(CONCATENATE((INDEX($X$7:$X$39,SMALL(IF($X$7:$X$39&lt;&gt;"",IF($U$7:$U$39&lt;&gt;"",ROW($U$7:$U$39)-MIN(ROW($U$7:$U$39))+1,""),""),ROW()-ROW(A$42)+1)))," "),"")</f>
        <v/>
      </c>
      <c r="V64" s="0" t="str">
        <f aca="false" t="array" ref="V64:V64">IFERROR(CONCATENATE(TEXT(INDEX($U$7:$U$39,SMALL(IF($X$7:$X$39&lt;&gt;"",IF($U$7:$U$39&lt;&gt;"",ROW($U$7:$U$39)-MIN(ROW($U$7:$U$39))+1,""),""),ROW()-ROW(A$42)+1)),"##0")," "),"")</f>
        <v/>
      </c>
      <c r="W64" s="0" t="str">
        <f aca="false" t="array" ref="W64:W64">IFERROR(CONCATENATE((INDEX($A$7:$A$39,SMALL(IF($X$7:$X$39&lt;&gt;"",IF($U$7:$U$39&lt;&gt;"",ROW($U$7:$U$39)-MIN(ROW($U$7:$U$39))+1,""),""),ROW()-ROW(A$42)+1))),),"")</f>
        <v/>
      </c>
      <c r="Z64" s="0" t="str">
        <f aca="false" t="array" ref="Z64:Z64">IFERROR(CONCATENATE((INDEX($AC$7:$AC$39,SMALL(IF($AC$7:$AC$39&lt;&gt;"",IF($Z$7:$Z$39&lt;&gt;"",ROW($Z$7:$Z$39)-MIN(ROW($Z$7:$Z$39))+1,""),""),ROW()-ROW(A$42)+1))),","),"")</f>
        <v/>
      </c>
      <c r="AA64" s="0" t="str">
        <f aca="false" t="array" ref="AA64:AA64">IFERROR(CONCATENATE(TEXT(INDEX($Z$7:$Z$39,SMALL(IF($AC$7:$AC$39&lt;&gt;"",IF($Z$7:$Z$39&lt;&gt;"",ROW($Z$7:$Z$39)-MIN(ROW($Z$7:$Z$39))+1,""),""),ROW()-ROW(A$42)+1)),"##0"),","),"")</f>
        <v/>
      </c>
      <c r="AB64" s="0" t="str">
        <f aca="false" t="array" ref="AB64:AB64">IFERROR(CONCATENATE((INDEX($A$7:$A$39,SMALL(IF($AC$7:$AC$39&lt;&gt;"",IF($Z$7:$Z$39&lt;&gt;"",ROW($Z$7:$Z$39)-MIN(ROW($Z$7:$Z$39))+1,""),""),ROW()-ROW(A$42)+1))),),"")</f>
        <v/>
      </c>
      <c r="AE64" s="0" t="str">
        <f aca="false" t="array" ref="AE64:AE64">IFERROR(CONCATENATE((INDEX($AH$7:$AH$39,SMALL(IF($AH$7:$AH$39&lt;&gt;"",IF($AE$7:$AE$39&lt;&gt;"",ROW($AE$7:$AE$39)-MIN(ROW($AE$7:$AE$39))+1,""),""),ROW()-ROW(A$42)+1)))," "),"")</f>
        <v/>
      </c>
      <c r="AF64" s="0" t="str">
        <f aca="false" t="array" ref="AF64:AF64">IFERROR(CONCATENATE(TEXT(INDEX($AE$7:$AE$39,SMALL(IF($AH$7:$AH$39&lt;&gt;"",IF($AE$7:$AE$39&lt;&gt;"",ROW($AE$7:$AE$39)-MIN(ROW($AE$7:$AE$39))+1,""),""),ROW()-ROW(A$42)+1)),"##0")," "),"")</f>
        <v/>
      </c>
      <c r="AG64" s="0" t="str">
        <f aca="false" t="array" ref="AG64:AG64">IFERROR(CONCATENATE((INDEX($A$7:$A$39,SMALL(IF($AH$7:$AH$39&lt;&gt;"",IF($AE$7:$AE$39&lt;&gt;"",ROW($AE$7:$AE$39)-MIN(ROW($AE$7:$AE$39))+1,""),""),ROW()-ROW(A$42)+1))),),"")</f>
        <v/>
      </c>
      <c r="AJ64" s="0" t="str">
        <f aca="false" t="array" ref="AJ64:AJ64">IFERROR(CONCATENATE((INDEX($AM$7:$AM$39,SMALL(IF($AM$7:$AM$39&lt;&gt;"",IF($AJ$7:$AJ$39&lt;&gt;"",ROW($AJ$7:$AJ$39)-MIN(ROW($AJ$7:$AJ$39))+1,""),""),ROW()-ROW(A$42)+1)))," "),"")</f>
        <v/>
      </c>
      <c r="AK64" s="0" t="str">
        <f aca="false" t="array" ref="AK64:AK64">IFERROR(CONCATENATE(TEXT(INDEX($AJ$7:$AJ$39,SMALL(IF($AM$7:$AM$39&lt;&gt;"",IF($AJ$7:$AJ$39&lt;&gt;"",ROW($AJ$7:$AJ$39)-MIN(ROW($AJ$7:$AJ$39))+1,""),""),ROW()-ROW(A$42)+1)),"##0")," "),"")</f>
        <v/>
      </c>
      <c r="AL64" s="0" t="str">
        <f aca="false" t="array" ref="AL64:AL64">IFERROR(CONCATENATE((INDEX($A$7:$A$39,SMALL(IF($AM$7:$AM$39&lt;&gt;"",IF($AJ$7:$AJ$39&lt;&gt;"",ROW($AJ$7:$AJ$39)-MIN(ROW($AJ$7:$AJ$39))+1,""),""),ROW()-ROW(A$42)+1))),),"")</f>
        <v/>
      </c>
    </row>
    <row r="65" customFormat="false" ht="15" hidden="false" customHeight="false" outlineLevel="0" collapsed="false">
      <c r="K65" s="0" t="str">
        <f aca="false" t="array" ref="K65:K65">IFERROR(CONCATENATE(TEXT(INDEX($K$7:$K$39,SMALL(IF($N$7:$N$39&lt;&gt;"",IF($K$7:$K$39&lt;&gt;"",ROW($K$7:$K$39)-MIN(ROW($K$7:$K$39))+1,""),""),ROW()-ROW(A$42)+1)),"##0"),","),"")</f>
        <v/>
      </c>
      <c r="L65" s="0" t="str">
        <f aca="false" t="array" ref="L65:L65">IFERROR(CONCATENATE((INDEX($N$7:$N$39,SMALL(IF($N$7:$N$39&lt;&gt;"",IF($K$7:$K$39&lt;&gt;"",ROW($K$7:$K$39)-MIN(ROW($K$7:$K$39))+1,""),""),ROW()-ROW(A$42)+1))),","),"")</f>
        <v/>
      </c>
      <c r="M65" s="0" t="str">
        <f aca="false" t="array" ref="M65:M65">IFERROR(CONCATENATE((INDEX($A$7:$A$39,SMALL(IF($N$7:$N$39&lt;&gt;"",IF($K$7:$K$39&lt;&gt;"",ROW($K$7:$K$39)-MIN(ROW($K$7:$K$39))+1,""),""),ROW()-ROW(A$42)+1))),),"")</f>
        <v/>
      </c>
      <c r="P65" s="0" t="str">
        <f aca="false" t="array" ref="P65:P65">IFERROR(CONCATENATE((INDEX($S$7:$S$39,SMALL(IF($S$7:$S$39&lt;&gt;"",IF($P$7:$P$39&lt;&gt;"",ROW($P$7:$P$39)-MIN(ROW($P$7:$P$39))+1,""),""),ROW()-ROW(A$42)+1)))," "),"")</f>
        <v/>
      </c>
      <c r="Q65" s="0" t="str">
        <f aca="false" t="array" ref="Q65:Q65">IFERROR(CONCATENATE(TEXT(INDEX($P$7:$P$39,SMALL(IF($S$7:$S$39&lt;&gt;"",IF($P$7:$P$39&lt;&gt;"",ROW($P$7:$P$39)-MIN(ROW($P$7:$P$39))+1,""),""),ROW()-ROW(A$42)+1)),"##0")," "),"")</f>
        <v/>
      </c>
      <c r="R65" s="0" t="str">
        <f aca="false" t="array" ref="R65:R65">IFERROR(CONCATENATE((INDEX($A$7:$A$39,SMALL(IF($S$7:$S$39&lt;&gt;"",IF($P$7:$P$39&lt;&gt;"",ROW($P$7:$P$39)-MIN(ROW($P$7:$P$39))+1,""),""),ROW()-ROW(A$42)+1))),),"")</f>
        <v/>
      </c>
      <c r="U65" s="0" t="str">
        <f aca="false" t="array" ref="U65:U65">IFERROR(CONCATENATE((INDEX($X$7:$X$39,SMALL(IF($X$7:$X$39&lt;&gt;"",IF($U$7:$U$39&lt;&gt;"",ROW($U$7:$U$39)-MIN(ROW($U$7:$U$39))+1,""),""),ROW()-ROW(A$42)+1)))," "),"")</f>
        <v/>
      </c>
      <c r="V65" s="0" t="str">
        <f aca="false" t="array" ref="V65:V65">IFERROR(CONCATENATE(TEXT(INDEX($U$7:$U$39,SMALL(IF($X$7:$X$39&lt;&gt;"",IF($U$7:$U$39&lt;&gt;"",ROW($U$7:$U$39)-MIN(ROW($U$7:$U$39))+1,""),""),ROW()-ROW(A$42)+1)),"##0")," "),"")</f>
        <v/>
      </c>
      <c r="W65" s="0" t="str">
        <f aca="false" t="array" ref="W65:W65">IFERROR(CONCATENATE((INDEX($A$7:$A$39,SMALL(IF($X$7:$X$39&lt;&gt;"",IF($U$7:$U$39&lt;&gt;"",ROW($U$7:$U$39)-MIN(ROW($U$7:$U$39))+1,""),""),ROW()-ROW(A$42)+1))),),"")</f>
        <v/>
      </c>
      <c r="Z65" s="0" t="str">
        <f aca="false" t="array" ref="Z65:Z65">IFERROR(CONCATENATE((INDEX($AC$7:$AC$39,SMALL(IF($AC$7:$AC$39&lt;&gt;"",IF($Z$7:$Z$39&lt;&gt;"",ROW($Z$7:$Z$39)-MIN(ROW($Z$7:$Z$39))+1,""),""),ROW()-ROW(A$42)+1))),","),"")</f>
        <v/>
      </c>
      <c r="AA65" s="0" t="str">
        <f aca="false" t="array" ref="AA65:AA65">IFERROR(CONCATENATE(TEXT(INDEX($Z$7:$Z$39,SMALL(IF($AC$7:$AC$39&lt;&gt;"",IF($Z$7:$Z$39&lt;&gt;"",ROW($Z$7:$Z$39)-MIN(ROW($Z$7:$Z$39))+1,""),""),ROW()-ROW(A$42)+1)),"##0"),","),"")</f>
        <v/>
      </c>
      <c r="AB65" s="0" t="str">
        <f aca="false" t="array" ref="AB65:AB65">IFERROR(CONCATENATE((INDEX($A$7:$A$39,SMALL(IF($AC$7:$AC$39&lt;&gt;"",IF($Z$7:$Z$39&lt;&gt;"",ROW($Z$7:$Z$39)-MIN(ROW($Z$7:$Z$39))+1,""),""),ROW()-ROW(A$42)+1))),),"")</f>
        <v/>
      </c>
      <c r="AE65" s="0" t="str">
        <f aca="false" t="array" ref="AE65:AE65">IFERROR(CONCATENATE((INDEX($AH$7:$AH$39,SMALL(IF($AH$7:$AH$39&lt;&gt;"",IF($AE$7:$AE$39&lt;&gt;"",ROW($AE$7:$AE$39)-MIN(ROW($AE$7:$AE$39))+1,""),""),ROW()-ROW(A$42)+1)))," "),"")</f>
        <v/>
      </c>
      <c r="AF65" s="0" t="str">
        <f aca="false" t="array" ref="AF65:AF65">IFERROR(CONCATENATE(TEXT(INDEX($AE$7:$AE$39,SMALL(IF($AH$7:$AH$39&lt;&gt;"",IF($AE$7:$AE$39&lt;&gt;"",ROW($AE$7:$AE$39)-MIN(ROW($AE$7:$AE$39))+1,""),""),ROW()-ROW(A$42)+1)),"##0")," "),"")</f>
        <v/>
      </c>
      <c r="AG65" s="0" t="str">
        <f aca="false" t="array" ref="AG65:AG65">IFERROR(CONCATENATE((INDEX($A$7:$A$39,SMALL(IF($AH$7:$AH$39&lt;&gt;"",IF($AE$7:$AE$39&lt;&gt;"",ROW($AE$7:$AE$39)-MIN(ROW($AE$7:$AE$39))+1,""),""),ROW()-ROW(A$42)+1))),),"")</f>
        <v/>
      </c>
      <c r="AJ65" s="0" t="str">
        <f aca="false" t="array" ref="AJ65:AJ65">IFERROR(CONCATENATE((INDEX($AM$7:$AM$39,SMALL(IF($AM$7:$AM$39&lt;&gt;"",IF($AJ$7:$AJ$39&lt;&gt;"",ROW($AJ$7:$AJ$39)-MIN(ROW($AJ$7:$AJ$39))+1,""),""),ROW()-ROW(A$42)+1)))," "),"")</f>
        <v/>
      </c>
      <c r="AK65" s="0" t="str">
        <f aca="false" t="array" ref="AK65:AK65">IFERROR(CONCATENATE(TEXT(INDEX($AJ$7:$AJ$39,SMALL(IF($AM$7:$AM$39&lt;&gt;"",IF($AJ$7:$AJ$39&lt;&gt;"",ROW($AJ$7:$AJ$39)-MIN(ROW($AJ$7:$AJ$39))+1,""),""),ROW()-ROW(A$42)+1)),"##0")," "),"")</f>
        <v/>
      </c>
      <c r="AL65" s="0" t="str">
        <f aca="false" t="array" ref="AL65:AL65">IFERROR(CONCATENATE((INDEX($A$7:$A$39,SMALL(IF($AM$7:$AM$39&lt;&gt;"",IF($AJ$7:$AJ$39&lt;&gt;"",ROW($AJ$7:$AJ$39)-MIN(ROW($AJ$7:$AJ$39))+1,""),""),ROW()-ROW(A$42)+1))),),"")</f>
        <v/>
      </c>
    </row>
    <row r="66" customFormat="false" ht="15" hidden="false" customHeight="false" outlineLevel="0" collapsed="false">
      <c r="K66" s="0" t="str">
        <f aca="false" t="array" ref="K66:K66">IFERROR(CONCATENATE(TEXT(INDEX($K$7:$K$39,SMALL(IF($N$7:$N$39&lt;&gt;"",IF($K$7:$K$39&lt;&gt;"",ROW($K$7:$K$39)-MIN(ROW($K$7:$K$39))+1,""),""),ROW()-ROW(A$42)+1)),"##0"),","),"")</f>
        <v/>
      </c>
      <c r="L66" s="0" t="str">
        <f aca="false" t="array" ref="L66:L66">IFERROR(CONCATENATE((INDEX($N$7:$N$39,SMALL(IF($N$7:$N$39&lt;&gt;"",IF($K$7:$K$39&lt;&gt;"",ROW($K$7:$K$39)-MIN(ROW($K$7:$K$39))+1,""),""),ROW()-ROW(A$42)+1))),","),"")</f>
        <v/>
      </c>
      <c r="M66" s="0" t="str">
        <f aca="false" t="array" ref="M66:M66">IFERROR(CONCATENATE((INDEX($A$7:$A$39,SMALL(IF($N$7:$N$39&lt;&gt;"",IF($K$7:$K$39&lt;&gt;"",ROW($K$7:$K$39)-MIN(ROW($K$7:$K$39))+1,""),""),ROW()-ROW(A$42)+1))),),"")</f>
        <v/>
      </c>
      <c r="P66" s="0" t="str">
        <f aca="false" t="array" ref="P66:P66">IFERROR(CONCATENATE((INDEX($S$7:$S$39,SMALL(IF($S$7:$S$39&lt;&gt;"",IF($P$7:$P$39&lt;&gt;"",ROW($P$7:$P$39)-MIN(ROW($P$7:$P$39))+1,""),""),ROW()-ROW(A$42)+1)))," "),"")</f>
        <v/>
      </c>
      <c r="Q66" s="0" t="str">
        <f aca="false" t="array" ref="Q66:Q66">IFERROR(CONCATENATE(TEXT(INDEX($P$7:$P$39,SMALL(IF($S$7:$S$39&lt;&gt;"",IF($P$7:$P$39&lt;&gt;"",ROW($P$7:$P$39)-MIN(ROW($P$7:$P$39))+1,""),""),ROW()-ROW(A$42)+1)),"##0")," "),"")</f>
        <v/>
      </c>
      <c r="R66" s="0" t="str">
        <f aca="false" t="array" ref="R66:R66">IFERROR(CONCATENATE((INDEX($A$7:$A$39,SMALL(IF($S$7:$S$39&lt;&gt;"",IF($P$7:$P$39&lt;&gt;"",ROW($P$7:$P$39)-MIN(ROW($P$7:$P$39))+1,""),""),ROW()-ROW(A$42)+1))),),"")</f>
        <v/>
      </c>
      <c r="U66" s="0" t="str">
        <f aca="false" t="array" ref="U66:U66">IFERROR(CONCATENATE((INDEX($X$7:$X$39,SMALL(IF($X$7:$X$39&lt;&gt;"",IF($U$7:$U$39&lt;&gt;"",ROW($U$7:$U$39)-MIN(ROW($U$7:$U$39))+1,""),""),ROW()-ROW(A$42)+1)))," "),"")</f>
        <v/>
      </c>
      <c r="V66" s="0" t="str">
        <f aca="false" t="array" ref="V66:V66">IFERROR(CONCATENATE(TEXT(INDEX($U$7:$U$39,SMALL(IF($X$7:$X$39&lt;&gt;"",IF($U$7:$U$39&lt;&gt;"",ROW($U$7:$U$39)-MIN(ROW($U$7:$U$39))+1,""),""),ROW()-ROW(A$42)+1)),"##0")," "),"")</f>
        <v/>
      </c>
      <c r="W66" s="0" t="str">
        <f aca="false" t="array" ref="W66:W66">IFERROR(CONCATENATE((INDEX($A$7:$A$39,SMALL(IF($X$7:$X$39&lt;&gt;"",IF($U$7:$U$39&lt;&gt;"",ROW($U$7:$U$39)-MIN(ROW($U$7:$U$39))+1,""),""),ROW()-ROW(A$42)+1))),),"")</f>
        <v/>
      </c>
      <c r="Z66" s="0" t="str">
        <f aca="false" t="array" ref="Z66:Z66">IFERROR(CONCATENATE((INDEX($AC$7:$AC$39,SMALL(IF($AC$7:$AC$39&lt;&gt;"",IF($Z$7:$Z$39&lt;&gt;"",ROW($Z$7:$Z$39)-MIN(ROW($Z$7:$Z$39))+1,""),""),ROW()-ROW(A$42)+1))),","),"")</f>
        <v/>
      </c>
      <c r="AA66" s="0" t="str">
        <f aca="false" t="array" ref="AA66:AA66">IFERROR(CONCATENATE(TEXT(INDEX($Z$7:$Z$39,SMALL(IF($AC$7:$AC$39&lt;&gt;"",IF($Z$7:$Z$39&lt;&gt;"",ROW($Z$7:$Z$39)-MIN(ROW($Z$7:$Z$39))+1,""),""),ROW()-ROW(A$42)+1)),"##0"),","),"")</f>
        <v/>
      </c>
      <c r="AB66" s="0" t="str">
        <f aca="false" t="array" ref="AB66:AB66">IFERROR(CONCATENATE((INDEX($A$7:$A$39,SMALL(IF($AC$7:$AC$39&lt;&gt;"",IF($Z$7:$Z$39&lt;&gt;"",ROW($Z$7:$Z$39)-MIN(ROW($Z$7:$Z$39))+1,""),""),ROW()-ROW(A$42)+1))),),"")</f>
        <v/>
      </c>
      <c r="AE66" s="0" t="str">
        <f aca="false" t="array" ref="AE66:AE66">IFERROR(CONCATENATE((INDEX($AH$7:$AH$39,SMALL(IF($AH$7:$AH$39&lt;&gt;"",IF($AE$7:$AE$39&lt;&gt;"",ROW($AE$7:$AE$39)-MIN(ROW($AE$7:$AE$39))+1,""),""),ROW()-ROW(A$42)+1)))," "),"")</f>
        <v/>
      </c>
      <c r="AF66" s="0" t="str">
        <f aca="false" t="array" ref="AF66:AF66">IFERROR(CONCATENATE(TEXT(INDEX($AE$7:$AE$39,SMALL(IF($AH$7:$AH$39&lt;&gt;"",IF($AE$7:$AE$39&lt;&gt;"",ROW($AE$7:$AE$39)-MIN(ROW($AE$7:$AE$39))+1,""),""),ROW()-ROW(A$42)+1)),"##0")," "),"")</f>
        <v/>
      </c>
      <c r="AG66" s="0" t="str">
        <f aca="false" t="array" ref="AG66:AG66">IFERROR(CONCATENATE((INDEX($A$7:$A$39,SMALL(IF($AH$7:$AH$39&lt;&gt;"",IF($AE$7:$AE$39&lt;&gt;"",ROW($AE$7:$AE$39)-MIN(ROW($AE$7:$AE$39))+1,""),""),ROW()-ROW(A$42)+1))),),"")</f>
        <v/>
      </c>
      <c r="AJ66" s="0" t="str">
        <f aca="false" t="array" ref="AJ66:AJ66">IFERROR(CONCATENATE((INDEX($AM$7:$AM$39,SMALL(IF($AM$7:$AM$39&lt;&gt;"",IF($AJ$7:$AJ$39&lt;&gt;"",ROW($AJ$7:$AJ$39)-MIN(ROW($AJ$7:$AJ$39))+1,""),""),ROW()-ROW(A$42)+1)))," "),"")</f>
        <v/>
      </c>
      <c r="AK66" s="0" t="str">
        <f aca="false" t="array" ref="AK66:AK66">IFERROR(CONCATENATE(TEXT(INDEX($AJ$7:$AJ$39,SMALL(IF($AM$7:$AM$39&lt;&gt;"",IF($AJ$7:$AJ$39&lt;&gt;"",ROW($AJ$7:$AJ$39)-MIN(ROW($AJ$7:$AJ$39))+1,""),""),ROW()-ROW(A$42)+1)),"##0")," "),"")</f>
        <v/>
      </c>
      <c r="AL66" s="0" t="str">
        <f aca="false" t="array" ref="AL66:AL66">IFERROR(CONCATENATE((INDEX($A$7:$A$39,SMALL(IF($AM$7:$AM$39&lt;&gt;"",IF($AJ$7:$AJ$39&lt;&gt;"",ROW($AJ$7:$AJ$39)-MIN(ROW($AJ$7:$AJ$39))+1,""),""),ROW()-ROW(A$42)+1))),),"")</f>
        <v/>
      </c>
    </row>
    <row r="67" customFormat="false" ht="15" hidden="false" customHeight="false" outlineLevel="0" collapsed="false">
      <c r="K67" s="0" t="str">
        <f aca="false" t="array" ref="K67:K67">IFERROR(CONCATENATE(TEXT(INDEX($K$7:$K$39,SMALL(IF($N$7:$N$39&lt;&gt;"",IF($K$7:$K$39&lt;&gt;"",ROW($K$7:$K$39)-MIN(ROW($K$7:$K$39))+1,""),""),ROW()-ROW(A$42)+1)),"##0"),","),"")</f>
        <v/>
      </c>
      <c r="L67" s="0" t="str">
        <f aca="false" t="array" ref="L67:L67">IFERROR(CONCATENATE((INDEX($N$7:$N$39,SMALL(IF($N$7:$N$39&lt;&gt;"",IF($K$7:$K$39&lt;&gt;"",ROW($K$7:$K$39)-MIN(ROW($K$7:$K$39))+1,""),""),ROW()-ROW(A$42)+1))),","),"")</f>
        <v/>
      </c>
      <c r="M67" s="0" t="str">
        <f aca="false" t="array" ref="M67:M67">IFERROR(CONCATENATE((INDEX($A$7:$A$39,SMALL(IF($N$7:$N$39&lt;&gt;"",IF($K$7:$K$39&lt;&gt;"",ROW($K$7:$K$39)-MIN(ROW($K$7:$K$39))+1,""),""),ROW()-ROW(A$42)+1))),),"")</f>
        <v/>
      </c>
      <c r="P67" s="0" t="str">
        <f aca="false" t="array" ref="P67:P67">IFERROR(CONCATENATE((INDEX($S$7:$S$39,SMALL(IF($S$7:$S$39&lt;&gt;"",IF($P$7:$P$39&lt;&gt;"",ROW($P$7:$P$39)-MIN(ROW($P$7:$P$39))+1,""),""),ROW()-ROW(A$42)+1)))," "),"")</f>
        <v/>
      </c>
      <c r="Q67" s="0" t="str">
        <f aca="false" t="array" ref="Q67:Q67">IFERROR(CONCATENATE(TEXT(INDEX($P$7:$P$39,SMALL(IF($S$7:$S$39&lt;&gt;"",IF($P$7:$P$39&lt;&gt;"",ROW($P$7:$P$39)-MIN(ROW($P$7:$P$39))+1,""),""),ROW()-ROW(A$42)+1)),"##0")," "),"")</f>
        <v/>
      </c>
      <c r="R67" s="0" t="str">
        <f aca="false" t="array" ref="R67:R67">IFERROR(CONCATENATE((INDEX($A$7:$A$39,SMALL(IF($S$7:$S$39&lt;&gt;"",IF($P$7:$P$39&lt;&gt;"",ROW($P$7:$P$39)-MIN(ROW($P$7:$P$39))+1,""),""),ROW()-ROW(A$42)+1))),),"")</f>
        <v/>
      </c>
      <c r="U67" s="0" t="str">
        <f aca="false" t="array" ref="U67:U67">IFERROR(CONCATENATE((INDEX($X$7:$X$39,SMALL(IF($X$7:$X$39&lt;&gt;"",IF($U$7:$U$39&lt;&gt;"",ROW($U$7:$U$39)-MIN(ROW($U$7:$U$39))+1,""),""),ROW()-ROW(A$42)+1)))," "),"")</f>
        <v/>
      </c>
      <c r="V67" s="0" t="str">
        <f aca="false" t="array" ref="V67:V67">IFERROR(CONCATENATE(TEXT(INDEX($U$7:$U$39,SMALL(IF($X$7:$X$39&lt;&gt;"",IF($U$7:$U$39&lt;&gt;"",ROW($U$7:$U$39)-MIN(ROW($U$7:$U$39))+1,""),""),ROW()-ROW(A$42)+1)),"##0")," "),"")</f>
        <v/>
      </c>
      <c r="W67" s="0" t="str">
        <f aca="false" t="array" ref="W67:W67">IFERROR(CONCATENATE((INDEX($A$7:$A$39,SMALL(IF($X$7:$X$39&lt;&gt;"",IF($U$7:$U$39&lt;&gt;"",ROW($U$7:$U$39)-MIN(ROW($U$7:$U$39))+1,""),""),ROW()-ROW(A$42)+1))),),"")</f>
        <v/>
      </c>
      <c r="Z67" s="0" t="str">
        <f aca="false" t="array" ref="Z67:Z67">IFERROR(CONCATENATE((INDEX($AC$7:$AC$39,SMALL(IF($AC$7:$AC$39&lt;&gt;"",IF($Z$7:$Z$39&lt;&gt;"",ROW($Z$7:$Z$39)-MIN(ROW($Z$7:$Z$39))+1,""),""),ROW()-ROW(A$42)+1))),","),"")</f>
        <v/>
      </c>
      <c r="AA67" s="0" t="str">
        <f aca="false" t="array" ref="AA67:AA67">IFERROR(CONCATENATE(TEXT(INDEX($Z$7:$Z$39,SMALL(IF($AC$7:$AC$39&lt;&gt;"",IF($Z$7:$Z$39&lt;&gt;"",ROW($Z$7:$Z$39)-MIN(ROW($Z$7:$Z$39))+1,""),""),ROW()-ROW(A$42)+1)),"##0"),","),"")</f>
        <v/>
      </c>
      <c r="AB67" s="0" t="str">
        <f aca="false" t="array" ref="AB67:AB67">IFERROR(CONCATENATE((INDEX($A$7:$A$39,SMALL(IF($AC$7:$AC$39&lt;&gt;"",IF($Z$7:$Z$39&lt;&gt;"",ROW($Z$7:$Z$39)-MIN(ROW($Z$7:$Z$39))+1,""),""),ROW()-ROW(A$42)+1))),),"")</f>
        <v/>
      </c>
      <c r="AE67" s="0" t="str">
        <f aca="false" t="array" ref="AE67:AE67">IFERROR(CONCATENATE((INDEX($AH$7:$AH$39,SMALL(IF($AH$7:$AH$39&lt;&gt;"",IF($AE$7:$AE$39&lt;&gt;"",ROW($AE$7:$AE$39)-MIN(ROW($AE$7:$AE$39))+1,""),""),ROW()-ROW(A$42)+1)))," "),"")</f>
        <v/>
      </c>
      <c r="AF67" s="0" t="str">
        <f aca="false" t="array" ref="AF67:AF67">IFERROR(CONCATENATE(TEXT(INDEX($AE$7:$AE$39,SMALL(IF($AH$7:$AH$39&lt;&gt;"",IF($AE$7:$AE$39&lt;&gt;"",ROW($AE$7:$AE$39)-MIN(ROW($AE$7:$AE$39))+1,""),""),ROW()-ROW(A$42)+1)),"##0")," "),"")</f>
        <v/>
      </c>
      <c r="AG67" s="0" t="str">
        <f aca="false" t="array" ref="AG67:AG67">IFERROR(CONCATENATE((INDEX($A$7:$A$39,SMALL(IF($AH$7:$AH$39&lt;&gt;"",IF($AE$7:$AE$39&lt;&gt;"",ROW($AE$7:$AE$39)-MIN(ROW($AE$7:$AE$39))+1,""),""),ROW()-ROW(A$42)+1))),),"")</f>
        <v/>
      </c>
      <c r="AJ67" s="0" t="str">
        <f aca="false" t="array" ref="AJ67:AJ67">IFERROR(CONCATENATE((INDEX($AM$7:$AM$39,SMALL(IF($AM$7:$AM$39&lt;&gt;"",IF($AJ$7:$AJ$39&lt;&gt;"",ROW($AJ$7:$AJ$39)-MIN(ROW($AJ$7:$AJ$39))+1,""),""),ROW()-ROW(A$42)+1)))," "),"")</f>
        <v/>
      </c>
      <c r="AK67" s="0" t="str">
        <f aca="false" t="array" ref="AK67:AK67">IFERROR(CONCATENATE(TEXT(INDEX($AJ$7:$AJ$39,SMALL(IF($AM$7:$AM$39&lt;&gt;"",IF($AJ$7:$AJ$39&lt;&gt;"",ROW($AJ$7:$AJ$39)-MIN(ROW($AJ$7:$AJ$39))+1,""),""),ROW()-ROW(A$42)+1)),"##0")," "),"")</f>
        <v/>
      </c>
      <c r="AL67" s="0" t="str">
        <f aca="false" t="array" ref="AL67:AL67">IFERROR(CONCATENATE((INDEX($A$7:$A$39,SMALL(IF($AM$7:$AM$39&lt;&gt;"",IF($AJ$7:$AJ$39&lt;&gt;"",ROW($AJ$7:$AJ$39)-MIN(ROW($AJ$7:$AJ$39))+1,""),""),ROW()-ROW(A$42)+1))),),"")</f>
        <v/>
      </c>
    </row>
    <row r="68" customFormat="false" ht="15" hidden="false" customHeight="false" outlineLevel="0" collapsed="false">
      <c r="K68" s="0" t="str">
        <f aca="false" t="array" ref="K68:K68">IFERROR(CONCATENATE(TEXT(INDEX($K$7:$K$39,SMALL(IF($N$7:$N$39&lt;&gt;"",IF($K$7:$K$39&lt;&gt;"",ROW($K$7:$K$39)-MIN(ROW($K$7:$K$39))+1,""),""),ROW()-ROW(A$42)+1)),"##0"),","),"")</f>
        <v/>
      </c>
      <c r="L68" s="0" t="str">
        <f aca="false" t="array" ref="L68:L68">IFERROR(CONCATENATE((INDEX($N$7:$N$39,SMALL(IF($N$7:$N$39&lt;&gt;"",IF($K$7:$K$39&lt;&gt;"",ROW($K$7:$K$39)-MIN(ROW($K$7:$K$39))+1,""),""),ROW()-ROW(A$42)+1))),","),"")</f>
        <v/>
      </c>
      <c r="M68" s="0" t="str">
        <f aca="false" t="array" ref="M68:M68">IFERROR(CONCATENATE((INDEX($A$7:$A$39,SMALL(IF($N$7:$N$39&lt;&gt;"",IF($K$7:$K$39&lt;&gt;"",ROW($K$7:$K$39)-MIN(ROW($K$7:$K$39))+1,""),""),ROW()-ROW(A$42)+1))),),"")</f>
        <v/>
      </c>
      <c r="P68" s="0" t="str">
        <f aca="false" t="array" ref="P68:P68">IFERROR(CONCATENATE((INDEX($S$7:$S$39,SMALL(IF($S$7:$S$39&lt;&gt;"",IF($P$7:$P$39&lt;&gt;"",ROW($P$7:$P$39)-MIN(ROW($P$7:$P$39))+1,""),""),ROW()-ROW(A$42)+1)))," "),"")</f>
        <v/>
      </c>
      <c r="Q68" s="0" t="str">
        <f aca="false" t="array" ref="Q68:Q68">IFERROR(CONCATENATE(TEXT(INDEX($P$7:$P$39,SMALL(IF($S$7:$S$39&lt;&gt;"",IF($P$7:$P$39&lt;&gt;"",ROW($P$7:$P$39)-MIN(ROW($P$7:$P$39))+1,""),""),ROW()-ROW(A$42)+1)),"##0")," "),"")</f>
        <v/>
      </c>
      <c r="R68" s="0" t="str">
        <f aca="false" t="array" ref="R68:R68">IFERROR(CONCATENATE((INDEX($A$7:$A$39,SMALL(IF($S$7:$S$39&lt;&gt;"",IF($P$7:$P$39&lt;&gt;"",ROW($P$7:$P$39)-MIN(ROW($P$7:$P$39))+1,""),""),ROW()-ROW(A$42)+1))),),"")</f>
        <v/>
      </c>
      <c r="U68" s="0" t="str">
        <f aca="false" t="array" ref="U68:U68">IFERROR(CONCATENATE((INDEX($X$7:$X$39,SMALL(IF($X$7:$X$39&lt;&gt;"",IF($U$7:$U$39&lt;&gt;"",ROW($U$7:$U$39)-MIN(ROW($U$7:$U$39))+1,""),""),ROW()-ROW(A$42)+1)))," "),"")</f>
        <v/>
      </c>
      <c r="V68" s="0" t="str">
        <f aca="false" t="array" ref="V68:V68">IFERROR(CONCATENATE(TEXT(INDEX($U$7:$U$39,SMALL(IF($X$7:$X$39&lt;&gt;"",IF($U$7:$U$39&lt;&gt;"",ROW($U$7:$U$39)-MIN(ROW($U$7:$U$39))+1,""),""),ROW()-ROW(A$42)+1)),"##0")," "),"")</f>
        <v/>
      </c>
      <c r="W68" s="0" t="str">
        <f aca="false" t="array" ref="W68:W68">IFERROR(CONCATENATE((INDEX($A$7:$A$39,SMALL(IF($X$7:$X$39&lt;&gt;"",IF($U$7:$U$39&lt;&gt;"",ROW($U$7:$U$39)-MIN(ROW($U$7:$U$39))+1,""),""),ROW()-ROW(A$42)+1))),),"")</f>
        <v/>
      </c>
      <c r="Z68" s="0" t="str">
        <f aca="false" t="array" ref="Z68:Z68">IFERROR(CONCATENATE((INDEX($AC$7:$AC$39,SMALL(IF($AC$7:$AC$39&lt;&gt;"",IF($Z$7:$Z$39&lt;&gt;"",ROW($Z$7:$Z$39)-MIN(ROW($Z$7:$Z$39))+1,""),""),ROW()-ROW(A$42)+1))),","),"")</f>
        <v/>
      </c>
      <c r="AA68" s="0" t="str">
        <f aca="false" t="array" ref="AA68:AA68">IFERROR(CONCATENATE(TEXT(INDEX($Z$7:$Z$39,SMALL(IF($AC$7:$AC$39&lt;&gt;"",IF($Z$7:$Z$39&lt;&gt;"",ROW($Z$7:$Z$39)-MIN(ROW($Z$7:$Z$39))+1,""),""),ROW()-ROW(A$42)+1)),"##0"),","),"")</f>
        <v/>
      </c>
      <c r="AB68" s="0" t="str">
        <f aca="false" t="array" ref="AB68:AB68">IFERROR(CONCATENATE((INDEX($A$7:$A$39,SMALL(IF($AC$7:$AC$39&lt;&gt;"",IF($Z$7:$Z$39&lt;&gt;"",ROW($Z$7:$Z$39)-MIN(ROW($Z$7:$Z$39))+1,""),""),ROW()-ROW(A$42)+1))),),"")</f>
        <v/>
      </c>
      <c r="AE68" s="0" t="str">
        <f aca="false" t="array" ref="AE68:AE68">IFERROR(CONCATENATE((INDEX($AH$7:$AH$39,SMALL(IF($AH$7:$AH$39&lt;&gt;"",IF($AE$7:$AE$39&lt;&gt;"",ROW($AE$7:$AE$39)-MIN(ROW($AE$7:$AE$39))+1,""),""),ROW()-ROW(A$42)+1)))," "),"")</f>
        <v/>
      </c>
      <c r="AF68" s="0" t="str">
        <f aca="false" t="array" ref="AF68:AF68">IFERROR(CONCATENATE(TEXT(INDEX($AE$7:$AE$39,SMALL(IF($AH$7:$AH$39&lt;&gt;"",IF($AE$7:$AE$39&lt;&gt;"",ROW($AE$7:$AE$39)-MIN(ROW($AE$7:$AE$39))+1,""),""),ROW()-ROW(A$42)+1)),"##0")," "),"")</f>
        <v/>
      </c>
      <c r="AG68" s="0" t="str">
        <f aca="false" t="array" ref="AG68:AG68">IFERROR(CONCATENATE((INDEX($A$7:$A$39,SMALL(IF($AH$7:$AH$39&lt;&gt;"",IF($AE$7:$AE$39&lt;&gt;"",ROW($AE$7:$AE$39)-MIN(ROW($AE$7:$AE$39))+1,""),""),ROW()-ROW(A$42)+1))),),"")</f>
        <v/>
      </c>
      <c r="AJ68" s="0" t="str">
        <f aca="false" t="array" ref="AJ68:AJ68">IFERROR(CONCATENATE((INDEX($AM$7:$AM$39,SMALL(IF($AM$7:$AM$39&lt;&gt;"",IF($AJ$7:$AJ$39&lt;&gt;"",ROW($AJ$7:$AJ$39)-MIN(ROW($AJ$7:$AJ$39))+1,""),""),ROW()-ROW(A$42)+1)))," "),"")</f>
        <v/>
      </c>
      <c r="AK68" s="0" t="str">
        <f aca="false" t="array" ref="AK68:AK68">IFERROR(CONCATENATE(TEXT(INDEX($AJ$7:$AJ$39,SMALL(IF($AM$7:$AM$39&lt;&gt;"",IF($AJ$7:$AJ$39&lt;&gt;"",ROW($AJ$7:$AJ$39)-MIN(ROW($AJ$7:$AJ$39))+1,""),""),ROW()-ROW(A$42)+1)),"##0")," "),"")</f>
        <v/>
      </c>
      <c r="AL68" s="0" t="str">
        <f aca="false" t="array" ref="AL68:AL68">IFERROR(CONCATENATE((INDEX($A$7:$A$39,SMALL(IF($AM$7:$AM$39&lt;&gt;"",IF($AJ$7:$AJ$39&lt;&gt;"",ROW($AJ$7:$AJ$39)-MIN(ROW($AJ$7:$AJ$39))+1,""),""),ROW()-ROW(A$42)+1))),),"")</f>
        <v/>
      </c>
    </row>
    <row r="69" customFormat="false" ht="15" hidden="false" customHeight="false" outlineLevel="0" collapsed="false">
      <c r="K69" s="0" t="str">
        <f aca="false" t="array" ref="K69:K69">IFERROR(CONCATENATE(TEXT(INDEX($K$7:$K$39,SMALL(IF($N$7:$N$39&lt;&gt;"",IF($K$7:$K$39&lt;&gt;"",ROW($K$7:$K$39)-MIN(ROW($K$7:$K$39))+1,""),""),ROW()-ROW(A$42)+1)),"##0"),","),"")</f>
        <v/>
      </c>
      <c r="L69" s="0" t="str">
        <f aca="false" t="array" ref="L69:L69">IFERROR(CONCATENATE((INDEX($N$7:$N$39,SMALL(IF($N$7:$N$39&lt;&gt;"",IF($K$7:$K$39&lt;&gt;"",ROW($K$7:$K$39)-MIN(ROW($K$7:$K$39))+1,""),""),ROW()-ROW(A$42)+1))),","),"")</f>
        <v/>
      </c>
      <c r="M69" s="0" t="str">
        <f aca="false" t="array" ref="M69:M69">IFERROR(CONCATENATE((INDEX($A$7:$A$39,SMALL(IF($N$7:$N$39&lt;&gt;"",IF($K$7:$K$39&lt;&gt;"",ROW($K$7:$K$39)-MIN(ROW($K$7:$K$39))+1,""),""),ROW()-ROW(A$42)+1))),),"")</f>
        <v/>
      </c>
      <c r="P69" s="0" t="str">
        <f aca="false" t="array" ref="P69:P69">IFERROR(CONCATENATE((INDEX($S$7:$S$39,SMALL(IF($S$7:$S$39&lt;&gt;"",IF($P$7:$P$39&lt;&gt;"",ROW($P$7:$P$39)-MIN(ROW($P$7:$P$39))+1,""),""),ROW()-ROW(A$42)+1)))," "),"")</f>
        <v/>
      </c>
      <c r="Q69" s="0" t="str">
        <f aca="false" t="array" ref="Q69:Q69">IFERROR(CONCATENATE(TEXT(INDEX($P$7:$P$39,SMALL(IF($S$7:$S$39&lt;&gt;"",IF($P$7:$P$39&lt;&gt;"",ROW($P$7:$P$39)-MIN(ROW($P$7:$P$39))+1,""),""),ROW()-ROW(A$42)+1)),"##0")," "),"")</f>
        <v/>
      </c>
      <c r="R69" s="0" t="str">
        <f aca="false" t="array" ref="R69:R69">IFERROR(CONCATENATE((INDEX($A$7:$A$39,SMALL(IF($S$7:$S$39&lt;&gt;"",IF($P$7:$P$39&lt;&gt;"",ROW($P$7:$P$39)-MIN(ROW($P$7:$P$39))+1,""),""),ROW()-ROW(A$42)+1))),),"")</f>
        <v/>
      </c>
      <c r="U69" s="0" t="str">
        <f aca="false" t="array" ref="U69:U69">IFERROR(CONCATENATE((INDEX($X$7:$X$39,SMALL(IF($X$7:$X$39&lt;&gt;"",IF($U$7:$U$39&lt;&gt;"",ROW($U$7:$U$39)-MIN(ROW($U$7:$U$39))+1,""),""),ROW()-ROW(A$42)+1)))," "),"")</f>
        <v/>
      </c>
      <c r="V69" s="0" t="str">
        <f aca="false" t="array" ref="V69:V69">IFERROR(CONCATENATE(TEXT(INDEX($U$7:$U$39,SMALL(IF($X$7:$X$39&lt;&gt;"",IF($U$7:$U$39&lt;&gt;"",ROW($U$7:$U$39)-MIN(ROW($U$7:$U$39))+1,""),""),ROW()-ROW(A$42)+1)),"##0")," "),"")</f>
        <v/>
      </c>
      <c r="W69" s="0" t="str">
        <f aca="false" t="array" ref="W69:W69">IFERROR(CONCATENATE((INDEX($A$7:$A$39,SMALL(IF($X$7:$X$39&lt;&gt;"",IF($U$7:$U$39&lt;&gt;"",ROW($U$7:$U$39)-MIN(ROW($U$7:$U$39))+1,""),""),ROW()-ROW(A$42)+1))),),"")</f>
        <v/>
      </c>
      <c r="Z69" s="0" t="str">
        <f aca="false" t="array" ref="Z69:Z69">IFERROR(CONCATENATE((INDEX($AC$7:$AC$39,SMALL(IF($AC$7:$AC$39&lt;&gt;"",IF($Z$7:$Z$39&lt;&gt;"",ROW($Z$7:$Z$39)-MIN(ROW($Z$7:$Z$39))+1,""),""),ROW()-ROW(A$42)+1))),","),"")</f>
        <v/>
      </c>
      <c r="AA69" s="0" t="str">
        <f aca="false" t="array" ref="AA69:AA69">IFERROR(CONCATENATE(TEXT(INDEX($Z$7:$Z$39,SMALL(IF($AC$7:$AC$39&lt;&gt;"",IF($Z$7:$Z$39&lt;&gt;"",ROW($Z$7:$Z$39)-MIN(ROW($Z$7:$Z$39))+1,""),""),ROW()-ROW(A$42)+1)),"##0"),","),"")</f>
        <v/>
      </c>
      <c r="AB69" s="0" t="str">
        <f aca="false" t="array" ref="AB69:AB69">IFERROR(CONCATENATE((INDEX($A$7:$A$39,SMALL(IF($AC$7:$AC$39&lt;&gt;"",IF($Z$7:$Z$39&lt;&gt;"",ROW($Z$7:$Z$39)-MIN(ROW($Z$7:$Z$39))+1,""),""),ROW()-ROW(A$42)+1))),),"")</f>
        <v/>
      </c>
      <c r="AE69" s="0" t="str">
        <f aca="false" t="array" ref="AE69:AE69">IFERROR(CONCATENATE((INDEX($AH$7:$AH$39,SMALL(IF($AH$7:$AH$39&lt;&gt;"",IF($AE$7:$AE$39&lt;&gt;"",ROW($AE$7:$AE$39)-MIN(ROW($AE$7:$AE$39))+1,""),""),ROW()-ROW(A$42)+1)))," "),"")</f>
        <v/>
      </c>
      <c r="AF69" s="0" t="str">
        <f aca="false" t="array" ref="AF69:AF69">IFERROR(CONCATENATE(TEXT(INDEX($AE$7:$AE$39,SMALL(IF($AH$7:$AH$39&lt;&gt;"",IF($AE$7:$AE$39&lt;&gt;"",ROW($AE$7:$AE$39)-MIN(ROW($AE$7:$AE$39))+1,""),""),ROW()-ROW(A$42)+1)),"##0")," "),"")</f>
        <v/>
      </c>
      <c r="AG69" s="0" t="str">
        <f aca="false" t="array" ref="AG69:AG69">IFERROR(CONCATENATE((INDEX($A$7:$A$39,SMALL(IF($AH$7:$AH$39&lt;&gt;"",IF($AE$7:$AE$39&lt;&gt;"",ROW($AE$7:$AE$39)-MIN(ROW($AE$7:$AE$39))+1,""),""),ROW()-ROW(A$42)+1))),),"")</f>
        <v/>
      </c>
      <c r="AJ69" s="0" t="str">
        <f aca="false" t="array" ref="AJ69:AJ69">IFERROR(CONCATENATE((INDEX($AM$7:$AM$39,SMALL(IF($AM$7:$AM$39&lt;&gt;"",IF($AJ$7:$AJ$39&lt;&gt;"",ROW($AJ$7:$AJ$39)-MIN(ROW($AJ$7:$AJ$39))+1,""),""),ROW()-ROW(A$42)+1)))," "),"")</f>
        <v/>
      </c>
      <c r="AK69" s="0" t="str">
        <f aca="false" t="array" ref="AK69:AK69">IFERROR(CONCATENATE(TEXT(INDEX($AJ$7:$AJ$39,SMALL(IF($AM$7:$AM$39&lt;&gt;"",IF($AJ$7:$AJ$39&lt;&gt;"",ROW($AJ$7:$AJ$39)-MIN(ROW($AJ$7:$AJ$39))+1,""),""),ROW()-ROW(A$42)+1)),"##0")," "),"")</f>
        <v/>
      </c>
      <c r="AL69" s="0" t="str">
        <f aca="false" t="array" ref="AL69:AL69">IFERROR(CONCATENATE((INDEX($A$7:$A$39,SMALL(IF($AM$7:$AM$39&lt;&gt;"",IF($AJ$7:$AJ$39&lt;&gt;"",ROW($AJ$7:$AJ$39)-MIN(ROW($AJ$7:$AJ$39))+1,""),""),ROW()-ROW(A$42)+1))),),"")</f>
        <v/>
      </c>
    </row>
    <row r="70" customFormat="false" ht="15" hidden="false" customHeight="false" outlineLevel="0" collapsed="false">
      <c r="K70" s="0" t="str">
        <f aca="false" t="array" ref="K70:K70">IFERROR(CONCATENATE(TEXT(INDEX($K$7:$K$39,SMALL(IF($N$7:$N$39&lt;&gt;"",IF($K$7:$K$39&lt;&gt;"",ROW($K$7:$K$39)-MIN(ROW($K$7:$K$39))+1,""),""),ROW()-ROW(A$42)+1)),"##0"),","),"")</f>
        <v/>
      </c>
      <c r="L70" s="0" t="str">
        <f aca="false" t="array" ref="L70:L70">IFERROR(CONCATENATE((INDEX($N$7:$N$39,SMALL(IF($N$7:$N$39&lt;&gt;"",IF($K$7:$K$39&lt;&gt;"",ROW($K$7:$K$39)-MIN(ROW($K$7:$K$39))+1,""),""),ROW()-ROW(A$42)+1))),","),"")</f>
        <v/>
      </c>
      <c r="M70" s="0" t="str">
        <f aca="false" t="array" ref="M70:M70">IFERROR(CONCATENATE((INDEX($A$7:$A$39,SMALL(IF($N$7:$N$39&lt;&gt;"",IF($K$7:$K$39&lt;&gt;"",ROW($K$7:$K$39)-MIN(ROW($K$7:$K$39))+1,""),""),ROW()-ROW(A$42)+1))),),"")</f>
        <v/>
      </c>
      <c r="P70" s="0" t="str">
        <f aca="false" t="array" ref="P70:P70">IFERROR(CONCATENATE((INDEX($S$7:$S$39,SMALL(IF($S$7:$S$39&lt;&gt;"",IF($P$7:$P$39&lt;&gt;"",ROW($P$7:$P$39)-MIN(ROW($P$7:$P$39))+1,""),""),ROW()-ROW(A$42)+1)))," "),"")</f>
        <v/>
      </c>
      <c r="Q70" s="0" t="str">
        <f aca="false" t="array" ref="Q70:Q70">IFERROR(CONCATENATE(TEXT(INDEX($P$7:$P$39,SMALL(IF($S$7:$S$39&lt;&gt;"",IF($P$7:$P$39&lt;&gt;"",ROW($P$7:$P$39)-MIN(ROW($P$7:$P$39))+1,""),""),ROW()-ROW(A$42)+1)),"##0")," "),"")</f>
        <v/>
      </c>
      <c r="R70" s="0" t="str">
        <f aca="false" t="array" ref="R70:R70">IFERROR(CONCATENATE((INDEX($A$7:$A$39,SMALL(IF($S$7:$S$39&lt;&gt;"",IF($P$7:$P$39&lt;&gt;"",ROW($P$7:$P$39)-MIN(ROW($P$7:$P$39))+1,""),""),ROW()-ROW(A$42)+1))),),"")</f>
        <v/>
      </c>
      <c r="U70" s="0" t="str">
        <f aca="false" t="array" ref="U70:U70">IFERROR(CONCATENATE((INDEX($X$7:$X$39,SMALL(IF($X$7:$X$39&lt;&gt;"",IF($U$7:$U$39&lt;&gt;"",ROW($U$7:$U$39)-MIN(ROW($U$7:$U$39))+1,""),""),ROW()-ROW(A$42)+1)))," "),"")</f>
        <v/>
      </c>
      <c r="V70" s="0" t="str">
        <f aca="false" t="array" ref="V70:V70">IFERROR(CONCATENATE(TEXT(INDEX($U$7:$U$39,SMALL(IF($X$7:$X$39&lt;&gt;"",IF($U$7:$U$39&lt;&gt;"",ROW($U$7:$U$39)-MIN(ROW($U$7:$U$39))+1,""),""),ROW()-ROW(A$42)+1)),"##0")," "),"")</f>
        <v/>
      </c>
      <c r="W70" s="0" t="str">
        <f aca="false" t="array" ref="W70:W70">IFERROR(CONCATENATE((INDEX($A$7:$A$39,SMALL(IF($X$7:$X$39&lt;&gt;"",IF($U$7:$U$39&lt;&gt;"",ROW($U$7:$U$39)-MIN(ROW($U$7:$U$39))+1,""),""),ROW()-ROW(A$42)+1))),),"")</f>
        <v/>
      </c>
      <c r="Z70" s="0" t="str">
        <f aca="false" t="array" ref="Z70:Z70">IFERROR(CONCATENATE((INDEX($AC$7:$AC$39,SMALL(IF($AC$7:$AC$39&lt;&gt;"",IF($Z$7:$Z$39&lt;&gt;"",ROW($Z$7:$Z$39)-MIN(ROW($Z$7:$Z$39))+1,""),""),ROW()-ROW(A$42)+1))),","),"")</f>
        <v/>
      </c>
      <c r="AA70" s="0" t="str">
        <f aca="false" t="array" ref="AA70:AA70">IFERROR(CONCATENATE(TEXT(INDEX($Z$7:$Z$39,SMALL(IF($AC$7:$AC$39&lt;&gt;"",IF($Z$7:$Z$39&lt;&gt;"",ROW($Z$7:$Z$39)-MIN(ROW($Z$7:$Z$39))+1,""),""),ROW()-ROW(A$42)+1)),"##0"),","),"")</f>
        <v/>
      </c>
      <c r="AB70" s="0" t="str">
        <f aca="false" t="array" ref="AB70:AB70">IFERROR(CONCATENATE((INDEX($A$7:$A$39,SMALL(IF($AC$7:$AC$39&lt;&gt;"",IF($Z$7:$Z$39&lt;&gt;"",ROW($Z$7:$Z$39)-MIN(ROW($Z$7:$Z$39))+1,""),""),ROW()-ROW(A$42)+1))),),"")</f>
        <v/>
      </c>
      <c r="AE70" s="0" t="str">
        <f aca="false" t="array" ref="AE70:AE70">IFERROR(CONCATENATE((INDEX($AH$7:$AH$39,SMALL(IF($AH$7:$AH$39&lt;&gt;"",IF($AE$7:$AE$39&lt;&gt;"",ROW($AE$7:$AE$39)-MIN(ROW($AE$7:$AE$39))+1,""),""),ROW()-ROW(A$42)+1)))," "),"")</f>
        <v/>
      </c>
      <c r="AF70" s="0" t="str">
        <f aca="false" t="array" ref="AF70:AF70">IFERROR(CONCATENATE(TEXT(INDEX($AE$7:$AE$39,SMALL(IF($AH$7:$AH$39&lt;&gt;"",IF($AE$7:$AE$39&lt;&gt;"",ROW($AE$7:$AE$39)-MIN(ROW($AE$7:$AE$39))+1,""),""),ROW()-ROW(A$42)+1)),"##0")," "),"")</f>
        <v/>
      </c>
      <c r="AG70" s="0" t="str">
        <f aca="false" t="array" ref="AG70:AG70">IFERROR(CONCATENATE((INDEX($A$7:$A$39,SMALL(IF($AH$7:$AH$39&lt;&gt;"",IF($AE$7:$AE$39&lt;&gt;"",ROW($AE$7:$AE$39)-MIN(ROW($AE$7:$AE$39))+1,""),""),ROW()-ROW(A$42)+1))),),"")</f>
        <v/>
      </c>
      <c r="AJ70" s="0" t="str">
        <f aca="false" t="array" ref="AJ70:AJ70">IFERROR(CONCATENATE((INDEX($AM$7:$AM$39,SMALL(IF($AM$7:$AM$39&lt;&gt;"",IF($AJ$7:$AJ$39&lt;&gt;"",ROW($AJ$7:$AJ$39)-MIN(ROW($AJ$7:$AJ$39))+1,""),""),ROW()-ROW(A$42)+1)))," "),"")</f>
        <v/>
      </c>
      <c r="AK70" s="0" t="str">
        <f aca="false" t="array" ref="AK70:AK70">IFERROR(CONCATENATE(TEXT(INDEX($AJ$7:$AJ$39,SMALL(IF($AM$7:$AM$39&lt;&gt;"",IF($AJ$7:$AJ$39&lt;&gt;"",ROW($AJ$7:$AJ$39)-MIN(ROW($AJ$7:$AJ$39))+1,""),""),ROW()-ROW(A$42)+1)),"##0")," "),"")</f>
        <v/>
      </c>
      <c r="AL70" s="0" t="str">
        <f aca="false" t="array" ref="AL70:AL70">IFERROR(CONCATENATE((INDEX($A$7:$A$39,SMALL(IF($AM$7:$AM$39&lt;&gt;"",IF($AJ$7:$AJ$39&lt;&gt;"",ROW($AJ$7:$AJ$39)-MIN(ROW($AJ$7:$AJ$39))+1,""),""),ROW()-ROW(A$42)+1))),),"")</f>
        <v/>
      </c>
    </row>
    <row r="71" customFormat="false" ht="15" hidden="false" customHeight="false" outlineLevel="0" collapsed="false">
      <c r="K71" s="0" t="str">
        <f aca="false" t="array" ref="K71:K71">IFERROR(CONCATENATE(TEXT(INDEX($K$7:$K$39,SMALL(IF($N$7:$N$39&lt;&gt;"",IF($K$7:$K$39&lt;&gt;"",ROW($K$7:$K$39)-MIN(ROW($K$7:$K$39))+1,""),""),ROW()-ROW(A$42)+1)),"##0"),","),"")</f>
        <v/>
      </c>
      <c r="L71" s="0" t="str">
        <f aca="false" t="array" ref="L71:L71">IFERROR(CONCATENATE((INDEX($N$7:$N$39,SMALL(IF($N$7:$N$39&lt;&gt;"",IF($K$7:$K$39&lt;&gt;"",ROW($K$7:$K$39)-MIN(ROW($K$7:$K$39))+1,""),""),ROW()-ROW(A$42)+1))),","),"")</f>
        <v/>
      </c>
      <c r="M71" s="0" t="str">
        <f aca="false" t="array" ref="M71:M71">IFERROR(CONCATENATE((INDEX($A$7:$A$39,SMALL(IF($N$7:$N$39&lt;&gt;"",IF($K$7:$K$39&lt;&gt;"",ROW($K$7:$K$39)-MIN(ROW($K$7:$K$39))+1,""),""),ROW()-ROW(A$42)+1))),),"")</f>
        <v/>
      </c>
      <c r="P71" s="0" t="str">
        <f aca="false" t="array" ref="P71:P71">IFERROR(CONCATENATE((INDEX($S$7:$S$39,SMALL(IF($S$7:$S$39&lt;&gt;"",IF($P$7:$P$39&lt;&gt;"",ROW($P$7:$P$39)-MIN(ROW($P$7:$P$39))+1,""),""),ROW()-ROW(A$42)+1)))," "),"")</f>
        <v/>
      </c>
      <c r="Q71" s="0" t="str">
        <f aca="false" t="array" ref="Q71:Q71">IFERROR(CONCATENATE(TEXT(INDEX($P$7:$P$39,SMALL(IF($S$7:$S$39&lt;&gt;"",IF($P$7:$P$39&lt;&gt;"",ROW($P$7:$P$39)-MIN(ROW($P$7:$P$39))+1,""),""),ROW()-ROW(A$42)+1)),"##0")," "),"")</f>
        <v/>
      </c>
      <c r="R71" s="0" t="str">
        <f aca="false" t="array" ref="R71:R71">IFERROR(CONCATENATE((INDEX($A$7:$A$39,SMALL(IF($S$7:$S$39&lt;&gt;"",IF($P$7:$P$39&lt;&gt;"",ROW($P$7:$P$39)-MIN(ROW($P$7:$P$39))+1,""),""),ROW()-ROW(A$42)+1))),),"")</f>
        <v/>
      </c>
      <c r="U71" s="0" t="str">
        <f aca="false" t="array" ref="U71:U71">IFERROR(CONCATENATE((INDEX($X$7:$X$39,SMALL(IF($X$7:$X$39&lt;&gt;"",IF($U$7:$U$39&lt;&gt;"",ROW($U$7:$U$39)-MIN(ROW($U$7:$U$39))+1,""),""),ROW()-ROW(A$42)+1)))," "),"")</f>
        <v/>
      </c>
      <c r="V71" s="0" t="str">
        <f aca="false" t="array" ref="V71:V71">IFERROR(CONCATENATE(TEXT(INDEX($U$7:$U$39,SMALL(IF($X$7:$X$39&lt;&gt;"",IF($U$7:$U$39&lt;&gt;"",ROW($U$7:$U$39)-MIN(ROW($U$7:$U$39))+1,""),""),ROW()-ROW(A$42)+1)),"##0")," "),"")</f>
        <v/>
      </c>
      <c r="W71" s="0" t="str">
        <f aca="false" t="array" ref="W71:W71">IFERROR(CONCATENATE((INDEX($A$7:$A$39,SMALL(IF($X$7:$X$39&lt;&gt;"",IF($U$7:$U$39&lt;&gt;"",ROW($U$7:$U$39)-MIN(ROW($U$7:$U$39))+1,""),""),ROW()-ROW(A$42)+1))),),"")</f>
        <v/>
      </c>
      <c r="Z71" s="0" t="str">
        <f aca="false" t="array" ref="Z71:Z71">IFERROR(CONCATENATE((INDEX($AC$7:$AC$39,SMALL(IF($AC$7:$AC$39&lt;&gt;"",IF($Z$7:$Z$39&lt;&gt;"",ROW($Z$7:$Z$39)-MIN(ROW($Z$7:$Z$39))+1,""),""),ROW()-ROW(A$42)+1))),","),"")</f>
        <v/>
      </c>
      <c r="AA71" s="0" t="str">
        <f aca="false" t="array" ref="AA71:AA71">IFERROR(CONCATENATE(TEXT(INDEX($Z$7:$Z$39,SMALL(IF($AC$7:$AC$39&lt;&gt;"",IF($Z$7:$Z$39&lt;&gt;"",ROW($Z$7:$Z$39)-MIN(ROW($Z$7:$Z$39))+1,""),""),ROW()-ROW(A$42)+1)),"##0"),","),"")</f>
        <v/>
      </c>
      <c r="AB71" s="0" t="str">
        <f aca="false" t="array" ref="AB71:AB71">IFERROR(CONCATENATE((INDEX($A$7:$A$39,SMALL(IF($AC$7:$AC$39&lt;&gt;"",IF($Z$7:$Z$39&lt;&gt;"",ROW($Z$7:$Z$39)-MIN(ROW($Z$7:$Z$39))+1,""),""),ROW()-ROW(A$42)+1))),),"")</f>
        <v/>
      </c>
      <c r="AE71" s="0" t="str">
        <f aca="false" t="array" ref="AE71:AE71">IFERROR(CONCATENATE((INDEX($AH$7:$AH$39,SMALL(IF($AH$7:$AH$39&lt;&gt;"",IF($AE$7:$AE$39&lt;&gt;"",ROW($AE$7:$AE$39)-MIN(ROW($AE$7:$AE$39))+1,""),""),ROW()-ROW(A$42)+1)))," "),"")</f>
        <v/>
      </c>
      <c r="AF71" s="0" t="str">
        <f aca="false" t="array" ref="AF71:AF71">IFERROR(CONCATENATE(TEXT(INDEX($AE$7:$AE$39,SMALL(IF($AH$7:$AH$39&lt;&gt;"",IF($AE$7:$AE$39&lt;&gt;"",ROW($AE$7:$AE$39)-MIN(ROW($AE$7:$AE$39))+1,""),""),ROW()-ROW(A$42)+1)),"##0")," "),"")</f>
        <v/>
      </c>
      <c r="AG71" s="0" t="str">
        <f aca="false" t="array" ref="AG71:AG71">IFERROR(CONCATENATE((INDEX($A$7:$A$39,SMALL(IF($AH$7:$AH$39&lt;&gt;"",IF($AE$7:$AE$39&lt;&gt;"",ROW($AE$7:$AE$39)-MIN(ROW($AE$7:$AE$39))+1,""),""),ROW()-ROW(A$42)+1))),),"")</f>
        <v/>
      </c>
      <c r="AJ71" s="0" t="str">
        <f aca="false" t="array" ref="AJ71:AJ71">IFERROR(CONCATENATE((INDEX($AM$7:$AM$39,SMALL(IF($AM$7:$AM$39&lt;&gt;"",IF($AJ$7:$AJ$39&lt;&gt;"",ROW($AJ$7:$AJ$39)-MIN(ROW($AJ$7:$AJ$39))+1,""),""),ROW()-ROW(A$42)+1)))," "),"")</f>
        <v/>
      </c>
      <c r="AK71" s="0" t="str">
        <f aca="false" t="array" ref="AK71:AK71">IFERROR(CONCATENATE(TEXT(INDEX($AJ$7:$AJ$39,SMALL(IF($AM$7:$AM$39&lt;&gt;"",IF($AJ$7:$AJ$39&lt;&gt;"",ROW($AJ$7:$AJ$39)-MIN(ROW($AJ$7:$AJ$39))+1,""),""),ROW()-ROW(A$42)+1)),"##0")," "),"")</f>
        <v/>
      </c>
      <c r="AL71" s="0" t="str">
        <f aca="false" t="array" ref="AL71:AL71">IFERROR(CONCATENATE((INDEX($A$7:$A$39,SMALL(IF($AM$7:$AM$39&lt;&gt;"",IF($AJ$7:$AJ$39&lt;&gt;"",ROW($AJ$7:$AJ$39)-MIN(ROW($AJ$7:$AJ$39))+1,""),""),ROW()-ROW(A$42)+1))),),"")</f>
        <v/>
      </c>
    </row>
    <row r="72" customFormat="false" ht="15" hidden="false" customHeight="false" outlineLevel="0" collapsed="false">
      <c r="K72" s="0" t="str">
        <f aca="false" t="array" ref="K72:K72">IFERROR(CONCATENATE(TEXT(INDEX($K$7:$K$39,SMALL(IF($N$7:$N$39&lt;&gt;"",IF($K$7:$K$39&lt;&gt;"",ROW($K$7:$K$39)-MIN(ROW($K$7:$K$39))+1,""),""),ROW()-ROW(A$42)+1)),"##0"),","),"")</f>
        <v/>
      </c>
      <c r="L72" s="0" t="str">
        <f aca="false" t="array" ref="L72:L72">IFERROR(CONCATENATE((INDEX($N$7:$N$39,SMALL(IF($N$7:$N$39&lt;&gt;"",IF($K$7:$K$39&lt;&gt;"",ROW($K$7:$K$39)-MIN(ROW($K$7:$K$39))+1,""),""),ROW()-ROW(A$42)+1))),","),"")</f>
        <v/>
      </c>
      <c r="M72" s="0" t="str">
        <f aca="false" t="array" ref="M72:M72">IFERROR(CONCATENATE((INDEX($A$7:$A$39,SMALL(IF($N$7:$N$39&lt;&gt;"",IF($K$7:$K$39&lt;&gt;"",ROW($K$7:$K$39)-MIN(ROW($K$7:$K$39))+1,""),""),ROW()-ROW(A$42)+1))),),"")</f>
        <v/>
      </c>
      <c r="P72" s="0" t="str">
        <f aca="false" t="array" ref="P72:P72">IFERROR(CONCATENATE((INDEX($S$7:$S$39,SMALL(IF($S$7:$S$39&lt;&gt;"",IF($P$7:$P$39&lt;&gt;"",ROW($P$7:$P$39)-MIN(ROW($P$7:$P$39))+1,""),""),ROW()-ROW(A$42)+1)))," "),"")</f>
        <v/>
      </c>
      <c r="Q72" s="0" t="str">
        <f aca="false" t="array" ref="Q72:Q72">IFERROR(CONCATENATE(TEXT(INDEX($P$7:$P$39,SMALL(IF($S$7:$S$39&lt;&gt;"",IF($P$7:$P$39&lt;&gt;"",ROW($P$7:$P$39)-MIN(ROW($P$7:$P$39))+1,""),""),ROW()-ROW(A$42)+1)),"##0")," "),"")</f>
        <v/>
      </c>
      <c r="R72" s="0" t="str">
        <f aca="false" t="array" ref="R72:R72">IFERROR(CONCATENATE((INDEX($A$7:$A$39,SMALL(IF($S$7:$S$39&lt;&gt;"",IF($P$7:$P$39&lt;&gt;"",ROW($P$7:$P$39)-MIN(ROW($P$7:$P$39))+1,""),""),ROW()-ROW(A$42)+1))),),"")</f>
        <v/>
      </c>
      <c r="U72" s="0" t="str">
        <f aca="false" t="array" ref="U72:U72">IFERROR(CONCATENATE((INDEX($X$7:$X$39,SMALL(IF($X$7:$X$39&lt;&gt;"",IF($U$7:$U$39&lt;&gt;"",ROW($U$7:$U$39)-MIN(ROW($U$7:$U$39))+1,""),""),ROW()-ROW(A$42)+1)))," "),"")</f>
        <v/>
      </c>
      <c r="V72" s="0" t="str">
        <f aca="false" t="array" ref="V72:V72">IFERROR(CONCATENATE(TEXT(INDEX($U$7:$U$39,SMALL(IF($X$7:$X$39&lt;&gt;"",IF($U$7:$U$39&lt;&gt;"",ROW($U$7:$U$39)-MIN(ROW($U$7:$U$39))+1,""),""),ROW()-ROW(A$42)+1)),"##0")," "),"")</f>
        <v/>
      </c>
      <c r="W72" s="0" t="str">
        <f aca="false" t="array" ref="W72:W72">IFERROR(CONCATENATE((INDEX($A$7:$A$39,SMALL(IF($X$7:$X$39&lt;&gt;"",IF($U$7:$U$39&lt;&gt;"",ROW($U$7:$U$39)-MIN(ROW($U$7:$U$39))+1,""),""),ROW()-ROW(A$42)+1))),),"")</f>
        <v/>
      </c>
      <c r="Z72" s="0" t="str">
        <f aca="false" t="array" ref="Z72:Z72">IFERROR(CONCATENATE((INDEX($AC$7:$AC$39,SMALL(IF($AC$7:$AC$39&lt;&gt;"",IF($Z$7:$Z$39&lt;&gt;"",ROW($Z$7:$Z$39)-MIN(ROW($Z$7:$Z$39))+1,""),""),ROW()-ROW(A$42)+1))),","),"")</f>
        <v/>
      </c>
      <c r="AA72" s="0" t="str">
        <f aca="false" t="array" ref="AA72:AA72">IFERROR(CONCATENATE(TEXT(INDEX($Z$7:$Z$39,SMALL(IF($AC$7:$AC$39&lt;&gt;"",IF($Z$7:$Z$39&lt;&gt;"",ROW($Z$7:$Z$39)-MIN(ROW($Z$7:$Z$39))+1,""),""),ROW()-ROW(A$42)+1)),"##0"),","),"")</f>
        <v/>
      </c>
      <c r="AB72" s="0" t="str">
        <f aca="false" t="array" ref="AB72:AB72">IFERROR(CONCATENATE((INDEX($A$7:$A$39,SMALL(IF($AC$7:$AC$39&lt;&gt;"",IF($Z$7:$Z$39&lt;&gt;"",ROW($Z$7:$Z$39)-MIN(ROW($Z$7:$Z$39))+1,""),""),ROW()-ROW(A$42)+1))),),"")</f>
        <v/>
      </c>
      <c r="AE72" s="0" t="str">
        <f aca="false" t="array" ref="AE72:AE72">IFERROR(CONCATENATE((INDEX($AH$7:$AH$39,SMALL(IF($AH$7:$AH$39&lt;&gt;"",IF($AE$7:$AE$39&lt;&gt;"",ROW($AE$7:$AE$39)-MIN(ROW($AE$7:$AE$39))+1,""),""),ROW()-ROW(A$42)+1)))," "),"")</f>
        <v/>
      </c>
      <c r="AF72" s="0" t="str">
        <f aca="false" t="array" ref="AF72:AF72">IFERROR(CONCATENATE(TEXT(INDEX($AE$7:$AE$39,SMALL(IF($AH$7:$AH$39&lt;&gt;"",IF($AE$7:$AE$39&lt;&gt;"",ROW($AE$7:$AE$39)-MIN(ROW($AE$7:$AE$39))+1,""),""),ROW()-ROW(A$42)+1)),"##0")," "),"")</f>
        <v/>
      </c>
      <c r="AG72" s="0" t="str">
        <f aca="false" t="array" ref="AG72:AG72">IFERROR(CONCATENATE((INDEX($A$7:$A$39,SMALL(IF($AH$7:$AH$39&lt;&gt;"",IF($AE$7:$AE$39&lt;&gt;"",ROW($AE$7:$AE$39)-MIN(ROW($AE$7:$AE$39))+1,""),""),ROW()-ROW(A$42)+1))),),"")</f>
        <v/>
      </c>
      <c r="AJ72" s="0" t="str">
        <f aca="false" t="array" ref="AJ72:AJ72">IFERROR(CONCATENATE((INDEX($AM$7:$AM$39,SMALL(IF($AM$7:$AM$39&lt;&gt;"",IF($AJ$7:$AJ$39&lt;&gt;"",ROW($AJ$7:$AJ$39)-MIN(ROW($AJ$7:$AJ$39))+1,""),""),ROW()-ROW(A$42)+1)))," "),"")</f>
        <v/>
      </c>
      <c r="AK72" s="0" t="str">
        <f aca="false" t="array" ref="AK72:AK72">IFERROR(CONCATENATE(TEXT(INDEX($AJ$7:$AJ$39,SMALL(IF($AM$7:$AM$39&lt;&gt;"",IF($AJ$7:$AJ$39&lt;&gt;"",ROW($AJ$7:$AJ$39)-MIN(ROW($AJ$7:$AJ$39))+1,""),""),ROW()-ROW(A$42)+1)),"##0")," "),"")</f>
        <v/>
      </c>
      <c r="AL72" s="0" t="str">
        <f aca="false" t="array" ref="AL72:AL72">IFERROR(CONCATENATE((INDEX($A$7:$A$39,SMALL(IF($AM$7:$AM$39&lt;&gt;"",IF($AJ$7:$AJ$39&lt;&gt;"",ROW($AJ$7:$AJ$39)-MIN(ROW($AJ$7:$AJ$39))+1,""),""),ROW()-ROW(A$42)+1))),),"")</f>
        <v/>
      </c>
    </row>
    <row r="73" customFormat="false" ht="15" hidden="false" customHeight="false" outlineLevel="0" collapsed="false">
      <c r="K73" s="0" t="str">
        <f aca="false" t="array" ref="K73:K73">IFERROR(CONCATENATE(TEXT(INDEX($K$7:$K$39,SMALL(IF($N$7:$N$39&lt;&gt;"",IF($K$7:$K$39&lt;&gt;"",ROW($K$7:$K$39)-MIN(ROW($K$7:$K$39))+1,""),""),ROW()-ROW(A$42)+1)),"##0"),","),"")</f>
        <v/>
      </c>
      <c r="L73" s="0" t="str">
        <f aca="false" t="array" ref="L73:L73">IFERROR(CONCATENATE((INDEX($N$7:$N$39,SMALL(IF($N$7:$N$39&lt;&gt;"",IF($K$7:$K$39&lt;&gt;"",ROW($K$7:$K$39)-MIN(ROW($K$7:$K$39))+1,""),""),ROW()-ROW(A$42)+1))),","),"")</f>
        <v/>
      </c>
      <c r="M73" s="0" t="str">
        <f aca="false" t="array" ref="M73:M73">IFERROR(CONCATENATE((INDEX($A$7:$A$39,SMALL(IF($N$7:$N$39&lt;&gt;"",IF($K$7:$K$39&lt;&gt;"",ROW($K$7:$K$39)-MIN(ROW($K$7:$K$39))+1,""),""),ROW()-ROW(A$42)+1))),),"")</f>
        <v/>
      </c>
      <c r="P73" s="0" t="str">
        <f aca="false" t="array" ref="P73:P73">IFERROR(CONCATENATE((INDEX($S$7:$S$39,SMALL(IF($S$7:$S$39&lt;&gt;"",IF($P$7:$P$39&lt;&gt;"",ROW($P$7:$P$39)-MIN(ROW($P$7:$P$39))+1,""),""),ROW()-ROW(A$42)+1)))," "),"")</f>
        <v/>
      </c>
      <c r="Q73" s="0" t="str">
        <f aca="false" t="array" ref="Q73:Q73">IFERROR(CONCATENATE(TEXT(INDEX($P$7:$P$39,SMALL(IF($S$7:$S$39&lt;&gt;"",IF($P$7:$P$39&lt;&gt;"",ROW($P$7:$P$39)-MIN(ROW($P$7:$P$39))+1,""),""),ROW()-ROW(A$42)+1)),"##0")," "),"")</f>
        <v/>
      </c>
      <c r="R73" s="0" t="str">
        <f aca="false" t="array" ref="R73:R73">IFERROR(CONCATENATE((INDEX($A$7:$A$39,SMALL(IF($S$7:$S$39&lt;&gt;"",IF($P$7:$P$39&lt;&gt;"",ROW($P$7:$P$39)-MIN(ROW($P$7:$P$39))+1,""),""),ROW()-ROW(A$42)+1))),),"")</f>
        <v/>
      </c>
      <c r="U73" s="0" t="str">
        <f aca="false" t="array" ref="U73:U73">IFERROR(CONCATENATE((INDEX($X$7:$X$39,SMALL(IF($X$7:$X$39&lt;&gt;"",IF($U$7:$U$39&lt;&gt;"",ROW($U$7:$U$39)-MIN(ROW($U$7:$U$39))+1,""),""),ROW()-ROW(A$42)+1)))," "),"")</f>
        <v/>
      </c>
      <c r="V73" s="0" t="str">
        <f aca="false" t="array" ref="V73:V73">IFERROR(CONCATENATE(TEXT(INDEX($U$7:$U$39,SMALL(IF($X$7:$X$39&lt;&gt;"",IF($U$7:$U$39&lt;&gt;"",ROW($U$7:$U$39)-MIN(ROW($U$7:$U$39))+1,""),""),ROW()-ROW(A$42)+1)),"##0")," "),"")</f>
        <v/>
      </c>
      <c r="W73" s="0" t="str">
        <f aca="false" t="array" ref="W73:W73">IFERROR(CONCATENATE((INDEX($A$7:$A$39,SMALL(IF($X$7:$X$39&lt;&gt;"",IF($U$7:$U$39&lt;&gt;"",ROW($U$7:$U$39)-MIN(ROW($U$7:$U$39))+1,""),""),ROW()-ROW(A$42)+1))),),"")</f>
        <v/>
      </c>
      <c r="Z73" s="0" t="str">
        <f aca="false" t="array" ref="Z73:Z73">IFERROR(CONCATENATE((INDEX($AC$7:$AC$39,SMALL(IF($AC$7:$AC$39&lt;&gt;"",IF($Z$7:$Z$39&lt;&gt;"",ROW($Z$7:$Z$39)-MIN(ROW($Z$7:$Z$39))+1,""),""),ROW()-ROW(A$42)+1))),","),"")</f>
        <v/>
      </c>
      <c r="AA73" s="0" t="str">
        <f aca="false" t="array" ref="AA73:AA73">IFERROR(CONCATENATE(TEXT(INDEX($Z$7:$Z$39,SMALL(IF($AC$7:$AC$39&lt;&gt;"",IF($Z$7:$Z$39&lt;&gt;"",ROW($Z$7:$Z$39)-MIN(ROW($Z$7:$Z$39))+1,""),""),ROW()-ROW(A$42)+1)),"##0"),","),"")</f>
        <v/>
      </c>
      <c r="AB73" s="0" t="str">
        <f aca="false" t="array" ref="AB73:AB73">IFERROR(CONCATENATE((INDEX($A$7:$A$39,SMALL(IF($AC$7:$AC$39&lt;&gt;"",IF($Z$7:$Z$39&lt;&gt;"",ROW($Z$7:$Z$39)-MIN(ROW($Z$7:$Z$39))+1,""),""),ROW()-ROW(A$42)+1))),),"")</f>
        <v/>
      </c>
      <c r="AE73" s="0" t="str">
        <f aca="false" t="array" ref="AE73:AE73">IFERROR(CONCATENATE((INDEX($AH$7:$AH$39,SMALL(IF($AH$7:$AH$39&lt;&gt;"",IF($AE$7:$AE$39&lt;&gt;"",ROW($AE$7:$AE$39)-MIN(ROW($AE$7:$AE$39))+1,""),""),ROW()-ROW(A$42)+1)))," "),"")</f>
        <v/>
      </c>
      <c r="AF73" s="0" t="str">
        <f aca="false" t="array" ref="AF73:AF73">IFERROR(CONCATENATE(TEXT(INDEX($AE$7:$AE$39,SMALL(IF($AH$7:$AH$39&lt;&gt;"",IF($AE$7:$AE$39&lt;&gt;"",ROW($AE$7:$AE$39)-MIN(ROW($AE$7:$AE$39))+1,""),""),ROW()-ROW(A$42)+1)),"##0")," "),"")</f>
        <v/>
      </c>
      <c r="AG73" s="0" t="str">
        <f aca="false" t="array" ref="AG73:AG73">IFERROR(CONCATENATE((INDEX($A$7:$A$39,SMALL(IF($AH$7:$AH$39&lt;&gt;"",IF($AE$7:$AE$39&lt;&gt;"",ROW($AE$7:$AE$39)-MIN(ROW($AE$7:$AE$39))+1,""),""),ROW()-ROW(A$42)+1))),),"")</f>
        <v/>
      </c>
      <c r="AJ73" s="0" t="str">
        <f aca="false" t="array" ref="AJ73:AJ73">IFERROR(CONCATENATE((INDEX($AM$7:$AM$39,SMALL(IF($AM$7:$AM$39&lt;&gt;"",IF($AJ$7:$AJ$39&lt;&gt;"",ROW($AJ$7:$AJ$39)-MIN(ROW($AJ$7:$AJ$39))+1,""),""),ROW()-ROW(A$42)+1)))," "),"")</f>
        <v/>
      </c>
      <c r="AK73" s="0" t="str">
        <f aca="false" t="array" ref="AK73:AK73">IFERROR(CONCATENATE(TEXT(INDEX($AJ$7:$AJ$39,SMALL(IF($AM$7:$AM$39&lt;&gt;"",IF($AJ$7:$AJ$39&lt;&gt;"",ROW($AJ$7:$AJ$39)-MIN(ROW($AJ$7:$AJ$39))+1,""),""),ROW()-ROW(A$42)+1)),"##0")," "),"")</f>
        <v/>
      </c>
      <c r="AL73" s="0" t="str">
        <f aca="false" t="array" ref="AL73:AL73">IFERROR(CONCATENATE((INDEX($A$7:$A$39,SMALL(IF($AM$7:$AM$39&lt;&gt;"",IF($AJ$7:$AJ$39&lt;&gt;"",ROW($AJ$7:$AJ$39)-MIN(ROW($AJ$7:$AJ$39))+1,""),""),ROW()-ROW(A$42)+1))),),"")</f>
        <v/>
      </c>
    </row>
    <row r="74" customFormat="false" ht="15" hidden="false" customHeight="false" outlineLevel="0" collapsed="false">
      <c r="K74" s="0" t="str">
        <f aca="false" t="array" ref="K74:K74">IFERROR(CONCATENATE(TEXT(INDEX($K$7:$K$39,SMALL(IF($N$7:$N$39&lt;&gt;"",IF($K$7:$K$39&lt;&gt;"",ROW($K$7:$K$39)-MIN(ROW($K$7:$K$39))+1,""),""),ROW()-ROW(A$42)+1)),"##0"),","),"")</f>
        <v/>
      </c>
      <c r="L74" s="0" t="str">
        <f aca="false" t="array" ref="L74:L74">IFERROR(CONCATENATE((INDEX($N$7:$N$39,SMALL(IF($N$7:$N$39&lt;&gt;"",IF($K$7:$K$39&lt;&gt;"",ROW($K$7:$K$39)-MIN(ROW($K$7:$K$39))+1,""),""),ROW()-ROW(A$42)+1))),","),"")</f>
        <v/>
      </c>
      <c r="M74" s="0" t="str">
        <f aca="false" t="array" ref="M74:M74">IFERROR(CONCATENATE((INDEX($A$7:$A$39,SMALL(IF($N$7:$N$39&lt;&gt;"",IF($K$7:$K$39&lt;&gt;"",ROW($K$7:$K$39)-MIN(ROW($K$7:$K$39))+1,""),""),ROW()-ROW(A$42)+1))),),"")</f>
        <v/>
      </c>
      <c r="P74" s="0" t="str">
        <f aca="false" t="array" ref="P74:P74">IFERROR(CONCATENATE((INDEX($S$7:$S$39,SMALL(IF($S$7:$S$39&lt;&gt;"",IF($P$7:$P$39&lt;&gt;"",ROW($P$7:$P$39)-MIN(ROW($P$7:$P$39))+1,""),""),ROW()-ROW(A$42)+1)))," "),"")</f>
        <v/>
      </c>
      <c r="Q74" s="0" t="str">
        <f aca="false" t="array" ref="Q74:Q74">IFERROR(CONCATENATE(TEXT(INDEX($P$7:$P$39,SMALL(IF($S$7:$S$39&lt;&gt;"",IF($P$7:$P$39&lt;&gt;"",ROW($P$7:$P$39)-MIN(ROW($P$7:$P$39))+1,""),""),ROW()-ROW(A$42)+1)),"##0")," "),"")</f>
        <v/>
      </c>
      <c r="R74" s="0" t="str">
        <f aca="false" t="array" ref="R74:R74">IFERROR(CONCATENATE((INDEX($A$7:$A$39,SMALL(IF($S$7:$S$39&lt;&gt;"",IF($P$7:$P$39&lt;&gt;"",ROW($P$7:$P$39)-MIN(ROW($P$7:$P$39))+1,""),""),ROW()-ROW(A$42)+1))),),"")</f>
        <v/>
      </c>
      <c r="U74" s="0" t="str">
        <f aca="false" t="array" ref="U74:U74">IFERROR(CONCATENATE((INDEX($X$7:$X$39,SMALL(IF($X$7:$X$39&lt;&gt;"",IF($U$7:$U$39&lt;&gt;"",ROW($U$7:$U$39)-MIN(ROW($U$7:$U$39))+1,""),""),ROW()-ROW(A$42)+1)))," "),"")</f>
        <v/>
      </c>
      <c r="V74" s="0" t="str">
        <f aca="false" t="array" ref="V74:V74">IFERROR(CONCATENATE(TEXT(INDEX($U$7:$U$39,SMALL(IF($X$7:$X$39&lt;&gt;"",IF($U$7:$U$39&lt;&gt;"",ROW($U$7:$U$39)-MIN(ROW($U$7:$U$39))+1,""),""),ROW()-ROW(A$42)+1)),"##0")," "),"")</f>
        <v/>
      </c>
      <c r="W74" s="0" t="str">
        <f aca="false" t="array" ref="W74:W74">IFERROR(CONCATENATE((INDEX($A$7:$A$39,SMALL(IF($X$7:$X$39&lt;&gt;"",IF($U$7:$U$39&lt;&gt;"",ROW($U$7:$U$39)-MIN(ROW($U$7:$U$39))+1,""),""),ROW()-ROW(A$42)+1))),),"")</f>
        <v/>
      </c>
      <c r="Z74" s="0" t="str">
        <f aca="false" t="array" ref="Z74:Z74">IFERROR(CONCATENATE((INDEX($AC$7:$AC$39,SMALL(IF($AC$7:$AC$39&lt;&gt;"",IF($Z$7:$Z$39&lt;&gt;"",ROW($Z$7:$Z$39)-MIN(ROW($Z$7:$Z$39))+1,""),""),ROW()-ROW(A$42)+1))),","),"")</f>
        <v/>
      </c>
      <c r="AA74" s="0" t="str">
        <f aca="false" t="array" ref="AA74:AA74">IFERROR(CONCATENATE(TEXT(INDEX($Z$7:$Z$39,SMALL(IF($AC$7:$AC$39&lt;&gt;"",IF($Z$7:$Z$39&lt;&gt;"",ROW($Z$7:$Z$39)-MIN(ROW($Z$7:$Z$39))+1,""),""),ROW()-ROW(A$42)+1)),"##0"),","),"")</f>
        <v/>
      </c>
      <c r="AB74" s="0" t="str">
        <f aca="false" t="array" ref="AB74:AB74">IFERROR(CONCATENATE((INDEX($A$7:$A$39,SMALL(IF($AC$7:$AC$39&lt;&gt;"",IF($Z$7:$Z$39&lt;&gt;"",ROW($Z$7:$Z$39)-MIN(ROW($Z$7:$Z$39))+1,""),""),ROW()-ROW(A$42)+1))),),"")</f>
        <v/>
      </c>
      <c r="AE74" s="0" t="str">
        <f aca="false" t="array" ref="AE74:AE74">IFERROR(CONCATENATE((INDEX($AH$7:$AH$39,SMALL(IF($AH$7:$AH$39&lt;&gt;"",IF($AE$7:$AE$39&lt;&gt;"",ROW($AE$7:$AE$39)-MIN(ROW($AE$7:$AE$39))+1,""),""),ROW()-ROW(A$42)+1)))," "),"")</f>
        <v/>
      </c>
      <c r="AF74" s="0" t="str">
        <f aca="false" t="array" ref="AF74:AF74">IFERROR(CONCATENATE(TEXT(INDEX($AE$7:$AE$39,SMALL(IF($AH$7:$AH$39&lt;&gt;"",IF($AE$7:$AE$39&lt;&gt;"",ROW($AE$7:$AE$39)-MIN(ROW($AE$7:$AE$39))+1,""),""),ROW()-ROW(A$42)+1)),"##0")," "),"")</f>
        <v/>
      </c>
      <c r="AG74" s="0" t="str">
        <f aca="false" t="array" ref="AG74:AG74">IFERROR(CONCATENATE((INDEX($A$7:$A$39,SMALL(IF($AH$7:$AH$39&lt;&gt;"",IF($AE$7:$AE$39&lt;&gt;"",ROW($AE$7:$AE$39)-MIN(ROW($AE$7:$AE$39))+1,""),""),ROW()-ROW(A$42)+1))),),"")</f>
        <v/>
      </c>
      <c r="AJ74" s="0" t="str">
        <f aca="false" t="array" ref="AJ74:AJ74">IFERROR(CONCATENATE((INDEX($AM$7:$AM$39,SMALL(IF($AM$7:$AM$39&lt;&gt;"",IF($AJ$7:$AJ$39&lt;&gt;"",ROW($AJ$7:$AJ$39)-MIN(ROW($AJ$7:$AJ$39))+1,""),""),ROW()-ROW(A$42)+1)))," "),"")</f>
        <v/>
      </c>
      <c r="AK74" s="0" t="str">
        <f aca="false" t="array" ref="AK74:AK74">IFERROR(CONCATENATE(TEXT(INDEX($AJ$7:$AJ$39,SMALL(IF($AM$7:$AM$39&lt;&gt;"",IF($AJ$7:$AJ$39&lt;&gt;"",ROW($AJ$7:$AJ$39)-MIN(ROW($AJ$7:$AJ$39))+1,""),""),ROW()-ROW(A$42)+1)),"##0")," "),"")</f>
        <v/>
      </c>
      <c r="AL74" s="0" t="str">
        <f aca="false" t="array" ref="AL74:AL74">IFERROR(CONCATENATE((INDEX($A$7:$A$39,SMALL(IF($AM$7:$AM$39&lt;&gt;"",IF($AJ$7:$AJ$39&lt;&gt;"",ROW($AJ$7:$AJ$39)-MIN(ROW($AJ$7:$AJ$39))+1,""),""),ROW()-ROW(A$42)+1))),),"")</f>
        <v/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9">
    <cfRule type="cellIs" priority="2" operator="lessThanOrEqual" aboveAverage="0" equalAverage="0" bottom="0" percent="0" rank="0" text="" dxfId="0">
      <formula>H19</formula>
    </cfRule>
  </conditionalFormatting>
  <conditionalFormatting sqref="AA27">
    <cfRule type="cellIs" priority="3" operator="lessThanOrEqual" aboveAverage="0" equalAverage="0" bottom="0" percent="0" rank="0" text="" dxfId="0">
      <formula>H27</formula>
    </cfRule>
  </conditionalFormatting>
  <conditionalFormatting sqref="AA28">
    <cfRule type="cellIs" priority="4" operator="lessThanOrEqual" aboveAverage="0" equalAverage="0" bottom="0" percent="0" rank="0" text="" dxfId="0">
      <formula>H28</formula>
    </cfRule>
  </conditionalFormatting>
  <conditionalFormatting sqref="AA36">
    <cfRule type="cellIs" priority="5" operator="lessThanOrEqual" aboveAverage="0" equalAverage="0" bottom="0" percent="0" rank="0" text="" dxfId="0">
      <formula>H36</formula>
    </cfRule>
  </conditionalFormatting>
  <conditionalFormatting sqref="AA37">
    <cfRule type="cellIs" priority="6" operator="lessThanOrEqual" aboveAverage="0" equalAverage="0" bottom="0" percent="0" rank="0" text="" dxfId="0">
      <formula>H37</formula>
    </cfRule>
  </conditionalFormatting>
  <conditionalFormatting sqref="AA38">
    <cfRule type="cellIs" priority="7" operator="lessThanOrEqual" aboveAverage="0" equalAverage="0" bottom="0" percent="0" rank="0" text="" dxfId="0">
      <formula>H38</formula>
    </cfRule>
  </conditionalFormatting>
  <conditionalFormatting sqref="AA39">
    <cfRule type="cellIs" priority="8" operator="lessThanOrEqual" aboveAverage="0" equalAverage="0" bottom="0" percent="0" rank="0" text="" dxfId="0">
      <formula>H39</formula>
    </cfRule>
  </conditionalFormatting>
  <conditionalFormatting sqref="AA7">
    <cfRule type="cellIs" priority="9" operator="lessThanOrEqual" aboveAverage="0" equalAverage="0" bottom="0" percent="0" rank="0" text="" dxfId="0">
      <formula>H7</formula>
    </cfRule>
  </conditionalFormatting>
  <conditionalFormatting sqref="AB19">
    <cfRule type="cellIs" priority="10" operator="lessThanOrEqual" aboveAverage="0" equalAverage="0" bottom="0" percent="0" rank="0" text="" dxfId="0">
      <formula>I19</formula>
    </cfRule>
  </conditionalFormatting>
  <conditionalFormatting sqref="AB27">
    <cfRule type="cellIs" priority="11" operator="lessThanOrEqual" aboveAverage="0" equalAverage="0" bottom="0" percent="0" rank="0" text="" dxfId="0">
      <formula>I27</formula>
    </cfRule>
  </conditionalFormatting>
  <conditionalFormatting sqref="AB28">
    <cfRule type="cellIs" priority="12" operator="lessThanOrEqual" aboveAverage="0" equalAverage="0" bottom="0" percent="0" rank="0" text="" dxfId="0">
      <formula>I28</formula>
    </cfRule>
  </conditionalFormatting>
  <conditionalFormatting sqref="AB36">
    <cfRule type="cellIs" priority="13" operator="lessThanOrEqual" aboveAverage="0" equalAverage="0" bottom="0" percent="0" rank="0" text="" dxfId="0">
      <formula>I36</formula>
    </cfRule>
  </conditionalFormatting>
  <conditionalFormatting sqref="AB37">
    <cfRule type="cellIs" priority="14" operator="lessThanOrEqual" aboveAverage="0" equalAverage="0" bottom="0" percent="0" rank="0" text="" dxfId="0">
      <formula>I37</formula>
    </cfRule>
  </conditionalFormatting>
  <conditionalFormatting sqref="AB38">
    <cfRule type="cellIs" priority="15" operator="lessThanOrEqual" aboveAverage="0" equalAverage="0" bottom="0" percent="0" rank="0" text="" dxfId="0">
      <formula>I38</formula>
    </cfRule>
  </conditionalFormatting>
  <conditionalFormatting sqref="AB39">
    <cfRule type="cellIs" priority="16" operator="lessThanOrEqual" aboveAverage="0" equalAverage="0" bottom="0" percent="0" rank="0" text="" dxfId="0">
      <formula>I39</formula>
    </cfRule>
  </conditionalFormatting>
  <conditionalFormatting sqref="AB7">
    <cfRule type="cellIs" priority="17" operator="lessThanOrEqual" aboveAverage="0" equalAverage="0" bottom="0" percent="0" rank="0" text="" dxfId="0">
      <formula>I7</formula>
    </cfRule>
  </conditionalFormatting>
  <conditionalFormatting sqref="G10">
    <cfRule type="expression" priority="1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1">
    <cfRule type="expression" priority="2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2">
    <cfRule type="expression" priority="2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3">
    <cfRule type="expression" priority="2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4">
    <cfRule type="expression" priority="3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5">
    <cfRule type="expression" priority="3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6">
    <cfRule type="expression" priority="3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7">
    <cfRule type="expression" priority="3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4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4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8">
    <cfRule type="expression" priority="4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4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4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9">
    <cfRule type="expression" priority="4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4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4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0">
    <cfRule type="expression" priority="4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4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5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1">
    <cfRule type="expression" priority="5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5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5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2">
    <cfRule type="expression" priority="5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5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5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3">
    <cfRule type="expression" priority="5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5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5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4">
    <cfRule type="expression" priority="6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6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6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5">
    <cfRule type="expression" priority="6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6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6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6">
    <cfRule type="expression" priority="6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6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6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7">
    <cfRule type="expression" priority="6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7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7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8">
    <cfRule type="expression" priority="7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7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7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9">
    <cfRule type="expression" priority="7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7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7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0">
    <cfRule type="expression" priority="7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7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8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1">
    <cfRule type="expression" priority="8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8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8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2">
    <cfRule type="expression" priority="8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8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8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3">
    <cfRule type="expression" priority="8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8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8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4">
    <cfRule type="expression" priority="9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9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9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5">
    <cfRule type="expression" priority="9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9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9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6">
    <cfRule type="expression" priority="9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9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9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7">
    <cfRule type="expression" priority="9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0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0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8">
    <cfRule type="expression" priority="10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0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0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9">
    <cfRule type="expression" priority="10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0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0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">
    <cfRule type="expression" priority="10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0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1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8">
    <cfRule type="expression" priority="11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1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1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9">
    <cfRule type="expression" priority="11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1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1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J11">
    <cfRule type="cellIs" priority="117" operator="equal" aboveAverage="0" equalAverage="0" bottom="0" percent="0" rank="0" text="" dxfId="1">
      <formula>0</formula>
    </cfRule>
    <cfRule type="cellIs" priority="118" operator="lessThan" aboveAverage="0" equalAverage="0" bottom="0" percent="0" rank="0" text="" dxfId="2">
      <formula>G11</formula>
    </cfRule>
  </conditionalFormatting>
  <conditionalFormatting sqref="J14">
    <cfRule type="cellIs" priority="119" operator="equal" aboveAverage="0" equalAverage="0" bottom="0" percent="0" rank="0" text="" dxfId="1">
      <formula>0</formula>
    </cfRule>
    <cfRule type="cellIs" priority="120" operator="lessThan" aboveAverage="0" equalAverage="0" bottom="0" percent="0" rank="0" text="" dxfId="2">
      <formula>G14</formula>
    </cfRule>
  </conditionalFormatting>
  <conditionalFormatting sqref="J18">
    <cfRule type="cellIs" priority="121" operator="equal" aboveAverage="0" equalAverage="0" bottom="0" percent="0" rank="0" text="" dxfId="1">
      <formula>0</formula>
    </cfRule>
    <cfRule type="cellIs" priority="122" operator="lessThan" aboveAverage="0" equalAverage="0" bottom="0" percent="0" rank="0" text="" dxfId="2">
      <formula>G18</formula>
    </cfRule>
  </conditionalFormatting>
  <conditionalFormatting sqref="J19">
    <cfRule type="cellIs" priority="123" operator="equal" aboveAverage="0" equalAverage="0" bottom="0" percent="0" rank="0" text="" dxfId="1">
      <formula>0</formula>
    </cfRule>
    <cfRule type="cellIs" priority="124" operator="lessThan" aboveAverage="0" equalAverage="0" bottom="0" percent="0" rank="0" text="" dxfId="2">
      <formula>G19</formula>
    </cfRule>
  </conditionalFormatting>
  <conditionalFormatting sqref="J27">
    <cfRule type="cellIs" priority="125" operator="equal" aboveAverage="0" equalAverage="0" bottom="0" percent="0" rank="0" text="" dxfId="1">
      <formula>0</formula>
    </cfRule>
    <cfRule type="cellIs" priority="126" operator="lessThan" aboveAverage="0" equalAverage="0" bottom="0" percent="0" rank="0" text="" dxfId="2">
      <formula>G27</formula>
    </cfRule>
  </conditionalFormatting>
  <conditionalFormatting sqref="J28">
    <cfRule type="cellIs" priority="127" operator="equal" aboveAverage="0" equalAverage="0" bottom="0" percent="0" rank="0" text="" dxfId="1">
      <formula>0</formula>
    </cfRule>
    <cfRule type="cellIs" priority="128" operator="lessThan" aboveAverage="0" equalAverage="0" bottom="0" percent="0" rank="0" text="" dxfId="2">
      <formula>G28</formula>
    </cfRule>
  </conditionalFormatting>
  <conditionalFormatting sqref="J36">
    <cfRule type="cellIs" priority="129" operator="equal" aboveAverage="0" equalAverage="0" bottom="0" percent="0" rank="0" text="" dxfId="1">
      <formula>0</formula>
    </cfRule>
    <cfRule type="cellIs" priority="130" operator="lessThan" aboveAverage="0" equalAverage="0" bottom="0" percent="0" rank="0" text="" dxfId="2">
      <formula>G36</formula>
    </cfRule>
  </conditionalFormatting>
  <conditionalFormatting sqref="J37">
    <cfRule type="cellIs" priority="131" operator="equal" aboveAverage="0" equalAverage="0" bottom="0" percent="0" rank="0" text="" dxfId="1">
      <formula>0</formula>
    </cfRule>
    <cfRule type="cellIs" priority="132" operator="lessThan" aboveAverage="0" equalAverage="0" bottom="0" percent="0" rank="0" text="" dxfId="2">
      <formula>G37</formula>
    </cfRule>
  </conditionalFormatting>
  <conditionalFormatting sqref="J38">
    <cfRule type="cellIs" priority="133" operator="equal" aboveAverage="0" equalAverage="0" bottom="0" percent="0" rank="0" text="" dxfId="1">
      <formula>0</formula>
    </cfRule>
    <cfRule type="cellIs" priority="134" operator="lessThan" aboveAverage="0" equalAverage="0" bottom="0" percent="0" rank="0" text="" dxfId="2">
      <formula>G38</formula>
    </cfRule>
  </conditionalFormatting>
  <conditionalFormatting sqref="J39">
    <cfRule type="cellIs" priority="135" operator="equal" aboveAverage="0" equalAverage="0" bottom="0" percent="0" rank="0" text="" dxfId="1">
      <formula>0</formula>
    </cfRule>
    <cfRule type="cellIs" priority="136" operator="lessThan" aboveAverage="0" equalAverage="0" bottom="0" percent="0" rank="0" text="" dxfId="2">
      <formula>G39</formula>
    </cfRule>
  </conditionalFormatting>
  <conditionalFormatting sqref="J7">
    <cfRule type="cellIs" priority="137" operator="equal" aboveAverage="0" equalAverage="0" bottom="0" percent="0" rank="0" text="" dxfId="1">
      <formula>0</formula>
    </cfRule>
    <cfRule type="cellIs" priority="138" operator="lessThan" aboveAverage="0" equalAverage="0" bottom="0" percent="0" rank="0" text="" dxfId="2">
      <formula>G7</formula>
    </cfRule>
  </conditionalFormatting>
  <conditionalFormatting sqref="J8">
    <cfRule type="cellIs" priority="139" operator="equal" aboveAverage="0" equalAverage="0" bottom="0" percent="0" rank="0" text="" dxfId="1">
      <formula>0</formula>
    </cfRule>
    <cfRule type="cellIs" priority="140" operator="lessThan" aboveAverage="0" equalAverage="0" bottom="0" percent="0" rank="0" text="" dxfId="2">
      <formula>G8</formula>
    </cfRule>
  </conditionalFormatting>
  <conditionalFormatting sqref="J9">
    <cfRule type="cellIs" priority="141" operator="equal" aboveAverage="0" equalAverage="0" bottom="0" percent="0" rank="0" text="" dxfId="1">
      <formula>0</formula>
    </cfRule>
    <cfRule type="cellIs" priority="142" operator="lessThan" aboveAverage="0" equalAverage="0" bottom="0" percent="0" rank="0" text="" dxfId="2">
      <formula>G9</formula>
    </cfRule>
  </conditionalFormatting>
  <conditionalFormatting sqref="K11">
    <cfRule type="cellIs" priority="143" operator="greaterThan" aboveAverage="0" equalAverage="0" bottom="0" percent="0" rank="0" text="" dxfId="1">
      <formula>J11</formula>
    </cfRule>
  </conditionalFormatting>
  <conditionalFormatting sqref="K14">
    <cfRule type="cellIs" priority="144" operator="greaterThan" aboveAverage="0" equalAverage="0" bottom="0" percent="0" rank="0" text="" dxfId="1">
      <formula>J14</formula>
    </cfRule>
  </conditionalFormatting>
  <conditionalFormatting sqref="K18">
    <cfRule type="cellIs" priority="145" operator="greaterThan" aboveAverage="0" equalAverage="0" bottom="0" percent="0" rank="0" text="" dxfId="1">
      <formula>J18</formula>
    </cfRule>
  </conditionalFormatting>
  <conditionalFormatting sqref="K19">
    <cfRule type="cellIs" priority="146" operator="greaterThan" aboveAverage="0" equalAverage="0" bottom="0" percent="0" rank="0" text="" dxfId="1">
      <formula>J19</formula>
    </cfRule>
  </conditionalFormatting>
  <conditionalFormatting sqref="K27">
    <cfRule type="cellIs" priority="147" operator="greaterThan" aboveAverage="0" equalAverage="0" bottom="0" percent="0" rank="0" text="" dxfId="1">
      <formula>J27</formula>
    </cfRule>
  </conditionalFormatting>
  <conditionalFormatting sqref="K28">
    <cfRule type="cellIs" priority="148" operator="greaterThan" aboveAverage="0" equalAverage="0" bottom="0" percent="0" rank="0" text="" dxfId="1">
      <formula>J28</formula>
    </cfRule>
  </conditionalFormatting>
  <conditionalFormatting sqref="K36">
    <cfRule type="cellIs" priority="149" operator="greaterThan" aboveAverage="0" equalAverage="0" bottom="0" percent="0" rank="0" text="" dxfId="1">
      <formula>J36</formula>
    </cfRule>
  </conditionalFormatting>
  <conditionalFormatting sqref="K37">
    <cfRule type="cellIs" priority="150" operator="greaterThan" aboveAverage="0" equalAverage="0" bottom="0" percent="0" rank="0" text="" dxfId="1">
      <formula>J37</formula>
    </cfRule>
  </conditionalFormatting>
  <conditionalFormatting sqref="K38">
    <cfRule type="cellIs" priority="151" operator="greaterThan" aboveAverage="0" equalAverage="0" bottom="0" percent="0" rank="0" text="" dxfId="1">
      <formula>J38</formula>
    </cfRule>
  </conditionalFormatting>
  <conditionalFormatting sqref="K39">
    <cfRule type="cellIs" priority="152" operator="greaterThan" aboveAverage="0" equalAverage="0" bottom="0" percent="0" rank="0" text="" dxfId="1">
      <formula>J39</formula>
    </cfRule>
  </conditionalFormatting>
  <conditionalFormatting sqref="K7">
    <cfRule type="cellIs" priority="153" operator="greaterThan" aboveAverage="0" equalAverage="0" bottom="0" percent="0" rank="0" text="" dxfId="1">
      <formula>J7</formula>
    </cfRule>
  </conditionalFormatting>
  <conditionalFormatting sqref="K8">
    <cfRule type="cellIs" priority="154" operator="greaterThan" aboveAverage="0" equalAverage="0" bottom="0" percent="0" rank="0" text="" dxfId="1">
      <formula>J8</formula>
    </cfRule>
  </conditionalFormatting>
  <conditionalFormatting sqref="K9">
    <cfRule type="cellIs" priority="155" operator="greaterThan" aboveAverage="0" equalAverage="0" bottom="0" percent="0" rank="0" text="" dxfId="1">
      <formula>J9</formula>
    </cfRule>
  </conditionalFormatting>
  <conditionalFormatting sqref="L11">
    <cfRule type="cellIs" priority="156" operator="lessThanOrEqual" aboveAverage="0" equalAverage="0" bottom="0" percent="0" rank="0" text="" dxfId="0">
      <formula>H11</formula>
    </cfRule>
  </conditionalFormatting>
  <conditionalFormatting sqref="L14">
    <cfRule type="cellIs" priority="157" operator="lessThanOrEqual" aboveAverage="0" equalAverage="0" bottom="0" percent="0" rank="0" text="" dxfId="0">
      <formula>H14</formula>
    </cfRule>
  </conditionalFormatting>
  <conditionalFormatting sqref="L18">
    <cfRule type="cellIs" priority="158" operator="lessThanOrEqual" aboveAverage="0" equalAverage="0" bottom="0" percent="0" rank="0" text="" dxfId="0">
      <formula>H18</formula>
    </cfRule>
  </conditionalFormatting>
  <conditionalFormatting sqref="L19">
    <cfRule type="cellIs" priority="159" operator="lessThanOrEqual" aboveAverage="0" equalAverage="0" bottom="0" percent="0" rank="0" text="" dxfId="0">
      <formula>H19</formula>
    </cfRule>
  </conditionalFormatting>
  <conditionalFormatting sqref="L27">
    <cfRule type="cellIs" priority="160" operator="lessThanOrEqual" aboveAverage="0" equalAverage="0" bottom="0" percent="0" rank="0" text="" dxfId="0">
      <formula>H27</formula>
    </cfRule>
  </conditionalFormatting>
  <conditionalFormatting sqref="L28">
    <cfRule type="cellIs" priority="161" operator="lessThanOrEqual" aboveAverage="0" equalAverage="0" bottom="0" percent="0" rank="0" text="" dxfId="0">
      <formula>H28</formula>
    </cfRule>
  </conditionalFormatting>
  <conditionalFormatting sqref="L36">
    <cfRule type="cellIs" priority="162" operator="lessThanOrEqual" aboveAverage="0" equalAverage="0" bottom="0" percent="0" rank="0" text="" dxfId="0">
      <formula>H36</formula>
    </cfRule>
  </conditionalFormatting>
  <conditionalFormatting sqref="L37">
    <cfRule type="cellIs" priority="163" operator="lessThanOrEqual" aboveAverage="0" equalAverage="0" bottom="0" percent="0" rank="0" text="" dxfId="0">
      <formula>H37</formula>
    </cfRule>
  </conditionalFormatting>
  <conditionalFormatting sqref="L38">
    <cfRule type="cellIs" priority="164" operator="lessThanOrEqual" aboveAverage="0" equalAverage="0" bottom="0" percent="0" rank="0" text="" dxfId="0">
      <formula>H38</formula>
    </cfRule>
  </conditionalFormatting>
  <conditionalFormatting sqref="L39">
    <cfRule type="cellIs" priority="165" operator="lessThanOrEqual" aboveAverage="0" equalAverage="0" bottom="0" percent="0" rank="0" text="" dxfId="0">
      <formula>H39</formula>
    </cfRule>
  </conditionalFormatting>
  <conditionalFormatting sqref="L7">
    <cfRule type="cellIs" priority="166" operator="lessThanOrEqual" aboveAverage="0" equalAverage="0" bottom="0" percent="0" rank="0" text="" dxfId="0">
      <formula>H7</formula>
    </cfRule>
  </conditionalFormatting>
  <conditionalFormatting sqref="L8">
    <cfRule type="cellIs" priority="167" operator="lessThanOrEqual" aboveAverage="0" equalAverage="0" bottom="0" percent="0" rank="0" text="" dxfId="0">
      <formula>H8</formula>
    </cfRule>
  </conditionalFormatting>
  <conditionalFormatting sqref="L9">
    <cfRule type="cellIs" priority="168" operator="lessThanOrEqual" aboveAverage="0" equalAverage="0" bottom="0" percent="0" rank="0" text="" dxfId="0">
      <formula>H9</formula>
    </cfRule>
  </conditionalFormatting>
  <conditionalFormatting sqref="M11">
    <cfRule type="cellIs" priority="169" operator="lessThanOrEqual" aboveAverage="0" equalAverage="0" bottom="0" percent="0" rank="0" text="" dxfId="0">
      <formula>I11</formula>
    </cfRule>
  </conditionalFormatting>
  <conditionalFormatting sqref="M14">
    <cfRule type="cellIs" priority="170" operator="lessThanOrEqual" aboveAverage="0" equalAverage="0" bottom="0" percent="0" rank="0" text="" dxfId="0">
      <formula>I14</formula>
    </cfRule>
  </conditionalFormatting>
  <conditionalFormatting sqref="M18">
    <cfRule type="cellIs" priority="171" operator="lessThanOrEqual" aboveAverage="0" equalAverage="0" bottom="0" percent="0" rank="0" text="" dxfId="0">
      <formula>I18</formula>
    </cfRule>
  </conditionalFormatting>
  <conditionalFormatting sqref="M19">
    <cfRule type="cellIs" priority="172" operator="lessThanOrEqual" aboveAverage="0" equalAverage="0" bottom="0" percent="0" rank="0" text="" dxfId="0">
      <formula>I19</formula>
    </cfRule>
  </conditionalFormatting>
  <conditionalFormatting sqref="M27">
    <cfRule type="cellIs" priority="173" operator="lessThanOrEqual" aboveAverage="0" equalAverage="0" bottom="0" percent="0" rank="0" text="" dxfId="0">
      <formula>I27</formula>
    </cfRule>
  </conditionalFormatting>
  <conditionalFormatting sqref="M28">
    <cfRule type="cellIs" priority="174" operator="lessThanOrEqual" aboveAverage="0" equalAverage="0" bottom="0" percent="0" rank="0" text="" dxfId="0">
      <formula>I28</formula>
    </cfRule>
  </conditionalFormatting>
  <conditionalFormatting sqref="M36">
    <cfRule type="cellIs" priority="175" operator="lessThanOrEqual" aboveAverage="0" equalAverage="0" bottom="0" percent="0" rank="0" text="" dxfId="0">
      <formula>I36</formula>
    </cfRule>
  </conditionalFormatting>
  <conditionalFormatting sqref="M37">
    <cfRule type="cellIs" priority="176" operator="lessThanOrEqual" aboveAverage="0" equalAverage="0" bottom="0" percent="0" rank="0" text="" dxfId="0">
      <formula>I37</formula>
    </cfRule>
  </conditionalFormatting>
  <conditionalFormatting sqref="M38">
    <cfRule type="cellIs" priority="177" operator="lessThanOrEqual" aboveAverage="0" equalAverage="0" bottom="0" percent="0" rank="0" text="" dxfId="0">
      <formula>I38</formula>
    </cfRule>
  </conditionalFormatting>
  <conditionalFormatting sqref="M39">
    <cfRule type="cellIs" priority="178" operator="lessThanOrEqual" aboveAverage="0" equalAverage="0" bottom="0" percent="0" rank="0" text="" dxfId="0">
      <formula>I39</formula>
    </cfRule>
  </conditionalFormatting>
  <conditionalFormatting sqref="M7">
    <cfRule type="cellIs" priority="179" operator="lessThanOrEqual" aboveAverage="0" equalAverage="0" bottom="0" percent="0" rank="0" text="" dxfId="0">
      <formula>I7</formula>
    </cfRule>
  </conditionalFormatting>
  <conditionalFormatting sqref="M8">
    <cfRule type="cellIs" priority="180" operator="lessThanOrEqual" aboveAverage="0" equalAverage="0" bottom="0" percent="0" rank="0" text="" dxfId="0">
      <formula>I8</formula>
    </cfRule>
  </conditionalFormatting>
  <conditionalFormatting sqref="M9">
    <cfRule type="cellIs" priority="181" operator="lessThanOrEqual" aboveAverage="0" equalAverage="0" bottom="0" percent="0" rank="0" text="" dxfId="0">
      <formula>I9</formula>
    </cfRule>
  </conditionalFormatting>
  <conditionalFormatting sqref="O19">
    <cfRule type="cellIs" priority="182" operator="equal" aboveAverage="0" equalAverage="0" bottom="0" percent="0" rank="0" text="" dxfId="1">
      <formula>0</formula>
    </cfRule>
    <cfRule type="cellIs" priority="183" operator="lessThan" aboveAverage="0" equalAverage="0" bottom="0" percent="0" rank="0" text="" dxfId="2">
      <formula>G19</formula>
    </cfRule>
  </conditionalFormatting>
  <conditionalFormatting sqref="O27">
    <cfRule type="cellIs" priority="184" operator="equal" aboveAverage="0" equalAverage="0" bottom="0" percent="0" rank="0" text="" dxfId="1">
      <formula>0</formula>
    </cfRule>
    <cfRule type="cellIs" priority="185" operator="lessThan" aboveAverage="0" equalAverage="0" bottom="0" percent="0" rank="0" text="" dxfId="2">
      <formula>G27</formula>
    </cfRule>
  </conditionalFormatting>
  <conditionalFormatting sqref="O28">
    <cfRule type="cellIs" priority="186" operator="equal" aboveAverage="0" equalAverage="0" bottom="0" percent="0" rank="0" text="" dxfId="1">
      <formula>0</formula>
    </cfRule>
    <cfRule type="cellIs" priority="187" operator="lessThan" aboveAverage="0" equalAverage="0" bottom="0" percent="0" rank="0" text="" dxfId="2">
      <formula>G28</formula>
    </cfRule>
  </conditionalFormatting>
  <conditionalFormatting sqref="O36">
    <cfRule type="cellIs" priority="188" operator="equal" aboveAverage="0" equalAverage="0" bottom="0" percent="0" rank="0" text="" dxfId="1">
      <formula>0</formula>
    </cfRule>
    <cfRule type="cellIs" priority="189" operator="lessThan" aboveAverage="0" equalAverage="0" bottom="0" percent="0" rank="0" text="" dxfId="2">
      <formula>G36</formula>
    </cfRule>
  </conditionalFormatting>
  <conditionalFormatting sqref="O37">
    <cfRule type="cellIs" priority="190" operator="equal" aboveAverage="0" equalAverage="0" bottom="0" percent="0" rank="0" text="" dxfId="1">
      <formula>0</formula>
    </cfRule>
    <cfRule type="cellIs" priority="191" operator="lessThan" aboveAverage="0" equalAverage="0" bottom="0" percent="0" rank="0" text="" dxfId="2">
      <formula>G37</formula>
    </cfRule>
  </conditionalFormatting>
  <conditionalFormatting sqref="O38">
    <cfRule type="cellIs" priority="192" operator="equal" aboveAverage="0" equalAverage="0" bottom="0" percent="0" rank="0" text="" dxfId="1">
      <formula>0</formula>
    </cfRule>
    <cfRule type="cellIs" priority="193" operator="lessThan" aboveAverage="0" equalAverage="0" bottom="0" percent="0" rank="0" text="" dxfId="2">
      <formula>G38</formula>
    </cfRule>
  </conditionalFormatting>
  <conditionalFormatting sqref="O7">
    <cfRule type="cellIs" priority="194" operator="equal" aboveAverage="0" equalAverage="0" bottom="0" percent="0" rank="0" text="" dxfId="1">
      <formula>0</formula>
    </cfRule>
    <cfRule type="cellIs" priority="195" operator="lessThan" aboveAverage="0" equalAverage="0" bottom="0" percent="0" rank="0" text="" dxfId="2">
      <formula>G7</formula>
    </cfRule>
  </conditionalFormatting>
  <conditionalFormatting sqref="P19">
    <cfRule type="cellIs" priority="196" operator="greaterThan" aboveAverage="0" equalAverage="0" bottom="0" percent="0" rank="0" text="" dxfId="1">
      <formula>O19</formula>
    </cfRule>
  </conditionalFormatting>
  <conditionalFormatting sqref="P27">
    <cfRule type="cellIs" priority="197" operator="greaterThan" aboveAverage="0" equalAverage="0" bottom="0" percent="0" rank="0" text="" dxfId="1">
      <formula>O27</formula>
    </cfRule>
  </conditionalFormatting>
  <conditionalFormatting sqref="P28">
    <cfRule type="cellIs" priority="198" operator="greaterThan" aboveAverage="0" equalAverage="0" bottom="0" percent="0" rank="0" text="" dxfId="1">
      <formula>O28</formula>
    </cfRule>
  </conditionalFormatting>
  <conditionalFormatting sqref="P36">
    <cfRule type="cellIs" priority="199" operator="greaterThan" aboveAverage="0" equalAverage="0" bottom="0" percent="0" rank="0" text="" dxfId="1">
      <formula>O36</formula>
    </cfRule>
  </conditionalFormatting>
  <conditionalFormatting sqref="P37">
    <cfRule type="cellIs" priority="200" operator="greaterThan" aboveAverage="0" equalAverage="0" bottom="0" percent="0" rank="0" text="" dxfId="1">
      <formula>O37</formula>
    </cfRule>
  </conditionalFormatting>
  <conditionalFormatting sqref="P38">
    <cfRule type="cellIs" priority="201" operator="greaterThan" aboveAverage="0" equalAverage="0" bottom="0" percent="0" rank="0" text="" dxfId="1">
      <formula>O38</formula>
    </cfRule>
  </conditionalFormatting>
  <conditionalFormatting sqref="P7">
    <cfRule type="cellIs" priority="202" operator="greaterThan" aboveAverage="0" equalAverage="0" bottom="0" percent="0" rank="0" text="" dxfId="1">
      <formula>O7</formula>
    </cfRule>
  </conditionalFormatting>
  <conditionalFormatting sqref="Q19">
    <cfRule type="cellIs" priority="203" operator="lessThanOrEqual" aboveAverage="0" equalAverage="0" bottom="0" percent="0" rank="0" text="" dxfId="0">
      <formula>H19</formula>
    </cfRule>
  </conditionalFormatting>
  <conditionalFormatting sqref="Q27">
    <cfRule type="cellIs" priority="204" operator="lessThanOrEqual" aboveAverage="0" equalAverage="0" bottom="0" percent="0" rank="0" text="" dxfId="0">
      <formula>H27</formula>
    </cfRule>
  </conditionalFormatting>
  <conditionalFormatting sqref="Q28">
    <cfRule type="cellIs" priority="205" operator="lessThanOrEqual" aboveAverage="0" equalAverage="0" bottom="0" percent="0" rank="0" text="" dxfId="0">
      <formula>H28</formula>
    </cfRule>
  </conditionalFormatting>
  <conditionalFormatting sqref="Q36">
    <cfRule type="cellIs" priority="206" operator="lessThanOrEqual" aboveAverage="0" equalAverage="0" bottom="0" percent="0" rank="0" text="" dxfId="0">
      <formula>H36</formula>
    </cfRule>
  </conditionalFormatting>
  <conditionalFormatting sqref="Q37">
    <cfRule type="cellIs" priority="207" operator="lessThanOrEqual" aboveAverage="0" equalAverage="0" bottom="0" percent="0" rank="0" text="" dxfId="0">
      <formula>H37</formula>
    </cfRule>
  </conditionalFormatting>
  <conditionalFormatting sqref="Q38">
    <cfRule type="cellIs" priority="208" operator="lessThanOrEqual" aboveAverage="0" equalAverage="0" bottom="0" percent="0" rank="0" text="" dxfId="0">
      <formula>H38</formula>
    </cfRule>
  </conditionalFormatting>
  <conditionalFormatting sqref="Q7">
    <cfRule type="cellIs" priority="209" operator="lessThanOrEqual" aboveAverage="0" equalAverage="0" bottom="0" percent="0" rank="0" text="" dxfId="0">
      <formula>H7</formula>
    </cfRule>
  </conditionalFormatting>
  <conditionalFormatting sqref="R19">
    <cfRule type="cellIs" priority="210" operator="lessThanOrEqual" aboveAverage="0" equalAverage="0" bottom="0" percent="0" rank="0" text="" dxfId="0">
      <formula>I19</formula>
    </cfRule>
  </conditionalFormatting>
  <conditionalFormatting sqref="R27">
    <cfRule type="cellIs" priority="211" operator="lessThanOrEqual" aboveAverage="0" equalAverage="0" bottom="0" percent="0" rank="0" text="" dxfId="0">
      <formula>I27</formula>
    </cfRule>
  </conditionalFormatting>
  <conditionalFormatting sqref="R28">
    <cfRule type="cellIs" priority="212" operator="lessThanOrEqual" aboveAverage="0" equalAverage="0" bottom="0" percent="0" rank="0" text="" dxfId="0">
      <formula>I28</formula>
    </cfRule>
  </conditionalFormatting>
  <conditionalFormatting sqref="R36">
    <cfRule type="cellIs" priority="213" operator="lessThanOrEqual" aboveAverage="0" equalAverage="0" bottom="0" percent="0" rank="0" text="" dxfId="0">
      <formula>I36</formula>
    </cfRule>
  </conditionalFormatting>
  <conditionalFormatting sqref="R37">
    <cfRule type="cellIs" priority="214" operator="lessThanOrEqual" aboveAverage="0" equalAverage="0" bottom="0" percent="0" rank="0" text="" dxfId="0">
      <formula>I37</formula>
    </cfRule>
  </conditionalFormatting>
  <conditionalFormatting sqref="R38">
    <cfRule type="cellIs" priority="215" operator="lessThanOrEqual" aboveAverage="0" equalAverage="0" bottom="0" percent="0" rank="0" text="" dxfId="0">
      <formula>I38</formula>
    </cfRule>
  </conditionalFormatting>
  <conditionalFormatting sqref="R7">
    <cfRule type="cellIs" priority="216" operator="lessThanOrEqual" aboveAverage="0" equalAverage="0" bottom="0" percent="0" rank="0" text="" dxfId="0">
      <formula>I7</formula>
    </cfRule>
  </conditionalFormatting>
  <conditionalFormatting sqref="Y19">
    <cfRule type="cellIs" priority="217" operator="equal" aboveAverage="0" equalAverage="0" bottom="0" percent="0" rank="0" text="" dxfId="1">
      <formula>0</formula>
    </cfRule>
    <cfRule type="cellIs" priority="218" operator="lessThan" aboveAverage="0" equalAverage="0" bottom="0" percent="0" rank="0" text="" dxfId="2">
      <formula>G19</formula>
    </cfRule>
  </conditionalFormatting>
  <conditionalFormatting sqref="Y27">
    <cfRule type="cellIs" priority="219" operator="equal" aboveAverage="0" equalAverage="0" bottom="0" percent="0" rank="0" text="" dxfId="1">
      <formula>0</formula>
    </cfRule>
    <cfRule type="cellIs" priority="220" operator="lessThan" aboveAverage="0" equalAverage="0" bottom="0" percent="0" rank="0" text="" dxfId="2">
      <formula>G27</formula>
    </cfRule>
  </conditionalFormatting>
  <conditionalFormatting sqref="Y28">
    <cfRule type="cellIs" priority="221" operator="equal" aboveAverage="0" equalAverage="0" bottom="0" percent="0" rank="0" text="" dxfId="1">
      <formula>0</formula>
    </cfRule>
    <cfRule type="cellIs" priority="222" operator="lessThan" aboveAverage="0" equalAverage="0" bottom="0" percent="0" rank="0" text="" dxfId="2">
      <formula>G28</formula>
    </cfRule>
  </conditionalFormatting>
  <conditionalFormatting sqref="Y36">
    <cfRule type="cellIs" priority="223" operator="equal" aboveAverage="0" equalAverage="0" bottom="0" percent="0" rank="0" text="" dxfId="1">
      <formula>0</formula>
    </cfRule>
    <cfRule type="cellIs" priority="224" operator="lessThan" aboveAverage="0" equalAverage="0" bottom="0" percent="0" rank="0" text="" dxfId="2">
      <formula>G36</formula>
    </cfRule>
  </conditionalFormatting>
  <conditionalFormatting sqref="Y37">
    <cfRule type="cellIs" priority="225" operator="equal" aboveAverage="0" equalAverage="0" bottom="0" percent="0" rank="0" text="" dxfId="1">
      <formula>0</formula>
    </cfRule>
    <cfRule type="cellIs" priority="226" operator="lessThan" aboveAverage="0" equalAverage="0" bottom="0" percent="0" rank="0" text="" dxfId="2">
      <formula>G37</formula>
    </cfRule>
  </conditionalFormatting>
  <conditionalFormatting sqref="Y38">
    <cfRule type="cellIs" priority="227" operator="equal" aboveAverage="0" equalAverage="0" bottom="0" percent="0" rank="0" text="" dxfId="1">
      <formula>0</formula>
    </cfRule>
    <cfRule type="cellIs" priority="228" operator="lessThan" aboveAverage="0" equalAverage="0" bottom="0" percent="0" rank="0" text="" dxfId="2">
      <formula>G38</formula>
    </cfRule>
  </conditionalFormatting>
  <conditionalFormatting sqref="Y39">
    <cfRule type="cellIs" priority="229" operator="equal" aboveAverage="0" equalAverage="0" bottom="0" percent="0" rank="0" text="" dxfId="1">
      <formula>0</formula>
    </cfRule>
    <cfRule type="cellIs" priority="230" operator="lessThan" aboveAverage="0" equalAverage="0" bottom="0" percent="0" rank="0" text="" dxfId="2">
      <formula>G39</formula>
    </cfRule>
  </conditionalFormatting>
  <conditionalFormatting sqref="Y7">
    <cfRule type="cellIs" priority="231" operator="equal" aboveAverage="0" equalAverage="0" bottom="0" percent="0" rank="0" text="" dxfId="1">
      <formula>0</formula>
    </cfRule>
    <cfRule type="cellIs" priority="232" operator="lessThan" aboveAverage="0" equalAverage="0" bottom="0" percent="0" rank="0" text="" dxfId="2">
      <formula>G7</formula>
    </cfRule>
  </conditionalFormatting>
  <conditionalFormatting sqref="Z19">
    <cfRule type="cellIs" priority="233" operator="greaterThan" aboveAverage="0" equalAverage="0" bottom="0" percent="0" rank="0" text="" dxfId="1">
      <formula>Y19</formula>
    </cfRule>
  </conditionalFormatting>
  <conditionalFormatting sqref="Z27">
    <cfRule type="cellIs" priority="234" operator="greaterThan" aboveAverage="0" equalAverage="0" bottom="0" percent="0" rank="0" text="" dxfId="1">
      <formula>Y27</formula>
    </cfRule>
  </conditionalFormatting>
  <conditionalFormatting sqref="Z28">
    <cfRule type="cellIs" priority="235" operator="greaterThan" aboveAverage="0" equalAverage="0" bottom="0" percent="0" rank="0" text="" dxfId="1">
      <formula>Y28</formula>
    </cfRule>
  </conditionalFormatting>
  <conditionalFormatting sqref="Z36">
    <cfRule type="cellIs" priority="236" operator="greaterThan" aboveAverage="0" equalAverage="0" bottom="0" percent="0" rank="0" text="" dxfId="1">
      <formula>Y36</formula>
    </cfRule>
  </conditionalFormatting>
  <conditionalFormatting sqref="Z37">
    <cfRule type="cellIs" priority="237" operator="greaterThan" aboveAverage="0" equalAverage="0" bottom="0" percent="0" rank="0" text="" dxfId="1">
      <formula>Y37</formula>
    </cfRule>
  </conditionalFormatting>
  <conditionalFormatting sqref="Z38">
    <cfRule type="cellIs" priority="238" operator="greaterThan" aboveAverage="0" equalAverage="0" bottom="0" percent="0" rank="0" text="" dxfId="1">
      <formula>Y38</formula>
    </cfRule>
  </conditionalFormatting>
  <conditionalFormatting sqref="Z39">
    <cfRule type="cellIs" priority="239" operator="greaterThan" aboveAverage="0" equalAverage="0" bottom="0" percent="0" rank="0" text="" dxfId="1">
      <formula>Y39</formula>
    </cfRule>
  </conditionalFormatting>
  <conditionalFormatting sqref="Z7">
    <cfRule type="cellIs" priority="240" operator="greaterThan" aboveAverage="0" equalAverage="0" bottom="0" percent="0" rank="0" text="" dxfId="1">
      <formula>Y7</formula>
    </cfRule>
  </conditionalFormatting>
  <hyperlinks>
    <hyperlink ref="N7" r:id="rId2" display="541-1695-ND"/>
    <hyperlink ref="S7" r:id="rId3" display="2419061"/>
    <hyperlink ref="AC7" r:id="rId4" display="73W9970"/>
    <hyperlink ref="N8" r:id="rId5" display="433-1110-1-ND"/>
    <hyperlink ref="N9" r:id="rId6" display="490-10449-1-ND"/>
    <hyperlink ref="N11" r:id="rId7" display="445-8029-1-ND"/>
    <hyperlink ref="N14" r:id="rId8" display="490-16621-1-ND"/>
    <hyperlink ref="N18" r:id="rId9" display="1516-1081-1-ND"/>
    <hyperlink ref="N19" r:id="rId10" display="296-35502-1-ND"/>
    <hyperlink ref="S19" r:id="rId11" display="2542822"/>
    <hyperlink ref="AC19" r:id="rId12" display="33AC4935"/>
    <hyperlink ref="N27" r:id="rId13" display="541-1319-1-ND"/>
    <hyperlink ref="S27" r:id="rId14" display="1845532"/>
    <hyperlink ref="AC27" r:id="rId15" display="70R1509"/>
    <hyperlink ref="N28" r:id="rId16" display="296-47751-1-ND"/>
    <hyperlink ref="S28" r:id="rId17" display="2677134"/>
    <hyperlink ref="AC28" r:id="rId18" display="03AC9569"/>
    <hyperlink ref="N36" r:id="rId19" display="296-47767-1-ND"/>
    <hyperlink ref="S36" r:id="rId20" display="2773565"/>
    <hyperlink ref="AC36" r:id="rId21" display="27AC3952"/>
    <hyperlink ref="N37" r:id="rId22" display="296-40923-1-ND"/>
    <hyperlink ref="S37" r:id="rId23" display="2314372"/>
    <hyperlink ref="AC37" r:id="rId24" display="87W8265"/>
    <hyperlink ref="N38" r:id="rId25" display="497-17478-1-ND"/>
    <hyperlink ref="S38" r:id="rId26" display="2851005"/>
    <hyperlink ref="AC38" r:id="rId27" display="52AC7539"/>
    <hyperlink ref="N39" r:id="rId28" display="296-44629-1-ND"/>
    <hyperlink ref="AC39" r:id="rId29" display="98Y981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2018-03-20T22:28:45Z</dcterms:created>
  <dc:creator/>
  <dc:description/>
  <dc:language>en-US</dc:language>
  <cp:lastModifiedBy/>
  <dcterms:modified xsi:type="dcterms:W3CDTF">2018-03-20T23:42:43Z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