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3K_Battery_manager. " sheetId="1" r:id="rId1"/>
  </sheets>
  <definedNames>
    <definedName name="BoardQty">'F3K_Battery_manager. '!$I$1</definedName>
    <definedName name="digikey_part_data">'F3K_Battery_manager. '!$J$5:$N$38</definedName>
    <definedName name="farnell_part_data">'F3K_Battery_manager. '!$O$5:$S$38</definedName>
    <definedName name="global_part_data">'F3K_Battery_manager. '!$A$5:$I$38</definedName>
    <definedName name="mouser_part_data">'F3K_Battery_manager. '!$T$5:$X$38</definedName>
    <definedName name="newark_part_data">'F3K_Battery_manager. '!$Y$5:$AC$38</definedName>
    <definedName name="rs_part_data">'F3K_Battery_manager. '!$AD$5:$AH$38</definedName>
    <definedName name="tme_part_data">'F3K_Battery_manager. '!$AI$5:$AM$38</definedName>
    <definedName name="TotalCost">'F3K_Battery_manager.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$3.28      $3.28
    10   $2.95     $29.50
    25   $2.62     $65.56
    50   $2.29    $114.73
   100   $2.21    $221.27
   250   $2.13    $532.68
   500   $2.05   $1024.38
  1000   $2.01   $2007.78
  3000   $1.86   $5587.50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$0.08      $0.81
   100   $0.04      $3.80
   500   $0.03     $13.32
  1000   $0.02     $22.05
  2500   $0.02     $51.30
  5000   $0.02     $93.90
 10000   $0.02    $159.40
 20000   $0.02    $303.60
 30000   $0.01    $432.60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$0.27      $2.65
   100   $0.16     $15.87
   500   $0.12     $59.51
  1000   $0.10    $100.51
  4000   $0.08    $312.80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$0.82      $0.82
    10   $0.58      $5.81
   100   $0.38     $38.24
   500   $0.28    $141.65
  1000   $0.24    $240.80
  3000   $0.20    $591.18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10   $0.39      $3.86
    25   $0.30      $7.40
   100   $0.19     $19.31
   250   $0.14     $35.39
   500   $0.12     $60.06
  1000   $0.10     $98.67
  4000   $0.08    $312.00
  8000   $0.07    $561.60
 12000   $0.06    $748.80
 28000   $0.06   $1638.00
100000   $0.05   $5070.00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$4.76      $4.76
    10   $4.25     $42.50
    25   $3.82     $95.62
   100   $3.48    $348.49
   250   $3.00    $748.79
   500   $2.69   $1343.77
   750   $2.43   $1821.38
  1000   $2.07   $2069.76
  1250   $2.27   $2833.25
  3000   $1.87   $5617.92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$4.54      $4.54
    10   $3.63     $36.27
    25   $3.46     $86.62
    50   $3.22    $160.79
   100   $2.97    $296.64
   250   $2.82    $704.22
   500   $2.53   $1265.10
  1000   $1.98   $1981.78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$3.73      $3.73
    10   $3.36     $33.60
    25   $3.16     $79.00
    50   $2.95    $147.50
   100   $2.75    $275.00
   250   $2.58    $645.00
   500   $2.34   $1170.00
  1000   $1.98   $1980.00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$1.45      $1.45
    10   $1.35     $13.46
   100   $0.97     $97.29
   500   $0.75    $372.60
  1000   $0.66    $662.40
  3000   $0.56   $1674.00
  6000   $0.54   $3240.00
 15000   $0.52   $7830.00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$1.58      $1.58
     5   $1.58      $7.91
    50   $1.00     $50.23
   250   $0.91    $227.78
   500   $0.68    $342.14
  1500   $0.66    $996.50
  3000   $0.64   $1933.17
 15000   $0.62   $9348.00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$1.44      $1.44
    25   $1.08     $27.00
    50   $1.01     $50.50
   100   $0.94     $93.60
   250   $0.88    $220.50
   500   $0.83    $414.00
  1000   $0.76    $756.00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10   $0.46      $4.58
   100   $0.34     $34.33
   250   $0.29     $72.22
   500   $0.24    $122.21
   750   $0.21    $158.32
  1000   $0.17    $169.50
  1250   $0.19    $236.09
  3000   $0.16    $479.16
  6000   $0.15    $900.24
 15000   $0.14   $2105.40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 5   $0.54      $2.70
    25   $0.51     $12.74
   100   $0.36     $35.77
   250   $0.30     $75.41
   500   $0.22    $110.31
  1000   $0.22    $215.63
  5000   $0.21   $1059.44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$0.44      $0.44
     5   $0.44      $2.20
    10   $0.36      $3.65
    25   $0.32      $7.92
    50   $0.27     $13.50
   100   $0.22     $22.20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$0.54      $5.37
   100   $0.41     $41.17
   500   $0.33    $162.74
  1000   $0.26    $260.38
  1500   $0.29    $436.80
  3000   $0.23    $687.30
  6000   $0.21   $1279.80
 15000   $0.21   $3081.00</t>
        </r>
      </text>
    </comment>
    <comment ref="Q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$0.30      $0.30
    50   $0.30     $14.89
   100   $0.29     $29.17
   250   $0.29     $71.36
   500   $0.28    $139.60
  1000   $0.27    $274.21
  2500   $0.27    $669.94
  5000   $0.26   $1308.72</t>
        </r>
      </text>
    </comment>
    <comment ref="AA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$0.68      $0.68
    10   $0.56      $5.65
    25   $0.50     $12.45
    50   $0.43     $21.55
   100   $0.36     $36.40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$1.17      $1.17
    10   $1.04     $10.42
   100   $0.81     $81.26
   250   $0.85    $212.31
   500   $0.67    $335.63
  1000   $0.53    $529.94
  1250   $0.59    $740.62
  3000   $0.43   $1286.25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$1.43      $1.43
    25   $1.22     $30.47
    50   $1.10     $54.90
   100   $0.98     $97.59
   250   $0.92    $230.27
   500   $0.81    $406.95
  1000   $0.70    $702.97
  2500   $0.59   $1476.98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$1.30      $1.30
    10   $1.11     $11.10
   100   $0.85     $85.00</t>
        </r>
      </text>
    </comment>
    <comment ref="L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$1.83      $1.83
    10   $1.65     $16.46
   100   $1.32    $132.29
   500   $1.09    $543.45
  1000   $0.90    $900.58
  3000   $0.81   $2442.15
  6000   $0.78   $4703.40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$1.52      $1.52
    10   $1.43     $14.33
    25   $1.32     $33.03
    50   $1.27     $63.57
   100   $1.15    $114.67
   250   $1.11    $277.32</t>
        </r>
      </text>
    </comment>
    <comment ref="Y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$0.81      $0.81
  3000   $0.81   $2430.00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$2.40      $2.40
    10   $2.15     $21.54
   100   $1.73    $173.10
   250   $1.58    $394.50
   500   $1.24    $618.26
  1000   $1.02   $1024.54
  1250   $1.14   $1430.06
  3000   $0.93   $2778.30
  6000   $0.89   $5350.80</t>
        </r>
      </text>
    </comment>
    <comment ref="Y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$1.45      $1.45
   500   $1.45    $725.00
  1000   $1.36   $1360.00</t>
        </r>
      </text>
    </comment>
    <comment ref="K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<sst xmlns="http://schemas.openxmlformats.org/spreadsheetml/2006/main" count="192" uniqueCount="135">
  <si>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</si>
  <si>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</si>
  <si>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</si>
  <si>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</si>
  <si>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</si>
  <si>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</si>
  <si>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</si>
  <si>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</si>
  <si>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</si>
  <si>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</si>
  <si>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BZ1</t>
  </si>
  <si>
    <t>ST-0402T</t>
  </si>
  <si>
    <t>Buzzer</t>
  </si>
  <si>
    <t>C1</t>
  </si>
  <si>
    <t>GRM155D80J225KE95D</t>
  </si>
  <si>
    <t>Capacitors_SMD:C_0402</t>
  </si>
  <si>
    <t>2u2 6V3</t>
  </si>
  <si>
    <t>C10,C11</t>
  </si>
  <si>
    <t>470nF 25V</t>
  </si>
  <si>
    <t>C15</t>
  </si>
  <si>
    <t>C1608X5R0G156M080AA</t>
  </si>
  <si>
    <t>Capacitors_SMD:C_0603</t>
  </si>
  <si>
    <t>15uF 4V</t>
  </si>
  <si>
    <t>C16</t>
  </si>
  <si>
    <t>10nF</t>
  </si>
  <si>
    <t>C17</t>
  </si>
  <si>
    <t>10pF</t>
  </si>
  <si>
    <t>C18</t>
  </si>
  <si>
    <t>GRM21BR60G336ME15L</t>
  </si>
  <si>
    <t>33uF 4V</t>
  </si>
  <si>
    <t>C2-C7,C14</t>
  </si>
  <si>
    <t>C8,C13</t>
  </si>
  <si>
    <t>10nF 10V</t>
  </si>
  <si>
    <t>C9,C12</t>
  </si>
  <si>
    <t>22nF 25V</t>
  </si>
  <si>
    <t>D1</t>
  </si>
  <si>
    <t>QBLP617-R</t>
  </si>
  <si>
    <t>Diodes_SMD:D_0603</t>
  </si>
  <si>
    <t>LED 0603</t>
  </si>
  <si>
    <t>IC1</t>
  </si>
  <si>
    <t>BQ51050BRHLR</t>
  </si>
  <si>
    <t>lakotamm-miscellaneous:bq5105x_PVQFN_N20</t>
  </si>
  <si>
    <t>BQ51050B</t>
  </si>
  <si>
    <t>J1</t>
  </si>
  <si>
    <t>Coil 1</t>
  </si>
  <si>
    <t>J2</t>
  </si>
  <si>
    <t>Coil 2</t>
  </si>
  <si>
    <t>J3</t>
  </si>
  <si>
    <t>BATT +</t>
  </si>
  <si>
    <t>J4</t>
  </si>
  <si>
    <t>BATT -</t>
  </si>
  <si>
    <t>J5</t>
  </si>
  <si>
    <t>DEBUG</t>
  </si>
  <si>
    <t>J6</t>
  </si>
  <si>
    <t>Serial</t>
  </si>
  <si>
    <t>J7</t>
  </si>
  <si>
    <t>Receiver</t>
  </si>
  <si>
    <t>L1</t>
  </si>
  <si>
    <t>IHLP1212BZER1R0M11</t>
  </si>
  <si>
    <t>1.2 uH 18mOhm</t>
  </si>
  <si>
    <t>Q1,Q2</t>
  </si>
  <si>
    <t>CSD13385F5</t>
  </si>
  <si>
    <t>R1</t>
  </si>
  <si>
    <t>680R</t>
  </si>
  <si>
    <t>R2</t>
  </si>
  <si>
    <t>12k</t>
  </si>
  <si>
    <t>R3</t>
  </si>
  <si>
    <t>NM</t>
  </si>
  <si>
    <t>R4</t>
  </si>
  <si>
    <t>10k</t>
  </si>
  <si>
    <t>R5</t>
  </si>
  <si>
    <t>1k2</t>
  </si>
  <si>
    <t>R6,R9,R11-R13</t>
  </si>
  <si>
    <t>R</t>
  </si>
  <si>
    <t>R7,R8,R10</t>
  </si>
  <si>
    <t>1M</t>
  </si>
  <si>
    <t>U1</t>
  </si>
  <si>
    <t>DRV5032FD</t>
  </si>
  <si>
    <t>lakotamm-sensor:X2SON_4_1.10x1.40mm</t>
  </si>
  <si>
    <t>DRV5032</t>
  </si>
  <si>
    <t>U2</t>
  </si>
  <si>
    <t>TPS70925DBV</t>
  </si>
  <si>
    <t>lakotamm-miscellaneous:WSON-6_2x2mm_Pitch0.65mm</t>
  </si>
  <si>
    <t>TPS70925</t>
  </si>
  <si>
    <t>U3</t>
  </si>
  <si>
    <t>STM32L011F4U6TR</t>
  </si>
  <si>
    <t>Housings_DFN_QFN:ST_UFQFPN-20_3x3mm_Pitch0.5mm</t>
  </si>
  <si>
    <t>STM32L011F4Ux</t>
  </si>
  <si>
    <t>U4</t>
  </si>
  <si>
    <t>TPS61236PRWL</t>
  </si>
  <si>
    <t>TPS61236P</t>
  </si>
  <si>
    <t>Proj:</t>
  </si>
  <si>
    <t>None</t>
  </si>
  <si>
    <t>Co.:</t>
  </si>
  <si>
    <t>Prj date:</t>
  </si>
  <si>
    <t>$ date:</t>
  </si>
  <si>
    <t>2018-03-17 00:30:44</t>
  </si>
  <si>
    <t>Board Qty:</t>
  </si>
  <si>
    <t>Total Cost:</t>
  </si>
  <si>
    <t>Unit Cost:</t>
  </si>
  <si>
    <t>Digi-Key</t>
  </si>
  <si>
    <t>Avail</t>
  </si>
  <si>
    <t>Purch</t>
  </si>
  <si>
    <t>Cat#</t>
  </si>
  <si>
    <t>433-1110-1-ND</t>
  </si>
  <si>
    <t>490-10449-1-ND</t>
  </si>
  <si>
    <t>445-8029-1-ND</t>
  </si>
  <si>
    <t>490-16621-1-ND</t>
  </si>
  <si>
    <t>1516-1081-1-ND</t>
  </si>
  <si>
    <t>296-35502-1-ND</t>
  </si>
  <si>
    <t>541-1319-1-ND</t>
  </si>
  <si>
    <t>296-45087-1-ND</t>
  </si>
  <si>
    <t>296-47767-1-ND</t>
  </si>
  <si>
    <t>296-40923-1-ND</t>
  </si>
  <si>
    <t>497-17478-1-ND</t>
  </si>
  <si>
    <t>296-44629-1-ND</t>
  </si>
  <si>
    <t>Farnell</t>
  </si>
  <si>
    <t>2542822</t>
  </si>
  <si>
    <t>1845532</t>
  </si>
  <si>
    <t>2677134</t>
  </si>
  <si>
    <t>2773565</t>
  </si>
  <si>
    <t>2314372</t>
  </si>
  <si>
    <t>2851005</t>
  </si>
  <si>
    <t>Mouser</t>
  </si>
  <si>
    <t>Newark</t>
  </si>
  <si>
    <t>33AC4935</t>
  </si>
  <si>
    <t>70R1509</t>
  </si>
  <si>
    <t>03AC9569</t>
  </si>
  <si>
    <t>27AC3952</t>
  </si>
  <si>
    <t>87W8265</t>
  </si>
  <si>
    <t>79Y5963</t>
  </si>
  <si>
    <t>NonStk</t>
  </si>
  <si>
    <t>98Y9818</t>
  </si>
  <si>
    <t>Rs Components</t>
  </si>
  <si>
    <t>Tme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</si>
</sst>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soberton-inc/ST-0402T/433-1110-1-ND/5322067" TargetMode="External"/><Relationship Id="rId2" Type="http://schemas.openxmlformats.org/officeDocument/2006/relationships/hyperlink" Target="http://www.digikey.com/product-detail/en/murata-electronics-north-america/GRM155D80J225KE95D/490-10449-1-ND/5026359" TargetMode="External"/><Relationship Id="rId3" Type="http://schemas.openxmlformats.org/officeDocument/2006/relationships/hyperlink" Target="http://www.digikey.com/product-detail/en/tdk-corporation/C1608X5R0G156M080AA/445-8029-1-ND/2792155" TargetMode="External"/><Relationship Id="rId4" Type="http://schemas.openxmlformats.org/officeDocument/2006/relationships/hyperlink" Target="http://www.digikey.com/product-detail/en/murata-electronics-north-america/GRM21BR60G336ME15L/490-16621-1-ND/7595545" TargetMode="External"/><Relationship Id="rId5" Type="http://schemas.openxmlformats.org/officeDocument/2006/relationships/hyperlink" Target="http://www.digikey.com/product-detail/en/qt-brightek-qtb/QBLP617-R/1516-1081-1-ND/4814808" TargetMode="External"/><Relationship Id="rId6" Type="http://schemas.openxmlformats.org/officeDocument/2006/relationships/hyperlink" Target="http://www.digikey.com/product-detail/en/texas-instruments/BQ51050BRHLT/296-35502-1-ND/3768429" TargetMode="External"/><Relationship Id="rId7" Type="http://schemas.openxmlformats.org/officeDocument/2006/relationships/hyperlink" Target="http://it.farnell.com/webapp/wcs/stores/servlet/Search?catalogId=15001&amp;langId=-4&amp;storeId=10165&amp;gs=true&amp;st=BQ51050BRHLR+" TargetMode="External"/><Relationship Id="rId8" Type="http://schemas.openxmlformats.org/officeDocument/2006/relationships/hyperlink" Target="http://www.newark.com/webapp/wcs/stores/servlet/Search?catalogId=15003&amp;langId=-1&amp;storeId=10194&amp;gs=true&amp;st=BQ51050BRHLR+" TargetMode="External"/><Relationship Id="rId9" Type="http://schemas.openxmlformats.org/officeDocument/2006/relationships/hyperlink" Target="http://www.digikey.com/product-detail/en/vishay-dale/IHLP1212BZER1R0M11/541-1319-1-ND/2273376" TargetMode="External"/><Relationship Id="rId10" Type="http://schemas.openxmlformats.org/officeDocument/2006/relationships/hyperlink" Target="http://it.farnell.com/vishay/ihlp1212bzer1r0m11/inductor-1uh-4-5a-20/dp/1845532?st=IHLP1212BZER1R0M11%20" TargetMode="External"/><Relationship Id="rId11" Type="http://schemas.openxmlformats.org/officeDocument/2006/relationships/hyperlink" Target="http://www.newark.com/vishay/ihlp1212bzer1r0m11/inductor-shielded-1uh-4-5a-smd/dp/70R1509?st=IHLP1212BZER1R0M11%20" TargetMode="External"/><Relationship Id="rId12" Type="http://schemas.openxmlformats.org/officeDocument/2006/relationships/hyperlink" Target="http://www.digikey.com/product-detail/en/texas-instruments/CSD13385F5T/296-45087-1-ND/6562100" TargetMode="External"/><Relationship Id="rId13" Type="http://schemas.openxmlformats.org/officeDocument/2006/relationships/hyperlink" Target="http://it.farnell.com/texas-instruments/csd13385f5t/mosfet-ca-n-12v-7-1a-picostar/dp/2677134?st=CSD13385F5%20" TargetMode="External"/><Relationship Id="rId14" Type="http://schemas.openxmlformats.org/officeDocument/2006/relationships/hyperlink" Target="http://www.newark.com/webapp/wcs/stores/servlet/Search?catalogId=15003&amp;langId=-1&amp;storeId=10194&amp;gs=true&amp;st=CSD13385F5+" TargetMode="External"/><Relationship Id="rId15" Type="http://schemas.openxmlformats.org/officeDocument/2006/relationships/hyperlink" Target="http://www.digikey.com/product-detail/en/texas-instruments/DRV5032FDDMRR/296-47767-1-ND/8133116" TargetMode="External"/><Relationship Id="rId16" Type="http://schemas.openxmlformats.org/officeDocument/2006/relationships/hyperlink" Target="http://it.farnell.com/texas-instruments/drv5032fddmrt/sensore-effetto-hall-unipolare/dp/2773565?st=DRV5032FD%20" TargetMode="External"/><Relationship Id="rId17" Type="http://schemas.openxmlformats.org/officeDocument/2006/relationships/hyperlink" Target="http://www.newark.com/webapp/wcs/stores/servlet/Search?catalogId=15003&amp;langId=-1&amp;storeId=10194&amp;gs=true&amp;st=DRV5032FD+" TargetMode="External"/><Relationship Id="rId18" Type="http://schemas.openxmlformats.org/officeDocument/2006/relationships/hyperlink" Target="http://www.digikey.com/product-detail/en/texas-instruments/TPS70925DBVR/296-40923-1-ND/5178800" TargetMode="External"/><Relationship Id="rId19" Type="http://schemas.openxmlformats.org/officeDocument/2006/relationships/hyperlink" Target="http://it.farnell.com/webapp/wcs/stores/servlet/Search?catalogId=15001&amp;langId=-4&amp;storeId=10165&amp;gs=true&amp;st=TPS70925DBV+" TargetMode="External"/><Relationship Id="rId20" Type="http://schemas.openxmlformats.org/officeDocument/2006/relationships/hyperlink" Target="http://www.newark.com/webapp/wcs/stores/servlet/Search?catalogId=15003&amp;langId=-1&amp;storeId=10194&amp;gs=true&amp;st=TPS70925DBV+" TargetMode="External"/><Relationship Id="rId21" Type="http://schemas.openxmlformats.org/officeDocument/2006/relationships/hyperlink" Target="http://www.digikey.com/product-detail/en/stmicroelectronics/STM32L011F4U6TR/497-17478-1-ND/7804397" TargetMode="External"/><Relationship Id="rId22" Type="http://schemas.openxmlformats.org/officeDocument/2006/relationships/hyperlink" Target="http://it.farnell.com/webapp/wcs/stores/servlet/Search?catalogId=15001&amp;langId=-4&amp;storeId=10165&amp;gs=true&amp;st=STM32L011F4U6TR+" TargetMode="External"/><Relationship Id="rId23" Type="http://schemas.openxmlformats.org/officeDocument/2006/relationships/hyperlink" Target="http://www.newark.com/webapp/wcs/stores/servlet/Search?catalogId=15003&amp;langId=-1&amp;storeId=10194&amp;gs=true&amp;st=STM32L011F4U6TR+" TargetMode="External"/><Relationship Id="rId24" Type="http://schemas.openxmlformats.org/officeDocument/2006/relationships/hyperlink" Target="http://www.digikey.com/product-detail/en/texas-instruments/TPS61236PRWLT/296-44629-1-ND/6163794" TargetMode="External"/><Relationship Id="rId25" Type="http://schemas.openxmlformats.org/officeDocument/2006/relationships/hyperlink" Target="http://www.newark.com/texas-instruments/tps61236prwlt/pb-free-version-of-tps61236/dp/98Y9818?st=TPS61236PRWL%20" TargetMode="External"/><Relationship Id="rId26" Type="http://schemas.openxmlformats.org/officeDocument/2006/relationships/vmlDrawing" Target="../drawings/vmlDrawing1.vm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2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91</v>
      </c>
      <c r="B1" s="3" t="s">
        <v>92</v>
      </c>
      <c r="H1" s="4" t="s">
        <v>97</v>
      </c>
      <c r="I1" s="4">
        <v>100</v>
      </c>
    </row>
    <row r="2" spans="1:39">
      <c r="A2" s="2" t="s">
        <v>93</v>
      </c>
      <c r="B2" s="3" t="s">
        <v>92</v>
      </c>
      <c r="H2" s="2" t="s">
        <v>98</v>
      </c>
      <c r="I2" s="5">
        <f>sum(I7:I38)</f>
        <v>0</v>
      </c>
      <c r="M2" s="5">
        <f>sum(M7:M38)</f>
        <v>0</v>
      </c>
      <c r="R2" s="5">
        <f>sum(R7:R38)</f>
        <v>0</v>
      </c>
      <c r="W2" s="5">
        <f>sum(W7:W38)</f>
        <v>0</v>
      </c>
      <c r="AB2" s="5">
        <f>sum(AB7:AB38)</f>
        <v>0</v>
      </c>
      <c r="AG2" s="5">
        <f>sum(AG7:AG38)</f>
        <v>0</v>
      </c>
      <c r="AL2" s="5">
        <f>sum(AL7:AL38)</f>
        <v>0</v>
      </c>
    </row>
    <row r="3" spans="1:39">
      <c r="A3" s="2" t="s">
        <v>94</v>
      </c>
      <c r="B3" s="3" t="s">
        <v>92</v>
      </c>
      <c r="H3" s="2" t="s">
        <v>99</v>
      </c>
      <c r="I3" s="6">
        <f>TotalCost/BoardQty</f>
        <v>0</v>
      </c>
      <c r="M3" s="7">
        <f>(ROWS(M7:M38)-COUNTBLANK(M7:M38))&amp;" of "&amp;ROWS(M7:M38)&amp;" parts found"</f>
        <v>0</v>
      </c>
      <c r="R3" s="7">
        <f>(ROWS(R7:R38)-COUNTBLANK(R7:R38))&amp;" of "&amp;ROWS(R7:R38)&amp;" parts found"</f>
        <v>0</v>
      </c>
      <c r="W3" s="7">
        <f>(ROWS(W7:W38)-COUNTBLANK(W7:W38))&amp;" of "&amp;ROWS(W7:W38)&amp;" parts found"</f>
        <v>0</v>
      </c>
      <c r="AB3" s="7">
        <f>(ROWS(AB7:AB38)-COUNTBLANK(AB7:AB38))&amp;" of "&amp;ROWS(AB7:AB38)&amp;" parts found"</f>
        <v>0</v>
      </c>
      <c r="AG3" s="7">
        <f>(ROWS(AG7:AG38)-COUNTBLANK(AG7:AG38))&amp;" of "&amp;ROWS(AG7:AG38)&amp;" parts found"</f>
        <v>0</v>
      </c>
      <c r="AL3" s="7">
        <f>(ROWS(AL7:AL38)-COUNTBLANK(AL7:AL38))&amp;" of "&amp;ROWS(AL7:AL38)&amp;" parts found"</f>
        <v>0</v>
      </c>
    </row>
    <row r="4" spans="1:39">
      <c r="A4" s="2" t="s">
        <v>95</v>
      </c>
      <c r="B4" s="3" t="s">
        <v>96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100</v>
      </c>
      <c r="K5" s="9"/>
      <c r="L5" s="9"/>
      <c r="M5" s="9"/>
      <c r="N5" s="9"/>
      <c r="O5" s="10" t="s">
        <v>116</v>
      </c>
      <c r="P5" s="10"/>
      <c r="Q5" s="10"/>
      <c r="R5" s="10"/>
      <c r="S5" s="10"/>
      <c r="T5" s="11" t="s">
        <v>123</v>
      </c>
      <c r="U5" s="11"/>
      <c r="V5" s="11"/>
      <c r="W5" s="11"/>
      <c r="X5" s="11"/>
      <c r="Y5" s="12" t="s">
        <v>124</v>
      </c>
      <c r="Z5" s="12"/>
      <c r="AA5" s="12"/>
      <c r="AB5" s="12"/>
      <c r="AC5" s="12"/>
      <c r="AD5" s="13" t="s">
        <v>133</v>
      </c>
      <c r="AE5" s="13"/>
      <c r="AF5" s="13"/>
      <c r="AG5" s="13"/>
      <c r="AH5" s="13"/>
      <c r="AI5" s="14" t="s">
        <v>134</v>
      </c>
      <c r="AJ5" s="14"/>
      <c r="AK5" s="14"/>
      <c r="AL5" s="14"/>
      <c r="AM5" s="14"/>
    </row>
    <row r="6" spans="1:39">
      <c r="A6" s="15" t="s">
        <v>6</v>
      </c>
      <c r="B6" s="15" t="s">
        <v>8</v>
      </c>
      <c r="C6" s="15" t="s">
        <v>9</v>
      </c>
      <c r="D6" s="15" t="s">
        <v>5</v>
      </c>
      <c r="E6" s="15" t="s">
        <v>4</v>
      </c>
      <c r="F6" s="15" t="s">
        <v>1</v>
      </c>
      <c r="G6" s="15" t="s">
        <v>7</v>
      </c>
      <c r="H6" s="15" t="s">
        <v>3</v>
      </c>
      <c r="I6" s="15" t="s">
        <v>2</v>
      </c>
      <c r="J6" s="15" t="s">
        <v>101</v>
      </c>
      <c r="K6" s="15" t="s">
        <v>102</v>
      </c>
      <c r="L6" s="15" t="s">
        <v>3</v>
      </c>
      <c r="M6" s="15" t="s">
        <v>2</v>
      </c>
      <c r="N6" s="15" t="s">
        <v>103</v>
      </c>
      <c r="O6" s="15" t="s">
        <v>101</v>
      </c>
      <c r="P6" s="15" t="s">
        <v>102</v>
      </c>
      <c r="Q6" s="15" t="s">
        <v>3</v>
      </c>
      <c r="R6" s="15" t="s">
        <v>2</v>
      </c>
      <c r="S6" s="15" t="s">
        <v>103</v>
      </c>
      <c r="T6" s="15" t="s">
        <v>101</v>
      </c>
      <c r="U6" s="15" t="s">
        <v>102</v>
      </c>
      <c r="V6" s="15" t="s">
        <v>3</v>
      </c>
      <c r="W6" s="15" t="s">
        <v>2</v>
      </c>
      <c r="X6" s="15" t="s">
        <v>103</v>
      </c>
      <c r="Y6" s="15" t="s">
        <v>101</v>
      </c>
      <c r="Z6" s="15" t="s">
        <v>102</v>
      </c>
      <c r="AA6" s="15" t="s">
        <v>3</v>
      </c>
      <c r="AB6" s="15" t="s">
        <v>2</v>
      </c>
      <c r="AC6" s="15" t="s">
        <v>103</v>
      </c>
      <c r="AD6" s="15" t="s">
        <v>101</v>
      </c>
      <c r="AE6" s="15" t="s">
        <v>102</v>
      </c>
      <c r="AF6" s="15" t="s">
        <v>3</v>
      </c>
      <c r="AG6" s="15" t="s">
        <v>2</v>
      </c>
      <c r="AH6" s="15" t="s">
        <v>103</v>
      </c>
      <c r="AI6" s="15" t="s">
        <v>101</v>
      </c>
      <c r="AJ6" s="15" t="s">
        <v>102</v>
      </c>
      <c r="AK6" s="15" t="s">
        <v>3</v>
      </c>
      <c r="AL6" s="15" t="s">
        <v>2</v>
      </c>
      <c r="AM6" s="15" t="s">
        <v>103</v>
      </c>
    </row>
    <row r="7" spans="1:39">
      <c r="A7" t="s">
        <v>10</v>
      </c>
      <c r="B7" t="s">
        <v>12</v>
      </c>
      <c r="F7" t="s">
        <v>11</v>
      </c>
      <c r="G7">
        <f>BoardQty*1</f>
        <v>0</v>
      </c>
      <c r="H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" s="16">
        <f>iferror(G7*H7,"")</f>
        <v>0</v>
      </c>
      <c r="J7">
        <v>4219</v>
      </c>
      <c r="L7" s="16">
        <f>iferror(lookup(if(K7="",G7,K7),{0,1,10,25,50,100,250,500,1000,3000},{0.0,3.28,2.95,2.6224,2.2946,2.2127,2.13072,2.04876,2.00778,1.8625}),"")</f>
        <v>0</v>
      </c>
      <c r="M7" s="16">
        <f>iferror(if(K7="",G7,K7)*L7,"")</f>
        <v>0</v>
      </c>
      <c r="N7" s="17" t="s">
        <v>104</v>
      </c>
    </row>
    <row r="8" spans="1:39">
      <c r="A8" t="s">
        <v>13</v>
      </c>
      <c r="B8" t="s">
        <v>16</v>
      </c>
      <c r="D8" t="s">
        <v>15</v>
      </c>
      <c r="F8" t="s">
        <v>14</v>
      </c>
      <c r="G8">
        <f>BoardQty*1</f>
        <v>0</v>
      </c>
      <c r="H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8" s="16">
        <f>iferror(G8*H8,"")</f>
        <v>0</v>
      </c>
      <c r="J8">
        <v>2938</v>
      </c>
      <c r="L8" s="16">
        <f>iferror(lookup(if(K8="",G8,K8),{0,1,10,100,500,1000,2500,5000,10000,20000,30000},{0.0,0.11,0.081,0.038,0.02664,0.02205,0.02052,0.01878,0.01594,0.01518,0.01442}),"")</f>
        <v>0</v>
      </c>
      <c r="M8" s="16">
        <f>iferror(if(K8="",G8,K8)*L8,"")</f>
        <v>0</v>
      </c>
      <c r="N8" s="17" t="s">
        <v>105</v>
      </c>
    </row>
    <row r="9" spans="1:39">
      <c r="A9" t="s">
        <v>17</v>
      </c>
      <c r="B9" t="s">
        <v>18</v>
      </c>
      <c r="G9">
        <f>BoardQty*2</f>
        <v>0</v>
      </c>
      <c r="H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9" s="16">
        <f>iferror(G9*H9,"")</f>
        <v>0</v>
      </c>
    </row>
    <row r="10" spans="1:39">
      <c r="A10" t="s">
        <v>19</v>
      </c>
      <c r="B10" t="s">
        <v>22</v>
      </c>
      <c r="D10" t="s">
        <v>21</v>
      </c>
      <c r="F10" t="s">
        <v>20</v>
      </c>
      <c r="G10">
        <f>BoardQty*1</f>
        <v>0</v>
      </c>
      <c r="H1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0" s="16">
        <f>iferror(G10*H10,"")</f>
        <v>0</v>
      </c>
      <c r="J10">
        <v>17000</v>
      </c>
      <c r="L10" s="16">
        <f>iferror(lookup(if(K10="",G10,K10),{0,1,10,100,500,1000,4000},{0.0,0.38,0.265,0.1587,0.11902,0.10051,0.0782}),"")</f>
        <v>0</v>
      </c>
      <c r="M10" s="16">
        <f>iferror(if(K10="",G10,K10)*L10,"")</f>
        <v>0</v>
      </c>
      <c r="N10" s="17" t="s">
        <v>106</v>
      </c>
    </row>
    <row r="11" spans="1:39">
      <c r="A11" t="s">
        <v>23</v>
      </c>
      <c r="B11" t="s">
        <v>24</v>
      </c>
      <c r="G11">
        <f>BoardQty*1</f>
        <v>0</v>
      </c>
      <c r="H1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1" s="16">
        <f>iferror(G11*H11,"")</f>
        <v>0</v>
      </c>
    </row>
    <row r="12" spans="1:39">
      <c r="A12" t="s">
        <v>25</v>
      </c>
      <c r="B12" t="s">
        <v>26</v>
      </c>
      <c r="G12">
        <f>BoardQty*1</f>
        <v>0</v>
      </c>
      <c r="H1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2" s="16">
        <f>iferror(G12*H12,"")</f>
        <v>0</v>
      </c>
    </row>
    <row r="13" spans="1:39">
      <c r="A13" t="s">
        <v>27</v>
      </c>
      <c r="B13" t="s">
        <v>29</v>
      </c>
      <c r="F13" t="s">
        <v>28</v>
      </c>
      <c r="G13">
        <f>BoardQty*1</f>
        <v>0</v>
      </c>
      <c r="H1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3" s="16">
        <f>iferror(G13*H13,"")</f>
        <v>0</v>
      </c>
      <c r="J13">
        <v>1353</v>
      </c>
      <c r="L13" s="16">
        <f>iferror(lookup(if(K13="",G13,K13),{0,1,10,100,500,1000,3000},{0.0,0.82,0.581,0.3824,0.2833,0.2408,0.19706}),"")</f>
        <v>0</v>
      </c>
      <c r="M13" s="16">
        <f>iferror(if(K13="",G13,K13)*L13,"")</f>
        <v>0</v>
      </c>
      <c r="N13" s="17" t="s">
        <v>107</v>
      </c>
    </row>
    <row r="14" spans="1:39">
      <c r="A14" t="s">
        <v>30</v>
      </c>
      <c r="B14" t="s">
        <v>16</v>
      </c>
      <c r="G14">
        <f>BoardQty*7</f>
        <v>0</v>
      </c>
      <c r="H1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4" s="16">
        <f>iferror(G14*H14,"")</f>
        <v>0</v>
      </c>
    </row>
    <row r="15" spans="1:39">
      <c r="A15" t="s">
        <v>31</v>
      </c>
      <c r="B15" t="s">
        <v>32</v>
      </c>
      <c r="G15">
        <f>BoardQty*2</f>
        <v>0</v>
      </c>
      <c r="H1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5" s="16">
        <f>iferror(G15*H15,"")</f>
        <v>0</v>
      </c>
    </row>
    <row r="16" spans="1:39">
      <c r="A16" t="s">
        <v>33</v>
      </c>
      <c r="B16" t="s">
        <v>34</v>
      </c>
      <c r="G16">
        <f>BoardQty*2</f>
        <v>0</v>
      </c>
      <c r="H1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6" s="16">
        <f>iferror(G16*H16,"")</f>
        <v>0</v>
      </c>
    </row>
    <row r="17" spans="1:29">
      <c r="A17" t="s">
        <v>35</v>
      </c>
      <c r="B17" t="s">
        <v>38</v>
      </c>
      <c r="D17" t="s">
        <v>37</v>
      </c>
      <c r="F17" t="s">
        <v>36</v>
      </c>
      <c r="G17">
        <f>BoardQty*1</f>
        <v>0</v>
      </c>
      <c r="H1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7" s="16">
        <f>iferror(G17*H17,"")</f>
        <v>0</v>
      </c>
      <c r="J17">
        <v>4779</v>
      </c>
      <c r="L17" s="16">
        <f>iferror(lookup(if(K17="",G17,K17),{0,1,10,25,100,250,500,1000,4000,8000,12000,28000,100000},{0.0,0.54,0.386,0.296,0.1931,0.14156,0.12012,0.09867,0.078,0.0702,0.0624,0.0585,0.0507}),"")</f>
        <v>0</v>
      </c>
      <c r="M17" s="16">
        <f>iferror(if(K17="",G17,K17)*L17,"")</f>
        <v>0</v>
      </c>
      <c r="N17" s="17" t="s">
        <v>108</v>
      </c>
    </row>
    <row r="18" spans="1:29">
      <c r="A18" t="s">
        <v>39</v>
      </c>
      <c r="B18" t="s">
        <v>42</v>
      </c>
      <c r="D18" t="s">
        <v>41</v>
      </c>
      <c r="F18" t="s">
        <v>40</v>
      </c>
      <c r="G18">
        <f>BoardQty*1</f>
        <v>0</v>
      </c>
      <c r="H1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8" s="16">
        <f>iferror(G18*H18,"")</f>
        <v>0</v>
      </c>
      <c r="J18">
        <v>3716</v>
      </c>
      <c r="L18" s="16">
        <f>iferror(lookup(if(K18="",G18,K18),{0,1,10,25,100,250,500,750,1000,1250,3000},{0.0,4.76,4.25,3.8248,3.4849,2.99516,2.68754,2.42851,2.06976,2.2666,1.87264}),"")</f>
        <v>0</v>
      </c>
      <c r="M18" s="16">
        <f>iferror(if(K18="",G18,K18)*L18,"")</f>
        <v>0</v>
      </c>
      <c r="N18" s="17" t="s">
        <v>109</v>
      </c>
      <c r="O18">
        <v>2006</v>
      </c>
      <c r="Q18" s="16">
        <f>iferror(lookup(if(P18="",G18,P18),{0,1,10,25,50,100,250,500,1000},{0.0,4.536896,3.627024,3.464992,3.215712,2.966432,2.816864,2.530192,1.981776}),"")</f>
        <v>0</v>
      </c>
      <c r="R18" s="16">
        <f>iferror(if(P18="",G18,P18)*Q18,"")</f>
        <v>0</v>
      </c>
      <c r="S18" s="17" t="s">
        <v>117</v>
      </c>
      <c r="Y18">
        <v>2006</v>
      </c>
      <c r="AA18" s="16">
        <f>iferror(lookup(if(Z18="",G18,Z18),{0,1,10,25,50,100,250,500,1000},{0.0,3.73,3.36,3.16,2.95,2.75,2.58,2.34,1.98}),"")</f>
        <v>0</v>
      </c>
      <c r="AB18" s="16">
        <f>iferror(if(Z18="",G18,Z18)*AA18,"")</f>
        <v>0</v>
      </c>
      <c r="AC18" s="17" t="s">
        <v>125</v>
      </c>
    </row>
    <row r="19" spans="1:29">
      <c r="A19" t="s">
        <v>43</v>
      </c>
      <c r="B19" t="s">
        <v>44</v>
      </c>
      <c r="G19">
        <f>BoardQty*1</f>
        <v>0</v>
      </c>
      <c r="H1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9" s="16">
        <f>iferror(G19*H19,"")</f>
        <v>0</v>
      </c>
    </row>
    <row r="20" spans="1:29">
      <c r="A20" t="s">
        <v>45</v>
      </c>
      <c r="B20" t="s">
        <v>46</v>
      </c>
      <c r="G20">
        <f>BoardQty*1</f>
        <v>0</v>
      </c>
      <c r="H2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0" s="16">
        <f>iferror(G20*H20,"")</f>
        <v>0</v>
      </c>
    </row>
    <row r="21" spans="1:29">
      <c r="A21" t="s">
        <v>47</v>
      </c>
      <c r="B21" t="s">
        <v>48</v>
      </c>
      <c r="G21">
        <f>BoardQty*1</f>
        <v>0</v>
      </c>
      <c r="H2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1" s="16">
        <f>iferror(G21*H21,"")</f>
        <v>0</v>
      </c>
    </row>
    <row r="22" spans="1:29">
      <c r="A22" t="s">
        <v>49</v>
      </c>
      <c r="B22" t="s">
        <v>50</v>
      </c>
      <c r="G22">
        <f>BoardQty*1</f>
        <v>0</v>
      </c>
      <c r="H2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2" s="16">
        <f>iferror(G22*H22,"")</f>
        <v>0</v>
      </c>
    </row>
    <row r="23" spans="1:29">
      <c r="A23" t="s">
        <v>51</v>
      </c>
      <c r="B23" t="s">
        <v>52</v>
      </c>
      <c r="G23">
        <f>BoardQty*1</f>
        <v>0</v>
      </c>
      <c r="H2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3" s="16">
        <f>iferror(G23*H23,"")</f>
        <v>0</v>
      </c>
    </row>
    <row r="24" spans="1:29">
      <c r="A24" t="s">
        <v>53</v>
      </c>
      <c r="B24" t="s">
        <v>54</v>
      </c>
      <c r="G24">
        <f>BoardQty*1</f>
        <v>0</v>
      </c>
      <c r="H2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4" s="16">
        <f>iferror(G24*H24,"")</f>
        <v>0</v>
      </c>
    </row>
    <row r="25" spans="1:29">
      <c r="A25" t="s">
        <v>55</v>
      </c>
      <c r="B25" t="s">
        <v>56</v>
      </c>
      <c r="G25">
        <f>BoardQty*1</f>
        <v>0</v>
      </c>
      <c r="H2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5" s="16">
        <f>iferror(G25*H25,"")</f>
        <v>0</v>
      </c>
    </row>
    <row r="26" spans="1:29">
      <c r="A26" t="s">
        <v>57</v>
      </c>
      <c r="B26" t="s">
        <v>59</v>
      </c>
      <c r="F26" t="s">
        <v>58</v>
      </c>
      <c r="G26">
        <f>BoardQty*1</f>
        <v>0</v>
      </c>
      <c r="H2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6" s="16">
        <f>iferror(G26*H26,"")</f>
        <v>0</v>
      </c>
      <c r="J26">
        <v>202556</v>
      </c>
      <c r="L26" s="16">
        <f>iferror(lookup(if(K26="",G26,K26),{0,1,10,100,500,1000,3000,6000,15000},{0.0,1.45,1.346,0.9729,0.7452,0.6624,0.558,0.54,0.522}),"")</f>
        <v>0</v>
      </c>
      <c r="M26" s="16">
        <f>iferror(if(K26="",G26,K26)*L26,"")</f>
        <v>0</v>
      </c>
      <c r="N26" s="17" t="s">
        <v>110</v>
      </c>
      <c r="O26">
        <v>8409</v>
      </c>
      <c r="Q26" s="16">
        <f>iferror(lookup(if(P26="",G26,P26),{0,1,5,50,250,500,1500,3000,15000},{0.0,1.582928,1.582928,1.0045984,0.9111184,0.6842736,0.6643312,0.6443888,0.6232}),"")</f>
        <v>0</v>
      </c>
      <c r="R26" s="16">
        <f>iferror(if(P26="",G26,P26)*Q26,"")</f>
        <v>0</v>
      </c>
      <c r="S26" s="17" t="s">
        <v>118</v>
      </c>
      <c r="Y26">
        <v>1927</v>
      </c>
      <c r="AA26" s="16">
        <f>iferror(lookup(if(Z26="",G26,Z26),{0,1,25,50,100,250,500,1000},{0.0,1.44,1.08,1.01,0.936,0.882,0.828,0.756}),"")</f>
        <v>0</v>
      </c>
      <c r="AB26" s="16">
        <f>iferror(if(Z26="",G26,Z26)*AA26,"")</f>
        <v>0</v>
      </c>
      <c r="AC26" s="17" t="s">
        <v>126</v>
      </c>
    </row>
    <row r="27" spans="1:29">
      <c r="A27" t="s">
        <v>60</v>
      </c>
      <c r="B27" t="s">
        <v>61</v>
      </c>
      <c r="F27" t="s">
        <v>61</v>
      </c>
      <c r="G27">
        <f>BoardQty*2</f>
        <v>0</v>
      </c>
      <c r="H2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7" s="16">
        <f>iferror(G27*H27,"")</f>
        <v>0</v>
      </c>
      <c r="J27">
        <v>3000</v>
      </c>
      <c r="L27" s="16">
        <f>iferror(lookup(if(K27="",G27,K27),{0,1,10,100,250,500,750,1000,1250,3000,6000,15000},{0.0,0.54,0.458,0.3433,0.28888,0.24442,0.21109,0.1695,0.18887,0.15972,0.15004,0.14036}),"")</f>
        <v>0</v>
      </c>
      <c r="M27" s="16">
        <f>iferror(if(K27="",G27,K27)*L27,"")</f>
        <v>0</v>
      </c>
      <c r="N27" s="17" t="s">
        <v>111</v>
      </c>
      <c r="O27">
        <v>1354</v>
      </c>
      <c r="Q27" s="16">
        <f>iferror(lookup(if(P27="",G27,P27),{0,1,5,25,100,250,500,1000,5000},{0.0,0.5409376,0.5409376,0.5097776,0.3577168,0.3016288,0.2206128,0.2156272,0.211888}),"")</f>
        <v>0</v>
      </c>
      <c r="R27" s="16">
        <f>iferror(if(P27="",G27,P27)*Q27,"")</f>
        <v>0</v>
      </c>
      <c r="S27" s="17" t="s">
        <v>119</v>
      </c>
      <c r="Y27">
        <v>1354</v>
      </c>
      <c r="AA27" s="16">
        <f>iferror(lookup(if(Z27="",G27,Z27),{0,1,5,10,25,50,100},{0.0,0.44,0.44,0.365,0.317,0.27,0.222}),"")</f>
        <v>0</v>
      </c>
      <c r="AB27" s="16">
        <f>iferror(if(Z27="",G27,Z27)*AA27,"")</f>
        <v>0</v>
      </c>
      <c r="AC27" s="17" t="s">
        <v>127</v>
      </c>
    </row>
    <row r="28" spans="1:29">
      <c r="A28" t="s">
        <v>62</v>
      </c>
      <c r="B28" t="s">
        <v>63</v>
      </c>
      <c r="G28">
        <f>BoardQty*1</f>
        <v>0</v>
      </c>
      <c r="H2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8" s="16">
        <f>iferror(G28*H28,"")</f>
        <v>0</v>
      </c>
    </row>
    <row r="29" spans="1:29">
      <c r="A29" t="s">
        <v>64</v>
      </c>
      <c r="B29" t="s">
        <v>65</v>
      </c>
      <c r="G29">
        <f>BoardQty*1</f>
        <v>0</v>
      </c>
      <c r="H2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9" s="16">
        <f>iferror(G29*H29,"")</f>
        <v>0</v>
      </c>
    </row>
    <row r="30" spans="1:29">
      <c r="A30" t="s">
        <v>66</v>
      </c>
      <c r="B30" t="s">
        <v>67</v>
      </c>
      <c r="G30">
        <f>BoardQty*1</f>
        <v>0</v>
      </c>
      <c r="H3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0" s="16">
        <f>iferror(G30*H30,"")</f>
        <v>0</v>
      </c>
    </row>
    <row r="31" spans="1:29">
      <c r="A31" t="s">
        <v>68</v>
      </c>
      <c r="B31" t="s">
        <v>69</v>
      </c>
      <c r="G31">
        <f>BoardQty*1</f>
        <v>0</v>
      </c>
      <c r="H3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1" s="16">
        <f>iferror(G31*H31,"")</f>
        <v>0</v>
      </c>
    </row>
    <row r="32" spans="1:29">
      <c r="A32" t="s">
        <v>70</v>
      </c>
      <c r="B32" t="s">
        <v>71</v>
      </c>
      <c r="G32">
        <f>BoardQty*1</f>
        <v>0</v>
      </c>
      <c r="H3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2" s="16">
        <f>iferror(G32*H32,"")</f>
        <v>0</v>
      </c>
    </row>
    <row r="33" spans="1:38">
      <c r="A33" t="s">
        <v>72</v>
      </c>
      <c r="B33" t="s">
        <v>73</v>
      </c>
      <c r="G33">
        <f>BoardQty*5</f>
        <v>0</v>
      </c>
      <c r="H3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3" s="16">
        <f>iferror(G33*H33,"")</f>
        <v>0</v>
      </c>
    </row>
    <row r="34" spans="1:38">
      <c r="A34" t="s">
        <v>74</v>
      </c>
      <c r="B34" t="s">
        <v>75</v>
      </c>
      <c r="G34">
        <f>BoardQty*3</f>
        <v>0</v>
      </c>
      <c r="H3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4" s="16">
        <f>iferror(G34*H34,"")</f>
        <v>0</v>
      </c>
    </row>
    <row r="35" spans="1:38">
      <c r="A35" t="s">
        <v>76</v>
      </c>
      <c r="B35" t="s">
        <v>79</v>
      </c>
      <c r="D35" t="s">
        <v>78</v>
      </c>
      <c r="F35" t="s">
        <v>77</v>
      </c>
      <c r="G35">
        <f>BoardQty*1</f>
        <v>0</v>
      </c>
      <c r="H3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5" s="16">
        <f>iferror(G35*H35,"")</f>
        <v>0</v>
      </c>
      <c r="J35">
        <v>2961</v>
      </c>
      <c r="L35" s="16">
        <f>iferror(lookup(if(K35="",G35,K35),{0,1,10,100,500,1000,1500,3000,6000,15000},{0.0,0.61,0.537,0.4117,0.32548,0.26038,0.2912,0.2291,0.2133,0.2054}),"")</f>
        <v>0</v>
      </c>
      <c r="M35" s="16">
        <f>iferror(if(K35="",G35,K35)*L35,"")</f>
        <v>0</v>
      </c>
      <c r="N35" s="17" t="s">
        <v>112</v>
      </c>
      <c r="O35">
        <v>1370</v>
      </c>
      <c r="Q35" s="16">
        <f>iferror(lookup(if(P35="",G35,P35),{0,1,50,100,250,500,1000,2500,5000},{0.0,0.3041216,0.2978896,0.2916576,0.2854256,0.2791936,0.274208,0.267976,0.261744}),"")</f>
        <v>0</v>
      </c>
      <c r="R35" s="16">
        <f>iferror(if(P35="",G35,P35)*Q35,"")</f>
        <v>0</v>
      </c>
      <c r="S35" s="17" t="s">
        <v>120</v>
      </c>
      <c r="Y35">
        <v>1360</v>
      </c>
      <c r="AA35" s="16">
        <f>iferror(lookup(if(Z35="",G35,Z35),{0,1,10,25,50,100},{0.0,0.68,0.565,0.498,0.431,0.364}),"")</f>
        <v>0</v>
      </c>
      <c r="AB35" s="16">
        <f>iferror(if(Z35="",G35,Z35)*AA35,"")</f>
        <v>0</v>
      </c>
      <c r="AC35" s="17" t="s">
        <v>128</v>
      </c>
    </row>
    <row r="36" spans="1:38">
      <c r="A36" t="s">
        <v>80</v>
      </c>
      <c r="B36" t="s">
        <v>83</v>
      </c>
      <c r="D36" t="s">
        <v>82</v>
      </c>
      <c r="F36" t="s">
        <v>81</v>
      </c>
      <c r="G36">
        <f>BoardQty*1</f>
        <v>0</v>
      </c>
      <c r="H3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6" s="16">
        <f>iferror(G36*H36,"")</f>
        <v>0</v>
      </c>
      <c r="J36">
        <v>4448</v>
      </c>
      <c r="L36" s="16">
        <f>iferror(lookup(if(K36="",G36,K36),{0,1,10,100,250,500,1000,1250,3000},{0.0,1.17,1.042,0.8126,0.84924,0.67126,0.52994,0.5925,0.42875}),"")</f>
        <v>0</v>
      </c>
      <c r="M36" s="16">
        <f>iferror(if(K36="",G36,K36)*L36,"")</f>
        <v>0</v>
      </c>
      <c r="N36" s="17" t="s">
        <v>113</v>
      </c>
      <c r="O36">
        <v>278</v>
      </c>
      <c r="Q36" s="16">
        <f>iferror(lookup(if(P36="",G36,P36),{0,1,25,50,100,250,500,1000,2500},{0.0,1.43336,1.2189792,1.0980784,0.9759312,0.9210896,0.8138992,0.7029696,0.5907936}),"")</f>
        <v>0</v>
      </c>
      <c r="R36" s="16">
        <f>iferror(if(P36="",G36,P36)*Q36,"")</f>
        <v>0</v>
      </c>
      <c r="S36" s="17" t="s">
        <v>121</v>
      </c>
      <c r="Y36">
        <v>278</v>
      </c>
      <c r="AA36" s="16">
        <f>iferror(lookup(if(Z36="",G36,Z36),{0,1,10,100},{0.0,1.3,1.11,0.85}),"")</f>
        <v>0</v>
      </c>
      <c r="AB36" s="16">
        <f>iferror(if(Z36="",G36,Z36)*AA36,"")</f>
        <v>0</v>
      </c>
      <c r="AC36" s="17" t="s">
        <v>129</v>
      </c>
    </row>
    <row r="37" spans="1:38">
      <c r="A37" t="s">
        <v>84</v>
      </c>
      <c r="B37" t="s">
        <v>87</v>
      </c>
      <c r="D37" t="s">
        <v>86</v>
      </c>
      <c r="F37" t="s">
        <v>85</v>
      </c>
      <c r="G37">
        <f>BoardQty*1</f>
        <v>0</v>
      </c>
      <c r="H3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7" s="16">
        <f>iferror(G37*H37,"")</f>
        <v>0</v>
      </c>
      <c r="J37">
        <v>792</v>
      </c>
      <c r="L37" s="16">
        <f>iferror(lookup(if(K37="",G37,K37),{0,1,10,100,500,1000,3000,6000},{0.0,1.83,1.646,1.3229,1.0869,0.90058,0.81405,0.7839}),"")</f>
        <v>0</v>
      </c>
      <c r="M37" s="16">
        <f>iferror(if(K37="",G37,K37)*L37,"")</f>
        <v>0</v>
      </c>
      <c r="N37" s="17" t="s">
        <v>114</v>
      </c>
      <c r="O37">
        <v>200</v>
      </c>
      <c r="Q37" s="16">
        <f>iferror(lookup(if(P37="",G37,P37),{0,1,10,25,50,100,250},{0.0,1.520608,1.43336,1.321184,1.271328,1.146688,1.109296}),"")</f>
        <v>0</v>
      </c>
      <c r="R37" s="16">
        <f>iferror(if(P37="",G37,P37)*Q37,"")</f>
        <v>0</v>
      </c>
      <c r="S37" s="17" t="s">
        <v>122</v>
      </c>
      <c r="Y37" s="18" t="s">
        <v>131</v>
      </c>
      <c r="AA37" s="16">
        <f>iferror(lookup(if(Z37="",G37,Z37),{0,1,3000},{0.0,0.81,0.81}),"")</f>
        <v>0</v>
      </c>
      <c r="AB37" s="16">
        <f>iferror(if(Z37="",G37,Z37)*AA37,"")</f>
        <v>0</v>
      </c>
      <c r="AC37" s="17" t="s">
        <v>130</v>
      </c>
    </row>
    <row r="38" spans="1:38">
      <c r="A38" t="s">
        <v>88</v>
      </c>
      <c r="B38" t="s">
        <v>90</v>
      </c>
      <c r="F38" t="s">
        <v>89</v>
      </c>
      <c r="G38">
        <f>BoardQty*1</f>
        <v>0</v>
      </c>
      <c r="H3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8" s="16">
        <f>iferror(G38*H38,"")</f>
        <v>0</v>
      </c>
      <c r="J38">
        <v>5028</v>
      </c>
      <c r="L38" s="16">
        <f>iferror(lookup(if(K38="",G38,K38),{0,1,10,100,250,500,1000,1250,3000,6000},{0.0,2.4,2.154,1.731,1.578,1.23652,1.02454,1.14405,0.9261,0.8918}),"")</f>
        <v>0</v>
      </c>
      <c r="M38" s="16">
        <f>iferror(if(K38="",G38,K38)*L38,"")</f>
        <v>0</v>
      </c>
      <c r="N38" s="17" t="s">
        <v>115</v>
      </c>
      <c r="Y38" s="18" t="s">
        <v>131</v>
      </c>
      <c r="AA38" s="16">
        <f>iferror(lookup(if(Z38="",G38,Z38),{0,1,500,1000},{0.0,1.45,1.45,1.36}),"")</f>
        <v>0</v>
      </c>
      <c r="AB38" s="16">
        <f>iferror(if(Z38="",G38,Z38)*AA38,"")</f>
        <v>0</v>
      </c>
      <c r="AC38" s="17" t="s">
        <v>132</v>
      </c>
    </row>
    <row r="40" spans="1:38">
      <c r="K40" s="7">
        <f>IFERROR(IF(OR(K7:K38),COUNTIF(K7:K38,"&gt;0")&amp;" of "&amp;ROWS(K7:K38)&amp;" parts purchased",""),"")</f>
        <v>0</v>
      </c>
      <c r="P40" s="7">
        <f>IFERROR(IF(OR(P7:P38),COUNTIF(P7:P38,"&gt;0")&amp;" of "&amp;ROWS(P7:P38)&amp;" parts purchased",""),"")</f>
        <v>0</v>
      </c>
      <c r="U40" s="7">
        <f>IFERROR(IF(OR(U7:U38),COUNTIF(U7:U38,"&gt;0")&amp;" of "&amp;ROWS(U7:U38)&amp;" parts purchased",""),"")</f>
        <v>0</v>
      </c>
      <c r="Z40" s="7">
        <f>IFERROR(IF(OR(Z7:Z38),COUNTIF(Z7:Z38,"&gt;0")&amp;" of "&amp;ROWS(Z7:Z38)&amp;" parts purchased",""),"")</f>
        <v>0</v>
      </c>
      <c r="AE40" s="7">
        <f>IFERROR(IF(OR(AE7:AE38),COUNTIF(AE7:AE38,"&gt;0")&amp;" of "&amp;ROWS(AE7:AE38)&amp;" parts purchased",""),"")</f>
        <v>0</v>
      </c>
      <c r="AJ40" s="7">
        <f>IFERROR(IF(OR(AJ7:AJ38),COUNTIF(AJ7:AJ38,"&gt;0")&amp;" of "&amp;ROWS(AJ7:AJ38)&amp;" parts purchased",""),"")</f>
        <v>0</v>
      </c>
    </row>
    <row r="41" spans="1:38">
      <c r="K41">
        <f t="array" ref="K41">IFERROR(CONCATENATE(TEXT(INDEX($K$7:$K$38,SMALL(IF($N$7:$N$38&lt;&gt;"",IF($K$7:$K$38&lt;&gt;"",ROW($K$7:$K$38)-MIN(ROW($K$7:$K$38))+1,""),""),ROW()-ROW(A$41)+1)),"##0"),","),"")</f>
        <v>0</v>
      </c>
      <c r="L41">
        <f t="array" ref="L41">IFERROR(CONCATENATE((INDEX($N$7:$N$38,SMALL(IF($N$7:$N$38&lt;&gt;"",IF($K$7:$K$38&lt;&gt;"",ROW($K$7:$K$38)-MIN(ROW($K$7:$K$38))+1,""),""),ROW()-ROW(A$41)+1))),","),"")</f>
        <v>0</v>
      </c>
      <c r="M41">
        <f t="array" ref="M41">IFERROR(CONCATENATE((INDEX($A$7:$A$38,SMALL(IF($N$7:$N$38&lt;&gt;"",IF($K$7:$K$38&lt;&gt;"",ROW($K$7:$K$38)-MIN(ROW($K$7:$K$38))+1,""),""),ROW()-ROW(A$41)+1))),),"")</f>
        <v>0</v>
      </c>
      <c r="P41">
        <f t="array" ref="P41">IFERROR(CONCATENATE((INDEX($S$7:$S$38,SMALL(IF($S$7:$S$38&lt;&gt;"",IF($P$7:$P$38&lt;&gt;"",ROW($P$7:$P$38)-MIN(ROW($P$7:$P$38))+1,""),""),ROW()-ROW(A$41)+1)))," "),"")</f>
        <v>0</v>
      </c>
      <c r="Q41">
        <f t="array" ref="Q41">IFERROR(CONCATENATE(TEXT(INDEX($P$7:$P$38,SMALL(IF($S$7:$S$38&lt;&gt;"",IF($P$7:$P$38&lt;&gt;"",ROW($P$7:$P$38)-MIN(ROW($P$7:$P$38))+1,""),""),ROW()-ROW(A$41)+1)),"##0")," "),"")</f>
        <v>0</v>
      </c>
      <c r="R41">
        <f t="array" ref="R41">IFERROR(CONCATENATE((INDEX($A$7:$A$38,SMALL(IF($S$7:$S$38&lt;&gt;"",IF($P$7:$P$38&lt;&gt;"",ROW($P$7:$P$38)-MIN(ROW($P$7:$P$38))+1,""),""),ROW()-ROW(A$41)+1))),),"")</f>
        <v>0</v>
      </c>
      <c r="U41">
        <f t="array" ref="U41">IFERROR(CONCATENATE((INDEX($X$7:$X$38,SMALL(IF($X$7:$X$38&lt;&gt;"",IF($U$7:$U$38&lt;&gt;"",ROW($U$7:$U$38)-MIN(ROW($U$7:$U$38))+1,""),""),ROW()-ROW(A$41)+1)))," "),"")</f>
        <v>0</v>
      </c>
      <c r="V41">
        <f t="array" ref="V41">IFERROR(CONCATENATE(TEXT(INDEX($U$7:$U$38,SMALL(IF($X$7:$X$38&lt;&gt;"",IF($U$7:$U$38&lt;&gt;"",ROW($U$7:$U$38)-MIN(ROW($U$7:$U$38))+1,""),""),ROW()-ROW(A$41)+1)),"##0")," "),"")</f>
        <v>0</v>
      </c>
      <c r="W41">
        <f t="array" ref="W41">IFERROR(CONCATENATE((INDEX($A$7:$A$38,SMALL(IF($X$7:$X$38&lt;&gt;"",IF($U$7:$U$38&lt;&gt;"",ROW($U$7:$U$38)-MIN(ROW($U$7:$U$38))+1,""),""),ROW()-ROW(A$41)+1))),),"")</f>
        <v>0</v>
      </c>
      <c r="Z41">
        <f t="array" ref="Z41">IFERROR(CONCATENATE((INDEX($AC$7:$AC$38,SMALL(IF($AC$7:$AC$38&lt;&gt;"",IF($Z$7:$Z$38&lt;&gt;"",ROW($Z$7:$Z$38)-MIN(ROW($Z$7:$Z$38))+1,""),""),ROW()-ROW(A$41)+1))),","),"")</f>
        <v>0</v>
      </c>
      <c r="AA41">
        <f t="array" ref="AA41">IFERROR(CONCATENATE(TEXT(INDEX($Z$7:$Z$38,SMALL(IF($AC$7:$AC$38&lt;&gt;"",IF($Z$7:$Z$38&lt;&gt;"",ROW($Z$7:$Z$38)-MIN(ROW($Z$7:$Z$38))+1,""),""),ROW()-ROW(A$41)+1)),"##0"),","),"")</f>
        <v>0</v>
      </c>
      <c r="AB41">
        <f t="array" ref="AB41">IFERROR(CONCATENATE((INDEX($A$7:$A$38,SMALL(IF($AC$7:$AC$38&lt;&gt;"",IF($Z$7:$Z$38&lt;&gt;"",ROW($Z$7:$Z$38)-MIN(ROW($Z$7:$Z$38))+1,""),""),ROW()-ROW(A$41)+1))),),"")</f>
        <v>0</v>
      </c>
      <c r="AE41">
        <f t="array" ref="AE41">IFERROR(CONCATENATE((INDEX($AH$7:$AH$38,SMALL(IF($AH$7:$AH$38&lt;&gt;"",IF($AE$7:$AE$38&lt;&gt;"",ROW($AE$7:$AE$38)-MIN(ROW($AE$7:$AE$38))+1,""),""),ROW()-ROW(A$41)+1)))," "),"")</f>
        <v>0</v>
      </c>
      <c r="AF41">
        <f t="array" ref="AF41">IFERROR(CONCATENATE(TEXT(INDEX($AE$7:$AE$38,SMALL(IF($AH$7:$AH$38&lt;&gt;"",IF($AE$7:$AE$38&lt;&gt;"",ROW($AE$7:$AE$38)-MIN(ROW($AE$7:$AE$38))+1,""),""),ROW()-ROW(A$41)+1)),"##0")," "),"")</f>
        <v>0</v>
      </c>
      <c r="AG41">
        <f t="array" ref="AG41">IFERROR(CONCATENATE((INDEX($A$7:$A$38,SMALL(IF($AH$7:$AH$38&lt;&gt;"",IF($AE$7:$AE$38&lt;&gt;"",ROW($AE$7:$AE$38)-MIN(ROW($AE$7:$AE$38))+1,""),""),ROW()-ROW(A$41)+1))),),"")</f>
        <v>0</v>
      </c>
      <c r="AJ41">
        <f t="array" ref="AJ41">IFERROR(CONCATENATE((INDEX($AM$7:$AM$38,SMALL(IF($AM$7:$AM$38&lt;&gt;"",IF($AJ$7:$AJ$38&lt;&gt;"",ROW($AJ$7:$AJ$38)-MIN(ROW($AJ$7:$AJ$38))+1,""),""),ROW()-ROW(A$41)+1)))," "),"")</f>
        <v>0</v>
      </c>
      <c r="AK41">
        <f t="array" ref="AK41">IFERROR(CONCATENATE(TEXT(INDEX($AJ$7:$AJ$38,SMALL(IF($AM$7:$AM$38&lt;&gt;"",IF($AJ$7:$AJ$38&lt;&gt;"",ROW($AJ$7:$AJ$38)-MIN(ROW($AJ$7:$AJ$38))+1,""),""),ROW()-ROW(A$41)+1)),"##0")," "),"")</f>
        <v>0</v>
      </c>
      <c r="AL41">
        <f t="array" ref="AL41">IFERROR(CONCATENATE((INDEX($A$7:$A$38,SMALL(IF($AM$7:$AM$38&lt;&gt;"",IF($AJ$7:$AJ$38&lt;&gt;"",ROW($AJ$7:$AJ$38)-MIN(ROW($AJ$7:$AJ$38))+1,""),""),ROW()-ROW(A$41)+1))),),"")</f>
        <v>0</v>
      </c>
    </row>
    <row r="42" spans="1:38">
      <c r="K42">
        <f t="array" ref="K42">IFERROR(CONCATENATE(TEXT(INDEX($K$7:$K$38,SMALL(IF($N$7:$N$38&lt;&gt;"",IF($K$7:$K$38&lt;&gt;"",ROW($K$7:$K$38)-MIN(ROW($K$7:$K$38))+1,""),""),ROW()-ROW(A$41)+1)),"##0"),","),"")</f>
        <v>0</v>
      </c>
      <c r="L42">
        <f t="array" ref="L42">IFERROR(CONCATENATE((INDEX($N$7:$N$38,SMALL(IF($N$7:$N$38&lt;&gt;"",IF($K$7:$K$38&lt;&gt;"",ROW($K$7:$K$38)-MIN(ROW($K$7:$K$38))+1,""),""),ROW()-ROW(A$41)+1))),","),"")</f>
        <v>0</v>
      </c>
      <c r="M42">
        <f t="array" ref="M42">IFERROR(CONCATENATE((INDEX($A$7:$A$38,SMALL(IF($N$7:$N$38&lt;&gt;"",IF($K$7:$K$38&lt;&gt;"",ROW($K$7:$K$38)-MIN(ROW($K$7:$K$38))+1,""),""),ROW()-ROW(A$41)+1))),),"")</f>
        <v>0</v>
      </c>
      <c r="P42">
        <f t="array" ref="P42">IFERROR(CONCATENATE((INDEX($S$7:$S$38,SMALL(IF($S$7:$S$38&lt;&gt;"",IF($P$7:$P$38&lt;&gt;"",ROW($P$7:$P$38)-MIN(ROW($P$7:$P$38))+1,""),""),ROW()-ROW(A$41)+1)))," "),"")</f>
        <v>0</v>
      </c>
      <c r="Q42">
        <f t="array" ref="Q42">IFERROR(CONCATENATE(TEXT(INDEX($P$7:$P$38,SMALL(IF($S$7:$S$38&lt;&gt;"",IF($P$7:$P$38&lt;&gt;"",ROW($P$7:$P$38)-MIN(ROW($P$7:$P$38))+1,""),""),ROW()-ROW(A$41)+1)),"##0")," "),"")</f>
        <v>0</v>
      </c>
      <c r="R42">
        <f t="array" ref="R42">IFERROR(CONCATENATE((INDEX($A$7:$A$38,SMALL(IF($S$7:$S$38&lt;&gt;"",IF($P$7:$P$38&lt;&gt;"",ROW($P$7:$P$38)-MIN(ROW($P$7:$P$38))+1,""),""),ROW()-ROW(A$41)+1))),),"")</f>
        <v>0</v>
      </c>
      <c r="U42">
        <f t="array" ref="U42">IFERROR(CONCATENATE((INDEX($X$7:$X$38,SMALL(IF($X$7:$X$38&lt;&gt;"",IF($U$7:$U$38&lt;&gt;"",ROW($U$7:$U$38)-MIN(ROW($U$7:$U$38))+1,""),""),ROW()-ROW(A$41)+1)))," "),"")</f>
        <v>0</v>
      </c>
      <c r="V42">
        <f t="array" ref="V42">IFERROR(CONCATENATE(TEXT(INDEX($U$7:$U$38,SMALL(IF($X$7:$X$38&lt;&gt;"",IF($U$7:$U$38&lt;&gt;"",ROW($U$7:$U$38)-MIN(ROW($U$7:$U$38))+1,""),""),ROW()-ROW(A$41)+1)),"##0")," "),"")</f>
        <v>0</v>
      </c>
      <c r="W42">
        <f t="array" ref="W42">IFERROR(CONCATENATE((INDEX($A$7:$A$38,SMALL(IF($X$7:$X$38&lt;&gt;"",IF($U$7:$U$38&lt;&gt;"",ROW($U$7:$U$38)-MIN(ROW($U$7:$U$38))+1,""),""),ROW()-ROW(A$41)+1))),),"")</f>
        <v>0</v>
      </c>
      <c r="Z42">
        <f t="array" ref="Z42">IFERROR(CONCATENATE((INDEX($AC$7:$AC$38,SMALL(IF($AC$7:$AC$38&lt;&gt;"",IF($Z$7:$Z$38&lt;&gt;"",ROW($Z$7:$Z$38)-MIN(ROW($Z$7:$Z$38))+1,""),""),ROW()-ROW(A$41)+1))),","),"")</f>
        <v>0</v>
      </c>
      <c r="AA42">
        <f t="array" ref="AA42">IFERROR(CONCATENATE(TEXT(INDEX($Z$7:$Z$38,SMALL(IF($AC$7:$AC$38&lt;&gt;"",IF($Z$7:$Z$38&lt;&gt;"",ROW($Z$7:$Z$38)-MIN(ROW($Z$7:$Z$38))+1,""),""),ROW()-ROW(A$41)+1)),"##0"),","),"")</f>
        <v>0</v>
      </c>
      <c r="AB42">
        <f t="array" ref="AB42">IFERROR(CONCATENATE((INDEX($A$7:$A$38,SMALL(IF($AC$7:$AC$38&lt;&gt;"",IF($Z$7:$Z$38&lt;&gt;"",ROW($Z$7:$Z$38)-MIN(ROW($Z$7:$Z$38))+1,""),""),ROW()-ROW(A$41)+1))),),"")</f>
        <v>0</v>
      </c>
      <c r="AE42">
        <f t="array" ref="AE42">IFERROR(CONCATENATE((INDEX($AH$7:$AH$38,SMALL(IF($AH$7:$AH$38&lt;&gt;"",IF($AE$7:$AE$38&lt;&gt;"",ROW($AE$7:$AE$38)-MIN(ROW($AE$7:$AE$38))+1,""),""),ROW()-ROW(A$41)+1)))," "),"")</f>
        <v>0</v>
      </c>
      <c r="AF42">
        <f t="array" ref="AF42">IFERROR(CONCATENATE(TEXT(INDEX($AE$7:$AE$38,SMALL(IF($AH$7:$AH$38&lt;&gt;"",IF($AE$7:$AE$38&lt;&gt;"",ROW($AE$7:$AE$38)-MIN(ROW($AE$7:$AE$38))+1,""),""),ROW()-ROW(A$41)+1)),"##0")," "),"")</f>
        <v>0</v>
      </c>
      <c r="AG42">
        <f t="array" ref="AG42">IFERROR(CONCATENATE((INDEX($A$7:$A$38,SMALL(IF($AH$7:$AH$38&lt;&gt;"",IF($AE$7:$AE$38&lt;&gt;"",ROW($AE$7:$AE$38)-MIN(ROW($AE$7:$AE$38))+1,""),""),ROW()-ROW(A$41)+1))),),"")</f>
        <v>0</v>
      </c>
      <c r="AJ42">
        <f t="array" ref="AJ42">IFERROR(CONCATENATE((INDEX($AM$7:$AM$38,SMALL(IF($AM$7:$AM$38&lt;&gt;"",IF($AJ$7:$AJ$38&lt;&gt;"",ROW($AJ$7:$AJ$38)-MIN(ROW($AJ$7:$AJ$38))+1,""),""),ROW()-ROW(A$41)+1)))," "),"")</f>
        <v>0</v>
      </c>
      <c r="AK42">
        <f t="array" ref="AK42">IFERROR(CONCATENATE(TEXT(INDEX($AJ$7:$AJ$38,SMALL(IF($AM$7:$AM$38&lt;&gt;"",IF($AJ$7:$AJ$38&lt;&gt;"",ROW($AJ$7:$AJ$38)-MIN(ROW($AJ$7:$AJ$38))+1,""),""),ROW()-ROW(A$41)+1)),"##0")," "),"")</f>
        <v>0</v>
      </c>
      <c r="AL42">
        <f t="array" ref="AL42">IFERROR(CONCATENATE((INDEX($A$7:$A$38,SMALL(IF($AM$7:$AM$38&lt;&gt;"",IF($AJ$7:$AJ$38&lt;&gt;"",ROW($AJ$7:$AJ$38)-MIN(ROW($AJ$7:$AJ$38))+1,""),""),ROW()-ROW(A$41)+1))),),"")</f>
        <v>0</v>
      </c>
    </row>
    <row r="43" spans="1:38">
      <c r="K43">
        <f t="array" ref="K43">IFERROR(CONCATENATE(TEXT(INDEX($K$7:$K$38,SMALL(IF($N$7:$N$38&lt;&gt;"",IF($K$7:$K$38&lt;&gt;"",ROW($K$7:$K$38)-MIN(ROW($K$7:$K$38))+1,""),""),ROW()-ROW(A$41)+1)),"##0"),","),"")</f>
        <v>0</v>
      </c>
      <c r="L43">
        <f t="array" ref="L43">IFERROR(CONCATENATE((INDEX($N$7:$N$38,SMALL(IF($N$7:$N$38&lt;&gt;"",IF($K$7:$K$38&lt;&gt;"",ROW($K$7:$K$38)-MIN(ROW($K$7:$K$38))+1,""),""),ROW()-ROW(A$41)+1))),","),"")</f>
        <v>0</v>
      </c>
      <c r="M43">
        <f t="array" ref="M43">IFERROR(CONCATENATE((INDEX($A$7:$A$38,SMALL(IF($N$7:$N$38&lt;&gt;"",IF($K$7:$K$38&lt;&gt;"",ROW($K$7:$K$38)-MIN(ROW($K$7:$K$38))+1,""),""),ROW()-ROW(A$41)+1))),),"")</f>
        <v>0</v>
      </c>
      <c r="P43">
        <f t="array" ref="P43">IFERROR(CONCATENATE((INDEX($S$7:$S$38,SMALL(IF($S$7:$S$38&lt;&gt;"",IF($P$7:$P$38&lt;&gt;"",ROW($P$7:$P$38)-MIN(ROW($P$7:$P$38))+1,""),""),ROW()-ROW(A$41)+1)))," "),"")</f>
        <v>0</v>
      </c>
      <c r="Q43">
        <f t="array" ref="Q43">IFERROR(CONCATENATE(TEXT(INDEX($P$7:$P$38,SMALL(IF($S$7:$S$38&lt;&gt;"",IF($P$7:$P$38&lt;&gt;"",ROW($P$7:$P$38)-MIN(ROW($P$7:$P$38))+1,""),""),ROW()-ROW(A$41)+1)),"##0")," "),"")</f>
        <v>0</v>
      </c>
      <c r="R43">
        <f t="array" ref="R43">IFERROR(CONCATENATE((INDEX($A$7:$A$38,SMALL(IF($S$7:$S$38&lt;&gt;"",IF($P$7:$P$38&lt;&gt;"",ROW($P$7:$P$38)-MIN(ROW($P$7:$P$38))+1,""),""),ROW()-ROW(A$41)+1))),),"")</f>
        <v>0</v>
      </c>
      <c r="U43">
        <f t="array" ref="U43">IFERROR(CONCATENATE((INDEX($X$7:$X$38,SMALL(IF($X$7:$X$38&lt;&gt;"",IF($U$7:$U$38&lt;&gt;"",ROW($U$7:$U$38)-MIN(ROW($U$7:$U$38))+1,""),""),ROW()-ROW(A$41)+1)))," "),"")</f>
        <v>0</v>
      </c>
      <c r="V43">
        <f t="array" ref="V43">IFERROR(CONCATENATE(TEXT(INDEX($U$7:$U$38,SMALL(IF($X$7:$X$38&lt;&gt;"",IF($U$7:$U$38&lt;&gt;"",ROW($U$7:$U$38)-MIN(ROW($U$7:$U$38))+1,""),""),ROW()-ROW(A$41)+1)),"##0")," "),"")</f>
        <v>0</v>
      </c>
      <c r="W43">
        <f t="array" ref="W43">IFERROR(CONCATENATE((INDEX($A$7:$A$38,SMALL(IF($X$7:$X$38&lt;&gt;"",IF($U$7:$U$38&lt;&gt;"",ROW($U$7:$U$38)-MIN(ROW($U$7:$U$38))+1,""),""),ROW()-ROW(A$41)+1))),),"")</f>
        <v>0</v>
      </c>
      <c r="Z43">
        <f t="array" ref="Z43">IFERROR(CONCATENATE((INDEX($AC$7:$AC$38,SMALL(IF($AC$7:$AC$38&lt;&gt;"",IF($Z$7:$Z$38&lt;&gt;"",ROW($Z$7:$Z$38)-MIN(ROW($Z$7:$Z$38))+1,""),""),ROW()-ROW(A$41)+1))),","),"")</f>
        <v>0</v>
      </c>
      <c r="AA43">
        <f t="array" ref="AA43">IFERROR(CONCATENATE(TEXT(INDEX($Z$7:$Z$38,SMALL(IF($AC$7:$AC$38&lt;&gt;"",IF($Z$7:$Z$38&lt;&gt;"",ROW($Z$7:$Z$38)-MIN(ROW($Z$7:$Z$38))+1,""),""),ROW()-ROW(A$41)+1)),"##0"),","),"")</f>
        <v>0</v>
      </c>
      <c r="AB43">
        <f t="array" ref="AB43">IFERROR(CONCATENATE((INDEX($A$7:$A$38,SMALL(IF($AC$7:$AC$38&lt;&gt;"",IF($Z$7:$Z$38&lt;&gt;"",ROW($Z$7:$Z$38)-MIN(ROW($Z$7:$Z$38))+1,""),""),ROW()-ROW(A$41)+1))),),"")</f>
        <v>0</v>
      </c>
      <c r="AE43">
        <f t="array" ref="AE43">IFERROR(CONCATENATE((INDEX($AH$7:$AH$38,SMALL(IF($AH$7:$AH$38&lt;&gt;"",IF($AE$7:$AE$38&lt;&gt;"",ROW($AE$7:$AE$38)-MIN(ROW($AE$7:$AE$38))+1,""),""),ROW()-ROW(A$41)+1)))," "),"")</f>
        <v>0</v>
      </c>
      <c r="AF43">
        <f t="array" ref="AF43">IFERROR(CONCATENATE(TEXT(INDEX($AE$7:$AE$38,SMALL(IF($AH$7:$AH$38&lt;&gt;"",IF($AE$7:$AE$38&lt;&gt;"",ROW($AE$7:$AE$38)-MIN(ROW($AE$7:$AE$38))+1,""),""),ROW()-ROW(A$41)+1)),"##0")," "),"")</f>
        <v>0</v>
      </c>
      <c r="AG43">
        <f t="array" ref="AG43">IFERROR(CONCATENATE((INDEX($A$7:$A$38,SMALL(IF($AH$7:$AH$38&lt;&gt;"",IF($AE$7:$AE$38&lt;&gt;"",ROW($AE$7:$AE$38)-MIN(ROW($AE$7:$AE$38))+1,""),""),ROW()-ROW(A$41)+1))),),"")</f>
        <v>0</v>
      </c>
      <c r="AJ43">
        <f t="array" ref="AJ43">IFERROR(CONCATENATE((INDEX($AM$7:$AM$38,SMALL(IF($AM$7:$AM$38&lt;&gt;"",IF($AJ$7:$AJ$38&lt;&gt;"",ROW($AJ$7:$AJ$38)-MIN(ROW($AJ$7:$AJ$38))+1,""),""),ROW()-ROW(A$41)+1)))," "),"")</f>
        <v>0</v>
      </c>
      <c r="AK43">
        <f t="array" ref="AK43">IFERROR(CONCATENATE(TEXT(INDEX($AJ$7:$AJ$38,SMALL(IF($AM$7:$AM$38&lt;&gt;"",IF($AJ$7:$AJ$38&lt;&gt;"",ROW($AJ$7:$AJ$38)-MIN(ROW($AJ$7:$AJ$38))+1,""),""),ROW()-ROW(A$41)+1)),"##0")," "),"")</f>
        <v>0</v>
      </c>
      <c r="AL43">
        <f t="array" ref="AL43">IFERROR(CONCATENATE((INDEX($A$7:$A$38,SMALL(IF($AM$7:$AM$38&lt;&gt;"",IF($AJ$7:$AJ$38&lt;&gt;"",ROW($AJ$7:$AJ$38)-MIN(ROW($AJ$7:$AJ$38))+1,""),""),ROW()-ROW(A$41)+1))),),"")</f>
        <v>0</v>
      </c>
    </row>
    <row r="44" spans="1:38">
      <c r="K44">
        <f t="array" ref="K44">IFERROR(CONCATENATE(TEXT(INDEX($K$7:$K$38,SMALL(IF($N$7:$N$38&lt;&gt;"",IF($K$7:$K$38&lt;&gt;"",ROW($K$7:$K$38)-MIN(ROW($K$7:$K$38))+1,""),""),ROW()-ROW(A$41)+1)),"##0"),","),"")</f>
        <v>0</v>
      </c>
      <c r="L44">
        <f t="array" ref="L44">IFERROR(CONCATENATE((INDEX($N$7:$N$38,SMALL(IF($N$7:$N$38&lt;&gt;"",IF($K$7:$K$38&lt;&gt;"",ROW($K$7:$K$38)-MIN(ROW($K$7:$K$38))+1,""),""),ROW()-ROW(A$41)+1))),","),"")</f>
        <v>0</v>
      </c>
      <c r="M44">
        <f t="array" ref="M44">IFERROR(CONCATENATE((INDEX($A$7:$A$38,SMALL(IF($N$7:$N$38&lt;&gt;"",IF($K$7:$K$38&lt;&gt;"",ROW($K$7:$K$38)-MIN(ROW($K$7:$K$38))+1,""),""),ROW()-ROW(A$41)+1))),),"")</f>
        <v>0</v>
      </c>
      <c r="P44">
        <f t="array" ref="P44">IFERROR(CONCATENATE((INDEX($S$7:$S$38,SMALL(IF($S$7:$S$38&lt;&gt;"",IF($P$7:$P$38&lt;&gt;"",ROW($P$7:$P$38)-MIN(ROW($P$7:$P$38))+1,""),""),ROW()-ROW(A$41)+1)))," "),"")</f>
        <v>0</v>
      </c>
      <c r="Q44">
        <f t="array" ref="Q44">IFERROR(CONCATENATE(TEXT(INDEX($P$7:$P$38,SMALL(IF($S$7:$S$38&lt;&gt;"",IF($P$7:$P$38&lt;&gt;"",ROW($P$7:$P$38)-MIN(ROW($P$7:$P$38))+1,""),""),ROW()-ROW(A$41)+1)),"##0")," "),"")</f>
        <v>0</v>
      </c>
      <c r="R44">
        <f t="array" ref="R44">IFERROR(CONCATENATE((INDEX($A$7:$A$38,SMALL(IF($S$7:$S$38&lt;&gt;"",IF($P$7:$P$38&lt;&gt;"",ROW($P$7:$P$38)-MIN(ROW($P$7:$P$38))+1,""),""),ROW()-ROW(A$41)+1))),),"")</f>
        <v>0</v>
      </c>
      <c r="U44">
        <f t="array" ref="U44">IFERROR(CONCATENATE((INDEX($X$7:$X$38,SMALL(IF($X$7:$X$38&lt;&gt;"",IF($U$7:$U$38&lt;&gt;"",ROW($U$7:$U$38)-MIN(ROW($U$7:$U$38))+1,""),""),ROW()-ROW(A$41)+1)))," "),"")</f>
        <v>0</v>
      </c>
      <c r="V44">
        <f t="array" ref="V44">IFERROR(CONCATENATE(TEXT(INDEX($U$7:$U$38,SMALL(IF($X$7:$X$38&lt;&gt;"",IF($U$7:$U$38&lt;&gt;"",ROW($U$7:$U$38)-MIN(ROW($U$7:$U$38))+1,""),""),ROW()-ROW(A$41)+1)),"##0")," "),"")</f>
        <v>0</v>
      </c>
      <c r="W44">
        <f t="array" ref="W44">IFERROR(CONCATENATE((INDEX($A$7:$A$38,SMALL(IF($X$7:$X$38&lt;&gt;"",IF($U$7:$U$38&lt;&gt;"",ROW($U$7:$U$38)-MIN(ROW($U$7:$U$38))+1,""),""),ROW()-ROW(A$41)+1))),),"")</f>
        <v>0</v>
      </c>
      <c r="Z44">
        <f t="array" ref="Z44">IFERROR(CONCATENATE((INDEX($AC$7:$AC$38,SMALL(IF($AC$7:$AC$38&lt;&gt;"",IF($Z$7:$Z$38&lt;&gt;"",ROW($Z$7:$Z$38)-MIN(ROW($Z$7:$Z$38))+1,""),""),ROW()-ROW(A$41)+1))),","),"")</f>
        <v>0</v>
      </c>
      <c r="AA44">
        <f t="array" ref="AA44">IFERROR(CONCATENATE(TEXT(INDEX($Z$7:$Z$38,SMALL(IF($AC$7:$AC$38&lt;&gt;"",IF($Z$7:$Z$38&lt;&gt;"",ROW($Z$7:$Z$38)-MIN(ROW($Z$7:$Z$38))+1,""),""),ROW()-ROW(A$41)+1)),"##0"),","),"")</f>
        <v>0</v>
      </c>
      <c r="AB44">
        <f t="array" ref="AB44">IFERROR(CONCATENATE((INDEX($A$7:$A$38,SMALL(IF($AC$7:$AC$38&lt;&gt;"",IF($Z$7:$Z$38&lt;&gt;"",ROW($Z$7:$Z$38)-MIN(ROW($Z$7:$Z$38))+1,""),""),ROW()-ROW(A$41)+1))),),"")</f>
        <v>0</v>
      </c>
      <c r="AE44">
        <f t="array" ref="AE44">IFERROR(CONCATENATE((INDEX($AH$7:$AH$38,SMALL(IF($AH$7:$AH$38&lt;&gt;"",IF($AE$7:$AE$38&lt;&gt;"",ROW($AE$7:$AE$38)-MIN(ROW($AE$7:$AE$38))+1,""),""),ROW()-ROW(A$41)+1)))," "),"")</f>
        <v>0</v>
      </c>
      <c r="AF44">
        <f t="array" ref="AF44">IFERROR(CONCATENATE(TEXT(INDEX($AE$7:$AE$38,SMALL(IF($AH$7:$AH$38&lt;&gt;"",IF($AE$7:$AE$38&lt;&gt;"",ROW($AE$7:$AE$38)-MIN(ROW($AE$7:$AE$38))+1,""),""),ROW()-ROW(A$41)+1)),"##0")," "),"")</f>
        <v>0</v>
      </c>
      <c r="AG44">
        <f t="array" ref="AG44">IFERROR(CONCATENATE((INDEX($A$7:$A$38,SMALL(IF($AH$7:$AH$38&lt;&gt;"",IF($AE$7:$AE$38&lt;&gt;"",ROW($AE$7:$AE$38)-MIN(ROW($AE$7:$AE$38))+1,""),""),ROW()-ROW(A$41)+1))),),"")</f>
        <v>0</v>
      </c>
      <c r="AJ44">
        <f t="array" ref="AJ44">IFERROR(CONCATENATE((INDEX($AM$7:$AM$38,SMALL(IF($AM$7:$AM$38&lt;&gt;"",IF($AJ$7:$AJ$38&lt;&gt;"",ROW($AJ$7:$AJ$38)-MIN(ROW($AJ$7:$AJ$38))+1,""),""),ROW()-ROW(A$41)+1)))," "),"")</f>
        <v>0</v>
      </c>
      <c r="AK44">
        <f t="array" ref="AK44">IFERROR(CONCATENATE(TEXT(INDEX($AJ$7:$AJ$38,SMALL(IF($AM$7:$AM$38&lt;&gt;"",IF($AJ$7:$AJ$38&lt;&gt;"",ROW($AJ$7:$AJ$38)-MIN(ROW($AJ$7:$AJ$38))+1,""),""),ROW()-ROW(A$41)+1)),"##0")," "),"")</f>
        <v>0</v>
      </c>
      <c r="AL44">
        <f t="array" ref="AL44">IFERROR(CONCATENATE((INDEX($A$7:$A$38,SMALL(IF($AM$7:$AM$38&lt;&gt;"",IF($AJ$7:$AJ$38&lt;&gt;"",ROW($AJ$7:$AJ$38)-MIN(ROW($AJ$7:$AJ$38))+1,""),""),ROW()-ROW(A$41)+1))),),"")</f>
        <v>0</v>
      </c>
    </row>
    <row r="45" spans="1:38">
      <c r="K45">
        <f t="array" ref="K45">IFERROR(CONCATENATE(TEXT(INDEX($K$7:$K$38,SMALL(IF($N$7:$N$38&lt;&gt;"",IF($K$7:$K$38&lt;&gt;"",ROW($K$7:$K$38)-MIN(ROW($K$7:$K$38))+1,""),""),ROW()-ROW(A$41)+1)),"##0"),","),"")</f>
        <v>0</v>
      </c>
      <c r="L45">
        <f t="array" ref="L45">IFERROR(CONCATENATE((INDEX($N$7:$N$38,SMALL(IF($N$7:$N$38&lt;&gt;"",IF($K$7:$K$38&lt;&gt;"",ROW($K$7:$K$38)-MIN(ROW($K$7:$K$38))+1,""),""),ROW()-ROW(A$41)+1))),","),"")</f>
        <v>0</v>
      </c>
      <c r="M45">
        <f t="array" ref="M45">IFERROR(CONCATENATE((INDEX($A$7:$A$38,SMALL(IF($N$7:$N$38&lt;&gt;"",IF($K$7:$K$38&lt;&gt;"",ROW($K$7:$K$38)-MIN(ROW($K$7:$K$38))+1,""),""),ROW()-ROW(A$41)+1))),),"")</f>
        <v>0</v>
      </c>
      <c r="P45">
        <f t="array" ref="P45">IFERROR(CONCATENATE((INDEX($S$7:$S$38,SMALL(IF($S$7:$S$38&lt;&gt;"",IF($P$7:$P$38&lt;&gt;"",ROW($P$7:$P$38)-MIN(ROW($P$7:$P$38))+1,""),""),ROW()-ROW(A$41)+1)))," "),"")</f>
        <v>0</v>
      </c>
      <c r="Q45">
        <f t="array" ref="Q45">IFERROR(CONCATENATE(TEXT(INDEX($P$7:$P$38,SMALL(IF($S$7:$S$38&lt;&gt;"",IF($P$7:$P$38&lt;&gt;"",ROW($P$7:$P$38)-MIN(ROW($P$7:$P$38))+1,""),""),ROW()-ROW(A$41)+1)),"##0")," "),"")</f>
        <v>0</v>
      </c>
      <c r="R45">
        <f t="array" ref="R45">IFERROR(CONCATENATE((INDEX($A$7:$A$38,SMALL(IF($S$7:$S$38&lt;&gt;"",IF($P$7:$P$38&lt;&gt;"",ROW($P$7:$P$38)-MIN(ROW($P$7:$P$38))+1,""),""),ROW()-ROW(A$41)+1))),),"")</f>
        <v>0</v>
      </c>
      <c r="U45">
        <f t="array" ref="U45">IFERROR(CONCATENATE((INDEX($X$7:$X$38,SMALL(IF($X$7:$X$38&lt;&gt;"",IF($U$7:$U$38&lt;&gt;"",ROW($U$7:$U$38)-MIN(ROW($U$7:$U$38))+1,""),""),ROW()-ROW(A$41)+1)))," "),"")</f>
        <v>0</v>
      </c>
      <c r="V45">
        <f t="array" ref="V45">IFERROR(CONCATENATE(TEXT(INDEX($U$7:$U$38,SMALL(IF($X$7:$X$38&lt;&gt;"",IF($U$7:$U$38&lt;&gt;"",ROW($U$7:$U$38)-MIN(ROW($U$7:$U$38))+1,""),""),ROW()-ROW(A$41)+1)),"##0")," "),"")</f>
        <v>0</v>
      </c>
      <c r="W45">
        <f t="array" ref="W45">IFERROR(CONCATENATE((INDEX($A$7:$A$38,SMALL(IF($X$7:$X$38&lt;&gt;"",IF($U$7:$U$38&lt;&gt;"",ROW($U$7:$U$38)-MIN(ROW($U$7:$U$38))+1,""),""),ROW()-ROW(A$41)+1))),),"")</f>
        <v>0</v>
      </c>
      <c r="Z45">
        <f t="array" ref="Z45">IFERROR(CONCATENATE((INDEX($AC$7:$AC$38,SMALL(IF($AC$7:$AC$38&lt;&gt;"",IF($Z$7:$Z$38&lt;&gt;"",ROW($Z$7:$Z$38)-MIN(ROW($Z$7:$Z$38))+1,""),""),ROW()-ROW(A$41)+1))),","),"")</f>
        <v>0</v>
      </c>
      <c r="AA45">
        <f t="array" ref="AA45">IFERROR(CONCATENATE(TEXT(INDEX($Z$7:$Z$38,SMALL(IF($AC$7:$AC$38&lt;&gt;"",IF($Z$7:$Z$38&lt;&gt;"",ROW($Z$7:$Z$38)-MIN(ROW($Z$7:$Z$38))+1,""),""),ROW()-ROW(A$41)+1)),"##0"),","),"")</f>
        <v>0</v>
      </c>
      <c r="AB45">
        <f t="array" ref="AB45">IFERROR(CONCATENATE((INDEX($A$7:$A$38,SMALL(IF($AC$7:$AC$38&lt;&gt;"",IF($Z$7:$Z$38&lt;&gt;"",ROW($Z$7:$Z$38)-MIN(ROW($Z$7:$Z$38))+1,""),""),ROW()-ROW(A$41)+1))),),"")</f>
        <v>0</v>
      </c>
      <c r="AE45">
        <f t="array" ref="AE45">IFERROR(CONCATENATE((INDEX($AH$7:$AH$38,SMALL(IF($AH$7:$AH$38&lt;&gt;"",IF($AE$7:$AE$38&lt;&gt;"",ROW($AE$7:$AE$38)-MIN(ROW($AE$7:$AE$38))+1,""),""),ROW()-ROW(A$41)+1)))," "),"")</f>
        <v>0</v>
      </c>
      <c r="AF45">
        <f t="array" ref="AF45">IFERROR(CONCATENATE(TEXT(INDEX($AE$7:$AE$38,SMALL(IF($AH$7:$AH$38&lt;&gt;"",IF($AE$7:$AE$38&lt;&gt;"",ROW($AE$7:$AE$38)-MIN(ROW($AE$7:$AE$38))+1,""),""),ROW()-ROW(A$41)+1)),"##0")," "),"")</f>
        <v>0</v>
      </c>
      <c r="AG45">
        <f t="array" ref="AG45">IFERROR(CONCATENATE((INDEX($A$7:$A$38,SMALL(IF($AH$7:$AH$38&lt;&gt;"",IF($AE$7:$AE$38&lt;&gt;"",ROW($AE$7:$AE$38)-MIN(ROW($AE$7:$AE$38))+1,""),""),ROW()-ROW(A$41)+1))),),"")</f>
        <v>0</v>
      </c>
      <c r="AJ45">
        <f t="array" ref="AJ45">IFERROR(CONCATENATE((INDEX($AM$7:$AM$38,SMALL(IF($AM$7:$AM$38&lt;&gt;"",IF($AJ$7:$AJ$38&lt;&gt;"",ROW($AJ$7:$AJ$38)-MIN(ROW($AJ$7:$AJ$38))+1,""),""),ROW()-ROW(A$41)+1)))," "),"")</f>
        <v>0</v>
      </c>
      <c r="AK45">
        <f t="array" ref="AK45">IFERROR(CONCATENATE(TEXT(INDEX($AJ$7:$AJ$38,SMALL(IF($AM$7:$AM$38&lt;&gt;"",IF($AJ$7:$AJ$38&lt;&gt;"",ROW($AJ$7:$AJ$38)-MIN(ROW($AJ$7:$AJ$38))+1,""),""),ROW()-ROW(A$41)+1)),"##0")," "),"")</f>
        <v>0</v>
      </c>
      <c r="AL45">
        <f t="array" ref="AL45">IFERROR(CONCATENATE((INDEX($A$7:$A$38,SMALL(IF($AM$7:$AM$38&lt;&gt;"",IF($AJ$7:$AJ$38&lt;&gt;"",ROW($AJ$7:$AJ$38)-MIN(ROW($AJ$7:$AJ$38))+1,""),""),ROW()-ROW(A$41)+1))),),"")</f>
        <v>0</v>
      </c>
    </row>
    <row r="46" spans="1:38">
      <c r="K46">
        <f t="array" ref="K46">IFERROR(CONCATENATE(TEXT(INDEX($K$7:$K$38,SMALL(IF($N$7:$N$38&lt;&gt;"",IF($K$7:$K$38&lt;&gt;"",ROW($K$7:$K$38)-MIN(ROW($K$7:$K$38))+1,""),""),ROW()-ROW(A$41)+1)),"##0"),","),"")</f>
        <v>0</v>
      </c>
      <c r="L46">
        <f t="array" ref="L46">IFERROR(CONCATENATE((INDEX($N$7:$N$38,SMALL(IF($N$7:$N$38&lt;&gt;"",IF($K$7:$K$38&lt;&gt;"",ROW($K$7:$K$38)-MIN(ROW($K$7:$K$38))+1,""),""),ROW()-ROW(A$41)+1))),","),"")</f>
        <v>0</v>
      </c>
      <c r="M46">
        <f t="array" ref="M46">IFERROR(CONCATENATE((INDEX($A$7:$A$38,SMALL(IF($N$7:$N$38&lt;&gt;"",IF($K$7:$K$38&lt;&gt;"",ROW($K$7:$K$38)-MIN(ROW($K$7:$K$38))+1,""),""),ROW()-ROW(A$41)+1))),),"")</f>
        <v>0</v>
      </c>
      <c r="P46">
        <f t="array" ref="P46">IFERROR(CONCATENATE((INDEX($S$7:$S$38,SMALL(IF($S$7:$S$38&lt;&gt;"",IF($P$7:$P$38&lt;&gt;"",ROW($P$7:$P$38)-MIN(ROW($P$7:$P$38))+1,""),""),ROW()-ROW(A$41)+1)))," "),"")</f>
        <v>0</v>
      </c>
      <c r="Q46">
        <f t="array" ref="Q46">IFERROR(CONCATENATE(TEXT(INDEX($P$7:$P$38,SMALL(IF($S$7:$S$38&lt;&gt;"",IF($P$7:$P$38&lt;&gt;"",ROW($P$7:$P$38)-MIN(ROW($P$7:$P$38))+1,""),""),ROW()-ROW(A$41)+1)),"##0")," "),"")</f>
        <v>0</v>
      </c>
      <c r="R46">
        <f t="array" ref="R46">IFERROR(CONCATENATE((INDEX($A$7:$A$38,SMALL(IF($S$7:$S$38&lt;&gt;"",IF($P$7:$P$38&lt;&gt;"",ROW($P$7:$P$38)-MIN(ROW($P$7:$P$38))+1,""),""),ROW()-ROW(A$41)+1))),),"")</f>
        <v>0</v>
      </c>
      <c r="U46">
        <f t="array" ref="U46">IFERROR(CONCATENATE((INDEX($X$7:$X$38,SMALL(IF($X$7:$X$38&lt;&gt;"",IF($U$7:$U$38&lt;&gt;"",ROW($U$7:$U$38)-MIN(ROW($U$7:$U$38))+1,""),""),ROW()-ROW(A$41)+1)))," "),"")</f>
        <v>0</v>
      </c>
      <c r="V46">
        <f t="array" ref="V46">IFERROR(CONCATENATE(TEXT(INDEX($U$7:$U$38,SMALL(IF($X$7:$X$38&lt;&gt;"",IF($U$7:$U$38&lt;&gt;"",ROW($U$7:$U$38)-MIN(ROW($U$7:$U$38))+1,""),""),ROW()-ROW(A$41)+1)),"##0")," "),"")</f>
        <v>0</v>
      </c>
      <c r="W46">
        <f t="array" ref="W46">IFERROR(CONCATENATE((INDEX($A$7:$A$38,SMALL(IF($X$7:$X$38&lt;&gt;"",IF($U$7:$U$38&lt;&gt;"",ROW($U$7:$U$38)-MIN(ROW($U$7:$U$38))+1,""),""),ROW()-ROW(A$41)+1))),),"")</f>
        <v>0</v>
      </c>
      <c r="Z46">
        <f t="array" ref="Z46">IFERROR(CONCATENATE((INDEX($AC$7:$AC$38,SMALL(IF($AC$7:$AC$38&lt;&gt;"",IF($Z$7:$Z$38&lt;&gt;"",ROW($Z$7:$Z$38)-MIN(ROW($Z$7:$Z$38))+1,""),""),ROW()-ROW(A$41)+1))),","),"")</f>
        <v>0</v>
      </c>
      <c r="AA46">
        <f t="array" ref="AA46">IFERROR(CONCATENATE(TEXT(INDEX($Z$7:$Z$38,SMALL(IF($AC$7:$AC$38&lt;&gt;"",IF($Z$7:$Z$38&lt;&gt;"",ROW($Z$7:$Z$38)-MIN(ROW($Z$7:$Z$38))+1,""),""),ROW()-ROW(A$41)+1)),"##0"),","),"")</f>
        <v>0</v>
      </c>
      <c r="AB46">
        <f t="array" ref="AB46">IFERROR(CONCATENATE((INDEX($A$7:$A$38,SMALL(IF($AC$7:$AC$38&lt;&gt;"",IF($Z$7:$Z$38&lt;&gt;"",ROW($Z$7:$Z$38)-MIN(ROW($Z$7:$Z$38))+1,""),""),ROW()-ROW(A$41)+1))),),"")</f>
        <v>0</v>
      </c>
      <c r="AE46">
        <f t="array" ref="AE46">IFERROR(CONCATENATE((INDEX($AH$7:$AH$38,SMALL(IF($AH$7:$AH$38&lt;&gt;"",IF($AE$7:$AE$38&lt;&gt;"",ROW($AE$7:$AE$38)-MIN(ROW($AE$7:$AE$38))+1,""),""),ROW()-ROW(A$41)+1)))," "),"")</f>
        <v>0</v>
      </c>
      <c r="AF46">
        <f t="array" ref="AF46">IFERROR(CONCATENATE(TEXT(INDEX($AE$7:$AE$38,SMALL(IF($AH$7:$AH$38&lt;&gt;"",IF($AE$7:$AE$38&lt;&gt;"",ROW($AE$7:$AE$38)-MIN(ROW($AE$7:$AE$38))+1,""),""),ROW()-ROW(A$41)+1)),"##0")," "),"")</f>
        <v>0</v>
      </c>
      <c r="AG46">
        <f t="array" ref="AG46">IFERROR(CONCATENATE((INDEX($A$7:$A$38,SMALL(IF($AH$7:$AH$38&lt;&gt;"",IF($AE$7:$AE$38&lt;&gt;"",ROW($AE$7:$AE$38)-MIN(ROW($AE$7:$AE$38))+1,""),""),ROW()-ROW(A$41)+1))),),"")</f>
        <v>0</v>
      </c>
      <c r="AJ46">
        <f t="array" ref="AJ46">IFERROR(CONCATENATE((INDEX($AM$7:$AM$38,SMALL(IF($AM$7:$AM$38&lt;&gt;"",IF($AJ$7:$AJ$38&lt;&gt;"",ROW($AJ$7:$AJ$38)-MIN(ROW($AJ$7:$AJ$38))+1,""),""),ROW()-ROW(A$41)+1)))," "),"")</f>
        <v>0</v>
      </c>
      <c r="AK46">
        <f t="array" ref="AK46">IFERROR(CONCATENATE(TEXT(INDEX($AJ$7:$AJ$38,SMALL(IF($AM$7:$AM$38&lt;&gt;"",IF($AJ$7:$AJ$38&lt;&gt;"",ROW($AJ$7:$AJ$38)-MIN(ROW($AJ$7:$AJ$38))+1,""),""),ROW()-ROW(A$41)+1)),"##0")," "),"")</f>
        <v>0</v>
      </c>
      <c r="AL46">
        <f t="array" ref="AL46">IFERROR(CONCATENATE((INDEX($A$7:$A$38,SMALL(IF($AM$7:$AM$38&lt;&gt;"",IF($AJ$7:$AJ$38&lt;&gt;"",ROW($AJ$7:$AJ$38)-MIN(ROW($AJ$7:$AJ$38))+1,""),""),ROW()-ROW(A$41)+1))),),"")</f>
        <v>0</v>
      </c>
    </row>
    <row r="47" spans="1:38">
      <c r="K47">
        <f t="array" ref="K47">IFERROR(CONCATENATE(TEXT(INDEX($K$7:$K$38,SMALL(IF($N$7:$N$38&lt;&gt;"",IF($K$7:$K$38&lt;&gt;"",ROW($K$7:$K$38)-MIN(ROW($K$7:$K$38))+1,""),""),ROW()-ROW(A$41)+1)),"##0"),","),"")</f>
        <v>0</v>
      </c>
      <c r="L47">
        <f t="array" ref="L47">IFERROR(CONCATENATE((INDEX($N$7:$N$38,SMALL(IF($N$7:$N$38&lt;&gt;"",IF($K$7:$K$38&lt;&gt;"",ROW($K$7:$K$38)-MIN(ROW($K$7:$K$38))+1,""),""),ROW()-ROW(A$41)+1))),","),"")</f>
        <v>0</v>
      </c>
      <c r="M47">
        <f t="array" ref="M47">IFERROR(CONCATENATE((INDEX($A$7:$A$38,SMALL(IF($N$7:$N$38&lt;&gt;"",IF($K$7:$K$38&lt;&gt;"",ROW($K$7:$K$38)-MIN(ROW($K$7:$K$38))+1,""),""),ROW()-ROW(A$41)+1))),),"")</f>
        <v>0</v>
      </c>
      <c r="P47">
        <f t="array" ref="P47">IFERROR(CONCATENATE((INDEX($S$7:$S$38,SMALL(IF($S$7:$S$38&lt;&gt;"",IF($P$7:$P$38&lt;&gt;"",ROW($P$7:$P$38)-MIN(ROW($P$7:$P$38))+1,""),""),ROW()-ROW(A$41)+1)))," "),"")</f>
        <v>0</v>
      </c>
      <c r="Q47">
        <f t="array" ref="Q47">IFERROR(CONCATENATE(TEXT(INDEX($P$7:$P$38,SMALL(IF($S$7:$S$38&lt;&gt;"",IF($P$7:$P$38&lt;&gt;"",ROW($P$7:$P$38)-MIN(ROW($P$7:$P$38))+1,""),""),ROW()-ROW(A$41)+1)),"##0")," "),"")</f>
        <v>0</v>
      </c>
      <c r="R47">
        <f t="array" ref="R47">IFERROR(CONCATENATE((INDEX($A$7:$A$38,SMALL(IF($S$7:$S$38&lt;&gt;"",IF($P$7:$P$38&lt;&gt;"",ROW($P$7:$P$38)-MIN(ROW($P$7:$P$38))+1,""),""),ROW()-ROW(A$41)+1))),),"")</f>
        <v>0</v>
      </c>
      <c r="U47">
        <f t="array" ref="U47">IFERROR(CONCATENATE((INDEX($X$7:$X$38,SMALL(IF($X$7:$X$38&lt;&gt;"",IF($U$7:$U$38&lt;&gt;"",ROW($U$7:$U$38)-MIN(ROW($U$7:$U$38))+1,""),""),ROW()-ROW(A$41)+1)))," "),"")</f>
        <v>0</v>
      </c>
      <c r="V47">
        <f t="array" ref="V47">IFERROR(CONCATENATE(TEXT(INDEX($U$7:$U$38,SMALL(IF($X$7:$X$38&lt;&gt;"",IF($U$7:$U$38&lt;&gt;"",ROW($U$7:$U$38)-MIN(ROW($U$7:$U$38))+1,""),""),ROW()-ROW(A$41)+1)),"##0")," "),"")</f>
        <v>0</v>
      </c>
      <c r="W47">
        <f t="array" ref="W47">IFERROR(CONCATENATE((INDEX($A$7:$A$38,SMALL(IF($X$7:$X$38&lt;&gt;"",IF($U$7:$U$38&lt;&gt;"",ROW($U$7:$U$38)-MIN(ROW($U$7:$U$38))+1,""),""),ROW()-ROW(A$41)+1))),),"")</f>
        <v>0</v>
      </c>
      <c r="Z47">
        <f t="array" ref="Z47">IFERROR(CONCATENATE((INDEX($AC$7:$AC$38,SMALL(IF($AC$7:$AC$38&lt;&gt;"",IF($Z$7:$Z$38&lt;&gt;"",ROW($Z$7:$Z$38)-MIN(ROW($Z$7:$Z$38))+1,""),""),ROW()-ROW(A$41)+1))),","),"")</f>
        <v>0</v>
      </c>
      <c r="AA47">
        <f t="array" ref="AA47">IFERROR(CONCATENATE(TEXT(INDEX($Z$7:$Z$38,SMALL(IF($AC$7:$AC$38&lt;&gt;"",IF($Z$7:$Z$38&lt;&gt;"",ROW($Z$7:$Z$38)-MIN(ROW($Z$7:$Z$38))+1,""),""),ROW()-ROW(A$41)+1)),"##0"),","),"")</f>
        <v>0</v>
      </c>
      <c r="AB47">
        <f t="array" ref="AB47">IFERROR(CONCATENATE((INDEX($A$7:$A$38,SMALL(IF($AC$7:$AC$38&lt;&gt;"",IF($Z$7:$Z$38&lt;&gt;"",ROW($Z$7:$Z$38)-MIN(ROW($Z$7:$Z$38))+1,""),""),ROW()-ROW(A$41)+1))),),"")</f>
        <v>0</v>
      </c>
      <c r="AE47">
        <f t="array" ref="AE47">IFERROR(CONCATENATE((INDEX($AH$7:$AH$38,SMALL(IF($AH$7:$AH$38&lt;&gt;"",IF($AE$7:$AE$38&lt;&gt;"",ROW($AE$7:$AE$38)-MIN(ROW($AE$7:$AE$38))+1,""),""),ROW()-ROW(A$41)+1)))," "),"")</f>
        <v>0</v>
      </c>
      <c r="AF47">
        <f t="array" ref="AF47">IFERROR(CONCATENATE(TEXT(INDEX($AE$7:$AE$38,SMALL(IF($AH$7:$AH$38&lt;&gt;"",IF($AE$7:$AE$38&lt;&gt;"",ROW($AE$7:$AE$38)-MIN(ROW($AE$7:$AE$38))+1,""),""),ROW()-ROW(A$41)+1)),"##0")," "),"")</f>
        <v>0</v>
      </c>
      <c r="AG47">
        <f t="array" ref="AG47">IFERROR(CONCATENATE((INDEX($A$7:$A$38,SMALL(IF($AH$7:$AH$38&lt;&gt;"",IF($AE$7:$AE$38&lt;&gt;"",ROW($AE$7:$AE$38)-MIN(ROW($AE$7:$AE$38))+1,""),""),ROW()-ROW(A$41)+1))),),"")</f>
        <v>0</v>
      </c>
      <c r="AJ47">
        <f t="array" ref="AJ47">IFERROR(CONCATENATE((INDEX($AM$7:$AM$38,SMALL(IF($AM$7:$AM$38&lt;&gt;"",IF($AJ$7:$AJ$38&lt;&gt;"",ROW($AJ$7:$AJ$38)-MIN(ROW($AJ$7:$AJ$38))+1,""),""),ROW()-ROW(A$41)+1)))," "),"")</f>
        <v>0</v>
      </c>
      <c r="AK47">
        <f t="array" ref="AK47">IFERROR(CONCATENATE(TEXT(INDEX($AJ$7:$AJ$38,SMALL(IF($AM$7:$AM$38&lt;&gt;"",IF($AJ$7:$AJ$38&lt;&gt;"",ROW($AJ$7:$AJ$38)-MIN(ROW($AJ$7:$AJ$38))+1,""),""),ROW()-ROW(A$41)+1)),"##0")," "),"")</f>
        <v>0</v>
      </c>
      <c r="AL47">
        <f t="array" ref="AL47">IFERROR(CONCATENATE((INDEX($A$7:$A$38,SMALL(IF($AM$7:$AM$38&lt;&gt;"",IF($AJ$7:$AJ$38&lt;&gt;"",ROW($AJ$7:$AJ$38)-MIN(ROW($AJ$7:$AJ$38))+1,""),""),ROW()-ROW(A$41)+1))),),"")</f>
        <v>0</v>
      </c>
    </row>
    <row r="48" spans="1:38">
      <c r="K48">
        <f t="array" ref="K48">IFERROR(CONCATENATE(TEXT(INDEX($K$7:$K$38,SMALL(IF($N$7:$N$38&lt;&gt;"",IF($K$7:$K$38&lt;&gt;"",ROW($K$7:$K$38)-MIN(ROW($K$7:$K$38))+1,""),""),ROW()-ROW(A$41)+1)),"##0"),","),"")</f>
        <v>0</v>
      </c>
      <c r="L48">
        <f t="array" ref="L48">IFERROR(CONCATENATE((INDEX($N$7:$N$38,SMALL(IF($N$7:$N$38&lt;&gt;"",IF($K$7:$K$38&lt;&gt;"",ROW($K$7:$K$38)-MIN(ROW($K$7:$K$38))+1,""),""),ROW()-ROW(A$41)+1))),","),"")</f>
        <v>0</v>
      </c>
      <c r="M48">
        <f t="array" ref="M48">IFERROR(CONCATENATE((INDEX($A$7:$A$38,SMALL(IF($N$7:$N$38&lt;&gt;"",IF($K$7:$K$38&lt;&gt;"",ROW($K$7:$K$38)-MIN(ROW($K$7:$K$38))+1,""),""),ROW()-ROW(A$41)+1))),),"")</f>
        <v>0</v>
      </c>
      <c r="P48">
        <f t="array" ref="P48">IFERROR(CONCATENATE((INDEX($S$7:$S$38,SMALL(IF($S$7:$S$38&lt;&gt;"",IF($P$7:$P$38&lt;&gt;"",ROW($P$7:$P$38)-MIN(ROW($P$7:$P$38))+1,""),""),ROW()-ROW(A$41)+1)))," "),"")</f>
        <v>0</v>
      </c>
      <c r="Q48">
        <f t="array" ref="Q48">IFERROR(CONCATENATE(TEXT(INDEX($P$7:$P$38,SMALL(IF($S$7:$S$38&lt;&gt;"",IF($P$7:$P$38&lt;&gt;"",ROW($P$7:$P$38)-MIN(ROW($P$7:$P$38))+1,""),""),ROW()-ROW(A$41)+1)),"##0")," "),"")</f>
        <v>0</v>
      </c>
      <c r="R48">
        <f t="array" ref="R48">IFERROR(CONCATENATE((INDEX($A$7:$A$38,SMALL(IF($S$7:$S$38&lt;&gt;"",IF($P$7:$P$38&lt;&gt;"",ROW($P$7:$P$38)-MIN(ROW($P$7:$P$38))+1,""),""),ROW()-ROW(A$41)+1))),),"")</f>
        <v>0</v>
      </c>
      <c r="U48">
        <f t="array" ref="U48">IFERROR(CONCATENATE((INDEX($X$7:$X$38,SMALL(IF($X$7:$X$38&lt;&gt;"",IF($U$7:$U$38&lt;&gt;"",ROW($U$7:$U$38)-MIN(ROW($U$7:$U$38))+1,""),""),ROW()-ROW(A$41)+1)))," "),"")</f>
        <v>0</v>
      </c>
      <c r="V48">
        <f t="array" ref="V48">IFERROR(CONCATENATE(TEXT(INDEX($U$7:$U$38,SMALL(IF($X$7:$X$38&lt;&gt;"",IF($U$7:$U$38&lt;&gt;"",ROW($U$7:$U$38)-MIN(ROW($U$7:$U$38))+1,""),""),ROW()-ROW(A$41)+1)),"##0")," "),"")</f>
        <v>0</v>
      </c>
      <c r="W48">
        <f t="array" ref="W48">IFERROR(CONCATENATE((INDEX($A$7:$A$38,SMALL(IF($X$7:$X$38&lt;&gt;"",IF($U$7:$U$38&lt;&gt;"",ROW($U$7:$U$38)-MIN(ROW($U$7:$U$38))+1,""),""),ROW()-ROW(A$41)+1))),),"")</f>
        <v>0</v>
      </c>
      <c r="Z48">
        <f t="array" ref="Z48">IFERROR(CONCATENATE((INDEX($AC$7:$AC$38,SMALL(IF($AC$7:$AC$38&lt;&gt;"",IF($Z$7:$Z$38&lt;&gt;"",ROW($Z$7:$Z$38)-MIN(ROW($Z$7:$Z$38))+1,""),""),ROW()-ROW(A$41)+1))),","),"")</f>
        <v>0</v>
      </c>
      <c r="AA48">
        <f t="array" ref="AA48">IFERROR(CONCATENATE(TEXT(INDEX($Z$7:$Z$38,SMALL(IF($AC$7:$AC$38&lt;&gt;"",IF($Z$7:$Z$38&lt;&gt;"",ROW($Z$7:$Z$38)-MIN(ROW($Z$7:$Z$38))+1,""),""),ROW()-ROW(A$41)+1)),"##0"),","),"")</f>
        <v>0</v>
      </c>
      <c r="AB48">
        <f t="array" ref="AB48">IFERROR(CONCATENATE((INDEX($A$7:$A$38,SMALL(IF($AC$7:$AC$38&lt;&gt;"",IF($Z$7:$Z$38&lt;&gt;"",ROW($Z$7:$Z$38)-MIN(ROW($Z$7:$Z$38))+1,""),""),ROW()-ROW(A$41)+1))),),"")</f>
        <v>0</v>
      </c>
      <c r="AE48">
        <f t="array" ref="AE48">IFERROR(CONCATENATE((INDEX($AH$7:$AH$38,SMALL(IF($AH$7:$AH$38&lt;&gt;"",IF($AE$7:$AE$38&lt;&gt;"",ROW($AE$7:$AE$38)-MIN(ROW($AE$7:$AE$38))+1,""),""),ROW()-ROW(A$41)+1)))," "),"")</f>
        <v>0</v>
      </c>
      <c r="AF48">
        <f t="array" ref="AF48">IFERROR(CONCATENATE(TEXT(INDEX($AE$7:$AE$38,SMALL(IF($AH$7:$AH$38&lt;&gt;"",IF($AE$7:$AE$38&lt;&gt;"",ROW($AE$7:$AE$38)-MIN(ROW($AE$7:$AE$38))+1,""),""),ROW()-ROW(A$41)+1)),"##0")," "),"")</f>
        <v>0</v>
      </c>
      <c r="AG48">
        <f t="array" ref="AG48">IFERROR(CONCATENATE((INDEX($A$7:$A$38,SMALL(IF($AH$7:$AH$38&lt;&gt;"",IF($AE$7:$AE$38&lt;&gt;"",ROW($AE$7:$AE$38)-MIN(ROW($AE$7:$AE$38))+1,""),""),ROW()-ROW(A$41)+1))),),"")</f>
        <v>0</v>
      </c>
      <c r="AJ48">
        <f t="array" ref="AJ48">IFERROR(CONCATENATE((INDEX($AM$7:$AM$38,SMALL(IF($AM$7:$AM$38&lt;&gt;"",IF($AJ$7:$AJ$38&lt;&gt;"",ROW($AJ$7:$AJ$38)-MIN(ROW($AJ$7:$AJ$38))+1,""),""),ROW()-ROW(A$41)+1)))," "),"")</f>
        <v>0</v>
      </c>
      <c r="AK48">
        <f t="array" ref="AK48">IFERROR(CONCATENATE(TEXT(INDEX($AJ$7:$AJ$38,SMALL(IF($AM$7:$AM$38&lt;&gt;"",IF($AJ$7:$AJ$38&lt;&gt;"",ROW($AJ$7:$AJ$38)-MIN(ROW($AJ$7:$AJ$38))+1,""),""),ROW()-ROW(A$41)+1)),"##0")," "),"")</f>
        <v>0</v>
      </c>
      <c r="AL48">
        <f t="array" ref="AL48">IFERROR(CONCATENATE((INDEX($A$7:$A$38,SMALL(IF($AM$7:$AM$38&lt;&gt;"",IF($AJ$7:$AJ$38&lt;&gt;"",ROW($AJ$7:$AJ$38)-MIN(ROW($AJ$7:$AJ$38))+1,""),""),ROW()-ROW(A$41)+1))),),"")</f>
        <v>0</v>
      </c>
    </row>
    <row r="49" spans="11:38">
      <c r="K49">
        <f t="array" ref="K49">IFERROR(CONCATENATE(TEXT(INDEX($K$7:$K$38,SMALL(IF($N$7:$N$38&lt;&gt;"",IF($K$7:$K$38&lt;&gt;"",ROW($K$7:$K$38)-MIN(ROW($K$7:$K$38))+1,""),""),ROW()-ROW(A$41)+1)),"##0"),","),"")</f>
        <v>0</v>
      </c>
      <c r="L49">
        <f t="array" ref="L49">IFERROR(CONCATENATE((INDEX($N$7:$N$38,SMALL(IF($N$7:$N$38&lt;&gt;"",IF($K$7:$K$38&lt;&gt;"",ROW($K$7:$K$38)-MIN(ROW($K$7:$K$38))+1,""),""),ROW()-ROW(A$41)+1))),","),"")</f>
        <v>0</v>
      </c>
      <c r="M49">
        <f t="array" ref="M49">IFERROR(CONCATENATE((INDEX($A$7:$A$38,SMALL(IF($N$7:$N$38&lt;&gt;"",IF($K$7:$K$38&lt;&gt;"",ROW($K$7:$K$38)-MIN(ROW($K$7:$K$38))+1,""),""),ROW()-ROW(A$41)+1))),),"")</f>
        <v>0</v>
      </c>
      <c r="P49">
        <f t="array" ref="P49">IFERROR(CONCATENATE((INDEX($S$7:$S$38,SMALL(IF($S$7:$S$38&lt;&gt;"",IF($P$7:$P$38&lt;&gt;"",ROW($P$7:$P$38)-MIN(ROW($P$7:$P$38))+1,""),""),ROW()-ROW(A$41)+1)))," "),"")</f>
        <v>0</v>
      </c>
      <c r="Q49">
        <f t="array" ref="Q49">IFERROR(CONCATENATE(TEXT(INDEX($P$7:$P$38,SMALL(IF($S$7:$S$38&lt;&gt;"",IF($P$7:$P$38&lt;&gt;"",ROW($P$7:$P$38)-MIN(ROW($P$7:$P$38))+1,""),""),ROW()-ROW(A$41)+1)),"##0")," "),"")</f>
        <v>0</v>
      </c>
      <c r="R49">
        <f t="array" ref="R49">IFERROR(CONCATENATE((INDEX($A$7:$A$38,SMALL(IF($S$7:$S$38&lt;&gt;"",IF($P$7:$P$38&lt;&gt;"",ROW($P$7:$P$38)-MIN(ROW($P$7:$P$38))+1,""),""),ROW()-ROW(A$41)+1))),),"")</f>
        <v>0</v>
      </c>
      <c r="U49">
        <f t="array" ref="U49">IFERROR(CONCATENATE((INDEX($X$7:$X$38,SMALL(IF($X$7:$X$38&lt;&gt;"",IF($U$7:$U$38&lt;&gt;"",ROW($U$7:$U$38)-MIN(ROW($U$7:$U$38))+1,""),""),ROW()-ROW(A$41)+1)))," "),"")</f>
        <v>0</v>
      </c>
      <c r="V49">
        <f t="array" ref="V49">IFERROR(CONCATENATE(TEXT(INDEX($U$7:$U$38,SMALL(IF($X$7:$X$38&lt;&gt;"",IF($U$7:$U$38&lt;&gt;"",ROW($U$7:$U$38)-MIN(ROW($U$7:$U$38))+1,""),""),ROW()-ROW(A$41)+1)),"##0")," "),"")</f>
        <v>0</v>
      </c>
      <c r="W49">
        <f t="array" ref="W49">IFERROR(CONCATENATE((INDEX($A$7:$A$38,SMALL(IF($X$7:$X$38&lt;&gt;"",IF($U$7:$U$38&lt;&gt;"",ROW($U$7:$U$38)-MIN(ROW($U$7:$U$38))+1,""),""),ROW()-ROW(A$41)+1))),),"")</f>
        <v>0</v>
      </c>
      <c r="Z49">
        <f t="array" ref="Z49">IFERROR(CONCATENATE((INDEX($AC$7:$AC$38,SMALL(IF($AC$7:$AC$38&lt;&gt;"",IF($Z$7:$Z$38&lt;&gt;"",ROW($Z$7:$Z$38)-MIN(ROW($Z$7:$Z$38))+1,""),""),ROW()-ROW(A$41)+1))),","),"")</f>
        <v>0</v>
      </c>
      <c r="AA49">
        <f t="array" ref="AA49">IFERROR(CONCATENATE(TEXT(INDEX($Z$7:$Z$38,SMALL(IF($AC$7:$AC$38&lt;&gt;"",IF($Z$7:$Z$38&lt;&gt;"",ROW($Z$7:$Z$38)-MIN(ROW($Z$7:$Z$38))+1,""),""),ROW()-ROW(A$41)+1)),"##0"),","),"")</f>
        <v>0</v>
      </c>
      <c r="AB49">
        <f t="array" ref="AB49">IFERROR(CONCATENATE((INDEX($A$7:$A$38,SMALL(IF($AC$7:$AC$38&lt;&gt;"",IF($Z$7:$Z$38&lt;&gt;"",ROW($Z$7:$Z$38)-MIN(ROW($Z$7:$Z$38))+1,""),""),ROW()-ROW(A$41)+1))),),"")</f>
        <v>0</v>
      </c>
      <c r="AE49">
        <f t="array" ref="AE49">IFERROR(CONCATENATE((INDEX($AH$7:$AH$38,SMALL(IF($AH$7:$AH$38&lt;&gt;"",IF($AE$7:$AE$38&lt;&gt;"",ROW($AE$7:$AE$38)-MIN(ROW($AE$7:$AE$38))+1,""),""),ROW()-ROW(A$41)+1)))," "),"")</f>
        <v>0</v>
      </c>
      <c r="AF49">
        <f t="array" ref="AF49">IFERROR(CONCATENATE(TEXT(INDEX($AE$7:$AE$38,SMALL(IF($AH$7:$AH$38&lt;&gt;"",IF($AE$7:$AE$38&lt;&gt;"",ROW($AE$7:$AE$38)-MIN(ROW($AE$7:$AE$38))+1,""),""),ROW()-ROW(A$41)+1)),"##0")," "),"")</f>
        <v>0</v>
      </c>
      <c r="AG49">
        <f t="array" ref="AG49">IFERROR(CONCATENATE((INDEX($A$7:$A$38,SMALL(IF($AH$7:$AH$38&lt;&gt;"",IF($AE$7:$AE$38&lt;&gt;"",ROW($AE$7:$AE$38)-MIN(ROW($AE$7:$AE$38))+1,""),""),ROW()-ROW(A$41)+1))),),"")</f>
        <v>0</v>
      </c>
      <c r="AJ49">
        <f t="array" ref="AJ49">IFERROR(CONCATENATE((INDEX($AM$7:$AM$38,SMALL(IF($AM$7:$AM$38&lt;&gt;"",IF($AJ$7:$AJ$38&lt;&gt;"",ROW($AJ$7:$AJ$38)-MIN(ROW($AJ$7:$AJ$38))+1,""),""),ROW()-ROW(A$41)+1)))," "),"")</f>
        <v>0</v>
      </c>
      <c r="AK49">
        <f t="array" ref="AK49">IFERROR(CONCATENATE(TEXT(INDEX($AJ$7:$AJ$38,SMALL(IF($AM$7:$AM$38&lt;&gt;"",IF($AJ$7:$AJ$38&lt;&gt;"",ROW($AJ$7:$AJ$38)-MIN(ROW($AJ$7:$AJ$38))+1,""),""),ROW()-ROW(A$41)+1)),"##0")," "),"")</f>
        <v>0</v>
      </c>
      <c r="AL49">
        <f t="array" ref="AL49">IFERROR(CONCATENATE((INDEX($A$7:$A$38,SMALL(IF($AM$7:$AM$38&lt;&gt;"",IF($AJ$7:$AJ$38&lt;&gt;"",ROW($AJ$7:$AJ$38)-MIN(ROW($AJ$7:$AJ$38))+1,""),""),ROW()-ROW(A$41)+1))),),"")</f>
        <v>0</v>
      </c>
    </row>
    <row r="50" spans="11:38">
      <c r="K50">
        <f t="array" ref="K50">IFERROR(CONCATENATE(TEXT(INDEX($K$7:$K$38,SMALL(IF($N$7:$N$38&lt;&gt;"",IF($K$7:$K$38&lt;&gt;"",ROW($K$7:$K$38)-MIN(ROW($K$7:$K$38))+1,""),""),ROW()-ROW(A$41)+1)),"##0"),","),"")</f>
        <v>0</v>
      </c>
      <c r="L50">
        <f t="array" ref="L50">IFERROR(CONCATENATE((INDEX($N$7:$N$38,SMALL(IF($N$7:$N$38&lt;&gt;"",IF($K$7:$K$38&lt;&gt;"",ROW($K$7:$K$38)-MIN(ROW($K$7:$K$38))+1,""),""),ROW()-ROW(A$41)+1))),","),"")</f>
        <v>0</v>
      </c>
      <c r="M50">
        <f t="array" ref="M50">IFERROR(CONCATENATE((INDEX($A$7:$A$38,SMALL(IF($N$7:$N$38&lt;&gt;"",IF($K$7:$K$38&lt;&gt;"",ROW($K$7:$K$38)-MIN(ROW($K$7:$K$38))+1,""),""),ROW()-ROW(A$41)+1))),),"")</f>
        <v>0</v>
      </c>
      <c r="P50">
        <f t="array" ref="P50">IFERROR(CONCATENATE((INDEX($S$7:$S$38,SMALL(IF($S$7:$S$38&lt;&gt;"",IF($P$7:$P$38&lt;&gt;"",ROW($P$7:$P$38)-MIN(ROW($P$7:$P$38))+1,""),""),ROW()-ROW(A$41)+1)))," "),"")</f>
        <v>0</v>
      </c>
      <c r="Q50">
        <f t="array" ref="Q50">IFERROR(CONCATENATE(TEXT(INDEX($P$7:$P$38,SMALL(IF($S$7:$S$38&lt;&gt;"",IF($P$7:$P$38&lt;&gt;"",ROW($P$7:$P$38)-MIN(ROW($P$7:$P$38))+1,""),""),ROW()-ROW(A$41)+1)),"##0")," "),"")</f>
        <v>0</v>
      </c>
      <c r="R50">
        <f t="array" ref="R50">IFERROR(CONCATENATE((INDEX($A$7:$A$38,SMALL(IF($S$7:$S$38&lt;&gt;"",IF($P$7:$P$38&lt;&gt;"",ROW($P$7:$P$38)-MIN(ROW($P$7:$P$38))+1,""),""),ROW()-ROW(A$41)+1))),),"")</f>
        <v>0</v>
      </c>
      <c r="U50">
        <f t="array" ref="U50">IFERROR(CONCATENATE((INDEX($X$7:$X$38,SMALL(IF($X$7:$X$38&lt;&gt;"",IF($U$7:$U$38&lt;&gt;"",ROW($U$7:$U$38)-MIN(ROW($U$7:$U$38))+1,""),""),ROW()-ROW(A$41)+1)))," "),"")</f>
        <v>0</v>
      </c>
      <c r="V50">
        <f t="array" ref="V50">IFERROR(CONCATENATE(TEXT(INDEX($U$7:$U$38,SMALL(IF($X$7:$X$38&lt;&gt;"",IF($U$7:$U$38&lt;&gt;"",ROW($U$7:$U$38)-MIN(ROW($U$7:$U$38))+1,""),""),ROW()-ROW(A$41)+1)),"##0")," "),"")</f>
        <v>0</v>
      </c>
      <c r="W50">
        <f t="array" ref="W50">IFERROR(CONCATENATE((INDEX($A$7:$A$38,SMALL(IF($X$7:$X$38&lt;&gt;"",IF($U$7:$U$38&lt;&gt;"",ROW($U$7:$U$38)-MIN(ROW($U$7:$U$38))+1,""),""),ROW()-ROW(A$41)+1))),),"")</f>
        <v>0</v>
      </c>
      <c r="Z50">
        <f t="array" ref="Z50">IFERROR(CONCATENATE((INDEX($AC$7:$AC$38,SMALL(IF($AC$7:$AC$38&lt;&gt;"",IF($Z$7:$Z$38&lt;&gt;"",ROW($Z$7:$Z$38)-MIN(ROW($Z$7:$Z$38))+1,""),""),ROW()-ROW(A$41)+1))),","),"")</f>
        <v>0</v>
      </c>
      <c r="AA50">
        <f t="array" ref="AA50">IFERROR(CONCATENATE(TEXT(INDEX($Z$7:$Z$38,SMALL(IF($AC$7:$AC$38&lt;&gt;"",IF($Z$7:$Z$38&lt;&gt;"",ROW($Z$7:$Z$38)-MIN(ROW($Z$7:$Z$38))+1,""),""),ROW()-ROW(A$41)+1)),"##0"),","),"")</f>
        <v>0</v>
      </c>
      <c r="AB50">
        <f t="array" ref="AB50">IFERROR(CONCATENATE((INDEX($A$7:$A$38,SMALL(IF($AC$7:$AC$38&lt;&gt;"",IF($Z$7:$Z$38&lt;&gt;"",ROW($Z$7:$Z$38)-MIN(ROW($Z$7:$Z$38))+1,""),""),ROW()-ROW(A$41)+1))),),"")</f>
        <v>0</v>
      </c>
      <c r="AE50">
        <f t="array" ref="AE50">IFERROR(CONCATENATE((INDEX($AH$7:$AH$38,SMALL(IF($AH$7:$AH$38&lt;&gt;"",IF($AE$7:$AE$38&lt;&gt;"",ROW($AE$7:$AE$38)-MIN(ROW($AE$7:$AE$38))+1,""),""),ROW()-ROW(A$41)+1)))," "),"")</f>
        <v>0</v>
      </c>
      <c r="AF50">
        <f t="array" ref="AF50">IFERROR(CONCATENATE(TEXT(INDEX($AE$7:$AE$38,SMALL(IF($AH$7:$AH$38&lt;&gt;"",IF($AE$7:$AE$38&lt;&gt;"",ROW($AE$7:$AE$38)-MIN(ROW($AE$7:$AE$38))+1,""),""),ROW()-ROW(A$41)+1)),"##0")," "),"")</f>
        <v>0</v>
      </c>
      <c r="AG50">
        <f t="array" ref="AG50">IFERROR(CONCATENATE((INDEX($A$7:$A$38,SMALL(IF($AH$7:$AH$38&lt;&gt;"",IF($AE$7:$AE$38&lt;&gt;"",ROW($AE$7:$AE$38)-MIN(ROW($AE$7:$AE$38))+1,""),""),ROW()-ROW(A$41)+1))),),"")</f>
        <v>0</v>
      </c>
      <c r="AJ50">
        <f t="array" ref="AJ50">IFERROR(CONCATENATE((INDEX($AM$7:$AM$38,SMALL(IF($AM$7:$AM$38&lt;&gt;"",IF($AJ$7:$AJ$38&lt;&gt;"",ROW($AJ$7:$AJ$38)-MIN(ROW($AJ$7:$AJ$38))+1,""),""),ROW()-ROW(A$41)+1)))," "),"")</f>
        <v>0</v>
      </c>
      <c r="AK50">
        <f t="array" ref="AK50">IFERROR(CONCATENATE(TEXT(INDEX($AJ$7:$AJ$38,SMALL(IF($AM$7:$AM$38&lt;&gt;"",IF($AJ$7:$AJ$38&lt;&gt;"",ROW($AJ$7:$AJ$38)-MIN(ROW($AJ$7:$AJ$38))+1,""),""),ROW()-ROW(A$41)+1)),"##0")," "),"")</f>
        <v>0</v>
      </c>
      <c r="AL50">
        <f t="array" ref="AL50">IFERROR(CONCATENATE((INDEX($A$7:$A$38,SMALL(IF($AM$7:$AM$38&lt;&gt;"",IF($AJ$7:$AJ$38&lt;&gt;"",ROW($AJ$7:$AJ$38)-MIN(ROW($AJ$7:$AJ$38))+1,""),""),ROW()-ROW(A$41)+1))),),"")</f>
        <v>0</v>
      </c>
    </row>
    <row r="51" spans="11:38">
      <c r="K51">
        <f t="array" ref="K51">IFERROR(CONCATENATE(TEXT(INDEX($K$7:$K$38,SMALL(IF($N$7:$N$38&lt;&gt;"",IF($K$7:$K$38&lt;&gt;"",ROW($K$7:$K$38)-MIN(ROW($K$7:$K$38))+1,""),""),ROW()-ROW(A$41)+1)),"##0"),","),"")</f>
        <v>0</v>
      </c>
      <c r="L51">
        <f t="array" ref="L51">IFERROR(CONCATENATE((INDEX($N$7:$N$38,SMALL(IF($N$7:$N$38&lt;&gt;"",IF($K$7:$K$38&lt;&gt;"",ROW($K$7:$K$38)-MIN(ROW($K$7:$K$38))+1,""),""),ROW()-ROW(A$41)+1))),","),"")</f>
        <v>0</v>
      </c>
      <c r="M51">
        <f t="array" ref="M51">IFERROR(CONCATENATE((INDEX($A$7:$A$38,SMALL(IF($N$7:$N$38&lt;&gt;"",IF($K$7:$K$38&lt;&gt;"",ROW($K$7:$K$38)-MIN(ROW($K$7:$K$38))+1,""),""),ROW()-ROW(A$41)+1))),),"")</f>
        <v>0</v>
      </c>
      <c r="P51">
        <f t="array" ref="P51">IFERROR(CONCATENATE((INDEX($S$7:$S$38,SMALL(IF($S$7:$S$38&lt;&gt;"",IF($P$7:$P$38&lt;&gt;"",ROW($P$7:$P$38)-MIN(ROW($P$7:$P$38))+1,""),""),ROW()-ROW(A$41)+1)))," "),"")</f>
        <v>0</v>
      </c>
      <c r="Q51">
        <f t="array" ref="Q51">IFERROR(CONCATENATE(TEXT(INDEX($P$7:$P$38,SMALL(IF($S$7:$S$38&lt;&gt;"",IF($P$7:$P$38&lt;&gt;"",ROW($P$7:$P$38)-MIN(ROW($P$7:$P$38))+1,""),""),ROW()-ROW(A$41)+1)),"##0")," "),"")</f>
        <v>0</v>
      </c>
      <c r="R51">
        <f t="array" ref="R51">IFERROR(CONCATENATE((INDEX($A$7:$A$38,SMALL(IF($S$7:$S$38&lt;&gt;"",IF($P$7:$P$38&lt;&gt;"",ROW($P$7:$P$38)-MIN(ROW($P$7:$P$38))+1,""),""),ROW()-ROW(A$41)+1))),),"")</f>
        <v>0</v>
      </c>
      <c r="U51">
        <f t="array" ref="U51">IFERROR(CONCATENATE((INDEX($X$7:$X$38,SMALL(IF($X$7:$X$38&lt;&gt;"",IF($U$7:$U$38&lt;&gt;"",ROW($U$7:$U$38)-MIN(ROW($U$7:$U$38))+1,""),""),ROW()-ROW(A$41)+1)))," "),"")</f>
        <v>0</v>
      </c>
      <c r="V51">
        <f t="array" ref="V51">IFERROR(CONCATENATE(TEXT(INDEX($U$7:$U$38,SMALL(IF($X$7:$X$38&lt;&gt;"",IF($U$7:$U$38&lt;&gt;"",ROW($U$7:$U$38)-MIN(ROW($U$7:$U$38))+1,""),""),ROW()-ROW(A$41)+1)),"##0")," "),"")</f>
        <v>0</v>
      </c>
      <c r="W51">
        <f t="array" ref="W51">IFERROR(CONCATENATE((INDEX($A$7:$A$38,SMALL(IF($X$7:$X$38&lt;&gt;"",IF($U$7:$U$38&lt;&gt;"",ROW($U$7:$U$38)-MIN(ROW($U$7:$U$38))+1,""),""),ROW()-ROW(A$41)+1))),),"")</f>
        <v>0</v>
      </c>
      <c r="Z51">
        <f t="array" ref="Z51">IFERROR(CONCATENATE((INDEX($AC$7:$AC$38,SMALL(IF($AC$7:$AC$38&lt;&gt;"",IF($Z$7:$Z$38&lt;&gt;"",ROW($Z$7:$Z$38)-MIN(ROW($Z$7:$Z$38))+1,""),""),ROW()-ROW(A$41)+1))),","),"")</f>
        <v>0</v>
      </c>
      <c r="AA51">
        <f t="array" ref="AA51">IFERROR(CONCATENATE(TEXT(INDEX($Z$7:$Z$38,SMALL(IF($AC$7:$AC$38&lt;&gt;"",IF($Z$7:$Z$38&lt;&gt;"",ROW($Z$7:$Z$38)-MIN(ROW($Z$7:$Z$38))+1,""),""),ROW()-ROW(A$41)+1)),"##0"),","),"")</f>
        <v>0</v>
      </c>
      <c r="AB51">
        <f t="array" ref="AB51">IFERROR(CONCATENATE((INDEX($A$7:$A$38,SMALL(IF($AC$7:$AC$38&lt;&gt;"",IF($Z$7:$Z$38&lt;&gt;"",ROW($Z$7:$Z$38)-MIN(ROW($Z$7:$Z$38))+1,""),""),ROW()-ROW(A$41)+1))),),"")</f>
        <v>0</v>
      </c>
      <c r="AE51">
        <f t="array" ref="AE51">IFERROR(CONCATENATE((INDEX($AH$7:$AH$38,SMALL(IF($AH$7:$AH$38&lt;&gt;"",IF($AE$7:$AE$38&lt;&gt;"",ROW($AE$7:$AE$38)-MIN(ROW($AE$7:$AE$38))+1,""),""),ROW()-ROW(A$41)+1)))," "),"")</f>
        <v>0</v>
      </c>
      <c r="AF51">
        <f t="array" ref="AF51">IFERROR(CONCATENATE(TEXT(INDEX($AE$7:$AE$38,SMALL(IF($AH$7:$AH$38&lt;&gt;"",IF($AE$7:$AE$38&lt;&gt;"",ROW($AE$7:$AE$38)-MIN(ROW($AE$7:$AE$38))+1,""),""),ROW()-ROW(A$41)+1)),"##0")," "),"")</f>
        <v>0</v>
      </c>
      <c r="AG51">
        <f t="array" ref="AG51">IFERROR(CONCATENATE((INDEX($A$7:$A$38,SMALL(IF($AH$7:$AH$38&lt;&gt;"",IF($AE$7:$AE$38&lt;&gt;"",ROW($AE$7:$AE$38)-MIN(ROW($AE$7:$AE$38))+1,""),""),ROW()-ROW(A$41)+1))),),"")</f>
        <v>0</v>
      </c>
      <c r="AJ51">
        <f t="array" ref="AJ51">IFERROR(CONCATENATE((INDEX($AM$7:$AM$38,SMALL(IF($AM$7:$AM$38&lt;&gt;"",IF($AJ$7:$AJ$38&lt;&gt;"",ROW($AJ$7:$AJ$38)-MIN(ROW($AJ$7:$AJ$38))+1,""),""),ROW()-ROW(A$41)+1)))," "),"")</f>
        <v>0</v>
      </c>
      <c r="AK51">
        <f t="array" ref="AK51">IFERROR(CONCATENATE(TEXT(INDEX($AJ$7:$AJ$38,SMALL(IF($AM$7:$AM$38&lt;&gt;"",IF($AJ$7:$AJ$38&lt;&gt;"",ROW($AJ$7:$AJ$38)-MIN(ROW($AJ$7:$AJ$38))+1,""),""),ROW()-ROW(A$41)+1)),"##0")," "),"")</f>
        <v>0</v>
      </c>
      <c r="AL51">
        <f t="array" ref="AL51">IFERROR(CONCATENATE((INDEX($A$7:$A$38,SMALL(IF($AM$7:$AM$38&lt;&gt;"",IF($AJ$7:$AJ$38&lt;&gt;"",ROW($AJ$7:$AJ$38)-MIN(ROW($AJ$7:$AJ$38))+1,""),""),ROW()-ROW(A$41)+1))),),"")</f>
        <v>0</v>
      </c>
    </row>
    <row r="52" spans="11:38">
      <c r="K52">
        <f t="array" ref="K52">IFERROR(CONCATENATE(TEXT(INDEX($K$7:$K$38,SMALL(IF($N$7:$N$38&lt;&gt;"",IF($K$7:$K$38&lt;&gt;"",ROW($K$7:$K$38)-MIN(ROW($K$7:$K$38))+1,""),""),ROW()-ROW(A$41)+1)),"##0"),","),"")</f>
        <v>0</v>
      </c>
      <c r="L52">
        <f t="array" ref="L52">IFERROR(CONCATENATE((INDEX($N$7:$N$38,SMALL(IF($N$7:$N$38&lt;&gt;"",IF($K$7:$K$38&lt;&gt;"",ROW($K$7:$K$38)-MIN(ROW($K$7:$K$38))+1,""),""),ROW()-ROW(A$41)+1))),","),"")</f>
        <v>0</v>
      </c>
      <c r="M52">
        <f t="array" ref="M52">IFERROR(CONCATENATE((INDEX($A$7:$A$38,SMALL(IF($N$7:$N$38&lt;&gt;"",IF($K$7:$K$38&lt;&gt;"",ROW($K$7:$K$38)-MIN(ROW($K$7:$K$38))+1,""),""),ROW()-ROW(A$41)+1))),),"")</f>
        <v>0</v>
      </c>
      <c r="P52">
        <f t="array" ref="P52">IFERROR(CONCATENATE((INDEX($S$7:$S$38,SMALL(IF($S$7:$S$38&lt;&gt;"",IF($P$7:$P$38&lt;&gt;"",ROW($P$7:$P$38)-MIN(ROW($P$7:$P$38))+1,""),""),ROW()-ROW(A$41)+1)))," "),"")</f>
        <v>0</v>
      </c>
      <c r="Q52">
        <f t="array" ref="Q52">IFERROR(CONCATENATE(TEXT(INDEX($P$7:$P$38,SMALL(IF($S$7:$S$38&lt;&gt;"",IF($P$7:$P$38&lt;&gt;"",ROW($P$7:$P$38)-MIN(ROW($P$7:$P$38))+1,""),""),ROW()-ROW(A$41)+1)),"##0")," "),"")</f>
        <v>0</v>
      </c>
      <c r="R52">
        <f t="array" ref="R52">IFERROR(CONCATENATE((INDEX($A$7:$A$38,SMALL(IF($S$7:$S$38&lt;&gt;"",IF($P$7:$P$38&lt;&gt;"",ROW($P$7:$P$38)-MIN(ROW($P$7:$P$38))+1,""),""),ROW()-ROW(A$41)+1))),),"")</f>
        <v>0</v>
      </c>
      <c r="U52">
        <f t="array" ref="U52">IFERROR(CONCATENATE((INDEX($X$7:$X$38,SMALL(IF($X$7:$X$38&lt;&gt;"",IF($U$7:$U$38&lt;&gt;"",ROW($U$7:$U$38)-MIN(ROW($U$7:$U$38))+1,""),""),ROW()-ROW(A$41)+1)))," "),"")</f>
        <v>0</v>
      </c>
      <c r="V52">
        <f t="array" ref="V52">IFERROR(CONCATENATE(TEXT(INDEX($U$7:$U$38,SMALL(IF($X$7:$X$38&lt;&gt;"",IF($U$7:$U$38&lt;&gt;"",ROW($U$7:$U$38)-MIN(ROW($U$7:$U$38))+1,""),""),ROW()-ROW(A$41)+1)),"##0")," "),"")</f>
        <v>0</v>
      </c>
      <c r="W52">
        <f t="array" ref="W52">IFERROR(CONCATENATE((INDEX($A$7:$A$38,SMALL(IF($X$7:$X$38&lt;&gt;"",IF($U$7:$U$38&lt;&gt;"",ROW($U$7:$U$38)-MIN(ROW($U$7:$U$38))+1,""),""),ROW()-ROW(A$41)+1))),),"")</f>
        <v>0</v>
      </c>
      <c r="Z52">
        <f t="array" ref="Z52">IFERROR(CONCATENATE((INDEX($AC$7:$AC$38,SMALL(IF($AC$7:$AC$38&lt;&gt;"",IF($Z$7:$Z$38&lt;&gt;"",ROW($Z$7:$Z$38)-MIN(ROW($Z$7:$Z$38))+1,""),""),ROW()-ROW(A$41)+1))),","),"")</f>
        <v>0</v>
      </c>
      <c r="AA52">
        <f t="array" ref="AA52">IFERROR(CONCATENATE(TEXT(INDEX($Z$7:$Z$38,SMALL(IF($AC$7:$AC$38&lt;&gt;"",IF($Z$7:$Z$38&lt;&gt;"",ROW($Z$7:$Z$38)-MIN(ROW($Z$7:$Z$38))+1,""),""),ROW()-ROW(A$41)+1)),"##0"),","),"")</f>
        <v>0</v>
      </c>
      <c r="AB52">
        <f t="array" ref="AB52">IFERROR(CONCATENATE((INDEX($A$7:$A$38,SMALL(IF($AC$7:$AC$38&lt;&gt;"",IF($Z$7:$Z$38&lt;&gt;"",ROW($Z$7:$Z$38)-MIN(ROW($Z$7:$Z$38))+1,""),""),ROW()-ROW(A$41)+1))),),"")</f>
        <v>0</v>
      </c>
      <c r="AE52">
        <f t="array" ref="AE52">IFERROR(CONCATENATE((INDEX($AH$7:$AH$38,SMALL(IF($AH$7:$AH$38&lt;&gt;"",IF($AE$7:$AE$38&lt;&gt;"",ROW($AE$7:$AE$38)-MIN(ROW($AE$7:$AE$38))+1,""),""),ROW()-ROW(A$41)+1)))," "),"")</f>
        <v>0</v>
      </c>
      <c r="AF52">
        <f t="array" ref="AF52">IFERROR(CONCATENATE(TEXT(INDEX($AE$7:$AE$38,SMALL(IF($AH$7:$AH$38&lt;&gt;"",IF($AE$7:$AE$38&lt;&gt;"",ROW($AE$7:$AE$38)-MIN(ROW($AE$7:$AE$38))+1,""),""),ROW()-ROW(A$41)+1)),"##0")," "),"")</f>
        <v>0</v>
      </c>
      <c r="AG52">
        <f t="array" ref="AG52">IFERROR(CONCATENATE((INDEX($A$7:$A$38,SMALL(IF($AH$7:$AH$38&lt;&gt;"",IF($AE$7:$AE$38&lt;&gt;"",ROW($AE$7:$AE$38)-MIN(ROW($AE$7:$AE$38))+1,""),""),ROW()-ROW(A$41)+1))),),"")</f>
        <v>0</v>
      </c>
      <c r="AJ52">
        <f t="array" ref="AJ52">IFERROR(CONCATENATE((INDEX($AM$7:$AM$38,SMALL(IF($AM$7:$AM$38&lt;&gt;"",IF($AJ$7:$AJ$38&lt;&gt;"",ROW($AJ$7:$AJ$38)-MIN(ROW($AJ$7:$AJ$38))+1,""),""),ROW()-ROW(A$41)+1)))," "),"")</f>
        <v>0</v>
      </c>
      <c r="AK52">
        <f t="array" ref="AK52">IFERROR(CONCATENATE(TEXT(INDEX($AJ$7:$AJ$38,SMALL(IF($AM$7:$AM$38&lt;&gt;"",IF($AJ$7:$AJ$38&lt;&gt;"",ROW($AJ$7:$AJ$38)-MIN(ROW($AJ$7:$AJ$38))+1,""),""),ROW()-ROW(A$41)+1)),"##0")," "),"")</f>
        <v>0</v>
      </c>
      <c r="AL52">
        <f t="array" ref="AL52">IFERROR(CONCATENATE((INDEX($A$7:$A$38,SMALL(IF($AM$7:$AM$38&lt;&gt;"",IF($AJ$7:$AJ$38&lt;&gt;"",ROW($AJ$7:$AJ$38)-MIN(ROW($AJ$7:$AJ$38))+1,""),""),ROW()-ROW(A$41)+1))),),"")</f>
        <v>0</v>
      </c>
    </row>
    <row r="53" spans="11:38">
      <c r="K53">
        <f t="array" ref="K53">IFERROR(CONCATENATE(TEXT(INDEX($K$7:$K$38,SMALL(IF($N$7:$N$38&lt;&gt;"",IF($K$7:$K$38&lt;&gt;"",ROW($K$7:$K$38)-MIN(ROW($K$7:$K$38))+1,""),""),ROW()-ROW(A$41)+1)),"##0"),","),"")</f>
        <v>0</v>
      </c>
      <c r="L53">
        <f t="array" ref="L53">IFERROR(CONCATENATE((INDEX($N$7:$N$38,SMALL(IF($N$7:$N$38&lt;&gt;"",IF($K$7:$K$38&lt;&gt;"",ROW($K$7:$K$38)-MIN(ROW($K$7:$K$38))+1,""),""),ROW()-ROW(A$41)+1))),","),"")</f>
        <v>0</v>
      </c>
      <c r="M53">
        <f t="array" ref="M53">IFERROR(CONCATENATE((INDEX($A$7:$A$38,SMALL(IF($N$7:$N$38&lt;&gt;"",IF($K$7:$K$38&lt;&gt;"",ROW($K$7:$K$38)-MIN(ROW($K$7:$K$38))+1,""),""),ROW()-ROW(A$41)+1))),),"")</f>
        <v>0</v>
      </c>
      <c r="P53">
        <f t="array" ref="P53">IFERROR(CONCATENATE((INDEX($S$7:$S$38,SMALL(IF($S$7:$S$38&lt;&gt;"",IF($P$7:$P$38&lt;&gt;"",ROW($P$7:$P$38)-MIN(ROW($P$7:$P$38))+1,""),""),ROW()-ROW(A$41)+1)))," "),"")</f>
        <v>0</v>
      </c>
      <c r="Q53">
        <f t="array" ref="Q53">IFERROR(CONCATENATE(TEXT(INDEX($P$7:$P$38,SMALL(IF($S$7:$S$38&lt;&gt;"",IF($P$7:$P$38&lt;&gt;"",ROW($P$7:$P$38)-MIN(ROW($P$7:$P$38))+1,""),""),ROW()-ROW(A$41)+1)),"##0")," "),"")</f>
        <v>0</v>
      </c>
      <c r="R53">
        <f t="array" ref="R53">IFERROR(CONCATENATE((INDEX($A$7:$A$38,SMALL(IF($S$7:$S$38&lt;&gt;"",IF($P$7:$P$38&lt;&gt;"",ROW($P$7:$P$38)-MIN(ROW($P$7:$P$38))+1,""),""),ROW()-ROW(A$41)+1))),),"")</f>
        <v>0</v>
      </c>
      <c r="U53">
        <f t="array" ref="U53">IFERROR(CONCATENATE((INDEX($X$7:$X$38,SMALL(IF($X$7:$X$38&lt;&gt;"",IF($U$7:$U$38&lt;&gt;"",ROW($U$7:$U$38)-MIN(ROW($U$7:$U$38))+1,""),""),ROW()-ROW(A$41)+1)))," "),"")</f>
        <v>0</v>
      </c>
      <c r="V53">
        <f t="array" ref="V53">IFERROR(CONCATENATE(TEXT(INDEX($U$7:$U$38,SMALL(IF($X$7:$X$38&lt;&gt;"",IF($U$7:$U$38&lt;&gt;"",ROW($U$7:$U$38)-MIN(ROW($U$7:$U$38))+1,""),""),ROW()-ROW(A$41)+1)),"##0")," "),"")</f>
        <v>0</v>
      </c>
      <c r="W53">
        <f t="array" ref="W53">IFERROR(CONCATENATE((INDEX($A$7:$A$38,SMALL(IF($X$7:$X$38&lt;&gt;"",IF($U$7:$U$38&lt;&gt;"",ROW($U$7:$U$38)-MIN(ROW($U$7:$U$38))+1,""),""),ROW()-ROW(A$41)+1))),),"")</f>
        <v>0</v>
      </c>
      <c r="Z53">
        <f t="array" ref="Z53">IFERROR(CONCATENATE((INDEX($AC$7:$AC$38,SMALL(IF($AC$7:$AC$38&lt;&gt;"",IF($Z$7:$Z$38&lt;&gt;"",ROW($Z$7:$Z$38)-MIN(ROW($Z$7:$Z$38))+1,""),""),ROW()-ROW(A$41)+1))),","),"")</f>
        <v>0</v>
      </c>
      <c r="AA53">
        <f t="array" ref="AA53">IFERROR(CONCATENATE(TEXT(INDEX($Z$7:$Z$38,SMALL(IF($AC$7:$AC$38&lt;&gt;"",IF($Z$7:$Z$38&lt;&gt;"",ROW($Z$7:$Z$38)-MIN(ROW($Z$7:$Z$38))+1,""),""),ROW()-ROW(A$41)+1)),"##0"),","),"")</f>
        <v>0</v>
      </c>
      <c r="AB53">
        <f t="array" ref="AB53">IFERROR(CONCATENATE((INDEX($A$7:$A$38,SMALL(IF($AC$7:$AC$38&lt;&gt;"",IF($Z$7:$Z$38&lt;&gt;"",ROW($Z$7:$Z$38)-MIN(ROW($Z$7:$Z$38))+1,""),""),ROW()-ROW(A$41)+1))),),"")</f>
        <v>0</v>
      </c>
      <c r="AE53">
        <f t="array" ref="AE53">IFERROR(CONCATENATE((INDEX($AH$7:$AH$38,SMALL(IF($AH$7:$AH$38&lt;&gt;"",IF($AE$7:$AE$38&lt;&gt;"",ROW($AE$7:$AE$38)-MIN(ROW($AE$7:$AE$38))+1,""),""),ROW()-ROW(A$41)+1)))," "),"")</f>
        <v>0</v>
      </c>
      <c r="AF53">
        <f t="array" ref="AF53">IFERROR(CONCATENATE(TEXT(INDEX($AE$7:$AE$38,SMALL(IF($AH$7:$AH$38&lt;&gt;"",IF($AE$7:$AE$38&lt;&gt;"",ROW($AE$7:$AE$38)-MIN(ROW($AE$7:$AE$38))+1,""),""),ROW()-ROW(A$41)+1)),"##0")," "),"")</f>
        <v>0</v>
      </c>
      <c r="AG53">
        <f t="array" ref="AG53">IFERROR(CONCATENATE((INDEX($A$7:$A$38,SMALL(IF($AH$7:$AH$38&lt;&gt;"",IF($AE$7:$AE$38&lt;&gt;"",ROW($AE$7:$AE$38)-MIN(ROW($AE$7:$AE$38))+1,""),""),ROW()-ROW(A$41)+1))),),"")</f>
        <v>0</v>
      </c>
      <c r="AJ53">
        <f t="array" ref="AJ53">IFERROR(CONCATENATE((INDEX($AM$7:$AM$38,SMALL(IF($AM$7:$AM$38&lt;&gt;"",IF($AJ$7:$AJ$38&lt;&gt;"",ROW($AJ$7:$AJ$38)-MIN(ROW($AJ$7:$AJ$38))+1,""),""),ROW()-ROW(A$41)+1)))," "),"")</f>
        <v>0</v>
      </c>
      <c r="AK53">
        <f t="array" ref="AK53">IFERROR(CONCATENATE(TEXT(INDEX($AJ$7:$AJ$38,SMALL(IF($AM$7:$AM$38&lt;&gt;"",IF($AJ$7:$AJ$38&lt;&gt;"",ROW($AJ$7:$AJ$38)-MIN(ROW($AJ$7:$AJ$38))+1,""),""),ROW()-ROW(A$41)+1)),"##0")," "),"")</f>
        <v>0</v>
      </c>
      <c r="AL53">
        <f t="array" ref="AL53">IFERROR(CONCATENATE((INDEX($A$7:$A$38,SMALL(IF($AM$7:$AM$38&lt;&gt;"",IF($AJ$7:$AJ$38&lt;&gt;"",ROW($AJ$7:$AJ$38)-MIN(ROW($AJ$7:$AJ$38))+1,""),""),ROW()-ROW(A$41)+1))),),"")</f>
        <v>0</v>
      </c>
    </row>
    <row r="54" spans="11:38">
      <c r="K54">
        <f t="array" ref="K54">IFERROR(CONCATENATE(TEXT(INDEX($K$7:$K$38,SMALL(IF($N$7:$N$38&lt;&gt;"",IF($K$7:$K$38&lt;&gt;"",ROW($K$7:$K$38)-MIN(ROW($K$7:$K$38))+1,""),""),ROW()-ROW(A$41)+1)),"##0"),","),"")</f>
        <v>0</v>
      </c>
      <c r="L54">
        <f t="array" ref="L54">IFERROR(CONCATENATE((INDEX($N$7:$N$38,SMALL(IF($N$7:$N$38&lt;&gt;"",IF($K$7:$K$38&lt;&gt;"",ROW($K$7:$K$38)-MIN(ROW($K$7:$K$38))+1,""),""),ROW()-ROW(A$41)+1))),","),"")</f>
        <v>0</v>
      </c>
      <c r="M54">
        <f t="array" ref="M54">IFERROR(CONCATENATE((INDEX($A$7:$A$38,SMALL(IF($N$7:$N$38&lt;&gt;"",IF($K$7:$K$38&lt;&gt;"",ROW($K$7:$K$38)-MIN(ROW($K$7:$K$38))+1,""),""),ROW()-ROW(A$41)+1))),),"")</f>
        <v>0</v>
      </c>
      <c r="P54">
        <f t="array" ref="P54">IFERROR(CONCATENATE((INDEX($S$7:$S$38,SMALL(IF($S$7:$S$38&lt;&gt;"",IF($P$7:$P$38&lt;&gt;"",ROW($P$7:$P$38)-MIN(ROW($P$7:$P$38))+1,""),""),ROW()-ROW(A$41)+1)))," "),"")</f>
        <v>0</v>
      </c>
      <c r="Q54">
        <f t="array" ref="Q54">IFERROR(CONCATENATE(TEXT(INDEX($P$7:$P$38,SMALL(IF($S$7:$S$38&lt;&gt;"",IF($P$7:$P$38&lt;&gt;"",ROW($P$7:$P$38)-MIN(ROW($P$7:$P$38))+1,""),""),ROW()-ROW(A$41)+1)),"##0")," "),"")</f>
        <v>0</v>
      </c>
      <c r="R54">
        <f t="array" ref="R54">IFERROR(CONCATENATE((INDEX($A$7:$A$38,SMALL(IF($S$7:$S$38&lt;&gt;"",IF($P$7:$P$38&lt;&gt;"",ROW($P$7:$P$38)-MIN(ROW($P$7:$P$38))+1,""),""),ROW()-ROW(A$41)+1))),),"")</f>
        <v>0</v>
      </c>
      <c r="U54">
        <f t="array" ref="U54">IFERROR(CONCATENATE((INDEX($X$7:$X$38,SMALL(IF($X$7:$X$38&lt;&gt;"",IF($U$7:$U$38&lt;&gt;"",ROW($U$7:$U$38)-MIN(ROW($U$7:$U$38))+1,""),""),ROW()-ROW(A$41)+1)))," "),"")</f>
        <v>0</v>
      </c>
      <c r="V54">
        <f t="array" ref="V54">IFERROR(CONCATENATE(TEXT(INDEX($U$7:$U$38,SMALL(IF($X$7:$X$38&lt;&gt;"",IF($U$7:$U$38&lt;&gt;"",ROW($U$7:$U$38)-MIN(ROW($U$7:$U$38))+1,""),""),ROW()-ROW(A$41)+1)),"##0")," "),"")</f>
        <v>0</v>
      </c>
      <c r="W54">
        <f t="array" ref="W54">IFERROR(CONCATENATE((INDEX($A$7:$A$38,SMALL(IF($X$7:$X$38&lt;&gt;"",IF($U$7:$U$38&lt;&gt;"",ROW($U$7:$U$38)-MIN(ROW($U$7:$U$38))+1,""),""),ROW()-ROW(A$41)+1))),),"")</f>
        <v>0</v>
      </c>
      <c r="Z54">
        <f t="array" ref="Z54">IFERROR(CONCATENATE((INDEX($AC$7:$AC$38,SMALL(IF($AC$7:$AC$38&lt;&gt;"",IF($Z$7:$Z$38&lt;&gt;"",ROW($Z$7:$Z$38)-MIN(ROW($Z$7:$Z$38))+1,""),""),ROW()-ROW(A$41)+1))),","),"")</f>
        <v>0</v>
      </c>
      <c r="AA54">
        <f t="array" ref="AA54">IFERROR(CONCATENATE(TEXT(INDEX($Z$7:$Z$38,SMALL(IF($AC$7:$AC$38&lt;&gt;"",IF($Z$7:$Z$38&lt;&gt;"",ROW($Z$7:$Z$38)-MIN(ROW($Z$7:$Z$38))+1,""),""),ROW()-ROW(A$41)+1)),"##0"),","),"")</f>
        <v>0</v>
      </c>
      <c r="AB54">
        <f t="array" ref="AB54">IFERROR(CONCATENATE((INDEX($A$7:$A$38,SMALL(IF($AC$7:$AC$38&lt;&gt;"",IF($Z$7:$Z$38&lt;&gt;"",ROW($Z$7:$Z$38)-MIN(ROW($Z$7:$Z$38))+1,""),""),ROW()-ROW(A$41)+1))),),"")</f>
        <v>0</v>
      </c>
      <c r="AE54">
        <f t="array" ref="AE54">IFERROR(CONCATENATE((INDEX($AH$7:$AH$38,SMALL(IF($AH$7:$AH$38&lt;&gt;"",IF($AE$7:$AE$38&lt;&gt;"",ROW($AE$7:$AE$38)-MIN(ROW($AE$7:$AE$38))+1,""),""),ROW()-ROW(A$41)+1)))," "),"")</f>
        <v>0</v>
      </c>
      <c r="AF54">
        <f t="array" ref="AF54">IFERROR(CONCATENATE(TEXT(INDEX($AE$7:$AE$38,SMALL(IF($AH$7:$AH$38&lt;&gt;"",IF($AE$7:$AE$38&lt;&gt;"",ROW($AE$7:$AE$38)-MIN(ROW($AE$7:$AE$38))+1,""),""),ROW()-ROW(A$41)+1)),"##0")," "),"")</f>
        <v>0</v>
      </c>
      <c r="AG54">
        <f t="array" ref="AG54">IFERROR(CONCATENATE((INDEX($A$7:$A$38,SMALL(IF($AH$7:$AH$38&lt;&gt;"",IF($AE$7:$AE$38&lt;&gt;"",ROW($AE$7:$AE$38)-MIN(ROW($AE$7:$AE$38))+1,""),""),ROW()-ROW(A$41)+1))),),"")</f>
        <v>0</v>
      </c>
      <c r="AJ54">
        <f t="array" ref="AJ54">IFERROR(CONCATENATE((INDEX($AM$7:$AM$38,SMALL(IF($AM$7:$AM$38&lt;&gt;"",IF($AJ$7:$AJ$38&lt;&gt;"",ROW($AJ$7:$AJ$38)-MIN(ROW($AJ$7:$AJ$38))+1,""),""),ROW()-ROW(A$41)+1)))," "),"")</f>
        <v>0</v>
      </c>
      <c r="AK54">
        <f t="array" ref="AK54">IFERROR(CONCATENATE(TEXT(INDEX($AJ$7:$AJ$38,SMALL(IF($AM$7:$AM$38&lt;&gt;"",IF($AJ$7:$AJ$38&lt;&gt;"",ROW($AJ$7:$AJ$38)-MIN(ROW($AJ$7:$AJ$38))+1,""),""),ROW()-ROW(A$41)+1)),"##0")," "),"")</f>
        <v>0</v>
      </c>
      <c r="AL54">
        <f t="array" ref="AL54">IFERROR(CONCATENATE((INDEX($A$7:$A$38,SMALL(IF($AM$7:$AM$38&lt;&gt;"",IF($AJ$7:$AJ$38&lt;&gt;"",ROW($AJ$7:$AJ$38)-MIN(ROW($AJ$7:$AJ$38))+1,""),""),ROW()-ROW(A$41)+1))),),"")</f>
        <v>0</v>
      </c>
    </row>
    <row r="55" spans="11:38">
      <c r="K55">
        <f t="array" ref="K55">IFERROR(CONCATENATE(TEXT(INDEX($K$7:$K$38,SMALL(IF($N$7:$N$38&lt;&gt;"",IF($K$7:$K$38&lt;&gt;"",ROW($K$7:$K$38)-MIN(ROW($K$7:$K$38))+1,""),""),ROW()-ROW(A$41)+1)),"##0"),","),"")</f>
        <v>0</v>
      </c>
      <c r="L55">
        <f t="array" ref="L55">IFERROR(CONCATENATE((INDEX($N$7:$N$38,SMALL(IF($N$7:$N$38&lt;&gt;"",IF($K$7:$K$38&lt;&gt;"",ROW($K$7:$K$38)-MIN(ROW($K$7:$K$38))+1,""),""),ROW()-ROW(A$41)+1))),","),"")</f>
        <v>0</v>
      </c>
      <c r="M55">
        <f t="array" ref="M55">IFERROR(CONCATENATE((INDEX($A$7:$A$38,SMALL(IF($N$7:$N$38&lt;&gt;"",IF($K$7:$K$38&lt;&gt;"",ROW($K$7:$K$38)-MIN(ROW($K$7:$K$38))+1,""),""),ROW()-ROW(A$41)+1))),),"")</f>
        <v>0</v>
      </c>
      <c r="P55">
        <f t="array" ref="P55">IFERROR(CONCATENATE((INDEX($S$7:$S$38,SMALL(IF($S$7:$S$38&lt;&gt;"",IF($P$7:$P$38&lt;&gt;"",ROW($P$7:$P$38)-MIN(ROW($P$7:$P$38))+1,""),""),ROW()-ROW(A$41)+1)))," "),"")</f>
        <v>0</v>
      </c>
      <c r="Q55">
        <f t="array" ref="Q55">IFERROR(CONCATENATE(TEXT(INDEX($P$7:$P$38,SMALL(IF($S$7:$S$38&lt;&gt;"",IF($P$7:$P$38&lt;&gt;"",ROW($P$7:$P$38)-MIN(ROW($P$7:$P$38))+1,""),""),ROW()-ROW(A$41)+1)),"##0")," "),"")</f>
        <v>0</v>
      </c>
      <c r="R55">
        <f t="array" ref="R55">IFERROR(CONCATENATE((INDEX($A$7:$A$38,SMALL(IF($S$7:$S$38&lt;&gt;"",IF($P$7:$P$38&lt;&gt;"",ROW($P$7:$P$38)-MIN(ROW($P$7:$P$38))+1,""),""),ROW()-ROW(A$41)+1))),),"")</f>
        <v>0</v>
      </c>
      <c r="U55">
        <f t="array" ref="U55">IFERROR(CONCATENATE((INDEX($X$7:$X$38,SMALL(IF($X$7:$X$38&lt;&gt;"",IF($U$7:$U$38&lt;&gt;"",ROW($U$7:$U$38)-MIN(ROW($U$7:$U$38))+1,""),""),ROW()-ROW(A$41)+1)))," "),"")</f>
        <v>0</v>
      </c>
      <c r="V55">
        <f t="array" ref="V55">IFERROR(CONCATENATE(TEXT(INDEX($U$7:$U$38,SMALL(IF($X$7:$X$38&lt;&gt;"",IF($U$7:$U$38&lt;&gt;"",ROW($U$7:$U$38)-MIN(ROW($U$7:$U$38))+1,""),""),ROW()-ROW(A$41)+1)),"##0")," "),"")</f>
        <v>0</v>
      </c>
      <c r="W55">
        <f t="array" ref="W55">IFERROR(CONCATENATE((INDEX($A$7:$A$38,SMALL(IF($X$7:$X$38&lt;&gt;"",IF($U$7:$U$38&lt;&gt;"",ROW($U$7:$U$38)-MIN(ROW($U$7:$U$38))+1,""),""),ROW()-ROW(A$41)+1))),),"")</f>
        <v>0</v>
      </c>
      <c r="Z55">
        <f t="array" ref="Z55">IFERROR(CONCATENATE((INDEX($AC$7:$AC$38,SMALL(IF($AC$7:$AC$38&lt;&gt;"",IF($Z$7:$Z$38&lt;&gt;"",ROW($Z$7:$Z$38)-MIN(ROW($Z$7:$Z$38))+1,""),""),ROW()-ROW(A$41)+1))),","),"")</f>
        <v>0</v>
      </c>
      <c r="AA55">
        <f t="array" ref="AA55">IFERROR(CONCATENATE(TEXT(INDEX($Z$7:$Z$38,SMALL(IF($AC$7:$AC$38&lt;&gt;"",IF($Z$7:$Z$38&lt;&gt;"",ROW($Z$7:$Z$38)-MIN(ROW($Z$7:$Z$38))+1,""),""),ROW()-ROW(A$41)+1)),"##0"),","),"")</f>
        <v>0</v>
      </c>
      <c r="AB55">
        <f t="array" ref="AB55">IFERROR(CONCATENATE((INDEX($A$7:$A$38,SMALL(IF($AC$7:$AC$38&lt;&gt;"",IF($Z$7:$Z$38&lt;&gt;"",ROW($Z$7:$Z$38)-MIN(ROW($Z$7:$Z$38))+1,""),""),ROW()-ROW(A$41)+1))),),"")</f>
        <v>0</v>
      </c>
      <c r="AE55">
        <f t="array" ref="AE55">IFERROR(CONCATENATE((INDEX($AH$7:$AH$38,SMALL(IF($AH$7:$AH$38&lt;&gt;"",IF($AE$7:$AE$38&lt;&gt;"",ROW($AE$7:$AE$38)-MIN(ROW($AE$7:$AE$38))+1,""),""),ROW()-ROW(A$41)+1)))," "),"")</f>
        <v>0</v>
      </c>
      <c r="AF55">
        <f t="array" ref="AF55">IFERROR(CONCATENATE(TEXT(INDEX($AE$7:$AE$38,SMALL(IF($AH$7:$AH$38&lt;&gt;"",IF($AE$7:$AE$38&lt;&gt;"",ROW($AE$7:$AE$38)-MIN(ROW($AE$7:$AE$38))+1,""),""),ROW()-ROW(A$41)+1)),"##0")," "),"")</f>
        <v>0</v>
      </c>
      <c r="AG55">
        <f t="array" ref="AG55">IFERROR(CONCATENATE((INDEX($A$7:$A$38,SMALL(IF($AH$7:$AH$38&lt;&gt;"",IF($AE$7:$AE$38&lt;&gt;"",ROW($AE$7:$AE$38)-MIN(ROW($AE$7:$AE$38))+1,""),""),ROW()-ROW(A$41)+1))),),"")</f>
        <v>0</v>
      </c>
      <c r="AJ55">
        <f t="array" ref="AJ55">IFERROR(CONCATENATE((INDEX($AM$7:$AM$38,SMALL(IF($AM$7:$AM$38&lt;&gt;"",IF($AJ$7:$AJ$38&lt;&gt;"",ROW($AJ$7:$AJ$38)-MIN(ROW($AJ$7:$AJ$38))+1,""),""),ROW()-ROW(A$41)+1)))," "),"")</f>
        <v>0</v>
      </c>
      <c r="AK55">
        <f t="array" ref="AK55">IFERROR(CONCATENATE(TEXT(INDEX($AJ$7:$AJ$38,SMALL(IF($AM$7:$AM$38&lt;&gt;"",IF($AJ$7:$AJ$38&lt;&gt;"",ROW($AJ$7:$AJ$38)-MIN(ROW($AJ$7:$AJ$38))+1,""),""),ROW()-ROW(A$41)+1)),"##0")," "),"")</f>
        <v>0</v>
      </c>
      <c r="AL55">
        <f t="array" ref="AL55">IFERROR(CONCATENATE((INDEX($A$7:$A$38,SMALL(IF($AM$7:$AM$38&lt;&gt;"",IF($AJ$7:$AJ$38&lt;&gt;"",ROW($AJ$7:$AJ$38)-MIN(ROW($AJ$7:$AJ$38))+1,""),""),ROW()-ROW(A$41)+1))),),"")</f>
        <v>0</v>
      </c>
    </row>
    <row r="56" spans="11:38">
      <c r="K56">
        <f t="array" ref="K56">IFERROR(CONCATENATE(TEXT(INDEX($K$7:$K$38,SMALL(IF($N$7:$N$38&lt;&gt;"",IF($K$7:$K$38&lt;&gt;"",ROW($K$7:$K$38)-MIN(ROW($K$7:$K$38))+1,""),""),ROW()-ROW(A$41)+1)),"##0"),","),"")</f>
        <v>0</v>
      </c>
      <c r="L56">
        <f t="array" ref="L56">IFERROR(CONCATENATE((INDEX($N$7:$N$38,SMALL(IF($N$7:$N$38&lt;&gt;"",IF($K$7:$K$38&lt;&gt;"",ROW($K$7:$K$38)-MIN(ROW($K$7:$K$38))+1,""),""),ROW()-ROW(A$41)+1))),","),"")</f>
        <v>0</v>
      </c>
      <c r="M56">
        <f t="array" ref="M56">IFERROR(CONCATENATE((INDEX($A$7:$A$38,SMALL(IF($N$7:$N$38&lt;&gt;"",IF($K$7:$K$38&lt;&gt;"",ROW($K$7:$K$38)-MIN(ROW($K$7:$K$38))+1,""),""),ROW()-ROW(A$41)+1))),),"")</f>
        <v>0</v>
      </c>
      <c r="P56">
        <f t="array" ref="P56">IFERROR(CONCATENATE((INDEX($S$7:$S$38,SMALL(IF($S$7:$S$38&lt;&gt;"",IF($P$7:$P$38&lt;&gt;"",ROW($P$7:$P$38)-MIN(ROW($P$7:$P$38))+1,""),""),ROW()-ROW(A$41)+1)))," "),"")</f>
        <v>0</v>
      </c>
      <c r="Q56">
        <f t="array" ref="Q56">IFERROR(CONCATENATE(TEXT(INDEX($P$7:$P$38,SMALL(IF($S$7:$S$38&lt;&gt;"",IF($P$7:$P$38&lt;&gt;"",ROW($P$7:$P$38)-MIN(ROW($P$7:$P$38))+1,""),""),ROW()-ROW(A$41)+1)),"##0")," "),"")</f>
        <v>0</v>
      </c>
      <c r="R56">
        <f t="array" ref="R56">IFERROR(CONCATENATE((INDEX($A$7:$A$38,SMALL(IF($S$7:$S$38&lt;&gt;"",IF($P$7:$P$38&lt;&gt;"",ROW($P$7:$P$38)-MIN(ROW($P$7:$P$38))+1,""),""),ROW()-ROW(A$41)+1))),),"")</f>
        <v>0</v>
      </c>
      <c r="U56">
        <f t="array" ref="U56">IFERROR(CONCATENATE((INDEX($X$7:$X$38,SMALL(IF($X$7:$X$38&lt;&gt;"",IF($U$7:$U$38&lt;&gt;"",ROW($U$7:$U$38)-MIN(ROW($U$7:$U$38))+1,""),""),ROW()-ROW(A$41)+1)))," "),"")</f>
        <v>0</v>
      </c>
      <c r="V56">
        <f t="array" ref="V56">IFERROR(CONCATENATE(TEXT(INDEX($U$7:$U$38,SMALL(IF($X$7:$X$38&lt;&gt;"",IF($U$7:$U$38&lt;&gt;"",ROW($U$7:$U$38)-MIN(ROW($U$7:$U$38))+1,""),""),ROW()-ROW(A$41)+1)),"##0")," "),"")</f>
        <v>0</v>
      </c>
      <c r="W56">
        <f t="array" ref="W56">IFERROR(CONCATENATE((INDEX($A$7:$A$38,SMALL(IF($X$7:$X$38&lt;&gt;"",IF($U$7:$U$38&lt;&gt;"",ROW($U$7:$U$38)-MIN(ROW($U$7:$U$38))+1,""),""),ROW()-ROW(A$41)+1))),),"")</f>
        <v>0</v>
      </c>
      <c r="Z56">
        <f t="array" ref="Z56">IFERROR(CONCATENATE((INDEX($AC$7:$AC$38,SMALL(IF($AC$7:$AC$38&lt;&gt;"",IF($Z$7:$Z$38&lt;&gt;"",ROW($Z$7:$Z$38)-MIN(ROW($Z$7:$Z$38))+1,""),""),ROW()-ROW(A$41)+1))),","),"")</f>
        <v>0</v>
      </c>
      <c r="AA56">
        <f t="array" ref="AA56">IFERROR(CONCATENATE(TEXT(INDEX($Z$7:$Z$38,SMALL(IF($AC$7:$AC$38&lt;&gt;"",IF($Z$7:$Z$38&lt;&gt;"",ROW($Z$7:$Z$38)-MIN(ROW($Z$7:$Z$38))+1,""),""),ROW()-ROW(A$41)+1)),"##0"),","),"")</f>
        <v>0</v>
      </c>
      <c r="AB56">
        <f t="array" ref="AB56">IFERROR(CONCATENATE((INDEX($A$7:$A$38,SMALL(IF($AC$7:$AC$38&lt;&gt;"",IF($Z$7:$Z$38&lt;&gt;"",ROW($Z$7:$Z$38)-MIN(ROW($Z$7:$Z$38))+1,""),""),ROW()-ROW(A$41)+1))),),"")</f>
        <v>0</v>
      </c>
      <c r="AE56">
        <f t="array" ref="AE56">IFERROR(CONCATENATE((INDEX($AH$7:$AH$38,SMALL(IF($AH$7:$AH$38&lt;&gt;"",IF($AE$7:$AE$38&lt;&gt;"",ROW($AE$7:$AE$38)-MIN(ROW($AE$7:$AE$38))+1,""),""),ROW()-ROW(A$41)+1)))," "),"")</f>
        <v>0</v>
      </c>
      <c r="AF56">
        <f t="array" ref="AF56">IFERROR(CONCATENATE(TEXT(INDEX($AE$7:$AE$38,SMALL(IF($AH$7:$AH$38&lt;&gt;"",IF($AE$7:$AE$38&lt;&gt;"",ROW($AE$7:$AE$38)-MIN(ROW($AE$7:$AE$38))+1,""),""),ROW()-ROW(A$41)+1)),"##0")," "),"")</f>
        <v>0</v>
      </c>
      <c r="AG56">
        <f t="array" ref="AG56">IFERROR(CONCATENATE((INDEX($A$7:$A$38,SMALL(IF($AH$7:$AH$38&lt;&gt;"",IF($AE$7:$AE$38&lt;&gt;"",ROW($AE$7:$AE$38)-MIN(ROW($AE$7:$AE$38))+1,""),""),ROW()-ROW(A$41)+1))),),"")</f>
        <v>0</v>
      </c>
      <c r="AJ56">
        <f t="array" ref="AJ56">IFERROR(CONCATENATE((INDEX($AM$7:$AM$38,SMALL(IF($AM$7:$AM$38&lt;&gt;"",IF($AJ$7:$AJ$38&lt;&gt;"",ROW($AJ$7:$AJ$38)-MIN(ROW($AJ$7:$AJ$38))+1,""),""),ROW()-ROW(A$41)+1)))," "),"")</f>
        <v>0</v>
      </c>
      <c r="AK56">
        <f t="array" ref="AK56">IFERROR(CONCATENATE(TEXT(INDEX($AJ$7:$AJ$38,SMALL(IF($AM$7:$AM$38&lt;&gt;"",IF($AJ$7:$AJ$38&lt;&gt;"",ROW($AJ$7:$AJ$38)-MIN(ROW($AJ$7:$AJ$38))+1,""),""),ROW()-ROW(A$41)+1)),"##0")," "),"")</f>
        <v>0</v>
      </c>
      <c r="AL56">
        <f t="array" ref="AL56">IFERROR(CONCATENATE((INDEX($A$7:$A$38,SMALL(IF($AM$7:$AM$38&lt;&gt;"",IF($AJ$7:$AJ$38&lt;&gt;"",ROW($AJ$7:$AJ$38)-MIN(ROW($AJ$7:$AJ$38))+1,""),""),ROW()-ROW(A$41)+1))),),"")</f>
        <v>0</v>
      </c>
    </row>
    <row r="57" spans="11:38">
      <c r="K57">
        <f t="array" ref="K57">IFERROR(CONCATENATE(TEXT(INDEX($K$7:$K$38,SMALL(IF($N$7:$N$38&lt;&gt;"",IF($K$7:$K$38&lt;&gt;"",ROW($K$7:$K$38)-MIN(ROW($K$7:$K$38))+1,""),""),ROW()-ROW(A$41)+1)),"##0"),","),"")</f>
        <v>0</v>
      </c>
      <c r="L57">
        <f t="array" ref="L57">IFERROR(CONCATENATE((INDEX($N$7:$N$38,SMALL(IF($N$7:$N$38&lt;&gt;"",IF($K$7:$K$38&lt;&gt;"",ROW($K$7:$K$38)-MIN(ROW($K$7:$K$38))+1,""),""),ROW()-ROW(A$41)+1))),","),"")</f>
        <v>0</v>
      </c>
      <c r="M57">
        <f t="array" ref="M57">IFERROR(CONCATENATE((INDEX($A$7:$A$38,SMALL(IF($N$7:$N$38&lt;&gt;"",IF($K$7:$K$38&lt;&gt;"",ROW($K$7:$K$38)-MIN(ROW($K$7:$K$38))+1,""),""),ROW()-ROW(A$41)+1))),),"")</f>
        <v>0</v>
      </c>
      <c r="P57">
        <f t="array" ref="P57">IFERROR(CONCATENATE((INDEX($S$7:$S$38,SMALL(IF($S$7:$S$38&lt;&gt;"",IF($P$7:$P$38&lt;&gt;"",ROW($P$7:$P$38)-MIN(ROW($P$7:$P$38))+1,""),""),ROW()-ROW(A$41)+1)))," "),"")</f>
        <v>0</v>
      </c>
      <c r="Q57">
        <f t="array" ref="Q57">IFERROR(CONCATENATE(TEXT(INDEX($P$7:$P$38,SMALL(IF($S$7:$S$38&lt;&gt;"",IF($P$7:$P$38&lt;&gt;"",ROW($P$7:$P$38)-MIN(ROW($P$7:$P$38))+1,""),""),ROW()-ROW(A$41)+1)),"##0")," "),"")</f>
        <v>0</v>
      </c>
      <c r="R57">
        <f t="array" ref="R57">IFERROR(CONCATENATE((INDEX($A$7:$A$38,SMALL(IF($S$7:$S$38&lt;&gt;"",IF($P$7:$P$38&lt;&gt;"",ROW($P$7:$P$38)-MIN(ROW($P$7:$P$38))+1,""),""),ROW()-ROW(A$41)+1))),),"")</f>
        <v>0</v>
      </c>
      <c r="U57">
        <f t="array" ref="U57">IFERROR(CONCATENATE((INDEX($X$7:$X$38,SMALL(IF($X$7:$X$38&lt;&gt;"",IF($U$7:$U$38&lt;&gt;"",ROW($U$7:$U$38)-MIN(ROW($U$7:$U$38))+1,""),""),ROW()-ROW(A$41)+1)))," "),"")</f>
        <v>0</v>
      </c>
      <c r="V57">
        <f t="array" ref="V57">IFERROR(CONCATENATE(TEXT(INDEX($U$7:$U$38,SMALL(IF($X$7:$X$38&lt;&gt;"",IF($U$7:$U$38&lt;&gt;"",ROW($U$7:$U$38)-MIN(ROW($U$7:$U$38))+1,""),""),ROW()-ROW(A$41)+1)),"##0")," "),"")</f>
        <v>0</v>
      </c>
      <c r="W57">
        <f t="array" ref="W57">IFERROR(CONCATENATE((INDEX($A$7:$A$38,SMALL(IF($X$7:$X$38&lt;&gt;"",IF($U$7:$U$38&lt;&gt;"",ROW($U$7:$U$38)-MIN(ROW($U$7:$U$38))+1,""),""),ROW()-ROW(A$41)+1))),),"")</f>
        <v>0</v>
      </c>
      <c r="Z57">
        <f t="array" ref="Z57">IFERROR(CONCATENATE((INDEX($AC$7:$AC$38,SMALL(IF($AC$7:$AC$38&lt;&gt;"",IF($Z$7:$Z$38&lt;&gt;"",ROW($Z$7:$Z$38)-MIN(ROW($Z$7:$Z$38))+1,""),""),ROW()-ROW(A$41)+1))),","),"")</f>
        <v>0</v>
      </c>
      <c r="AA57">
        <f t="array" ref="AA57">IFERROR(CONCATENATE(TEXT(INDEX($Z$7:$Z$38,SMALL(IF($AC$7:$AC$38&lt;&gt;"",IF($Z$7:$Z$38&lt;&gt;"",ROW($Z$7:$Z$38)-MIN(ROW($Z$7:$Z$38))+1,""),""),ROW()-ROW(A$41)+1)),"##0"),","),"")</f>
        <v>0</v>
      </c>
      <c r="AB57">
        <f t="array" ref="AB57">IFERROR(CONCATENATE((INDEX($A$7:$A$38,SMALL(IF($AC$7:$AC$38&lt;&gt;"",IF($Z$7:$Z$38&lt;&gt;"",ROW($Z$7:$Z$38)-MIN(ROW($Z$7:$Z$38))+1,""),""),ROW()-ROW(A$41)+1))),),"")</f>
        <v>0</v>
      </c>
      <c r="AE57">
        <f t="array" ref="AE57">IFERROR(CONCATENATE((INDEX($AH$7:$AH$38,SMALL(IF($AH$7:$AH$38&lt;&gt;"",IF($AE$7:$AE$38&lt;&gt;"",ROW($AE$7:$AE$38)-MIN(ROW($AE$7:$AE$38))+1,""),""),ROW()-ROW(A$41)+1)))," "),"")</f>
        <v>0</v>
      </c>
      <c r="AF57">
        <f t="array" ref="AF57">IFERROR(CONCATENATE(TEXT(INDEX($AE$7:$AE$38,SMALL(IF($AH$7:$AH$38&lt;&gt;"",IF($AE$7:$AE$38&lt;&gt;"",ROW($AE$7:$AE$38)-MIN(ROW($AE$7:$AE$38))+1,""),""),ROW()-ROW(A$41)+1)),"##0")," "),"")</f>
        <v>0</v>
      </c>
      <c r="AG57">
        <f t="array" ref="AG57">IFERROR(CONCATENATE((INDEX($A$7:$A$38,SMALL(IF($AH$7:$AH$38&lt;&gt;"",IF($AE$7:$AE$38&lt;&gt;"",ROW($AE$7:$AE$38)-MIN(ROW($AE$7:$AE$38))+1,""),""),ROW()-ROW(A$41)+1))),),"")</f>
        <v>0</v>
      </c>
      <c r="AJ57">
        <f t="array" ref="AJ57">IFERROR(CONCATENATE((INDEX($AM$7:$AM$38,SMALL(IF($AM$7:$AM$38&lt;&gt;"",IF($AJ$7:$AJ$38&lt;&gt;"",ROW($AJ$7:$AJ$38)-MIN(ROW($AJ$7:$AJ$38))+1,""),""),ROW()-ROW(A$41)+1)))," "),"")</f>
        <v>0</v>
      </c>
      <c r="AK57">
        <f t="array" ref="AK57">IFERROR(CONCATENATE(TEXT(INDEX($AJ$7:$AJ$38,SMALL(IF($AM$7:$AM$38&lt;&gt;"",IF($AJ$7:$AJ$38&lt;&gt;"",ROW($AJ$7:$AJ$38)-MIN(ROW($AJ$7:$AJ$38))+1,""),""),ROW()-ROW(A$41)+1)),"##0")," "),"")</f>
        <v>0</v>
      </c>
      <c r="AL57">
        <f t="array" ref="AL57">IFERROR(CONCATENATE((INDEX($A$7:$A$38,SMALL(IF($AM$7:$AM$38&lt;&gt;"",IF($AJ$7:$AJ$38&lt;&gt;"",ROW($AJ$7:$AJ$38)-MIN(ROW($AJ$7:$AJ$38))+1,""),""),ROW()-ROW(A$41)+1))),),"")</f>
        <v>0</v>
      </c>
    </row>
    <row r="58" spans="11:38">
      <c r="K58">
        <f t="array" ref="K58">IFERROR(CONCATENATE(TEXT(INDEX($K$7:$K$38,SMALL(IF($N$7:$N$38&lt;&gt;"",IF($K$7:$K$38&lt;&gt;"",ROW($K$7:$K$38)-MIN(ROW($K$7:$K$38))+1,""),""),ROW()-ROW(A$41)+1)),"##0"),","),"")</f>
        <v>0</v>
      </c>
      <c r="L58">
        <f t="array" ref="L58">IFERROR(CONCATENATE((INDEX($N$7:$N$38,SMALL(IF($N$7:$N$38&lt;&gt;"",IF($K$7:$K$38&lt;&gt;"",ROW($K$7:$K$38)-MIN(ROW($K$7:$K$38))+1,""),""),ROW()-ROW(A$41)+1))),","),"")</f>
        <v>0</v>
      </c>
      <c r="M58">
        <f t="array" ref="M58">IFERROR(CONCATENATE((INDEX($A$7:$A$38,SMALL(IF($N$7:$N$38&lt;&gt;"",IF($K$7:$K$38&lt;&gt;"",ROW($K$7:$K$38)-MIN(ROW($K$7:$K$38))+1,""),""),ROW()-ROW(A$41)+1))),),"")</f>
        <v>0</v>
      </c>
      <c r="P58">
        <f t="array" ref="P58">IFERROR(CONCATENATE((INDEX($S$7:$S$38,SMALL(IF($S$7:$S$38&lt;&gt;"",IF($P$7:$P$38&lt;&gt;"",ROW($P$7:$P$38)-MIN(ROW($P$7:$P$38))+1,""),""),ROW()-ROW(A$41)+1)))," "),"")</f>
        <v>0</v>
      </c>
      <c r="Q58">
        <f t="array" ref="Q58">IFERROR(CONCATENATE(TEXT(INDEX($P$7:$P$38,SMALL(IF($S$7:$S$38&lt;&gt;"",IF($P$7:$P$38&lt;&gt;"",ROW($P$7:$P$38)-MIN(ROW($P$7:$P$38))+1,""),""),ROW()-ROW(A$41)+1)),"##0")," "),"")</f>
        <v>0</v>
      </c>
      <c r="R58">
        <f t="array" ref="R58">IFERROR(CONCATENATE((INDEX($A$7:$A$38,SMALL(IF($S$7:$S$38&lt;&gt;"",IF($P$7:$P$38&lt;&gt;"",ROW($P$7:$P$38)-MIN(ROW($P$7:$P$38))+1,""),""),ROW()-ROW(A$41)+1))),),"")</f>
        <v>0</v>
      </c>
      <c r="U58">
        <f t="array" ref="U58">IFERROR(CONCATENATE((INDEX($X$7:$X$38,SMALL(IF($X$7:$X$38&lt;&gt;"",IF($U$7:$U$38&lt;&gt;"",ROW($U$7:$U$38)-MIN(ROW($U$7:$U$38))+1,""),""),ROW()-ROW(A$41)+1)))," "),"")</f>
        <v>0</v>
      </c>
      <c r="V58">
        <f t="array" ref="V58">IFERROR(CONCATENATE(TEXT(INDEX($U$7:$U$38,SMALL(IF($X$7:$X$38&lt;&gt;"",IF($U$7:$U$38&lt;&gt;"",ROW($U$7:$U$38)-MIN(ROW($U$7:$U$38))+1,""),""),ROW()-ROW(A$41)+1)),"##0")," "),"")</f>
        <v>0</v>
      </c>
      <c r="W58">
        <f t="array" ref="W58">IFERROR(CONCATENATE((INDEX($A$7:$A$38,SMALL(IF($X$7:$X$38&lt;&gt;"",IF($U$7:$U$38&lt;&gt;"",ROW($U$7:$U$38)-MIN(ROW($U$7:$U$38))+1,""),""),ROW()-ROW(A$41)+1))),),"")</f>
        <v>0</v>
      </c>
      <c r="Z58">
        <f t="array" ref="Z58">IFERROR(CONCATENATE((INDEX($AC$7:$AC$38,SMALL(IF($AC$7:$AC$38&lt;&gt;"",IF($Z$7:$Z$38&lt;&gt;"",ROW($Z$7:$Z$38)-MIN(ROW($Z$7:$Z$38))+1,""),""),ROW()-ROW(A$41)+1))),","),"")</f>
        <v>0</v>
      </c>
      <c r="AA58">
        <f t="array" ref="AA58">IFERROR(CONCATENATE(TEXT(INDEX($Z$7:$Z$38,SMALL(IF($AC$7:$AC$38&lt;&gt;"",IF($Z$7:$Z$38&lt;&gt;"",ROW($Z$7:$Z$38)-MIN(ROW($Z$7:$Z$38))+1,""),""),ROW()-ROW(A$41)+1)),"##0"),","),"")</f>
        <v>0</v>
      </c>
      <c r="AB58">
        <f t="array" ref="AB58">IFERROR(CONCATENATE((INDEX($A$7:$A$38,SMALL(IF($AC$7:$AC$38&lt;&gt;"",IF($Z$7:$Z$38&lt;&gt;"",ROW($Z$7:$Z$38)-MIN(ROW($Z$7:$Z$38))+1,""),""),ROW()-ROW(A$41)+1))),),"")</f>
        <v>0</v>
      </c>
      <c r="AE58">
        <f t="array" ref="AE58">IFERROR(CONCATENATE((INDEX($AH$7:$AH$38,SMALL(IF($AH$7:$AH$38&lt;&gt;"",IF($AE$7:$AE$38&lt;&gt;"",ROW($AE$7:$AE$38)-MIN(ROW($AE$7:$AE$38))+1,""),""),ROW()-ROW(A$41)+1)))," "),"")</f>
        <v>0</v>
      </c>
      <c r="AF58">
        <f t="array" ref="AF58">IFERROR(CONCATENATE(TEXT(INDEX($AE$7:$AE$38,SMALL(IF($AH$7:$AH$38&lt;&gt;"",IF($AE$7:$AE$38&lt;&gt;"",ROW($AE$7:$AE$38)-MIN(ROW($AE$7:$AE$38))+1,""),""),ROW()-ROW(A$41)+1)),"##0")," "),"")</f>
        <v>0</v>
      </c>
      <c r="AG58">
        <f t="array" ref="AG58">IFERROR(CONCATENATE((INDEX($A$7:$A$38,SMALL(IF($AH$7:$AH$38&lt;&gt;"",IF($AE$7:$AE$38&lt;&gt;"",ROW($AE$7:$AE$38)-MIN(ROW($AE$7:$AE$38))+1,""),""),ROW()-ROW(A$41)+1))),),"")</f>
        <v>0</v>
      </c>
      <c r="AJ58">
        <f t="array" ref="AJ58">IFERROR(CONCATENATE((INDEX($AM$7:$AM$38,SMALL(IF($AM$7:$AM$38&lt;&gt;"",IF($AJ$7:$AJ$38&lt;&gt;"",ROW($AJ$7:$AJ$38)-MIN(ROW($AJ$7:$AJ$38))+1,""),""),ROW()-ROW(A$41)+1)))," "),"")</f>
        <v>0</v>
      </c>
      <c r="AK58">
        <f t="array" ref="AK58">IFERROR(CONCATENATE(TEXT(INDEX($AJ$7:$AJ$38,SMALL(IF($AM$7:$AM$38&lt;&gt;"",IF($AJ$7:$AJ$38&lt;&gt;"",ROW($AJ$7:$AJ$38)-MIN(ROW($AJ$7:$AJ$38))+1,""),""),ROW()-ROW(A$41)+1)),"##0")," "),"")</f>
        <v>0</v>
      </c>
      <c r="AL58">
        <f t="array" ref="AL58">IFERROR(CONCATENATE((INDEX($A$7:$A$38,SMALL(IF($AM$7:$AM$38&lt;&gt;"",IF($AJ$7:$AJ$38&lt;&gt;"",ROW($AJ$7:$AJ$38)-MIN(ROW($AJ$7:$AJ$38))+1,""),""),ROW()-ROW(A$41)+1))),),"")</f>
        <v>0</v>
      </c>
    </row>
    <row r="59" spans="11:38">
      <c r="K59">
        <f t="array" ref="K59">IFERROR(CONCATENATE(TEXT(INDEX($K$7:$K$38,SMALL(IF($N$7:$N$38&lt;&gt;"",IF($K$7:$K$38&lt;&gt;"",ROW($K$7:$K$38)-MIN(ROW($K$7:$K$38))+1,""),""),ROW()-ROW(A$41)+1)),"##0"),","),"")</f>
        <v>0</v>
      </c>
      <c r="L59">
        <f t="array" ref="L59">IFERROR(CONCATENATE((INDEX($N$7:$N$38,SMALL(IF($N$7:$N$38&lt;&gt;"",IF($K$7:$K$38&lt;&gt;"",ROW($K$7:$K$38)-MIN(ROW($K$7:$K$38))+1,""),""),ROW()-ROW(A$41)+1))),","),"")</f>
        <v>0</v>
      </c>
      <c r="M59">
        <f t="array" ref="M59">IFERROR(CONCATENATE((INDEX($A$7:$A$38,SMALL(IF($N$7:$N$38&lt;&gt;"",IF($K$7:$K$38&lt;&gt;"",ROW($K$7:$K$38)-MIN(ROW($K$7:$K$38))+1,""),""),ROW()-ROW(A$41)+1))),),"")</f>
        <v>0</v>
      </c>
      <c r="P59">
        <f t="array" ref="P59">IFERROR(CONCATENATE((INDEX($S$7:$S$38,SMALL(IF($S$7:$S$38&lt;&gt;"",IF($P$7:$P$38&lt;&gt;"",ROW($P$7:$P$38)-MIN(ROW($P$7:$P$38))+1,""),""),ROW()-ROW(A$41)+1)))," "),"")</f>
        <v>0</v>
      </c>
      <c r="Q59">
        <f t="array" ref="Q59">IFERROR(CONCATENATE(TEXT(INDEX($P$7:$P$38,SMALL(IF($S$7:$S$38&lt;&gt;"",IF($P$7:$P$38&lt;&gt;"",ROW($P$7:$P$38)-MIN(ROW($P$7:$P$38))+1,""),""),ROW()-ROW(A$41)+1)),"##0")," "),"")</f>
        <v>0</v>
      </c>
      <c r="R59">
        <f t="array" ref="R59">IFERROR(CONCATENATE((INDEX($A$7:$A$38,SMALL(IF($S$7:$S$38&lt;&gt;"",IF($P$7:$P$38&lt;&gt;"",ROW($P$7:$P$38)-MIN(ROW($P$7:$P$38))+1,""),""),ROW()-ROW(A$41)+1))),),"")</f>
        <v>0</v>
      </c>
      <c r="U59">
        <f t="array" ref="U59">IFERROR(CONCATENATE((INDEX($X$7:$X$38,SMALL(IF($X$7:$X$38&lt;&gt;"",IF($U$7:$U$38&lt;&gt;"",ROW($U$7:$U$38)-MIN(ROW($U$7:$U$38))+1,""),""),ROW()-ROW(A$41)+1)))," "),"")</f>
        <v>0</v>
      </c>
      <c r="V59">
        <f t="array" ref="V59">IFERROR(CONCATENATE(TEXT(INDEX($U$7:$U$38,SMALL(IF($X$7:$X$38&lt;&gt;"",IF($U$7:$U$38&lt;&gt;"",ROW($U$7:$U$38)-MIN(ROW($U$7:$U$38))+1,""),""),ROW()-ROW(A$41)+1)),"##0")," "),"")</f>
        <v>0</v>
      </c>
      <c r="W59">
        <f t="array" ref="W59">IFERROR(CONCATENATE((INDEX($A$7:$A$38,SMALL(IF($X$7:$X$38&lt;&gt;"",IF($U$7:$U$38&lt;&gt;"",ROW($U$7:$U$38)-MIN(ROW($U$7:$U$38))+1,""),""),ROW()-ROW(A$41)+1))),),"")</f>
        <v>0</v>
      </c>
      <c r="Z59">
        <f t="array" ref="Z59">IFERROR(CONCATENATE((INDEX($AC$7:$AC$38,SMALL(IF($AC$7:$AC$38&lt;&gt;"",IF($Z$7:$Z$38&lt;&gt;"",ROW($Z$7:$Z$38)-MIN(ROW($Z$7:$Z$38))+1,""),""),ROW()-ROW(A$41)+1))),","),"")</f>
        <v>0</v>
      </c>
      <c r="AA59">
        <f t="array" ref="AA59">IFERROR(CONCATENATE(TEXT(INDEX($Z$7:$Z$38,SMALL(IF($AC$7:$AC$38&lt;&gt;"",IF($Z$7:$Z$38&lt;&gt;"",ROW($Z$7:$Z$38)-MIN(ROW($Z$7:$Z$38))+1,""),""),ROW()-ROW(A$41)+1)),"##0"),","),"")</f>
        <v>0</v>
      </c>
      <c r="AB59">
        <f t="array" ref="AB59">IFERROR(CONCATENATE((INDEX($A$7:$A$38,SMALL(IF($AC$7:$AC$38&lt;&gt;"",IF($Z$7:$Z$38&lt;&gt;"",ROW($Z$7:$Z$38)-MIN(ROW($Z$7:$Z$38))+1,""),""),ROW()-ROW(A$41)+1))),),"")</f>
        <v>0</v>
      </c>
      <c r="AE59">
        <f t="array" ref="AE59">IFERROR(CONCATENATE((INDEX($AH$7:$AH$38,SMALL(IF($AH$7:$AH$38&lt;&gt;"",IF($AE$7:$AE$38&lt;&gt;"",ROW($AE$7:$AE$38)-MIN(ROW($AE$7:$AE$38))+1,""),""),ROW()-ROW(A$41)+1)))," "),"")</f>
        <v>0</v>
      </c>
      <c r="AF59">
        <f t="array" ref="AF59">IFERROR(CONCATENATE(TEXT(INDEX($AE$7:$AE$38,SMALL(IF($AH$7:$AH$38&lt;&gt;"",IF($AE$7:$AE$38&lt;&gt;"",ROW($AE$7:$AE$38)-MIN(ROW($AE$7:$AE$38))+1,""),""),ROW()-ROW(A$41)+1)),"##0")," "),"")</f>
        <v>0</v>
      </c>
      <c r="AG59">
        <f t="array" ref="AG59">IFERROR(CONCATENATE((INDEX($A$7:$A$38,SMALL(IF($AH$7:$AH$38&lt;&gt;"",IF($AE$7:$AE$38&lt;&gt;"",ROW($AE$7:$AE$38)-MIN(ROW($AE$7:$AE$38))+1,""),""),ROW()-ROW(A$41)+1))),),"")</f>
        <v>0</v>
      </c>
      <c r="AJ59">
        <f t="array" ref="AJ59">IFERROR(CONCATENATE((INDEX($AM$7:$AM$38,SMALL(IF($AM$7:$AM$38&lt;&gt;"",IF($AJ$7:$AJ$38&lt;&gt;"",ROW($AJ$7:$AJ$38)-MIN(ROW($AJ$7:$AJ$38))+1,""),""),ROW()-ROW(A$41)+1)))," "),"")</f>
        <v>0</v>
      </c>
      <c r="AK59">
        <f t="array" ref="AK59">IFERROR(CONCATENATE(TEXT(INDEX($AJ$7:$AJ$38,SMALL(IF($AM$7:$AM$38&lt;&gt;"",IF($AJ$7:$AJ$38&lt;&gt;"",ROW($AJ$7:$AJ$38)-MIN(ROW($AJ$7:$AJ$38))+1,""),""),ROW()-ROW(A$41)+1)),"##0")," "),"")</f>
        <v>0</v>
      </c>
      <c r="AL59">
        <f t="array" ref="AL59">IFERROR(CONCATENATE((INDEX($A$7:$A$38,SMALL(IF($AM$7:$AM$38&lt;&gt;"",IF($AJ$7:$AJ$38&lt;&gt;"",ROW($AJ$7:$AJ$38)-MIN(ROW($AJ$7:$AJ$38))+1,""),""),ROW()-ROW(A$41)+1))),),"")</f>
        <v>0</v>
      </c>
    </row>
    <row r="60" spans="11:38">
      <c r="K60">
        <f t="array" ref="K60">IFERROR(CONCATENATE(TEXT(INDEX($K$7:$K$38,SMALL(IF($N$7:$N$38&lt;&gt;"",IF($K$7:$K$38&lt;&gt;"",ROW($K$7:$K$38)-MIN(ROW($K$7:$K$38))+1,""),""),ROW()-ROW(A$41)+1)),"##0"),","),"")</f>
        <v>0</v>
      </c>
      <c r="L60">
        <f t="array" ref="L60">IFERROR(CONCATENATE((INDEX($N$7:$N$38,SMALL(IF($N$7:$N$38&lt;&gt;"",IF($K$7:$K$38&lt;&gt;"",ROW($K$7:$K$38)-MIN(ROW($K$7:$K$38))+1,""),""),ROW()-ROW(A$41)+1))),","),"")</f>
        <v>0</v>
      </c>
      <c r="M60">
        <f t="array" ref="M60">IFERROR(CONCATENATE((INDEX($A$7:$A$38,SMALL(IF($N$7:$N$38&lt;&gt;"",IF($K$7:$K$38&lt;&gt;"",ROW($K$7:$K$38)-MIN(ROW($K$7:$K$38))+1,""),""),ROW()-ROW(A$41)+1))),),"")</f>
        <v>0</v>
      </c>
      <c r="P60">
        <f t="array" ref="P60">IFERROR(CONCATENATE((INDEX($S$7:$S$38,SMALL(IF($S$7:$S$38&lt;&gt;"",IF($P$7:$P$38&lt;&gt;"",ROW($P$7:$P$38)-MIN(ROW($P$7:$P$38))+1,""),""),ROW()-ROW(A$41)+1)))," "),"")</f>
        <v>0</v>
      </c>
      <c r="Q60">
        <f t="array" ref="Q60">IFERROR(CONCATENATE(TEXT(INDEX($P$7:$P$38,SMALL(IF($S$7:$S$38&lt;&gt;"",IF($P$7:$P$38&lt;&gt;"",ROW($P$7:$P$38)-MIN(ROW($P$7:$P$38))+1,""),""),ROW()-ROW(A$41)+1)),"##0")," "),"")</f>
        <v>0</v>
      </c>
      <c r="R60">
        <f t="array" ref="R60">IFERROR(CONCATENATE((INDEX($A$7:$A$38,SMALL(IF($S$7:$S$38&lt;&gt;"",IF($P$7:$P$38&lt;&gt;"",ROW($P$7:$P$38)-MIN(ROW($P$7:$P$38))+1,""),""),ROW()-ROW(A$41)+1))),),"")</f>
        <v>0</v>
      </c>
      <c r="U60">
        <f t="array" ref="U60">IFERROR(CONCATENATE((INDEX($X$7:$X$38,SMALL(IF($X$7:$X$38&lt;&gt;"",IF($U$7:$U$38&lt;&gt;"",ROW($U$7:$U$38)-MIN(ROW($U$7:$U$38))+1,""),""),ROW()-ROW(A$41)+1)))," "),"")</f>
        <v>0</v>
      </c>
      <c r="V60">
        <f t="array" ref="V60">IFERROR(CONCATENATE(TEXT(INDEX($U$7:$U$38,SMALL(IF($X$7:$X$38&lt;&gt;"",IF($U$7:$U$38&lt;&gt;"",ROW($U$7:$U$38)-MIN(ROW($U$7:$U$38))+1,""),""),ROW()-ROW(A$41)+1)),"##0")," "),"")</f>
        <v>0</v>
      </c>
      <c r="W60">
        <f t="array" ref="W60">IFERROR(CONCATENATE((INDEX($A$7:$A$38,SMALL(IF($X$7:$X$38&lt;&gt;"",IF($U$7:$U$38&lt;&gt;"",ROW($U$7:$U$38)-MIN(ROW($U$7:$U$38))+1,""),""),ROW()-ROW(A$41)+1))),),"")</f>
        <v>0</v>
      </c>
      <c r="Z60">
        <f t="array" ref="Z60">IFERROR(CONCATENATE((INDEX($AC$7:$AC$38,SMALL(IF($AC$7:$AC$38&lt;&gt;"",IF($Z$7:$Z$38&lt;&gt;"",ROW($Z$7:$Z$38)-MIN(ROW($Z$7:$Z$38))+1,""),""),ROW()-ROW(A$41)+1))),","),"")</f>
        <v>0</v>
      </c>
      <c r="AA60">
        <f t="array" ref="AA60">IFERROR(CONCATENATE(TEXT(INDEX($Z$7:$Z$38,SMALL(IF($AC$7:$AC$38&lt;&gt;"",IF($Z$7:$Z$38&lt;&gt;"",ROW($Z$7:$Z$38)-MIN(ROW($Z$7:$Z$38))+1,""),""),ROW()-ROW(A$41)+1)),"##0"),","),"")</f>
        <v>0</v>
      </c>
      <c r="AB60">
        <f t="array" ref="AB60">IFERROR(CONCATENATE((INDEX($A$7:$A$38,SMALL(IF($AC$7:$AC$38&lt;&gt;"",IF($Z$7:$Z$38&lt;&gt;"",ROW($Z$7:$Z$38)-MIN(ROW($Z$7:$Z$38))+1,""),""),ROW()-ROW(A$41)+1))),),"")</f>
        <v>0</v>
      </c>
      <c r="AE60">
        <f t="array" ref="AE60">IFERROR(CONCATENATE((INDEX($AH$7:$AH$38,SMALL(IF($AH$7:$AH$38&lt;&gt;"",IF($AE$7:$AE$38&lt;&gt;"",ROW($AE$7:$AE$38)-MIN(ROW($AE$7:$AE$38))+1,""),""),ROW()-ROW(A$41)+1)))," "),"")</f>
        <v>0</v>
      </c>
      <c r="AF60">
        <f t="array" ref="AF60">IFERROR(CONCATENATE(TEXT(INDEX($AE$7:$AE$38,SMALL(IF($AH$7:$AH$38&lt;&gt;"",IF($AE$7:$AE$38&lt;&gt;"",ROW($AE$7:$AE$38)-MIN(ROW($AE$7:$AE$38))+1,""),""),ROW()-ROW(A$41)+1)),"##0")," "),"")</f>
        <v>0</v>
      </c>
      <c r="AG60">
        <f t="array" ref="AG60">IFERROR(CONCATENATE((INDEX($A$7:$A$38,SMALL(IF($AH$7:$AH$38&lt;&gt;"",IF($AE$7:$AE$38&lt;&gt;"",ROW($AE$7:$AE$38)-MIN(ROW($AE$7:$AE$38))+1,""),""),ROW()-ROW(A$41)+1))),),"")</f>
        <v>0</v>
      </c>
      <c r="AJ60">
        <f t="array" ref="AJ60">IFERROR(CONCATENATE((INDEX($AM$7:$AM$38,SMALL(IF($AM$7:$AM$38&lt;&gt;"",IF($AJ$7:$AJ$38&lt;&gt;"",ROW($AJ$7:$AJ$38)-MIN(ROW($AJ$7:$AJ$38))+1,""),""),ROW()-ROW(A$41)+1)))," "),"")</f>
        <v>0</v>
      </c>
      <c r="AK60">
        <f t="array" ref="AK60">IFERROR(CONCATENATE(TEXT(INDEX($AJ$7:$AJ$38,SMALL(IF($AM$7:$AM$38&lt;&gt;"",IF($AJ$7:$AJ$38&lt;&gt;"",ROW($AJ$7:$AJ$38)-MIN(ROW($AJ$7:$AJ$38))+1,""),""),ROW()-ROW(A$41)+1)),"##0")," "),"")</f>
        <v>0</v>
      </c>
      <c r="AL60">
        <f t="array" ref="AL60">IFERROR(CONCATENATE((INDEX($A$7:$A$38,SMALL(IF($AM$7:$AM$38&lt;&gt;"",IF($AJ$7:$AJ$38&lt;&gt;"",ROW($AJ$7:$AJ$38)-MIN(ROW($AJ$7:$AJ$38))+1,""),""),ROW()-ROW(A$41)+1))),),"")</f>
        <v>0</v>
      </c>
    </row>
    <row r="61" spans="11:38">
      <c r="K61">
        <f t="array" ref="K61">IFERROR(CONCATENATE(TEXT(INDEX($K$7:$K$38,SMALL(IF($N$7:$N$38&lt;&gt;"",IF($K$7:$K$38&lt;&gt;"",ROW($K$7:$K$38)-MIN(ROW($K$7:$K$38))+1,""),""),ROW()-ROW(A$41)+1)),"##0"),","),"")</f>
        <v>0</v>
      </c>
      <c r="L61">
        <f t="array" ref="L61">IFERROR(CONCATENATE((INDEX($N$7:$N$38,SMALL(IF($N$7:$N$38&lt;&gt;"",IF($K$7:$K$38&lt;&gt;"",ROW($K$7:$K$38)-MIN(ROW($K$7:$K$38))+1,""),""),ROW()-ROW(A$41)+1))),","),"")</f>
        <v>0</v>
      </c>
      <c r="M61">
        <f t="array" ref="M61">IFERROR(CONCATENATE((INDEX($A$7:$A$38,SMALL(IF($N$7:$N$38&lt;&gt;"",IF($K$7:$K$38&lt;&gt;"",ROW($K$7:$K$38)-MIN(ROW($K$7:$K$38))+1,""),""),ROW()-ROW(A$41)+1))),),"")</f>
        <v>0</v>
      </c>
      <c r="P61">
        <f t="array" ref="P61">IFERROR(CONCATENATE((INDEX($S$7:$S$38,SMALL(IF($S$7:$S$38&lt;&gt;"",IF($P$7:$P$38&lt;&gt;"",ROW($P$7:$P$38)-MIN(ROW($P$7:$P$38))+1,""),""),ROW()-ROW(A$41)+1)))," "),"")</f>
        <v>0</v>
      </c>
      <c r="Q61">
        <f t="array" ref="Q61">IFERROR(CONCATENATE(TEXT(INDEX($P$7:$P$38,SMALL(IF($S$7:$S$38&lt;&gt;"",IF($P$7:$P$38&lt;&gt;"",ROW($P$7:$P$38)-MIN(ROW($P$7:$P$38))+1,""),""),ROW()-ROW(A$41)+1)),"##0")," "),"")</f>
        <v>0</v>
      </c>
      <c r="R61">
        <f t="array" ref="R61">IFERROR(CONCATENATE((INDEX($A$7:$A$38,SMALL(IF($S$7:$S$38&lt;&gt;"",IF($P$7:$P$38&lt;&gt;"",ROW($P$7:$P$38)-MIN(ROW($P$7:$P$38))+1,""),""),ROW()-ROW(A$41)+1))),),"")</f>
        <v>0</v>
      </c>
      <c r="U61">
        <f t="array" ref="U61">IFERROR(CONCATENATE((INDEX($X$7:$X$38,SMALL(IF($X$7:$X$38&lt;&gt;"",IF($U$7:$U$38&lt;&gt;"",ROW($U$7:$U$38)-MIN(ROW($U$7:$U$38))+1,""),""),ROW()-ROW(A$41)+1)))," "),"")</f>
        <v>0</v>
      </c>
      <c r="V61">
        <f t="array" ref="V61">IFERROR(CONCATENATE(TEXT(INDEX($U$7:$U$38,SMALL(IF($X$7:$X$38&lt;&gt;"",IF($U$7:$U$38&lt;&gt;"",ROW($U$7:$U$38)-MIN(ROW($U$7:$U$38))+1,""),""),ROW()-ROW(A$41)+1)),"##0")," "),"")</f>
        <v>0</v>
      </c>
      <c r="W61">
        <f t="array" ref="W61">IFERROR(CONCATENATE((INDEX($A$7:$A$38,SMALL(IF($X$7:$X$38&lt;&gt;"",IF($U$7:$U$38&lt;&gt;"",ROW($U$7:$U$38)-MIN(ROW($U$7:$U$38))+1,""),""),ROW()-ROW(A$41)+1))),),"")</f>
        <v>0</v>
      </c>
      <c r="Z61">
        <f t="array" ref="Z61">IFERROR(CONCATENATE((INDEX($AC$7:$AC$38,SMALL(IF($AC$7:$AC$38&lt;&gt;"",IF($Z$7:$Z$38&lt;&gt;"",ROW($Z$7:$Z$38)-MIN(ROW($Z$7:$Z$38))+1,""),""),ROW()-ROW(A$41)+1))),","),"")</f>
        <v>0</v>
      </c>
      <c r="AA61">
        <f t="array" ref="AA61">IFERROR(CONCATENATE(TEXT(INDEX($Z$7:$Z$38,SMALL(IF($AC$7:$AC$38&lt;&gt;"",IF($Z$7:$Z$38&lt;&gt;"",ROW($Z$7:$Z$38)-MIN(ROW($Z$7:$Z$38))+1,""),""),ROW()-ROW(A$41)+1)),"##0"),","),"")</f>
        <v>0</v>
      </c>
      <c r="AB61">
        <f t="array" ref="AB61">IFERROR(CONCATENATE((INDEX($A$7:$A$38,SMALL(IF($AC$7:$AC$38&lt;&gt;"",IF($Z$7:$Z$38&lt;&gt;"",ROW($Z$7:$Z$38)-MIN(ROW($Z$7:$Z$38))+1,""),""),ROW()-ROW(A$41)+1))),),"")</f>
        <v>0</v>
      </c>
      <c r="AE61">
        <f t="array" ref="AE61">IFERROR(CONCATENATE((INDEX($AH$7:$AH$38,SMALL(IF($AH$7:$AH$38&lt;&gt;"",IF($AE$7:$AE$38&lt;&gt;"",ROW($AE$7:$AE$38)-MIN(ROW($AE$7:$AE$38))+1,""),""),ROW()-ROW(A$41)+1)))," "),"")</f>
        <v>0</v>
      </c>
      <c r="AF61">
        <f t="array" ref="AF61">IFERROR(CONCATENATE(TEXT(INDEX($AE$7:$AE$38,SMALL(IF($AH$7:$AH$38&lt;&gt;"",IF($AE$7:$AE$38&lt;&gt;"",ROW($AE$7:$AE$38)-MIN(ROW($AE$7:$AE$38))+1,""),""),ROW()-ROW(A$41)+1)),"##0")," "),"")</f>
        <v>0</v>
      </c>
      <c r="AG61">
        <f t="array" ref="AG61">IFERROR(CONCATENATE((INDEX($A$7:$A$38,SMALL(IF($AH$7:$AH$38&lt;&gt;"",IF($AE$7:$AE$38&lt;&gt;"",ROW($AE$7:$AE$38)-MIN(ROW($AE$7:$AE$38))+1,""),""),ROW()-ROW(A$41)+1))),),"")</f>
        <v>0</v>
      </c>
      <c r="AJ61">
        <f t="array" ref="AJ61">IFERROR(CONCATENATE((INDEX($AM$7:$AM$38,SMALL(IF($AM$7:$AM$38&lt;&gt;"",IF($AJ$7:$AJ$38&lt;&gt;"",ROW($AJ$7:$AJ$38)-MIN(ROW($AJ$7:$AJ$38))+1,""),""),ROW()-ROW(A$41)+1)))," "),"")</f>
        <v>0</v>
      </c>
      <c r="AK61">
        <f t="array" ref="AK61">IFERROR(CONCATENATE(TEXT(INDEX($AJ$7:$AJ$38,SMALL(IF($AM$7:$AM$38&lt;&gt;"",IF($AJ$7:$AJ$38&lt;&gt;"",ROW($AJ$7:$AJ$38)-MIN(ROW($AJ$7:$AJ$38))+1,""),""),ROW()-ROW(A$41)+1)),"##0")," "),"")</f>
        <v>0</v>
      </c>
      <c r="AL61">
        <f t="array" ref="AL61">IFERROR(CONCATENATE((INDEX($A$7:$A$38,SMALL(IF($AM$7:$AM$38&lt;&gt;"",IF($AJ$7:$AJ$38&lt;&gt;"",ROW($AJ$7:$AJ$38)-MIN(ROW($AJ$7:$AJ$38))+1,""),""),ROW()-ROW(A$41)+1))),),"")</f>
        <v>0</v>
      </c>
    </row>
    <row r="62" spans="11:38">
      <c r="K62">
        <f t="array" ref="K62">IFERROR(CONCATENATE(TEXT(INDEX($K$7:$K$38,SMALL(IF($N$7:$N$38&lt;&gt;"",IF($K$7:$K$38&lt;&gt;"",ROW($K$7:$K$38)-MIN(ROW($K$7:$K$38))+1,""),""),ROW()-ROW(A$41)+1)),"##0"),","),"")</f>
        <v>0</v>
      </c>
      <c r="L62">
        <f t="array" ref="L62">IFERROR(CONCATENATE((INDEX($N$7:$N$38,SMALL(IF($N$7:$N$38&lt;&gt;"",IF($K$7:$K$38&lt;&gt;"",ROW($K$7:$K$38)-MIN(ROW($K$7:$K$38))+1,""),""),ROW()-ROW(A$41)+1))),","),"")</f>
        <v>0</v>
      </c>
      <c r="M62">
        <f t="array" ref="M62">IFERROR(CONCATENATE((INDEX($A$7:$A$38,SMALL(IF($N$7:$N$38&lt;&gt;"",IF($K$7:$K$38&lt;&gt;"",ROW($K$7:$K$38)-MIN(ROW($K$7:$K$38))+1,""),""),ROW()-ROW(A$41)+1))),),"")</f>
        <v>0</v>
      </c>
      <c r="P62">
        <f t="array" ref="P62">IFERROR(CONCATENATE((INDEX($S$7:$S$38,SMALL(IF($S$7:$S$38&lt;&gt;"",IF($P$7:$P$38&lt;&gt;"",ROW($P$7:$P$38)-MIN(ROW($P$7:$P$38))+1,""),""),ROW()-ROW(A$41)+1)))," "),"")</f>
        <v>0</v>
      </c>
      <c r="Q62">
        <f t="array" ref="Q62">IFERROR(CONCATENATE(TEXT(INDEX($P$7:$P$38,SMALL(IF($S$7:$S$38&lt;&gt;"",IF($P$7:$P$38&lt;&gt;"",ROW($P$7:$P$38)-MIN(ROW($P$7:$P$38))+1,""),""),ROW()-ROW(A$41)+1)),"##0")," "),"")</f>
        <v>0</v>
      </c>
      <c r="R62">
        <f t="array" ref="R62">IFERROR(CONCATENATE((INDEX($A$7:$A$38,SMALL(IF($S$7:$S$38&lt;&gt;"",IF($P$7:$P$38&lt;&gt;"",ROW($P$7:$P$38)-MIN(ROW($P$7:$P$38))+1,""),""),ROW()-ROW(A$41)+1))),),"")</f>
        <v>0</v>
      </c>
      <c r="U62">
        <f t="array" ref="U62">IFERROR(CONCATENATE((INDEX($X$7:$X$38,SMALL(IF($X$7:$X$38&lt;&gt;"",IF($U$7:$U$38&lt;&gt;"",ROW($U$7:$U$38)-MIN(ROW($U$7:$U$38))+1,""),""),ROW()-ROW(A$41)+1)))," "),"")</f>
        <v>0</v>
      </c>
      <c r="V62">
        <f t="array" ref="V62">IFERROR(CONCATENATE(TEXT(INDEX($U$7:$U$38,SMALL(IF($X$7:$X$38&lt;&gt;"",IF($U$7:$U$38&lt;&gt;"",ROW($U$7:$U$38)-MIN(ROW($U$7:$U$38))+1,""),""),ROW()-ROW(A$41)+1)),"##0")," "),"")</f>
        <v>0</v>
      </c>
      <c r="W62">
        <f t="array" ref="W62">IFERROR(CONCATENATE((INDEX($A$7:$A$38,SMALL(IF($X$7:$X$38&lt;&gt;"",IF($U$7:$U$38&lt;&gt;"",ROW($U$7:$U$38)-MIN(ROW($U$7:$U$38))+1,""),""),ROW()-ROW(A$41)+1))),),"")</f>
        <v>0</v>
      </c>
      <c r="Z62">
        <f t="array" ref="Z62">IFERROR(CONCATENATE((INDEX($AC$7:$AC$38,SMALL(IF($AC$7:$AC$38&lt;&gt;"",IF($Z$7:$Z$38&lt;&gt;"",ROW($Z$7:$Z$38)-MIN(ROW($Z$7:$Z$38))+1,""),""),ROW()-ROW(A$41)+1))),","),"")</f>
        <v>0</v>
      </c>
      <c r="AA62">
        <f t="array" ref="AA62">IFERROR(CONCATENATE(TEXT(INDEX($Z$7:$Z$38,SMALL(IF($AC$7:$AC$38&lt;&gt;"",IF($Z$7:$Z$38&lt;&gt;"",ROW($Z$7:$Z$38)-MIN(ROW($Z$7:$Z$38))+1,""),""),ROW()-ROW(A$41)+1)),"##0"),","),"")</f>
        <v>0</v>
      </c>
      <c r="AB62">
        <f t="array" ref="AB62">IFERROR(CONCATENATE((INDEX($A$7:$A$38,SMALL(IF($AC$7:$AC$38&lt;&gt;"",IF($Z$7:$Z$38&lt;&gt;"",ROW($Z$7:$Z$38)-MIN(ROW($Z$7:$Z$38))+1,""),""),ROW()-ROW(A$41)+1))),),"")</f>
        <v>0</v>
      </c>
      <c r="AE62">
        <f t="array" ref="AE62">IFERROR(CONCATENATE((INDEX($AH$7:$AH$38,SMALL(IF($AH$7:$AH$38&lt;&gt;"",IF($AE$7:$AE$38&lt;&gt;"",ROW($AE$7:$AE$38)-MIN(ROW($AE$7:$AE$38))+1,""),""),ROW()-ROW(A$41)+1)))," "),"")</f>
        <v>0</v>
      </c>
      <c r="AF62">
        <f t="array" ref="AF62">IFERROR(CONCATENATE(TEXT(INDEX($AE$7:$AE$38,SMALL(IF($AH$7:$AH$38&lt;&gt;"",IF($AE$7:$AE$38&lt;&gt;"",ROW($AE$7:$AE$38)-MIN(ROW($AE$7:$AE$38))+1,""),""),ROW()-ROW(A$41)+1)),"##0")," "),"")</f>
        <v>0</v>
      </c>
      <c r="AG62">
        <f t="array" ref="AG62">IFERROR(CONCATENATE((INDEX($A$7:$A$38,SMALL(IF($AH$7:$AH$38&lt;&gt;"",IF($AE$7:$AE$38&lt;&gt;"",ROW($AE$7:$AE$38)-MIN(ROW($AE$7:$AE$38))+1,""),""),ROW()-ROW(A$41)+1))),),"")</f>
        <v>0</v>
      </c>
      <c r="AJ62">
        <f t="array" ref="AJ62">IFERROR(CONCATENATE((INDEX($AM$7:$AM$38,SMALL(IF($AM$7:$AM$38&lt;&gt;"",IF($AJ$7:$AJ$38&lt;&gt;"",ROW($AJ$7:$AJ$38)-MIN(ROW($AJ$7:$AJ$38))+1,""),""),ROW()-ROW(A$41)+1)))," "),"")</f>
        <v>0</v>
      </c>
      <c r="AK62">
        <f t="array" ref="AK62">IFERROR(CONCATENATE(TEXT(INDEX($AJ$7:$AJ$38,SMALL(IF($AM$7:$AM$38&lt;&gt;"",IF($AJ$7:$AJ$38&lt;&gt;"",ROW($AJ$7:$AJ$38)-MIN(ROW($AJ$7:$AJ$38))+1,""),""),ROW()-ROW(A$41)+1)),"##0")," "),"")</f>
        <v>0</v>
      </c>
      <c r="AL62">
        <f t="array" ref="AL62">IFERROR(CONCATENATE((INDEX($A$7:$A$38,SMALL(IF($AM$7:$AM$38&lt;&gt;"",IF($AJ$7:$AJ$38&lt;&gt;"",ROW($AJ$7:$AJ$38)-MIN(ROW($AJ$7:$AJ$38))+1,""),""),ROW()-ROW(A$41)+1))),),"")</f>
        <v>0</v>
      </c>
    </row>
    <row r="63" spans="11:38">
      <c r="K63">
        <f t="array" ref="K63">IFERROR(CONCATENATE(TEXT(INDEX($K$7:$K$38,SMALL(IF($N$7:$N$38&lt;&gt;"",IF($K$7:$K$38&lt;&gt;"",ROW($K$7:$K$38)-MIN(ROW($K$7:$K$38))+1,""),""),ROW()-ROW(A$41)+1)),"##0"),","),"")</f>
        <v>0</v>
      </c>
      <c r="L63">
        <f t="array" ref="L63">IFERROR(CONCATENATE((INDEX($N$7:$N$38,SMALL(IF($N$7:$N$38&lt;&gt;"",IF($K$7:$K$38&lt;&gt;"",ROW($K$7:$K$38)-MIN(ROW($K$7:$K$38))+1,""),""),ROW()-ROW(A$41)+1))),","),"")</f>
        <v>0</v>
      </c>
      <c r="M63">
        <f t="array" ref="M63">IFERROR(CONCATENATE((INDEX($A$7:$A$38,SMALL(IF($N$7:$N$38&lt;&gt;"",IF($K$7:$K$38&lt;&gt;"",ROW($K$7:$K$38)-MIN(ROW($K$7:$K$38))+1,""),""),ROW()-ROW(A$41)+1))),),"")</f>
        <v>0</v>
      </c>
      <c r="P63">
        <f t="array" ref="P63">IFERROR(CONCATENATE((INDEX($S$7:$S$38,SMALL(IF($S$7:$S$38&lt;&gt;"",IF($P$7:$P$38&lt;&gt;"",ROW($P$7:$P$38)-MIN(ROW($P$7:$P$38))+1,""),""),ROW()-ROW(A$41)+1)))," "),"")</f>
        <v>0</v>
      </c>
      <c r="Q63">
        <f t="array" ref="Q63">IFERROR(CONCATENATE(TEXT(INDEX($P$7:$P$38,SMALL(IF($S$7:$S$38&lt;&gt;"",IF($P$7:$P$38&lt;&gt;"",ROW($P$7:$P$38)-MIN(ROW($P$7:$P$38))+1,""),""),ROW()-ROW(A$41)+1)),"##0")," "),"")</f>
        <v>0</v>
      </c>
      <c r="R63">
        <f t="array" ref="R63">IFERROR(CONCATENATE((INDEX($A$7:$A$38,SMALL(IF($S$7:$S$38&lt;&gt;"",IF($P$7:$P$38&lt;&gt;"",ROW($P$7:$P$38)-MIN(ROW($P$7:$P$38))+1,""),""),ROW()-ROW(A$41)+1))),),"")</f>
        <v>0</v>
      </c>
      <c r="U63">
        <f t="array" ref="U63">IFERROR(CONCATENATE((INDEX($X$7:$X$38,SMALL(IF($X$7:$X$38&lt;&gt;"",IF($U$7:$U$38&lt;&gt;"",ROW($U$7:$U$38)-MIN(ROW($U$7:$U$38))+1,""),""),ROW()-ROW(A$41)+1)))," "),"")</f>
        <v>0</v>
      </c>
      <c r="V63">
        <f t="array" ref="V63">IFERROR(CONCATENATE(TEXT(INDEX($U$7:$U$38,SMALL(IF($X$7:$X$38&lt;&gt;"",IF($U$7:$U$38&lt;&gt;"",ROW($U$7:$U$38)-MIN(ROW($U$7:$U$38))+1,""),""),ROW()-ROW(A$41)+1)),"##0")," "),"")</f>
        <v>0</v>
      </c>
      <c r="W63">
        <f t="array" ref="W63">IFERROR(CONCATENATE((INDEX($A$7:$A$38,SMALL(IF($X$7:$X$38&lt;&gt;"",IF($U$7:$U$38&lt;&gt;"",ROW($U$7:$U$38)-MIN(ROW($U$7:$U$38))+1,""),""),ROW()-ROW(A$41)+1))),),"")</f>
        <v>0</v>
      </c>
      <c r="Z63">
        <f t="array" ref="Z63">IFERROR(CONCATENATE((INDEX($AC$7:$AC$38,SMALL(IF($AC$7:$AC$38&lt;&gt;"",IF($Z$7:$Z$38&lt;&gt;"",ROW($Z$7:$Z$38)-MIN(ROW($Z$7:$Z$38))+1,""),""),ROW()-ROW(A$41)+1))),","),"")</f>
        <v>0</v>
      </c>
      <c r="AA63">
        <f t="array" ref="AA63">IFERROR(CONCATENATE(TEXT(INDEX($Z$7:$Z$38,SMALL(IF($AC$7:$AC$38&lt;&gt;"",IF($Z$7:$Z$38&lt;&gt;"",ROW($Z$7:$Z$38)-MIN(ROW($Z$7:$Z$38))+1,""),""),ROW()-ROW(A$41)+1)),"##0"),","),"")</f>
        <v>0</v>
      </c>
      <c r="AB63">
        <f t="array" ref="AB63">IFERROR(CONCATENATE((INDEX($A$7:$A$38,SMALL(IF($AC$7:$AC$38&lt;&gt;"",IF($Z$7:$Z$38&lt;&gt;"",ROW($Z$7:$Z$38)-MIN(ROW($Z$7:$Z$38))+1,""),""),ROW()-ROW(A$41)+1))),),"")</f>
        <v>0</v>
      </c>
      <c r="AE63">
        <f t="array" ref="AE63">IFERROR(CONCATENATE((INDEX($AH$7:$AH$38,SMALL(IF($AH$7:$AH$38&lt;&gt;"",IF($AE$7:$AE$38&lt;&gt;"",ROW($AE$7:$AE$38)-MIN(ROW($AE$7:$AE$38))+1,""),""),ROW()-ROW(A$41)+1)))," "),"")</f>
        <v>0</v>
      </c>
      <c r="AF63">
        <f t="array" ref="AF63">IFERROR(CONCATENATE(TEXT(INDEX($AE$7:$AE$38,SMALL(IF($AH$7:$AH$38&lt;&gt;"",IF($AE$7:$AE$38&lt;&gt;"",ROW($AE$7:$AE$38)-MIN(ROW($AE$7:$AE$38))+1,""),""),ROW()-ROW(A$41)+1)),"##0")," "),"")</f>
        <v>0</v>
      </c>
      <c r="AG63">
        <f t="array" ref="AG63">IFERROR(CONCATENATE((INDEX($A$7:$A$38,SMALL(IF($AH$7:$AH$38&lt;&gt;"",IF($AE$7:$AE$38&lt;&gt;"",ROW($AE$7:$AE$38)-MIN(ROW($AE$7:$AE$38))+1,""),""),ROW()-ROW(A$41)+1))),),"")</f>
        <v>0</v>
      </c>
      <c r="AJ63">
        <f t="array" ref="AJ63">IFERROR(CONCATENATE((INDEX($AM$7:$AM$38,SMALL(IF($AM$7:$AM$38&lt;&gt;"",IF($AJ$7:$AJ$38&lt;&gt;"",ROW($AJ$7:$AJ$38)-MIN(ROW($AJ$7:$AJ$38))+1,""),""),ROW()-ROW(A$41)+1)))," "),"")</f>
        <v>0</v>
      </c>
      <c r="AK63">
        <f t="array" ref="AK63">IFERROR(CONCATENATE(TEXT(INDEX($AJ$7:$AJ$38,SMALL(IF($AM$7:$AM$38&lt;&gt;"",IF($AJ$7:$AJ$38&lt;&gt;"",ROW($AJ$7:$AJ$38)-MIN(ROW($AJ$7:$AJ$38))+1,""),""),ROW()-ROW(A$41)+1)),"##0")," "),"")</f>
        <v>0</v>
      </c>
      <c r="AL63">
        <f t="array" ref="AL63">IFERROR(CONCATENATE((INDEX($A$7:$A$38,SMALL(IF($AM$7:$AM$38&lt;&gt;"",IF($AJ$7:$AJ$38&lt;&gt;"",ROW($AJ$7:$AJ$38)-MIN(ROW($AJ$7:$AJ$38))+1,""),""),ROW()-ROW(A$41)+1))),),"")</f>
        <v>0</v>
      </c>
    </row>
    <row r="64" spans="11:38">
      <c r="K64">
        <f t="array" ref="K64">IFERROR(CONCATENATE(TEXT(INDEX($K$7:$K$38,SMALL(IF($N$7:$N$38&lt;&gt;"",IF($K$7:$K$38&lt;&gt;"",ROW($K$7:$K$38)-MIN(ROW($K$7:$K$38))+1,""),""),ROW()-ROW(A$41)+1)),"##0"),","),"")</f>
        <v>0</v>
      </c>
      <c r="L64">
        <f t="array" ref="L64">IFERROR(CONCATENATE((INDEX($N$7:$N$38,SMALL(IF($N$7:$N$38&lt;&gt;"",IF($K$7:$K$38&lt;&gt;"",ROW($K$7:$K$38)-MIN(ROW($K$7:$K$38))+1,""),""),ROW()-ROW(A$41)+1))),","),"")</f>
        <v>0</v>
      </c>
      <c r="M64">
        <f t="array" ref="M64">IFERROR(CONCATENATE((INDEX($A$7:$A$38,SMALL(IF($N$7:$N$38&lt;&gt;"",IF($K$7:$K$38&lt;&gt;"",ROW($K$7:$K$38)-MIN(ROW($K$7:$K$38))+1,""),""),ROW()-ROW(A$41)+1))),),"")</f>
        <v>0</v>
      </c>
      <c r="P64">
        <f t="array" ref="P64">IFERROR(CONCATENATE((INDEX($S$7:$S$38,SMALL(IF($S$7:$S$38&lt;&gt;"",IF($P$7:$P$38&lt;&gt;"",ROW($P$7:$P$38)-MIN(ROW($P$7:$P$38))+1,""),""),ROW()-ROW(A$41)+1)))," "),"")</f>
        <v>0</v>
      </c>
      <c r="Q64">
        <f t="array" ref="Q64">IFERROR(CONCATENATE(TEXT(INDEX($P$7:$P$38,SMALL(IF($S$7:$S$38&lt;&gt;"",IF($P$7:$P$38&lt;&gt;"",ROW($P$7:$P$38)-MIN(ROW($P$7:$P$38))+1,""),""),ROW()-ROW(A$41)+1)),"##0")," "),"")</f>
        <v>0</v>
      </c>
      <c r="R64">
        <f t="array" ref="R64">IFERROR(CONCATENATE((INDEX($A$7:$A$38,SMALL(IF($S$7:$S$38&lt;&gt;"",IF($P$7:$P$38&lt;&gt;"",ROW($P$7:$P$38)-MIN(ROW($P$7:$P$38))+1,""),""),ROW()-ROW(A$41)+1))),),"")</f>
        <v>0</v>
      </c>
      <c r="U64">
        <f t="array" ref="U64">IFERROR(CONCATENATE((INDEX($X$7:$X$38,SMALL(IF($X$7:$X$38&lt;&gt;"",IF($U$7:$U$38&lt;&gt;"",ROW($U$7:$U$38)-MIN(ROW($U$7:$U$38))+1,""),""),ROW()-ROW(A$41)+1)))," "),"")</f>
        <v>0</v>
      </c>
      <c r="V64">
        <f t="array" ref="V64">IFERROR(CONCATENATE(TEXT(INDEX($U$7:$U$38,SMALL(IF($X$7:$X$38&lt;&gt;"",IF($U$7:$U$38&lt;&gt;"",ROW($U$7:$U$38)-MIN(ROW($U$7:$U$38))+1,""),""),ROW()-ROW(A$41)+1)),"##0")," "),"")</f>
        <v>0</v>
      </c>
      <c r="W64">
        <f t="array" ref="W64">IFERROR(CONCATENATE((INDEX($A$7:$A$38,SMALL(IF($X$7:$X$38&lt;&gt;"",IF($U$7:$U$38&lt;&gt;"",ROW($U$7:$U$38)-MIN(ROW($U$7:$U$38))+1,""),""),ROW()-ROW(A$41)+1))),),"")</f>
        <v>0</v>
      </c>
      <c r="Z64">
        <f t="array" ref="Z64">IFERROR(CONCATENATE((INDEX($AC$7:$AC$38,SMALL(IF($AC$7:$AC$38&lt;&gt;"",IF($Z$7:$Z$38&lt;&gt;"",ROW($Z$7:$Z$38)-MIN(ROW($Z$7:$Z$38))+1,""),""),ROW()-ROW(A$41)+1))),","),"")</f>
        <v>0</v>
      </c>
      <c r="AA64">
        <f t="array" ref="AA64">IFERROR(CONCATENATE(TEXT(INDEX($Z$7:$Z$38,SMALL(IF($AC$7:$AC$38&lt;&gt;"",IF($Z$7:$Z$38&lt;&gt;"",ROW($Z$7:$Z$38)-MIN(ROW($Z$7:$Z$38))+1,""),""),ROW()-ROW(A$41)+1)),"##0"),","),"")</f>
        <v>0</v>
      </c>
      <c r="AB64">
        <f t="array" ref="AB64">IFERROR(CONCATENATE((INDEX($A$7:$A$38,SMALL(IF($AC$7:$AC$38&lt;&gt;"",IF($Z$7:$Z$38&lt;&gt;"",ROW($Z$7:$Z$38)-MIN(ROW($Z$7:$Z$38))+1,""),""),ROW()-ROW(A$41)+1))),),"")</f>
        <v>0</v>
      </c>
      <c r="AE64">
        <f t="array" ref="AE64">IFERROR(CONCATENATE((INDEX($AH$7:$AH$38,SMALL(IF($AH$7:$AH$38&lt;&gt;"",IF($AE$7:$AE$38&lt;&gt;"",ROW($AE$7:$AE$38)-MIN(ROW($AE$7:$AE$38))+1,""),""),ROW()-ROW(A$41)+1)))," "),"")</f>
        <v>0</v>
      </c>
      <c r="AF64">
        <f t="array" ref="AF64">IFERROR(CONCATENATE(TEXT(INDEX($AE$7:$AE$38,SMALL(IF($AH$7:$AH$38&lt;&gt;"",IF($AE$7:$AE$38&lt;&gt;"",ROW($AE$7:$AE$38)-MIN(ROW($AE$7:$AE$38))+1,""),""),ROW()-ROW(A$41)+1)),"##0")," "),"")</f>
        <v>0</v>
      </c>
      <c r="AG64">
        <f t="array" ref="AG64">IFERROR(CONCATENATE((INDEX($A$7:$A$38,SMALL(IF($AH$7:$AH$38&lt;&gt;"",IF($AE$7:$AE$38&lt;&gt;"",ROW($AE$7:$AE$38)-MIN(ROW($AE$7:$AE$38))+1,""),""),ROW()-ROW(A$41)+1))),),"")</f>
        <v>0</v>
      </c>
      <c r="AJ64">
        <f t="array" ref="AJ64">IFERROR(CONCATENATE((INDEX($AM$7:$AM$38,SMALL(IF($AM$7:$AM$38&lt;&gt;"",IF($AJ$7:$AJ$38&lt;&gt;"",ROW($AJ$7:$AJ$38)-MIN(ROW($AJ$7:$AJ$38))+1,""),""),ROW()-ROW(A$41)+1)))," "),"")</f>
        <v>0</v>
      </c>
      <c r="AK64">
        <f t="array" ref="AK64">IFERROR(CONCATENATE(TEXT(INDEX($AJ$7:$AJ$38,SMALL(IF($AM$7:$AM$38&lt;&gt;"",IF($AJ$7:$AJ$38&lt;&gt;"",ROW($AJ$7:$AJ$38)-MIN(ROW($AJ$7:$AJ$38))+1,""),""),ROW()-ROW(A$41)+1)),"##0")," "),"")</f>
        <v>0</v>
      </c>
      <c r="AL64">
        <f t="array" ref="AL64">IFERROR(CONCATENATE((INDEX($A$7:$A$38,SMALL(IF($AM$7:$AM$38&lt;&gt;"",IF($AJ$7:$AJ$38&lt;&gt;"",ROW($AJ$7:$AJ$38)-MIN(ROW($AJ$7:$AJ$38))+1,""),""),ROW()-ROW(A$41)+1))),),"")</f>
        <v>0</v>
      </c>
    </row>
    <row r="65" spans="11:38">
      <c r="K65">
        <f t="array" ref="K65">IFERROR(CONCATENATE(TEXT(INDEX($K$7:$K$38,SMALL(IF($N$7:$N$38&lt;&gt;"",IF($K$7:$K$38&lt;&gt;"",ROW($K$7:$K$38)-MIN(ROW($K$7:$K$38))+1,""),""),ROW()-ROW(A$41)+1)),"##0"),","),"")</f>
        <v>0</v>
      </c>
      <c r="L65">
        <f t="array" ref="L65">IFERROR(CONCATENATE((INDEX($N$7:$N$38,SMALL(IF($N$7:$N$38&lt;&gt;"",IF($K$7:$K$38&lt;&gt;"",ROW($K$7:$K$38)-MIN(ROW($K$7:$K$38))+1,""),""),ROW()-ROW(A$41)+1))),","),"")</f>
        <v>0</v>
      </c>
      <c r="M65">
        <f t="array" ref="M65">IFERROR(CONCATENATE((INDEX($A$7:$A$38,SMALL(IF($N$7:$N$38&lt;&gt;"",IF($K$7:$K$38&lt;&gt;"",ROW($K$7:$K$38)-MIN(ROW($K$7:$K$38))+1,""),""),ROW()-ROW(A$41)+1))),),"")</f>
        <v>0</v>
      </c>
      <c r="P65">
        <f t="array" ref="P65">IFERROR(CONCATENATE((INDEX($S$7:$S$38,SMALL(IF($S$7:$S$38&lt;&gt;"",IF($P$7:$P$38&lt;&gt;"",ROW($P$7:$P$38)-MIN(ROW($P$7:$P$38))+1,""),""),ROW()-ROW(A$41)+1)))," "),"")</f>
        <v>0</v>
      </c>
      <c r="Q65">
        <f t="array" ref="Q65">IFERROR(CONCATENATE(TEXT(INDEX($P$7:$P$38,SMALL(IF($S$7:$S$38&lt;&gt;"",IF($P$7:$P$38&lt;&gt;"",ROW($P$7:$P$38)-MIN(ROW($P$7:$P$38))+1,""),""),ROW()-ROW(A$41)+1)),"##0")," "),"")</f>
        <v>0</v>
      </c>
      <c r="R65">
        <f t="array" ref="R65">IFERROR(CONCATENATE((INDEX($A$7:$A$38,SMALL(IF($S$7:$S$38&lt;&gt;"",IF($P$7:$P$38&lt;&gt;"",ROW($P$7:$P$38)-MIN(ROW($P$7:$P$38))+1,""),""),ROW()-ROW(A$41)+1))),),"")</f>
        <v>0</v>
      </c>
      <c r="U65">
        <f t="array" ref="U65">IFERROR(CONCATENATE((INDEX($X$7:$X$38,SMALL(IF($X$7:$X$38&lt;&gt;"",IF($U$7:$U$38&lt;&gt;"",ROW($U$7:$U$38)-MIN(ROW($U$7:$U$38))+1,""),""),ROW()-ROW(A$41)+1)))," "),"")</f>
        <v>0</v>
      </c>
      <c r="V65">
        <f t="array" ref="V65">IFERROR(CONCATENATE(TEXT(INDEX($U$7:$U$38,SMALL(IF($X$7:$X$38&lt;&gt;"",IF($U$7:$U$38&lt;&gt;"",ROW($U$7:$U$38)-MIN(ROW($U$7:$U$38))+1,""),""),ROW()-ROW(A$41)+1)),"##0")," "),"")</f>
        <v>0</v>
      </c>
      <c r="W65">
        <f t="array" ref="W65">IFERROR(CONCATENATE((INDEX($A$7:$A$38,SMALL(IF($X$7:$X$38&lt;&gt;"",IF($U$7:$U$38&lt;&gt;"",ROW($U$7:$U$38)-MIN(ROW($U$7:$U$38))+1,""),""),ROW()-ROW(A$41)+1))),),"")</f>
        <v>0</v>
      </c>
      <c r="Z65">
        <f t="array" ref="Z65">IFERROR(CONCATENATE((INDEX($AC$7:$AC$38,SMALL(IF($AC$7:$AC$38&lt;&gt;"",IF($Z$7:$Z$38&lt;&gt;"",ROW($Z$7:$Z$38)-MIN(ROW($Z$7:$Z$38))+1,""),""),ROW()-ROW(A$41)+1))),","),"")</f>
        <v>0</v>
      </c>
      <c r="AA65">
        <f t="array" ref="AA65">IFERROR(CONCATENATE(TEXT(INDEX($Z$7:$Z$38,SMALL(IF($AC$7:$AC$38&lt;&gt;"",IF($Z$7:$Z$38&lt;&gt;"",ROW($Z$7:$Z$38)-MIN(ROW($Z$7:$Z$38))+1,""),""),ROW()-ROW(A$41)+1)),"##0"),","),"")</f>
        <v>0</v>
      </c>
      <c r="AB65">
        <f t="array" ref="AB65">IFERROR(CONCATENATE((INDEX($A$7:$A$38,SMALL(IF($AC$7:$AC$38&lt;&gt;"",IF($Z$7:$Z$38&lt;&gt;"",ROW($Z$7:$Z$38)-MIN(ROW($Z$7:$Z$38))+1,""),""),ROW()-ROW(A$41)+1))),),"")</f>
        <v>0</v>
      </c>
      <c r="AE65">
        <f t="array" ref="AE65">IFERROR(CONCATENATE((INDEX($AH$7:$AH$38,SMALL(IF($AH$7:$AH$38&lt;&gt;"",IF($AE$7:$AE$38&lt;&gt;"",ROW($AE$7:$AE$38)-MIN(ROW($AE$7:$AE$38))+1,""),""),ROW()-ROW(A$41)+1)))," "),"")</f>
        <v>0</v>
      </c>
      <c r="AF65">
        <f t="array" ref="AF65">IFERROR(CONCATENATE(TEXT(INDEX($AE$7:$AE$38,SMALL(IF($AH$7:$AH$38&lt;&gt;"",IF($AE$7:$AE$38&lt;&gt;"",ROW($AE$7:$AE$38)-MIN(ROW($AE$7:$AE$38))+1,""),""),ROW()-ROW(A$41)+1)),"##0")," "),"")</f>
        <v>0</v>
      </c>
      <c r="AG65">
        <f t="array" ref="AG65">IFERROR(CONCATENATE((INDEX($A$7:$A$38,SMALL(IF($AH$7:$AH$38&lt;&gt;"",IF($AE$7:$AE$38&lt;&gt;"",ROW($AE$7:$AE$38)-MIN(ROW($AE$7:$AE$38))+1,""),""),ROW()-ROW(A$41)+1))),),"")</f>
        <v>0</v>
      </c>
      <c r="AJ65">
        <f t="array" ref="AJ65">IFERROR(CONCATENATE((INDEX($AM$7:$AM$38,SMALL(IF($AM$7:$AM$38&lt;&gt;"",IF($AJ$7:$AJ$38&lt;&gt;"",ROW($AJ$7:$AJ$38)-MIN(ROW($AJ$7:$AJ$38))+1,""),""),ROW()-ROW(A$41)+1)))," "),"")</f>
        <v>0</v>
      </c>
      <c r="AK65">
        <f t="array" ref="AK65">IFERROR(CONCATENATE(TEXT(INDEX($AJ$7:$AJ$38,SMALL(IF($AM$7:$AM$38&lt;&gt;"",IF($AJ$7:$AJ$38&lt;&gt;"",ROW($AJ$7:$AJ$38)-MIN(ROW($AJ$7:$AJ$38))+1,""),""),ROW()-ROW(A$41)+1)),"##0")," "),"")</f>
        <v>0</v>
      </c>
      <c r="AL65">
        <f t="array" ref="AL65">IFERROR(CONCATENATE((INDEX($A$7:$A$38,SMALL(IF($AM$7:$AM$38&lt;&gt;"",IF($AJ$7:$AJ$38&lt;&gt;"",ROW($AJ$7:$AJ$38)-MIN(ROW($AJ$7:$AJ$38))+1,""),""),ROW()-ROW(A$41)+1))),),"")</f>
        <v>0</v>
      </c>
    </row>
    <row r="66" spans="11:38">
      <c r="K66">
        <f t="array" ref="K66">IFERROR(CONCATENATE(TEXT(INDEX($K$7:$K$38,SMALL(IF($N$7:$N$38&lt;&gt;"",IF($K$7:$K$38&lt;&gt;"",ROW($K$7:$K$38)-MIN(ROW($K$7:$K$38))+1,""),""),ROW()-ROW(A$41)+1)),"##0"),","),"")</f>
        <v>0</v>
      </c>
      <c r="L66">
        <f t="array" ref="L66">IFERROR(CONCATENATE((INDEX($N$7:$N$38,SMALL(IF($N$7:$N$38&lt;&gt;"",IF($K$7:$K$38&lt;&gt;"",ROW($K$7:$K$38)-MIN(ROW($K$7:$K$38))+1,""),""),ROW()-ROW(A$41)+1))),","),"")</f>
        <v>0</v>
      </c>
      <c r="M66">
        <f t="array" ref="M66">IFERROR(CONCATENATE((INDEX($A$7:$A$38,SMALL(IF($N$7:$N$38&lt;&gt;"",IF($K$7:$K$38&lt;&gt;"",ROW($K$7:$K$38)-MIN(ROW($K$7:$K$38))+1,""),""),ROW()-ROW(A$41)+1))),),"")</f>
        <v>0</v>
      </c>
      <c r="P66">
        <f t="array" ref="P66">IFERROR(CONCATENATE((INDEX($S$7:$S$38,SMALL(IF($S$7:$S$38&lt;&gt;"",IF($P$7:$P$38&lt;&gt;"",ROW($P$7:$P$38)-MIN(ROW($P$7:$P$38))+1,""),""),ROW()-ROW(A$41)+1)))," "),"")</f>
        <v>0</v>
      </c>
      <c r="Q66">
        <f t="array" ref="Q66">IFERROR(CONCATENATE(TEXT(INDEX($P$7:$P$38,SMALL(IF($S$7:$S$38&lt;&gt;"",IF($P$7:$P$38&lt;&gt;"",ROW($P$7:$P$38)-MIN(ROW($P$7:$P$38))+1,""),""),ROW()-ROW(A$41)+1)),"##0")," "),"")</f>
        <v>0</v>
      </c>
      <c r="R66">
        <f t="array" ref="R66">IFERROR(CONCATENATE((INDEX($A$7:$A$38,SMALL(IF($S$7:$S$38&lt;&gt;"",IF($P$7:$P$38&lt;&gt;"",ROW($P$7:$P$38)-MIN(ROW($P$7:$P$38))+1,""),""),ROW()-ROW(A$41)+1))),),"")</f>
        <v>0</v>
      </c>
      <c r="U66">
        <f t="array" ref="U66">IFERROR(CONCATENATE((INDEX($X$7:$X$38,SMALL(IF($X$7:$X$38&lt;&gt;"",IF($U$7:$U$38&lt;&gt;"",ROW($U$7:$U$38)-MIN(ROW($U$7:$U$38))+1,""),""),ROW()-ROW(A$41)+1)))," "),"")</f>
        <v>0</v>
      </c>
      <c r="V66">
        <f t="array" ref="V66">IFERROR(CONCATENATE(TEXT(INDEX($U$7:$U$38,SMALL(IF($X$7:$X$38&lt;&gt;"",IF($U$7:$U$38&lt;&gt;"",ROW($U$7:$U$38)-MIN(ROW($U$7:$U$38))+1,""),""),ROW()-ROW(A$41)+1)),"##0")," "),"")</f>
        <v>0</v>
      </c>
      <c r="W66">
        <f t="array" ref="W66">IFERROR(CONCATENATE((INDEX($A$7:$A$38,SMALL(IF($X$7:$X$38&lt;&gt;"",IF($U$7:$U$38&lt;&gt;"",ROW($U$7:$U$38)-MIN(ROW($U$7:$U$38))+1,""),""),ROW()-ROW(A$41)+1))),),"")</f>
        <v>0</v>
      </c>
      <c r="Z66">
        <f t="array" ref="Z66">IFERROR(CONCATENATE((INDEX($AC$7:$AC$38,SMALL(IF($AC$7:$AC$38&lt;&gt;"",IF($Z$7:$Z$38&lt;&gt;"",ROW($Z$7:$Z$38)-MIN(ROW($Z$7:$Z$38))+1,""),""),ROW()-ROW(A$41)+1))),","),"")</f>
        <v>0</v>
      </c>
      <c r="AA66">
        <f t="array" ref="AA66">IFERROR(CONCATENATE(TEXT(INDEX($Z$7:$Z$38,SMALL(IF($AC$7:$AC$38&lt;&gt;"",IF($Z$7:$Z$38&lt;&gt;"",ROW($Z$7:$Z$38)-MIN(ROW($Z$7:$Z$38))+1,""),""),ROW()-ROW(A$41)+1)),"##0"),","),"")</f>
        <v>0</v>
      </c>
      <c r="AB66">
        <f t="array" ref="AB66">IFERROR(CONCATENATE((INDEX($A$7:$A$38,SMALL(IF($AC$7:$AC$38&lt;&gt;"",IF($Z$7:$Z$38&lt;&gt;"",ROW($Z$7:$Z$38)-MIN(ROW($Z$7:$Z$38))+1,""),""),ROW()-ROW(A$41)+1))),),"")</f>
        <v>0</v>
      </c>
      <c r="AE66">
        <f t="array" ref="AE66">IFERROR(CONCATENATE((INDEX($AH$7:$AH$38,SMALL(IF($AH$7:$AH$38&lt;&gt;"",IF($AE$7:$AE$38&lt;&gt;"",ROW($AE$7:$AE$38)-MIN(ROW($AE$7:$AE$38))+1,""),""),ROW()-ROW(A$41)+1)))," "),"")</f>
        <v>0</v>
      </c>
      <c r="AF66">
        <f t="array" ref="AF66">IFERROR(CONCATENATE(TEXT(INDEX($AE$7:$AE$38,SMALL(IF($AH$7:$AH$38&lt;&gt;"",IF($AE$7:$AE$38&lt;&gt;"",ROW($AE$7:$AE$38)-MIN(ROW($AE$7:$AE$38))+1,""),""),ROW()-ROW(A$41)+1)),"##0")," "),"")</f>
        <v>0</v>
      </c>
      <c r="AG66">
        <f t="array" ref="AG66">IFERROR(CONCATENATE((INDEX($A$7:$A$38,SMALL(IF($AH$7:$AH$38&lt;&gt;"",IF($AE$7:$AE$38&lt;&gt;"",ROW($AE$7:$AE$38)-MIN(ROW($AE$7:$AE$38))+1,""),""),ROW()-ROW(A$41)+1))),),"")</f>
        <v>0</v>
      </c>
      <c r="AJ66">
        <f t="array" ref="AJ66">IFERROR(CONCATENATE((INDEX($AM$7:$AM$38,SMALL(IF($AM$7:$AM$38&lt;&gt;"",IF($AJ$7:$AJ$38&lt;&gt;"",ROW($AJ$7:$AJ$38)-MIN(ROW($AJ$7:$AJ$38))+1,""),""),ROW()-ROW(A$41)+1)))," "),"")</f>
        <v>0</v>
      </c>
      <c r="AK66">
        <f t="array" ref="AK66">IFERROR(CONCATENATE(TEXT(INDEX($AJ$7:$AJ$38,SMALL(IF($AM$7:$AM$38&lt;&gt;"",IF($AJ$7:$AJ$38&lt;&gt;"",ROW($AJ$7:$AJ$38)-MIN(ROW($AJ$7:$AJ$38))+1,""),""),ROW()-ROW(A$41)+1)),"##0")," "),"")</f>
        <v>0</v>
      </c>
      <c r="AL66">
        <f t="array" ref="AL66">IFERROR(CONCATENATE((INDEX($A$7:$A$38,SMALL(IF($AM$7:$AM$38&lt;&gt;"",IF($AJ$7:$AJ$38&lt;&gt;"",ROW($AJ$7:$AJ$38)-MIN(ROW($AJ$7:$AJ$38))+1,""),""),ROW()-ROW(A$41)+1))),),"")</f>
        <v>0</v>
      </c>
    </row>
    <row r="67" spans="11:38">
      <c r="K67">
        <f t="array" ref="K67">IFERROR(CONCATENATE(TEXT(INDEX($K$7:$K$38,SMALL(IF($N$7:$N$38&lt;&gt;"",IF($K$7:$K$38&lt;&gt;"",ROW($K$7:$K$38)-MIN(ROW($K$7:$K$38))+1,""),""),ROW()-ROW(A$41)+1)),"##0"),","),"")</f>
        <v>0</v>
      </c>
      <c r="L67">
        <f t="array" ref="L67">IFERROR(CONCATENATE((INDEX($N$7:$N$38,SMALL(IF($N$7:$N$38&lt;&gt;"",IF($K$7:$K$38&lt;&gt;"",ROW($K$7:$K$38)-MIN(ROW($K$7:$K$38))+1,""),""),ROW()-ROW(A$41)+1))),","),"")</f>
        <v>0</v>
      </c>
      <c r="M67">
        <f t="array" ref="M67">IFERROR(CONCATENATE((INDEX($A$7:$A$38,SMALL(IF($N$7:$N$38&lt;&gt;"",IF($K$7:$K$38&lt;&gt;"",ROW($K$7:$K$38)-MIN(ROW($K$7:$K$38))+1,""),""),ROW()-ROW(A$41)+1))),),"")</f>
        <v>0</v>
      </c>
      <c r="P67">
        <f t="array" ref="P67">IFERROR(CONCATENATE((INDEX($S$7:$S$38,SMALL(IF($S$7:$S$38&lt;&gt;"",IF($P$7:$P$38&lt;&gt;"",ROW($P$7:$P$38)-MIN(ROW($P$7:$P$38))+1,""),""),ROW()-ROW(A$41)+1)))," "),"")</f>
        <v>0</v>
      </c>
      <c r="Q67">
        <f t="array" ref="Q67">IFERROR(CONCATENATE(TEXT(INDEX($P$7:$P$38,SMALL(IF($S$7:$S$38&lt;&gt;"",IF($P$7:$P$38&lt;&gt;"",ROW($P$7:$P$38)-MIN(ROW($P$7:$P$38))+1,""),""),ROW()-ROW(A$41)+1)),"##0")," "),"")</f>
        <v>0</v>
      </c>
      <c r="R67">
        <f t="array" ref="R67">IFERROR(CONCATENATE((INDEX($A$7:$A$38,SMALL(IF($S$7:$S$38&lt;&gt;"",IF($P$7:$P$38&lt;&gt;"",ROW($P$7:$P$38)-MIN(ROW($P$7:$P$38))+1,""),""),ROW()-ROW(A$41)+1))),),"")</f>
        <v>0</v>
      </c>
      <c r="U67">
        <f t="array" ref="U67">IFERROR(CONCATENATE((INDEX($X$7:$X$38,SMALL(IF($X$7:$X$38&lt;&gt;"",IF($U$7:$U$38&lt;&gt;"",ROW($U$7:$U$38)-MIN(ROW($U$7:$U$38))+1,""),""),ROW()-ROW(A$41)+1)))," "),"")</f>
        <v>0</v>
      </c>
      <c r="V67">
        <f t="array" ref="V67">IFERROR(CONCATENATE(TEXT(INDEX($U$7:$U$38,SMALL(IF($X$7:$X$38&lt;&gt;"",IF($U$7:$U$38&lt;&gt;"",ROW($U$7:$U$38)-MIN(ROW($U$7:$U$38))+1,""),""),ROW()-ROW(A$41)+1)),"##0")," "),"")</f>
        <v>0</v>
      </c>
      <c r="W67">
        <f t="array" ref="W67">IFERROR(CONCATENATE((INDEX($A$7:$A$38,SMALL(IF($X$7:$X$38&lt;&gt;"",IF($U$7:$U$38&lt;&gt;"",ROW($U$7:$U$38)-MIN(ROW($U$7:$U$38))+1,""),""),ROW()-ROW(A$41)+1))),),"")</f>
        <v>0</v>
      </c>
      <c r="Z67">
        <f t="array" ref="Z67">IFERROR(CONCATENATE((INDEX($AC$7:$AC$38,SMALL(IF($AC$7:$AC$38&lt;&gt;"",IF($Z$7:$Z$38&lt;&gt;"",ROW($Z$7:$Z$38)-MIN(ROW($Z$7:$Z$38))+1,""),""),ROW()-ROW(A$41)+1))),","),"")</f>
        <v>0</v>
      </c>
      <c r="AA67">
        <f t="array" ref="AA67">IFERROR(CONCATENATE(TEXT(INDEX($Z$7:$Z$38,SMALL(IF($AC$7:$AC$38&lt;&gt;"",IF($Z$7:$Z$38&lt;&gt;"",ROW($Z$7:$Z$38)-MIN(ROW($Z$7:$Z$38))+1,""),""),ROW()-ROW(A$41)+1)),"##0"),","),"")</f>
        <v>0</v>
      </c>
      <c r="AB67">
        <f t="array" ref="AB67">IFERROR(CONCATENATE((INDEX($A$7:$A$38,SMALL(IF($AC$7:$AC$38&lt;&gt;"",IF($Z$7:$Z$38&lt;&gt;"",ROW($Z$7:$Z$38)-MIN(ROW($Z$7:$Z$38))+1,""),""),ROW()-ROW(A$41)+1))),),"")</f>
        <v>0</v>
      </c>
      <c r="AE67">
        <f t="array" ref="AE67">IFERROR(CONCATENATE((INDEX($AH$7:$AH$38,SMALL(IF($AH$7:$AH$38&lt;&gt;"",IF($AE$7:$AE$38&lt;&gt;"",ROW($AE$7:$AE$38)-MIN(ROW($AE$7:$AE$38))+1,""),""),ROW()-ROW(A$41)+1)))," "),"")</f>
        <v>0</v>
      </c>
      <c r="AF67">
        <f t="array" ref="AF67">IFERROR(CONCATENATE(TEXT(INDEX($AE$7:$AE$38,SMALL(IF($AH$7:$AH$38&lt;&gt;"",IF($AE$7:$AE$38&lt;&gt;"",ROW($AE$7:$AE$38)-MIN(ROW($AE$7:$AE$38))+1,""),""),ROW()-ROW(A$41)+1)),"##0")," "),"")</f>
        <v>0</v>
      </c>
      <c r="AG67">
        <f t="array" ref="AG67">IFERROR(CONCATENATE((INDEX($A$7:$A$38,SMALL(IF($AH$7:$AH$38&lt;&gt;"",IF($AE$7:$AE$38&lt;&gt;"",ROW($AE$7:$AE$38)-MIN(ROW($AE$7:$AE$38))+1,""),""),ROW()-ROW(A$41)+1))),),"")</f>
        <v>0</v>
      </c>
      <c r="AJ67">
        <f t="array" ref="AJ67">IFERROR(CONCATENATE((INDEX($AM$7:$AM$38,SMALL(IF($AM$7:$AM$38&lt;&gt;"",IF($AJ$7:$AJ$38&lt;&gt;"",ROW($AJ$7:$AJ$38)-MIN(ROW($AJ$7:$AJ$38))+1,""),""),ROW()-ROW(A$41)+1)))," "),"")</f>
        <v>0</v>
      </c>
      <c r="AK67">
        <f t="array" ref="AK67">IFERROR(CONCATENATE(TEXT(INDEX($AJ$7:$AJ$38,SMALL(IF($AM$7:$AM$38&lt;&gt;"",IF($AJ$7:$AJ$38&lt;&gt;"",ROW($AJ$7:$AJ$38)-MIN(ROW($AJ$7:$AJ$38))+1,""),""),ROW()-ROW(A$41)+1)),"##0")," "),"")</f>
        <v>0</v>
      </c>
      <c r="AL67">
        <f t="array" ref="AL67">IFERROR(CONCATENATE((INDEX($A$7:$A$38,SMALL(IF($AM$7:$AM$38&lt;&gt;"",IF($AJ$7:$AJ$38&lt;&gt;"",ROW($AJ$7:$AJ$38)-MIN(ROW($AJ$7:$AJ$38))+1,""),""),ROW()-ROW(A$41)+1))),),"")</f>
        <v>0</v>
      </c>
    </row>
    <row r="68" spans="11:38">
      <c r="K68">
        <f t="array" ref="K68">IFERROR(CONCATENATE(TEXT(INDEX($K$7:$K$38,SMALL(IF($N$7:$N$38&lt;&gt;"",IF($K$7:$K$38&lt;&gt;"",ROW($K$7:$K$38)-MIN(ROW($K$7:$K$38))+1,""),""),ROW()-ROW(A$41)+1)),"##0"),","),"")</f>
        <v>0</v>
      </c>
      <c r="L68">
        <f t="array" ref="L68">IFERROR(CONCATENATE((INDEX($N$7:$N$38,SMALL(IF($N$7:$N$38&lt;&gt;"",IF($K$7:$K$38&lt;&gt;"",ROW($K$7:$K$38)-MIN(ROW($K$7:$K$38))+1,""),""),ROW()-ROW(A$41)+1))),","),"")</f>
        <v>0</v>
      </c>
      <c r="M68">
        <f t="array" ref="M68">IFERROR(CONCATENATE((INDEX($A$7:$A$38,SMALL(IF($N$7:$N$38&lt;&gt;"",IF($K$7:$K$38&lt;&gt;"",ROW($K$7:$K$38)-MIN(ROW($K$7:$K$38))+1,""),""),ROW()-ROW(A$41)+1))),),"")</f>
        <v>0</v>
      </c>
      <c r="P68">
        <f t="array" ref="P68">IFERROR(CONCATENATE((INDEX($S$7:$S$38,SMALL(IF($S$7:$S$38&lt;&gt;"",IF($P$7:$P$38&lt;&gt;"",ROW($P$7:$P$38)-MIN(ROW($P$7:$P$38))+1,""),""),ROW()-ROW(A$41)+1)))," "),"")</f>
        <v>0</v>
      </c>
      <c r="Q68">
        <f t="array" ref="Q68">IFERROR(CONCATENATE(TEXT(INDEX($P$7:$P$38,SMALL(IF($S$7:$S$38&lt;&gt;"",IF($P$7:$P$38&lt;&gt;"",ROW($P$7:$P$38)-MIN(ROW($P$7:$P$38))+1,""),""),ROW()-ROW(A$41)+1)),"##0")," "),"")</f>
        <v>0</v>
      </c>
      <c r="R68">
        <f t="array" ref="R68">IFERROR(CONCATENATE((INDEX($A$7:$A$38,SMALL(IF($S$7:$S$38&lt;&gt;"",IF($P$7:$P$38&lt;&gt;"",ROW($P$7:$P$38)-MIN(ROW($P$7:$P$38))+1,""),""),ROW()-ROW(A$41)+1))),),"")</f>
        <v>0</v>
      </c>
      <c r="U68">
        <f t="array" ref="U68">IFERROR(CONCATENATE((INDEX($X$7:$X$38,SMALL(IF($X$7:$X$38&lt;&gt;"",IF($U$7:$U$38&lt;&gt;"",ROW($U$7:$U$38)-MIN(ROW($U$7:$U$38))+1,""),""),ROW()-ROW(A$41)+1)))," "),"")</f>
        <v>0</v>
      </c>
      <c r="V68">
        <f t="array" ref="V68">IFERROR(CONCATENATE(TEXT(INDEX($U$7:$U$38,SMALL(IF($X$7:$X$38&lt;&gt;"",IF($U$7:$U$38&lt;&gt;"",ROW($U$7:$U$38)-MIN(ROW($U$7:$U$38))+1,""),""),ROW()-ROW(A$41)+1)),"##0")," "),"")</f>
        <v>0</v>
      </c>
      <c r="W68">
        <f t="array" ref="W68">IFERROR(CONCATENATE((INDEX($A$7:$A$38,SMALL(IF($X$7:$X$38&lt;&gt;"",IF($U$7:$U$38&lt;&gt;"",ROW($U$7:$U$38)-MIN(ROW($U$7:$U$38))+1,""),""),ROW()-ROW(A$41)+1))),),"")</f>
        <v>0</v>
      </c>
      <c r="Z68">
        <f t="array" ref="Z68">IFERROR(CONCATENATE((INDEX($AC$7:$AC$38,SMALL(IF($AC$7:$AC$38&lt;&gt;"",IF($Z$7:$Z$38&lt;&gt;"",ROW($Z$7:$Z$38)-MIN(ROW($Z$7:$Z$38))+1,""),""),ROW()-ROW(A$41)+1))),","),"")</f>
        <v>0</v>
      </c>
      <c r="AA68">
        <f t="array" ref="AA68">IFERROR(CONCATENATE(TEXT(INDEX($Z$7:$Z$38,SMALL(IF($AC$7:$AC$38&lt;&gt;"",IF($Z$7:$Z$38&lt;&gt;"",ROW($Z$7:$Z$38)-MIN(ROW($Z$7:$Z$38))+1,""),""),ROW()-ROW(A$41)+1)),"##0"),","),"")</f>
        <v>0</v>
      </c>
      <c r="AB68">
        <f t="array" ref="AB68">IFERROR(CONCATENATE((INDEX($A$7:$A$38,SMALL(IF($AC$7:$AC$38&lt;&gt;"",IF($Z$7:$Z$38&lt;&gt;"",ROW($Z$7:$Z$38)-MIN(ROW($Z$7:$Z$38))+1,""),""),ROW()-ROW(A$41)+1))),),"")</f>
        <v>0</v>
      </c>
      <c r="AE68">
        <f t="array" ref="AE68">IFERROR(CONCATENATE((INDEX($AH$7:$AH$38,SMALL(IF($AH$7:$AH$38&lt;&gt;"",IF($AE$7:$AE$38&lt;&gt;"",ROW($AE$7:$AE$38)-MIN(ROW($AE$7:$AE$38))+1,""),""),ROW()-ROW(A$41)+1)))," "),"")</f>
        <v>0</v>
      </c>
      <c r="AF68">
        <f t="array" ref="AF68">IFERROR(CONCATENATE(TEXT(INDEX($AE$7:$AE$38,SMALL(IF($AH$7:$AH$38&lt;&gt;"",IF($AE$7:$AE$38&lt;&gt;"",ROW($AE$7:$AE$38)-MIN(ROW($AE$7:$AE$38))+1,""),""),ROW()-ROW(A$41)+1)),"##0")," "),"")</f>
        <v>0</v>
      </c>
      <c r="AG68">
        <f t="array" ref="AG68">IFERROR(CONCATENATE((INDEX($A$7:$A$38,SMALL(IF($AH$7:$AH$38&lt;&gt;"",IF($AE$7:$AE$38&lt;&gt;"",ROW($AE$7:$AE$38)-MIN(ROW($AE$7:$AE$38))+1,""),""),ROW()-ROW(A$41)+1))),),"")</f>
        <v>0</v>
      </c>
      <c r="AJ68">
        <f t="array" ref="AJ68">IFERROR(CONCATENATE((INDEX($AM$7:$AM$38,SMALL(IF($AM$7:$AM$38&lt;&gt;"",IF($AJ$7:$AJ$38&lt;&gt;"",ROW($AJ$7:$AJ$38)-MIN(ROW($AJ$7:$AJ$38))+1,""),""),ROW()-ROW(A$41)+1)))," "),"")</f>
        <v>0</v>
      </c>
      <c r="AK68">
        <f t="array" ref="AK68">IFERROR(CONCATENATE(TEXT(INDEX($AJ$7:$AJ$38,SMALL(IF($AM$7:$AM$38&lt;&gt;"",IF($AJ$7:$AJ$38&lt;&gt;"",ROW($AJ$7:$AJ$38)-MIN(ROW($AJ$7:$AJ$38))+1,""),""),ROW()-ROW(A$41)+1)),"##0")," "),"")</f>
        <v>0</v>
      </c>
      <c r="AL68">
        <f t="array" ref="AL68">IFERROR(CONCATENATE((INDEX($A$7:$A$38,SMALL(IF($AM$7:$AM$38&lt;&gt;"",IF($AJ$7:$AJ$38&lt;&gt;"",ROW($AJ$7:$AJ$38)-MIN(ROW($AJ$7:$AJ$38))+1,""),""),ROW()-ROW(A$41)+1))),),"")</f>
        <v>0</v>
      </c>
    </row>
    <row r="69" spans="11:38">
      <c r="K69">
        <f t="array" ref="K69">IFERROR(CONCATENATE(TEXT(INDEX($K$7:$K$38,SMALL(IF($N$7:$N$38&lt;&gt;"",IF($K$7:$K$38&lt;&gt;"",ROW($K$7:$K$38)-MIN(ROW($K$7:$K$38))+1,""),""),ROW()-ROW(A$41)+1)),"##0"),","),"")</f>
        <v>0</v>
      </c>
      <c r="L69">
        <f t="array" ref="L69">IFERROR(CONCATENATE((INDEX($N$7:$N$38,SMALL(IF($N$7:$N$38&lt;&gt;"",IF($K$7:$K$38&lt;&gt;"",ROW($K$7:$K$38)-MIN(ROW($K$7:$K$38))+1,""),""),ROW()-ROW(A$41)+1))),","),"")</f>
        <v>0</v>
      </c>
      <c r="M69">
        <f t="array" ref="M69">IFERROR(CONCATENATE((INDEX($A$7:$A$38,SMALL(IF($N$7:$N$38&lt;&gt;"",IF($K$7:$K$38&lt;&gt;"",ROW($K$7:$K$38)-MIN(ROW($K$7:$K$38))+1,""),""),ROW()-ROW(A$41)+1))),),"")</f>
        <v>0</v>
      </c>
      <c r="P69">
        <f t="array" ref="P69">IFERROR(CONCATENATE((INDEX($S$7:$S$38,SMALL(IF($S$7:$S$38&lt;&gt;"",IF($P$7:$P$38&lt;&gt;"",ROW($P$7:$P$38)-MIN(ROW($P$7:$P$38))+1,""),""),ROW()-ROW(A$41)+1)))," "),"")</f>
        <v>0</v>
      </c>
      <c r="Q69">
        <f t="array" ref="Q69">IFERROR(CONCATENATE(TEXT(INDEX($P$7:$P$38,SMALL(IF($S$7:$S$38&lt;&gt;"",IF($P$7:$P$38&lt;&gt;"",ROW($P$7:$P$38)-MIN(ROW($P$7:$P$38))+1,""),""),ROW()-ROW(A$41)+1)),"##0")," "),"")</f>
        <v>0</v>
      </c>
      <c r="R69">
        <f t="array" ref="R69">IFERROR(CONCATENATE((INDEX($A$7:$A$38,SMALL(IF($S$7:$S$38&lt;&gt;"",IF($P$7:$P$38&lt;&gt;"",ROW($P$7:$P$38)-MIN(ROW($P$7:$P$38))+1,""),""),ROW()-ROW(A$41)+1))),),"")</f>
        <v>0</v>
      </c>
      <c r="U69">
        <f t="array" ref="U69">IFERROR(CONCATENATE((INDEX($X$7:$X$38,SMALL(IF($X$7:$X$38&lt;&gt;"",IF($U$7:$U$38&lt;&gt;"",ROW($U$7:$U$38)-MIN(ROW($U$7:$U$38))+1,""),""),ROW()-ROW(A$41)+1)))," "),"")</f>
        <v>0</v>
      </c>
      <c r="V69">
        <f t="array" ref="V69">IFERROR(CONCATENATE(TEXT(INDEX($U$7:$U$38,SMALL(IF($X$7:$X$38&lt;&gt;"",IF($U$7:$U$38&lt;&gt;"",ROW($U$7:$U$38)-MIN(ROW($U$7:$U$38))+1,""),""),ROW()-ROW(A$41)+1)),"##0")," "),"")</f>
        <v>0</v>
      </c>
      <c r="W69">
        <f t="array" ref="W69">IFERROR(CONCATENATE((INDEX($A$7:$A$38,SMALL(IF($X$7:$X$38&lt;&gt;"",IF($U$7:$U$38&lt;&gt;"",ROW($U$7:$U$38)-MIN(ROW($U$7:$U$38))+1,""),""),ROW()-ROW(A$41)+1))),),"")</f>
        <v>0</v>
      </c>
      <c r="Z69">
        <f t="array" ref="Z69">IFERROR(CONCATENATE((INDEX($AC$7:$AC$38,SMALL(IF($AC$7:$AC$38&lt;&gt;"",IF($Z$7:$Z$38&lt;&gt;"",ROW($Z$7:$Z$38)-MIN(ROW($Z$7:$Z$38))+1,""),""),ROW()-ROW(A$41)+1))),","),"")</f>
        <v>0</v>
      </c>
      <c r="AA69">
        <f t="array" ref="AA69">IFERROR(CONCATENATE(TEXT(INDEX($Z$7:$Z$38,SMALL(IF($AC$7:$AC$38&lt;&gt;"",IF($Z$7:$Z$38&lt;&gt;"",ROW($Z$7:$Z$38)-MIN(ROW($Z$7:$Z$38))+1,""),""),ROW()-ROW(A$41)+1)),"##0"),","),"")</f>
        <v>0</v>
      </c>
      <c r="AB69">
        <f t="array" ref="AB69">IFERROR(CONCATENATE((INDEX($A$7:$A$38,SMALL(IF($AC$7:$AC$38&lt;&gt;"",IF($Z$7:$Z$38&lt;&gt;"",ROW($Z$7:$Z$38)-MIN(ROW($Z$7:$Z$38))+1,""),""),ROW()-ROW(A$41)+1))),),"")</f>
        <v>0</v>
      </c>
      <c r="AE69">
        <f t="array" ref="AE69">IFERROR(CONCATENATE((INDEX($AH$7:$AH$38,SMALL(IF($AH$7:$AH$38&lt;&gt;"",IF($AE$7:$AE$38&lt;&gt;"",ROW($AE$7:$AE$38)-MIN(ROW($AE$7:$AE$38))+1,""),""),ROW()-ROW(A$41)+1)))," "),"")</f>
        <v>0</v>
      </c>
      <c r="AF69">
        <f t="array" ref="AF69">IFERROR(CONCATENATE(TEXT(INDEX($AE$7:$AE$38,SMALL(IF($AH$7:$AH$38&lt;&gt;"",IF($AE$7:$AE$38&lt;&gt;"",ROW($AE$7:$AE$38)-MIN(ROW($AE$7:$AE$38))+1,""),""),ROW()-ROW(A$41)+1)),"##0")," "),"")</f>
        <v>0</v>
      </c>
      <c r="AG69">
        <f t="array" ref="AG69">IFERROR(CONCATENATE((INDEX($A$7:$A$38,SMALL(IF($AH$7:$AH$38&lt;&gt;"",IF($AE$7:$AE$38&lt;&gt;"",ROW($AE$7:$AE$38)-MIN(ROW($AE$7:$AE$38))+1,""),""),ROW()-ROW(A$41)+1))),),"")</f>
        <v>0</v>
      </c>
      <c r="AJ69">
        <f t="array" ref="AJ69">IFERROR(CONCATENATE((INDEX($AM$7:$AM$38,SMALL(IF($AM$7:$AM$38&lt;&gt;"",IF($AJ$7:$AJ$38&lt;&gt;"",ROW($AJ$7:$AJ$38)-MIN(ROW($AJ$7:$AJ$38))+1,""),""),ROW()-ROW(A$41)+1)))," "),"")</f>
        <v>0</v>
      </c>
      <c r="AK69">
        <f t="array" ref="AK69">IFERROR(CONCATENATE(TEXT(INDEX($AJ$7:$AJ$38,SMALL(IF($AM$7:$AM$38&lt;&gt;"",IF($AJ$7:$AJ$38&lt;&gt;"",ROW($AJ$7:$AJ$38)-MIN(ROW($AJ$7:$AJ$38))+1,""),""),ROW()-ROW(A$41)+1)),"##0")," "),"")</f>
        <v>0</v>
      </c>
      <c r="AL69">
        <f t="array" ref="AL69">IFERROR(CONCATENATE((INDEX($A$7:$A$38,SMALL(IF($AM$7:$AM$38&lt;&gt;"",IF($AJ$7:$AJ$38&lt;&gt;"",ROW($AJ$7:$AJ$38)-MIN(ROW($AJ$7:$AJ$38))+1,""),""),ROW()-ROW(A$41)+1))),),"")</f>
        <v>0</v>
      </c>
    </row>
    <row r="70" spans="11:38">
      <c r="K70">
        <f t="array" ref="K70">IFERROR(CONCATENATE(TEXT(INDEX($K$7:$K$38,SMALL(IF($N$7:$N$38&lt;&gt;"",IF($K$7:$K$38&lt;&gt;"",ROW($K$7:$K$38)-MIN(ROW($K$7:$K$38))+1,""),""),ROW()-ROW(A$41)+1)),"##0"),","),"")</f>
        <v>0</v>
      </c>
      <c r="L70">
        <f t="array" ref="L70">IFERROR(CONCATENATE((INDEX($N$7:$N$38,SMALL(IF($N$7:$N$38&lt;&gt;"",IF($K$7:$K$38&lt;&gt;"",ROW($K$7:$K$38)-MIN(ROW($K$7:$K$38))+1,""),""),ROW()-ROW(A$41)+1))),","),"")</f>
        <v>0</v>
      </c>
      <c r="M70">
        <f t="array" ref="M70">IFERROR(CONCATENATE((INDEX($A$7:$A$38,SMALL(IF($N$7:$N$38&lt;&gt;"",IF($K$7:$K$38&lt;&gt;"",ROW($K$7:$K$38)-MIN(ROW($K$7:$K$38))+1,""),""),ROW()-ROW(A$41)+1))),),"")</f>
        <v>0</v>
      </c>
      <c r="P70">
        <f t="array" ref="P70">IFERROR(CONCATENATE((INDEX($S$7:$S$38,SMALL(IF($S$7:$S$38&lt;&gt;"",IF($P$7:$P$38&lt;&gt;"",ROW($P$7:$P$38)-MIN(ROW($P$7:$P$38))+1,""),""),ROW()-ROW(A$41)+1)))," "),"")</f>
        <v>0</v>
      </c>
      <c r="Q70">
        <f t="array" ref="Q70">IFERROR(CONCATENATE(TEXT(INDEX($P$7:$P$38,SMALL(IF($S$7:$S$38&lt;&gt;"",IF($P$7:$P$38&lt;&gt;"",ROW($P$7:$P$38)-MIN(ROW($P$7:$P$38))+1,""),""),ROW()-ROW(A$41)+1)),"##0")," "),"")</f>
        <v>0</v>
      </c>
      <c r="R70">
        <f t="array" ref="R70">IFERROR(CONCATENATE((INDEX($A$7:$A$38,SMALL(IF($S$7:$S$38&lt;&gt;"",IF($P$7:$P$38&lt;&gt;"",ROW($P$7:$P$38)-MIN(ROW($P$7:$P$38))+1,""),""),ROW()-ROW(A$41)+1))),),"")</f>
        <v>0</v>
      </c>
      <c r="U70">
        <f t="array" ref="U70">IFERROR(CONCATENATE((INDEX($X$7:$X$38,SMALL(IF($X$7:$X$38&lt;&gt;"",IF($U$7:$U$38&lt;&gt;"",ROW($U$7:$U$38)-MIN(ROW($U$7:$U$38))+1,""),""),ROW()-ROW(A$41)+1)))," "),"")</f>
        <v>0</v>
      </c>
      <c r="V70">
        <f t="array" ref="V70">IFERROR(CONCATENATE(TEXT(INDEX($U$7:$U$38,SMALL(IF($X$7:$X$38&lt;&gt;"",IF($U$7:$U$38&lt;&gt;"",ROW($U$7:$U$38)-MIN(ROW($U$7:$U$38))+1,""),""),ROW()-ROW(A$41)+1)),"##0")," "),"")</f>
        <v>0</v>
      </c>
      <c r="W70">
        <f t="array" ref="W70">IFERROR(CONCATENATE((INDEX($A$7:$A$38,SMALL(IF($X$7:$X$38&lt;&gt;"",IF($U$7:$U$38&lt;&gt;"",ROW($U$7:$U$38)-MIN(ROW($U$7:$U$38))+1,""),""),ROW()-ROW(A$41)+1))),),"")</f>
        <v>0</v>
      </c>
      <c r="Z70">
        <f t="array" ref="Z70">IFERROR(CONCATENATE((INDEX($AC$7:$AC$38,SMALL(IF($AC$7:$AC$38&lt;&gt;"",IF($Z$7:$Z$38&lt;&gt;"",ROW($Z$7:$Z$38)-MIN(ROW($Z$7:$Z$38))+1,""),""),ROW()-ROW(A$41)+1))),","),"")</f>
        <v>0</v>
      </c>
      <c r="AA70">
        <f t="array" ref="AA70">IFERROR(CONCATENATE(TEXT(INDEX($Z$7:$Z$38,SMALL(IF($AC$7:$AC$38&lt;&gt;"",IF($Z$7:$Z$38&lt;&gt;"",ROW($Z$7:$Z$38)-MIN(ROW($Z$7:$Z$38))+1,""),""),ROW()-ROW(A$41)+1)),"##0"),","),"")</f>
        <v>0</v>
      </c>
      <c r="AB70">
        <f t="array" ref="AB70">IFERROR(CONCATENATE((INDEX($A$7:$A$38,SMALL(IF($AC$7:$AC$38&lt;&gt;"",IF($Z$7:$Z$38&lt;&gt;"",ROW($Z$7:$Z$38)-MIN(ROW($Z$7:$Z$38))+1,""),""),ROW()-ROW(A$41)+1))),),"")</f>
        <v>0</v>
      </c>
      <c r="AE70">
        <f t="array" ref="AE70">IFERROR(CONCATENATE((INDEX($AH$7:$AH$38,SMALL(IF($AH$7:$AH$38&lt;&gt;"",IF($AE$7:$AE$38&lt;&gt;"",ROW($AE$7:$AE$38)-MIN(ROW($AE$7:$AE$38))+1,""),""),ROW()-ROW(A$41)+1)))," "),"")</f>
        <v>0</v>
      </c>
      <c r="AF70">
        <f t="array" ref="AF70">IFERROR(CONCATENATE(TEXT(INDEX($AE$7:$AE$38,SMALL(IF($AH$7:$AH$38&lt;&gt;"",IF($AE$7:$AE$38&lt;&gt;"",ROW($AE$7:$AE$38)-MIN(ROW($AE$7:$AE$38))+1,""),""),ROW()-ROW(A$41)+1)),"##0")," "),"")</f>
        <v>0</v>
      </c>
      <c r="AG70">
        <f t="array" ref="AG70">IFERROR(CONCATENATE((INDEX($A$7:$A$38,SMALL(IF($AH$7:$AH$38&lt;&gt;"",IF($AE$7:$AE$38&lt;&gt;"",ROW($AE$7:$AE$38)-MIN(ROW($AE$7:$AE$38))+1,""),""),ROW()-ROW(A$41)+1))),),"")</f>
        <v>0</v>
      </c>
      <c r="AJ70">
        <f t="array" ref="AJ70">IFERROR(CONCATENATE((INDEX($AM$7:$AM$38,SMALL(IF($AM$7:$AM$38&lt;&gt;"",IF($AJ$7:$AJ$38&lt;&gt;"",ROW($AJ$7:$AJ$38)-MIN(ROW($AJ$7:$AJ$38))+1,""),""),ROW()-ROW(A$41)+1)))," "),"")</f>
        <v>0</v>
      </c>
      <c r="AK70">
        <f t="array" ref="AK70">IFERROR(CONCATENATE(TEXT(INDEX($AJ$7:$AJ$38,SMALL(IF($AM$7:$AM$38&lt;&gt;"",IF($AJ$7:$AJ$38&lt;&gt;"",ROW($AJ$7:$AJ$38)-MIN(ROW($AJ$7:$AJ$38))+1,""),""),ROW()-ROW(A$41)+1)),"##0")," "),"")</f>
        <v>0</v>
      </c>
      <c r="AL70">
        <f t="array" ref="AL70">IFERROR(CONCATENATE((INDEX($A$7:$A$38,SMALL(IF($AM$7:$AM$38&lt;&gt;"",IF($AJ$7:$AJ$38&lt;&gt;"",ROW($AJ$7:$AJ$38)-MIN(ROW($AJ$7:$AJ$38))+1,""),""),ROW()-ROW(A$41)+1))),),"")</f>
        <v>0</v>
      </c>
    </row>
    <row r="71" spans="11:38">
      <c r="K71">
        <f t="array" ref="K71">IFERROR(CONCATENATE(TEXT(INDEX($K$7:$K$38,SMALL(IF($N$7:$N$38&lt;&gt;"",IF($K$7:$K$38&lt;&gt;"",ROW($K$7:$K$38)-MIN(ROW($K$7:$K$38))+1,""),""),ROW()-ROW(A$41)+1)),"##0"),","),"")</f>
        <v>0</v>
      </c>
      <c r="L71">
        <f t="array" ref="L71">IFERROR(CONCATENATE((INDEX($N$7:$N$38,SMALL(IF($N$7:$N$38&lt;&gt;"",IF($K$7:$K$38&lt;&gt;"",ROW($K$7:$K$38)-MIN(ROW($K$7:$K$38))+1,""),""),ROW()-ROW(A$41)+1))),","),"")</f>
        <v>0</v>
      </c>
      <c r="M71">
        <f t="array" ref="M71">IFERROR(CONCATENATE((INDEX($A$7:$A$38,SMALL(IF($N$7:$N$38&lt;&gt;"",IF($K$7:$K$38&lt;&gt;"",ROW($K$7:$K$38)-MIN(ROW($K$7:$K$38))+1,""),""),ROW()-ROW(A$41)+1))),),"")</f>
        <v>0</v>
      </c>
      <c r="P71">
        <f t="array" ref="P71">IFERROR(CONCATENATE((INDEX($S$7:$S$38,SMALL(IF($S$7:$S$38&lt;&gt;"",IF($P$7:$P$38&lt;&gt;"",ROW($P$7:$P$38)-MIN(ROW($P$7:$P$38))+1,""),""),ROW()-ROW(A$41)+1)))," "),"")</f>
        <v>0</v>
      </c>
      <c r="Q71">
        <f t="array" ref="Q71">IFERROR(CONCATENATE(TEXT(INDEX($P$7:$P$38,SMALL(IF($S$7:$S$38&lt;&gt;"",IF($P$7:$P$38&lt;&gt;"",ROW($P$7:$P$38)-MIN(ROW($P$7:$P$38))+1,""),""),ROW()-ROW(A$41)+1)),"##0")," "),"")</f>
        <v>0</v>
      </c>
      <c r="R71">
        <f t="array" ref="R71">IFERROR(CONCATENATE((INDEX($A$7:$A$38,SMALL(IF($S$7:$S$38&lt;&gt;"",IF($P$7:$P$38&lt;&gt;"",ROW($P$7:$P$38)-MIN(ROW($P$7:$P$38))+1,""),""),ROW()-ROW(A$41)+1))),),"")</f>
        <v>0</v>
      </c>
      <c r="U71">
        <f t="array" ref="U71">IFERROR(CONCATENATE((INDEX($X$7:$X$38,SMALL(IF($X$7:$X$38&lt;&gt;"",IF($U$7:$U$38&lt;&gt;"",ROW($U$7:$U$38)-MIN(ROW($U$7:$U$38))+1,""),""),ROW()-ROW(A$41)+1)))," "),"")</f>
        <v>0</v>
      </c>
      <c r="V71">
        <f t="array" ref="V71">IFERROR(CONCATENATE(TEXT(INDEX($U$7:$U$38,SMALL(IF($X$7:$X$38&lt;&gt;"",IF($U$7:$U$38&lt;&gt;"",ROW($U$7:$U$38)-MIN(ROW($U$7:$U$38))+1,""),""),ROW()-ROW(A$41)+1)),"##0")," "),"")</f>
        <v>0</v>
      </c>
      <c r="W71">
        <f t="array" ref="W71">IFERROR(CONCATENATE((INDEX($A$7:$A$38,SMALL(IF($X$7:$X$38&lt;&gt;"",IF($U$7:$U$38&lt;&gt;"",ROW($U$7:$U$38)-MIN(ROW($U$7:$U$38))+1,""),""),ROW()-ROW(A$41)+1))),),"")</f>
        <v>0</v>
      </c>
      <c r="Z71">
        <f t="array" ref="Z71">IFERROR(CONCATENATE((INDEX($AC$7:$AC$38,SMALL(IF($AC$7:$AC$38&lt;&gt;"",IF($Z$7:$Z$38&lt;&gt;"",ROW($Z$7:$Z$38)-MIN(ROW($Z$7:$Z$38))+1,""),""),ROW()-ROW(A$41)+1))),","),"")</f>
        <v>0</v>
      </c>
      <c r="AA71">
        <f t="array" ref="AA71">IFERROR(CONCATENATE(TEXT(INDEX($Z$7:$Z$38,SMALL(IF($AC$7:$AC$38&lt;&gt;"",IF($Z$7:$Z$38&lt;&gt;"",ROW($Z$7:$Z$38)-MIN(ROW($Z$7:$Z$38))+1,""),""),ROW()-ROW(A$41)+1)),"##0"),","),"")</f>
        <v>0</v>
      </c>
      <c r="AB71">
        <f t="array" ref="AB71">IFERROR(CONCATENATE((INDEX($A$7:$A$38,SMALL(IF($AC$7:$AC$38&lt;&gt;"",IF($Z$7:$Z$38&lt;&gt;"",ROW($Z$7:$Z$38)-MIN(ROW($Z$7:$Z$38))+1,""),""),ROW()-ROW(A$41)+1))),),"")</f>
        <v>0</v>
      </c>
      <c r="AE71">
        <f t="array" ref="AE71">IFERROR(CONCATENATE((INDEX($AH$7:$AH$38,SMALL(IF($AH$7:$AH$38&lt;&gt;"",IF($AE$7:$AE$38&lt;&gt;"",ROW($AE$7:$AE$38)-MIN(ROW($AE$7:$AE$38))+1,""),""),ROW()-ROW(A$41)+1)))," "),"")</f>
        <v>0</v>
      </c>
      <c r="AF71">
        <f t="array" ref="AF71">IFERROR(CONCATENATE(TEXT(INDEX($AE$7:$AE$38,SMALL(IF($AH$7:$AH$38&lt;&gt;"",IF($AE$7:$AE$38&lt;&gt;"",ROW($AE$7:$AE$38)-MIN(ROW($AE$7:$AE$38))+1,""),""),ROW()-ROW(A$41)+1)),"##0")," "),"")</f>
        <v>0</v>
      </c>
      <c r="AG71">
        <f t="array" ref="AG71">IFERROR(CONCATENATE((INDEX($A$7:$A$38,SMALL(IF($AH$7:$AH$38&lt;&gt;"",IF($AE$7:$AE$38&lt;&gt;"",ROW($AE$7:$AE$38)-MIN(ROW($AE$7:$AE$38))+1,""),""),ROW()-ROW(A$41)+1))),),"")</f>
        <v>0</v>
      </c>
      <c r="AJ71">
        <f t="array" ref="AJ71">IFERROR(CONCATENATE((INDEX($AM$7:$AM$38,SMALL(IF($AM$7:$AM$38&lt;&gt;"",IF($AJ$7:$AJ$38&lt;&gt;"",ROW($AJ$7:$AJ$38)-MIN(ROW($AJ$7:$AJ$38))+1,""),""),ROW()-ROW(A$41)+1)))," "),"")</f>
        <v>0</v>
      </c>
      <c r="AK71">
        <f t="array" ref="AK71">IFERROR(CONCATENATE(TEXT(INDEX($AJ$7:$AJ$38,SMALL(IF($AM$7:$AM$38&lt;&gt;"",IF($AJ$7:$AJ$38&lt;&gt;"",ROW($AJ$7:$AJ$38)-MIN(ROW($AJ$7:$AJ$38))+1,""),""),ROW()-ROW(A$41)+1)),"##0")," "),"")</f>
        <v>0</v>
      </c>
      <c r="AL71">
        <f t="array" ref="AL71">IFERROR(CONCATENATE((INDEX($A$7:$A$38,SMALL(IF($AM$7:$AM$38&lt;&gt;"",IF($AJ$7:$AJ$38&lt;&gt;"",ROW($AJ$7:$AJ$38)-MIN(ROW($AJ$7:$AJ$38))+1,""),""),ROW()-ROW(A$41)+1))),),"")</f>
        <v>0</v>
      </c>
    </row>
    <row r="72" spans="11:38">
      <c r="K72">
        <f t="array" ref="K72">IFERROR(CONCATENATE(TEXT(INDEX($K$7:$K$38,SMALL(IF($N$7:$N$38&lt;&gt;"",IF($K$7:$K$38&lt;&gt;"",ROW($K$7:$K$38)-MIN(ROW($K$7:$K$38))+1,""),""),ROW()-ROW(A$41)+1)),"##0"),","),"")</f>
        <v>0</v>
      </c>
      <c r="L72">
        <f t="array" ref="L72">IFERROR(CONCATENATE((INDEX($N$7:$N$38,SMALL(IF($N$7:$N$38&lt;&gt;"",IF($K$7:$K$38&lt;&gt;"",ROW($K$7:$K$38)-MIN(ROW($K$7:$K$38))+1,""),""),ROW()-ROW(A$41)+1))),","),"")</f>
        <v>0</v>
      </c>
      <c r="M72">
        <f t="array" ref="M72">IFERROR(CONCATENATE((INDEX($A$7:$A$38,SMALL(IF($N$7:$N$38&lt;&gt;"",IF($K$7:$K$38&lt;&gt;"",ROW($K$7:$K$38)-MIN(ROW($K$7:$K$38))+1,""),""),ROW()-ROW(A$41)+1))),),"")</f>
        <v>0</v>
      </c>
      <c r="P72">
        <f t="array" ref="P72">IFERROR(CONCATENATE((INDEX($S$7:$S$38,SMALL(IF($S$7:$S$38&lt;&gt;"",IF($P$7:$P$38&lt;&gt;"",ROW($P$7:$P$38)-MIN(ROW($P$7:$P$38))+1,""),""),ROW()-ROW(A$41)+1)))," "),"")</f>
        <v>0</v>
      </c>
      <c r="Q72">
        <f t="array" ref="Q72">IFERROR(CONCATENATE(TEXT(INDEX($P$7:$P$38,SMALL(IF($S$7:$S$38&lt;&gt;"",IF($P$7:$P$38&lt;&gt;"",ROW($P$7:$P$38)-MIN(ROW($P$7:$P$38))+1,""),""),ROW()-ROW(A$41)+1)),"##0")," "),"")</f>
        <v>0</v>
      </c>
      <c r="R72">
        <f t="array" ref="R72">IFERROR(CONCATENATE((INDEX($A$7:$A$38,SMALL(IF($S$7:$S$38&lt;&gt;"",IF($P$7:$P$38&lt;&gt;"",ROW($P$7:$P$38)-MIN(ROW($P$7:$P$38))+1,""),""),ROW()-ROW(A$41)+1))),),"")</f>
        <v>0</v>
      </c>
      <c r="U72">
        <f t="array" ref="U72">IFERROR(CONCATENATE((INDEX($X$7:$X$38,SMALL(IF($X$7:$X$38&lt;&gt;"",IF($U$7:$U$38&lt;&gt;"",ROW($U$7:$U$38)-MIN(ROW($U$7:$U$38))+1,""),""),ROW()-ROW(A$41)+1)))," "),"")</f>
        <v>0</v>
      </c>
      <c r="V72">
        <f t="array" ref="V72">IFERROR(CONCATENATE(TEXT(INDEX($U$7:$U$38,SMALL(IF($X$7:$X$38&lt;&gt;"",IF($U$7:$U$38&lt;&gt;"",ROW($U$7:$U$38)-MIN(ROW($U$7:$U$38))+1,""),""),ROW()-ROW(A$41)+1)),"##0")," "),"")</f>
        <v>0</v>
      </c>
      <c r="W72">
        <f t="array" ref="W72">IFERROR(CONCATENATE((INDEX($A$7:$A$38,SMALL(IF($X$7:$X$38&lt;&gt;"",IF($U$7:$U$38&lt;&gt;"",ROW($U$7:$U$38)-MIN(ROW($U$7:$U$38))+1,""),""),ROW()-ROW(A$41)+1))),),"")</f>
        <v>0</v>
      </c>
      <c r="Z72">
        <f t="array" ref="Z72">IFERROR(CONCATENATE((INDEX($AC$7:$AC$38,SMALL(IF($AC$7:$AC$38&lt;&gt;"",IF($Z$7:$Z$38&lt;&gt;"",ROW($Z$7:$Z$38)-MIN(ROW($Z$7:$Z$38))+1,""),""),ROW()-ROW(A$41)+1))),","),"")</f>
        <v>0</v>
      </c>
      <c r="AA72">
        <f t="array" ref="AA72">IFERROR(CONCATENATE(TEXT(INDEX($Z$7:$Z$38,SMALL(IF($AC$7:$AC$38&lt;&gt;"",IF($Z$7:$Z$38&lt;&gt;"",ROW($Z$7:$Z$38)-MIN(ROW($Z$7:$Z$38))+1,""),""),ROW()-ROW(A$41)+1)),"##0"),","),"")</f>
        <v>0</v>
      </c>
      <c r="AB72">
        <f t="array" ref="AB72">IFERROR(CONCATENATE((INDEX($A$7:$A$38,SMALL(IF($AC$7:$AC$38&lt;&gt;"",IF($Z$7:$Z$38&lt;&gt;"",ROW($Z$7:$Z$38)-MIN(ROW($Z$7:$Z$38))+1,""),""),ROW()-ROW(A$41)+1))),),"")</f>
        <v>0</v>
      </c>
      <c r="AE72">
        <f t="array" ref="AE72">IFERROR(CONCATENATE((INDEX($AH$7:$AH$38,SMALL(IF($AH$7:$AH$38&lt;&gt;"",IF($AE$7:$AE$38&lt;&gt;"",ROW($AE$7:$AE$38)-MIN(ROW($AE$7:$AE$38))+1,""),""),ROW()-ROW(A$41)+1)))," "),"")</f>
        <v>0</v>
      </c>
      <c r="AF72">
        <f t="array" ref="AF72">IFERROR(CONCATENATE(TEXT(INDEX($AE$7:$AE$38,SMALL(IF($AH$7:$AH$38&lt;&gt;"",IF($AE$7:$AE$38&lt;&gt;"",ROW($AE$7:$AE$38)-MIN(ROW($AE$7:$AE$38))+1,""),""),ROW()-ROW(A$41)+1)),"##0")," "),"")</f>
        <v>0</v>
      </c>
      <c r="AG72">
        <f t="array" ref="AG72">IFERROR(CONCATENATE((INDEX($A$7:$A$38,SMALL(IF($AH$7:$AH$38&lt;&gt;"",IF($AE$7:$AE$38&lt;&gt;"",ROW($AE$7:$AE$38)-MIN(ROW($AE$7:$AE$38))+1,""),""),ROW()-ROW(A$41)+1))),),"")</f>
        <v>0</v>
      </c>
      <c r="AJ72">
        <f t="array" ref="AJ72">IFERROR(CONCATENATE((INDEX($AM$7:$AM$38,SMALL(IF($AM$7:$AM$38&lt;&gt;"",IF($AJ$7:$AJ$38&lt;&gt;"",ROW($AJ$7:$AJ$38)-MIN(ROW($AJ$7:$AJ$38))+1,""),""),ROW()-ROW(A$41)+1)))," "),"")</f>
        <v>0</v>
      </c>
      <c r="AK72">
        <f t="array" ref="AK72">IFERROR(CONCATENATE(TEXT(INDEX($AJ$7:$AJ$38,SMALL(IF($AM$7:$AM$38&lt;&gt;"",IF($AJ$7:$AJ$38&lt;&gt;"",ROW($AJ$7:$AJ$38)-MIN(ROW($AJ$7:$AJ$38))+1,""),""),ROW()-ROW(A$41)+1)),"##0")," "),"")</f>
        <v>0</v>
      </c>
      <c r="AL72">
        <f t="array" ref="AL72">IFERROR(CONCATENATE((INDEX($A$7:$A$38,SMALL(IF($AM$7:$AM$38&lt;&gt;"",IF($AJ$7:$AJ$38&lt;&gt;"",ROW($AJ$7:$AJ$38)-MIN(ROW($AJ$7:$AJ$38))+1,""),""),ROW()-ROW(A$41)+1))),),"")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8">
    <cfRule type="cellIs" dxfId="3" priority="190" operator="lessThanOrEqual">
      <formula>H18</formula>
    </cfRule>
  </conditionalFormatting>
  <conditionalFormatting sqref="AA26">
    <cfRule type="cellIs" dxfId="3" priority="195" operator="lessThanOrEqual">
      <formula>H26</formula>
    </cfRule>
  </conditionalFormatting>
  <conditionalFormatting sqref="AA27">
    <cfRule type="cellIs" dxfId="3" priority="200" operator="lessThanOrEqual">
      <formula>H27</formula>
    </cfRule>
  </conditionalFormatting>
  <conditionalFormatting sqref="AA35">
    <cfRule type="cellIs" dxfId="3" priority="205" operator="lessThanOrEqual">
      <formula>H35</formula>
    </cfRule>
  </conditionalFormatting>
  <conditionalFormatting sqref="AA36">
    <cfRule type="cellIs" dxfId="3" priority="210" operator="lessThanOrEqual">
      <formula>H36</formula>
    </cfRule>
  </conditionalFormatting>
  <conditionalFormatting sqref="AA37">
    <cfRule type="cellIs" dxfId="3" priority="215" operator="lessThanOrEqual">
      <formula>H37</formula>
    </cfRule>
  </conditionalFormatting>
  <conditionalFormatting sqref="AA38">
    <cfRule type="cellIs" dxfId="3" priority="220" operator="lessThanOrEqual">
      <formula>H38</formula>
    </cfRule>
  </conditionalFormatting>
  <conditionalFormatting sqref="AB18">
    <cfRule type="cellIs" dxfId="3" priority="191" operator="lessThanOrEqual">
      <formula>I18</formula>
    </cfRule>
  </conditionalFormatting>
  <conditionalFormatting sqref="AB26">
    <cfRule type="cellIs" dxfId="3" priority="196" operator="lessThanOrEqual">
      <formula>I26</formula>
    </cfRule>
  </conditionalFormatting>
  <conditionalFormatting sqref="AB27">
    <cfRule type="cellIs" dxfId="3" priority="201" operator="lessThanOrEqual">
      <formula>I27</formula>
    </cfRule>
  </conditionalFormatting>
  <conditionalFormatting sqref="AB35">
    <cfRule type="cellIs" dxfId="3" priority="206" operator="lessThanOrEqual">
      <formula>I35</formula>
    </cfRule>
  </conditionalFormatting>
  <conditionalFormatting sqref="AB36">
    <cfRule type="cellIs" dxfId="3" priority="211" operator="lessThanOrEqual">
      <formula>I36</formula>
    </cfRule>
  </conditionalFormatting>
  <conditionalFormatting sqref="AB37">
    <cfRule type="cellIs" dxfId="3" priority="216" operator="lessThanOrEqual">
      <formula>I37</formula>
    </cfRule>
  </conditionalFormatting>
  <conditionalFormatting sqref="AB38">
    <cfRule type="cellIs" dxfId="3" priority="221" operator="lessThanOrEqual">
      <formula>I38</formula>
    </cfRule>
  </conditionalFormatting>
  <conditionalFormatting sqref="G10">
    <cfRule type="expression" dxfId="0" priority="1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2">
    <cfRule type="expression" dxfId="0" priority="1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3">
    <cfRule type="expression" dxfId="0" priority="1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5">
    <cfRule type="expression" dxfId="0" priority="2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6">
    <cfRule type="expression" dxfId="0" priority="2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7">
    <cfRule type="expression" dxfId="0" priority="3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8">
    <cfRule type="expression" dxfId="0" priority="3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9">
    <cfRule type="expression" dxfId="0" priority="3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0">
    <cfRule type="expression" dxfId="0" priority="4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1">
    <cfRule type="expression" dxfId="0" priority="4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2">
    <cfRule type="expression" dxfId="0" priority="4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3">
    <cfRule type="expression" dxfId="0" priority="4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4">
    <cfRule type="expression" dxfId="0" priority="5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5">
    <cfRule type="expression" dxfId="0" priority="5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6">
    <cfRule type="expression" dxfId="0" priority="5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7">
    <cfRule type="expression" dxfId="0" priority="6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8">
    <cfRule type="expression" dxfId="0" priority="6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9">
    <cfRule type="expression" dxfId="0" priority="6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0">
    <cfRule type="expression" dxfId="0" priority="7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1">
    <cfRule type="expression" dxfId="0" priority="7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2">
    <cfRule type="expression" dxfId="0" priority="7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3">
    <cfRule type="expression" dxfId="0" priority="7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4">
    <cfRule type="expression" dxfId="0" priority="8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5">
    <cfRule type="expression" dxfId="0" priority="8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6">
    <cfRule type="expression" dxfId="0" priority="8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7">
    <cfRule type="expression" dxfId="0" priority="9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9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8">
    <cfRule type="expression" dxfId="0" priority="9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9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8">
    <cfRule type="expression" dxfId="0" priority="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9">
    <cfRule type="expression" dxfId="0" priority="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J10">
    <cfRule type="cellIs" dxfId="0" priority="107" operator="equal">
      <formula>0</formula>
    </cfRule>
    <cfRule type="cellIs" dxfId="1" priority="108" operator="lessThan">
      <formula>G10</formula>
    </cfRule>
  </conditionalFormatting>
  <conditionalFormatting sqref="J13">
    <cfRule type="cellIs" dxfId="0" priority="112" operator="equal">
      <formula>0</formula>
    </cfRule>
    <cfRule type="cellIs" dxfId="1" priority="113" operator="lessThan">
      <formula>G13</formula>
    </cfRule>
  </conditionalFormatting>
  <conditionalFormatting sqref="J17">
    <cfRule type="cellIs" dxfId="0" priority="117" operator="equal">
      <formula>0</formula>
    </cfRule>
    <cfRule type="cellIs" dxfId="1" priority="118" operator="lessThan">
      <formula>G17</formula>
    </cfRule>
  </conditionalFormatting>
  <conditionalFormatting sqref="J18">
    <cfRule type="cellIs" dxfId="0" priority="122" operator="equal">
      <formula>0</formula>
    </cfRule>
    <cfRule type="cellIs" dxfId="1" priority="123" operator="lessThan">
      <formula>G18</formula>
    </cfRule>
  </conditionalFormatting>
  <conditionalFormatting sqref="J26">
    <cfRule type="cellIs" dxfId="0" priority="127" operator="equal">
      <formula>0</formula>
    </cfRule>
    <cfRule type="cellIs" dxfId="1" priority="128" operator="lessThan">
      <formula>G26</formula>
    </cfRule>
  </conditionalFormatting>
  <conditionalFormatting sqref="J27">
    <cfRule type="cellIs" dxfId="0" priority="132" operator="equal">
      <formula>0</formula>
    </cfRule>
    <cfRule type="cellIs" dxfId="1" priority="133" operator="lessThan">
      <formula>G27</formula>
    </cfRule>
  </conditionalFormatting>
  <conditionalFormatting sqref="J35">
    <cfRule type="cellIs" dxfId="0" priority="137" operator="equal">
      <formula>0</formula>
    </cfRule>
    <cfRule type="cellIs" dxfId="1" priority="138" operator="lessThan">
      <formula>G35</formula>
    </cfRule>
  </conditionalFormatting>
  <conditionalFormatting sqref="J36">
    <cfRule type="cellIs" dxfId="0" priority="142" operator="equal">
      <formula>0</formula>
    </cfRule>
    <cfRule type="cellIs" dxfId="1" priority="143" operator="lessThan">
      <formula>G36</formula>
    </cfRule>
  </conditionalFormatting>
  <conditionalFormatting sqref="J37">
    <cfRule type="cellIs" dxfId="0" priority="147" operator="equal">
      <formula>0</formula>
    </cfRule>
    <cfRule type="cellIs" dxfId="1" priority="148" operator="lessThan">
      <formula>G37</formula>
    </cfRule>
  </conditionalFormatting>
  <conditionalFormatting sqref="J38">
    <cfRule type="cellIs" dxfId="0" priority="152" operator="equal">
      <formula>0</formula>
    </cfRule>
    <cfRule type="cellIs" dxfId="1" priority="153" operator="lessThan">
      <formula>G38</formula>
    </cfRule>
  </conditionalFormatting>
  <conditionalFormatting sqref="J7">
    <cfRule type="cellIs" dxfId="0" priority="97" operator="equal">
      <formula>0</formula>
    </cfRule>
    <cfRule type="cellIs" dxfId="1" priority="98" operator="lessThan">
      <formula>G7</formula>
    </cfRule>
  </conditionalFormatting>
  <conditionalFormatting sqref="J8">
    <cfRule type="cellIs" dxfId="0" priority="102" operator="equal">
      <formula>0</formula>
    </cfRule>
    <cfRule type="cellIs" dxfId="1" priority="103" operator="lessThan">
      <formula>G8</formula>
    </cfRule>
  </conditionalFormatting>
  <conditionalFormatting sqref="K10">
    <cfRule type="cellIs" dxfId="0" priority="109" operator="greaterThan">
      <formula>J10</formula>
    </cfRule>
  </conditionalFormatting>
  <conditionalFormatting sqref="K13">
    <cfRule type="cellIs" dxfId="0" priority="114" operator="greaterThan">
      <formula>J13</formula>
    </cfRule>
  </conditionalFormatting>
  <conditionalFormatting sqref="K17">
    <cfRule type="cellIs" dxfId="0" priority="119" operator="greaterThan">
      <formula>J17</formula>
    </cfRule>
  </conditionalFormatting>
  <conditionalFormatting sqref="K18">
    <cfRule type="cellIs" dxfId="0" priority="124" operator="greaterThan">
      <formula>J18</formula>
    </cfRule>
  </conditionalFormatting>
  <conditionalFormatting sqref="K26">
    <cfRule type="cellIs" dxfId="0" priority="129" operator="greaterThan">
      <formula>J26</formula>
    </cfRule>
  </conditionalFormatting>
  <conditionalFormatting sqref="K27">
    <cfRule type="cellIs" dxfId="0" priority="134" operator="greaterThan">
      <formula>J27</formula>
    </cfRule>
  </conditionalFormatting>
  <conditionalFormatting sqref="K35">
    <cfRule type="cellIs" dxfId="0" priority="139" operator="greaterThan">
      <formula>J35</formula>
    </cfRule>
  </conditionalFormatting>
  <conditionalFormatting sqref="K36">
    <cfRule type="cellIs" dxfId="0" priority="144" operator="greaterThan">
      <formula>J36</formula>
    </cfRule>
  </conditionalFormatting>
  <conditionalFormatting sqref="K37">
    <cfRule type="cellIs" dxfId="0" priority="149" operator="greaterThan">
      <formula>J37</formula>
    </cfRule>
  </conditionalFormatting>
  <conditionalFormatting sqref="K38">
    <cfRule type="cellIs" dxfId="0" priority="154" operator="greaterThan">
      <formula>J38</formula>
    </cfRule>
  </conditionalFormatting>
  <conditionalFormatting sqref="K7">
    <cfRule type="cellIs" dxfId="0" priority="99" operator="greaterThan">
      <formula>J7</formula>
    </cfRule>
  </conditionalFormatting>
  <conditionalFormatting sqref="K8">
    <cfRule type="cellIs" dxfId="0" priority="104" operator="greaterThan">
      <formula>J8</formula>
    </cfRule>
  </conditionalFormatting>
  <conditionalFormatting sqref="L10">
    <cfRule type="cellIs" dxfId="3" priority="110" operator="lessThanOrEqual">
      <formula>H10</formula>
    </cfRule>
  </conditionalFormatting>
  <conditionalFormatting sqref="L13">
    <cfRule type="cellIs" dxfId="3" priority="115" operator="lessThanOrEqual">
      <formula>H13</formula>
    </cfRule>
  </conditionalFormatting>
  <conditionalFormatting sqref="L17">
    <cfRule type="cellIs" dxfId="3" priority="120" operator="lessThanOrEqual">
      <formula>H17</formula>
    </cfRule>
  </conditionalFormatting>
  <conditionalFormatting sqref="L18">
    <cfRule type="cellIs" dxfId="3" priority="125" operator="lessThanOrEqual">
      <formula>H18</formula>
    </cfRule>
  </conditionalFormatting>
  <conditionalFormatting sqref="L26">
    <cfRule type="cellIs" dxfId="3" priority="130" operator="lessThanOrEqual">
      <formula>H26</formula>
    </cfRule>
  </conditionalFormatting>
  <conditionalFormatting sqref="L27">
    <cfRule type="cellIs" dxfId="3" priority="135" operator="lessThanOrEqual">
      <formula>H27</formula>
    </cfRule>
  </conditionalFormatting>
  <conditionalFormatting sqref="L35">
    <cfRule type="cellIs" dxfId="3" priority="140" operator="lessThanOrEqual">
      <formula>H35</formula>
    </cfRule>
  </conditionalFormatting>
  <conditionalFormatting sqref="L36">
    <cfRule type="cellIs" dxfId="3" priority="145" operator="lessThanOrEqual">
      <formula>H36</formula>
    </cfRule>
  </conditionalFormatting>
  <conditionalFormatting sqref="L37">
    <cfRule type="cellIs" dxfId="3" priority="150" operator="lessThanOrEqual">
      <formula>H37</formula>
    </cfRule>
  </conditionalFormatting>
  <conditionalFormatting sqref="L38">
    <cfRule type="cellIs" dxfId="3" priority="155" operator="lessThanOrEqual">
      <formula>H38</formula>
    </cfRule>
  </conditionalFormatting>
  <conditionalFormatting sqref="L7">
    <cfRule type="cellIs" dxfId="3" priority="100" operator="lessThanOrEqual">
      <formula>H7</formula>
    </cfRule>
  </conditionalFormatting>
  <conditionalFormatting sqref="L8">
    <cfRule type="cellIs" dxfId="3" priority="105" operator="lessThanOrEqual">
      <formula>H8</formula>
    </cfRule>
  </conditionalFormatting>
  <conditionalFormatting sqref="M10">
    <cfRule type="cellIs" dxfId="3" priority="111" operator="lessThanOrEqual">
      <formula>I10</formula>
    </cfRule>
  </conditionalFormatting>
  <conditionalFormatting sqref="M13">
    <cfRule type="cellIs" dxfId="3" priority="116" operator="lessThanOrEqual">
      <formula>I13</formula>
    </cfRule>
  </conditionalFormatting>
  <conditionalFormatting sqref="M17">
    <cfRule type="cellIs" dxfId="3" priority="121" operator="lessThanOrEqual">
      <formula>I17</formula>
    </cfRule>
  </conditionalFormatting>
  <conditionalFormatting sqref="M18">
    <cfRule type="cellIs" dxfId="3" priority="126" operator="lessThanOrEqual">
      <formula>I18</formula>
    </cfRule>
  </conditionalFormatting>
  <conditionalFormatting sqref="M26">
    <cfRule type="cellIs" dxfId="3" priority="131" operator="lessThanOrEqual">
      <formula>I26</formula>
    </cfRule>
  </conditionalFormatting>
  <conditionalFormatting sqref="M27">
    <cfRule type="cellIs" dxfId="3" priority="136" operator="lessThanOrEqual">
      <formula>I27</formula>
    </cfRule>
  </conditionalFormatting>
  <conditionalFormatting sqref="M35">
    <cfRule type="cellIs" dxfId="3" priority="141" operator="lessThanOrEqual">
      <formula>I35</formula>
    </cfRule>
  </conditionalFormatting>
  <conditionalFormatting sqref="M36">
    <cfRule type="cellIs" dxfId="3" priority="146" operator="lessThanOrEqual">
      <formula>I36</formula>
    </cfRule>
  </conditionalFormatting>
  <conditionalFormatting sqref="M37">
    <cfRule type="cellIs" dxfId="3" priority="151" operator="lessThanOrEqual">
      <formula>I37</formula>
    </cfRule>
  </conditionalFormatting>
  <conditionalFormatting sqref="M38">
    <cfRule type="cellIs" dxfId="3" priority="156" operator="lessThanOrEqual">
      <formula>I38</formula>
    </cfRule>
  </conditionalFormatting>
  <conditionalFormatting sqref="M7">
    <cfRule type="cellIs" dxfId="3" priority="101" operator="lessThanOrEqual">
      <formula>I7</formula>
    </cfRule>
  </conditionalFormatting>
  <conditionalFormatting sqref="M8">
    <cfRule type="cellIs" dxfId="3" priority="106" operator="lessThanOrEqual">
      <formula>I8</formula>
    </cfRule>
  </conditionalFormatting>
  <conditionalFormatting sqref="O18">
    <cfRule type="cellIs" dxfId="0" priority="157" operator="equal">
      <formula>0</formula>
    </cfRule>
    <cfRule type="cellIs" dxfId="1" priority="158" operator="lessThan">
      <formula>G18</formula>
    </cfRule>
  </conditionalFormatting>
  <conditionalFormatting sqref="O26">
    <cfRule type="cellIs" dxfId="0" priority="162" operator="equal">
      <formula>0</formula>
    </cfRule>
    <cfRule type="cellIs" dxfId="1" priority="163" operator="lessThan">
      <formula>G26</formula>
    </cfRule>
  </conditionalFormatting>
  <conditionalFormatting sqref="O27">
    <cfRule type="cellIs" dxfId="0" priority="167" operator="equal">
      <formula>0</formula>
    </cfRule>
    <cfRule type="cellIs" dxfId="1" priority="168" operator="lessThan">
      <formula>G27</formula>
    </cfRule>
  </conditionalFormatting>
  <conditionalFormatting sqref="O35">
    <cfRule type="cellIs" dxfId="0" priority="172" operator="equal">
      <formula>0</formula>
    </cfRule>
    <cfRule type="cellIs" dxfId="1" priority="173" operator="lessThan">
      <formula>G35</formula>
    </cfRule>
  </conditionalFormatting>
  <conditionalFormatting sqref="O36">
    <cfRule type="cellIs" dxfId="0" priority="177" operator="equal">
      <formula>0</formula>
    </cfRule>
    <cfRule type="cellIs" dxfId="1" priority="178" operator="lessThan">
      <formula>G36</formula>
    </cfRule>
  </conditionalFormatting>
  <conditionalFormatting sqref="O37">
    <cfRule type="cellIs" dxfId="0" priority="182" operator="equal">
      <formula>0</formula>
    </cfRule>
    <cfRule type="cellIs" dxfId="1" priority="183" operator="lessThan">
      <formula>G37</formula>
    </cfRule>
  </conditionalFormatting>
  <conditionalFormatting sqref="P18">
    <cfRule type="cellIs" dxfId="0" priority="159" operator="greaterThan">
      <formula>O18</formula>
    </cfRule>
  </conditionalFormatting>
  <conditionalFormatting sqref="P26">
    <cfRule type="cellIs" dxfId="0" priority="164" operator="greaterThan">
      <formula>O26</formula>
    </cfRule>
  </conditionalFormatting>
  <conditionalFormatting sqref="P27">
    <cfRule type="cellIs" dxfId="0" priority="169" operator="greaterThan">
      <formula>O27</formula>
    </cfRule>
  </conditionalFormatting>
  <conditionalFormatting sqref="P35">
    <cfRule type="cellIs" dxfId="0" priority="174" operator="greaterThan">
      <formula>O35</formula>
    </cfRule>
  </conditionalFormatting>
  <conditionalFormatting sqref="P36">
    <cfRule type="cellIs" dxfId="0" priority="179" operator="greaterThan">
      <formula>O36</formula>
    </cfRule>
  </conditionalFormatting>
  <conditionalFormatting sqref="P37">
    <cfRule type="cellIs" dxfId="0" priority="184" operator="greaterThan">
      <formula>O37</formula>
    </cfRule>
  </conditionalFormatting>
  <conditionalFormatting sqref="Q18">
    <cfRule type="cellIs" dxfId="3" priority="160" operator="lessThanOrEqual">
      <formula>H18</formula>
    </cfRule>
  </conditionalFormatting>
  <conditionalFormatting sqref="Q26">
    <cfRule type="cellIs" dxfId="3" priority="165" operator="lessThanOrEqual">
      <formula>H26</formula>
    </cfRule>
  </conditionalFormatting>
  <conditionalFormatting sqref="Q27">
    <cfRule type="cellIs" dxfId="3" priority="170" operator="lessThanOrEqual">
      <formula>H27</formula>
    </cfRule>
  </conditionalFormatting>
  <conditionalFormatting sqref="Q35">
    <cfRule type="cellIs" dxfId="3" priority="175" operator="lessThanOrEqual">
      <formula>H35</formula>
    </cfRule>
  </conditionalFormatting>
  <conditionalFormatting sqref="Q36">
    <cfRule type="cellIs" dxfId="3" priority="180" operator="lessThanOrEqual">
      <formula>H36</formula>
    </cfRule>
  </conditionalFormatting>
  <conditionalFormatting sqref="Q37">
    <cfRule type="cellIs" dxfId="3" priority="185" operator="lessThanOrEqual">
      <formula>H37</formula>
    </cfRule>
  </conditionalFormatting>
  <conditionalFormatting sqref="R18">
    <cfRule type="cellIs" dxfId="3" priority="161" operator="lessThanOrEqual">
      <formula>I18</formula>
    </cfRule>
  </conditionalFormatting>
  <conditionalFormatting sqref="R26">
    <cfRule type="cellIs" dxfId="3" priority="166" operator="lessThanOrEqual">
      <formula>I26</formula>
    </cfRule>
  </conditionalFormatting>
  <conditionalFormatting sqref="R27">
    <cfRule type="cellIs" dxfId="3" priority="171" operator="lessThanOrEqual">
      <formula>I27</formula>
    </cfRule>
  </conditionalFormatting>
  <conditionalFormatting sqref="R35">
    <cfRule type="cellIs" dxfId="3" priority="176" operator="lessThanOrEqual">
      <formula>I35</formula>
    </cfRule>
  </conditionalFormatting>
  <conditionalFormatting sqref="R36">
    <cfRule type="cellIs" dxfId="3" priority="181" operator="lessThanOrEqual">
      <formula>I36</formula>
    </cfRule>
  </conditionalFormatting>
  <conditionalFormatting sqref="R37">
    <cfRule type="cellIs" dxfId="3" priority="186" operator="lessThanOrEqual">
      <formula>I37</formula>
    </cfRule>
  </conditionalFormatting>
  <conditionalFormatting sqref="Y18">
    <cfRule type="cellIs" dxfId="0" priority="187" operator="equal">
      <formula>0</formula>
    </cfRule>
    <cfRule type="cellIs" dxfId="1" priority="188" operator="lessThan">
      <formula>G18</formula>
    </cfRule>
  </conditionalFormatting>
  <conditionalFormatting sqref="Y26">
    <cfRule type="cellIs" dxfId="0" priority="192" operator="equal">
      <formula>0</formula>
    </cfRule>
    <cfRule type="cellIs" dxfId="1" priority="193" operator="lessThan">
      <formula>G26</formula>
    </cfRule>
  </conditionalFormatting>
  <conditionalFormatting sqref="Y27">
    <cfRule type="cellIs" dxfId="0" priority="197" operator="equal">
      <formula>0</formula>
    </cfRule>
    <cfRule type="cellIs" dxfId="1" priority="198" operator="lessThan">
      <formula>G27</formula>
    </cfRule>
  </conditionalFormatting>
  <conditionalFormatting sqref="Y35">
    <cfRule type="cellIs" dxfId="0" priority="202" operator="equal">
      <formula>0</formula>
    </cfRule>
    <cfRule type="cellIs" dxfId="1" priority="203" operator="lessThan">
      <formula>G35</formula>
    </cfRule>
  </conditionalFormatting>
  <conditionalFormatting sqref="Y36">
    <cfRule type="cellIs" dxfId="0" priority="207" operator="equal">
      <formula>0</formula>
    </cfRule>
    <cfRule type="cellIs" dxfId="1" priority="208" operator="lessThan">
      <formula>G36</formula>
    </cfRule>
  </conditionalFormatting>
  <conditionalFormatting sqref="Y37">
    <cfRule type="cellIs" dxfId="0" priority="212" operator="equal">
      <formula>0</formula>
    </cfRule>
    <cfRule type="cellIs" dxfId="1" priority="213" operator="lessThan">
      <formula>G37</formula>
    </cfRule>
  </conditionalFormatting>
  <conditionalFormatting sqref="Y38">
    <cfRule type="cellIs" dxfId="0" priority="217" operator="equal">
      <formula>0</formula>
    </cfRule>
    <cfRule type="cellIs" dxfId="1" priority="218" operator="lessThan">
      <formula>G38</formula>
    </cfRule>
  </conditionalFormatting>
  <conditionalFormatting sqref="Z18">
    <cfRule type="cellIs" dxfId="0" priority="189" operator="greaterThan">
      <formula>Y18</formula>
    </cfRule>
  </conditionalFormatting>
  <conditionalFormatting sqref="Z26">
    <cfRule type="cellIs" dxfId="0" priority="194" operator="greaterThan">
      <formula>Y26</formula>
    </cfRule>
  </conditionalFormatting>
  <conditionalFormatting sqref="Z27">
    <cfRule type="cellIs" dxfId="0" priority="199" operator="greaterThan">
      <formula>Y27</formula>
    </cfRule>
  </conditionalFormatting>
  <conditionalFormatting sqref="Z35">
    <cfRule type="cellIs" dxfId="0" priority="204" operator="greaterThan">
      <formula>Y35</formula>
    </cfRule>
  </conditionalFormatting>
  <conditionalFormatting sqref="Z36">
    <cfRule type="cellIs" dxfId="0" priority="209" operator="greaterThan">
      <formula>Y36</formula>
    </cfRule>
  </conditionalFormatting>
  <conditionalFormatting sqref="Z37">
    <cfRule type="cellIs" dxfId="0" priority="214" operator="greaterThan">
      <formula>Y37</formula>
    </cfRule>
  </conditionalFormatting>
  <conditionalFormatting sqref="Z38">
    <cfRule type="cellIs" dxfId="0" priority="219" operator="greaterThan">
      <formula>Y38</formula>
    </cfRule>
  </conditionalFormatting>
  <hyperlinks>
    <hyperlink ref="N7" r:id="rId1"/>
    <hyperlink ref="N8" r:id="rId2"/>
    <hyperlink ref="N10" r:id="rId3"/>
    <hyperlink ref="N13" r:id="rId4"/>
    <hyperlink ref="N17" r:id="rId5"/>
    <hyperlink ref="N18" r:id="rId6"/>
    <hyperlink ref="S18" r:id="rId7"/>
    <hyperlink ref="AC18" r:id="rId8"/>
    <hyperlink ref="N26" r:id="rId9"/>
    <hyperlink ref="S26" r:id="rId10"/>
    <hyperlink ref="AC26" r:id="rId11"/>
    <hyperlink ref="N27" r:id="rId12"/>
    <hyperlink ref="S27" r:id="rId13"/>
    <hyperlink ref="AC27" r:id="rId14"/>
    <hyperlink ref="N35" r:id="rId15"/>
    <hyperlink ref="S35" r:id="rId16"/>
    <hyperlink ref="AC35" r:id="rId17"/>
    <hyperlink ref="N36" r:id="rId18"/>
    <hyperlink ref="S36" r:id="rId19"/>
    <hyperlink ref="AC36" r:id="rId20"/>
    <hyperlink ref="N37" r:id="rId21"/>
    <hyperlink ref="S37" r:id="rId22"/>
    <hyperlink ref="AC37" r:id="rId23"/>
    <hyperlink ref="N38" r:id="rId24"/>
    <hyperlink ref="AC38" r:id="rId25"/>
  </hyperlinks>
  <pageMargins left="0.7" right="0.7" top="0.75" bottom="0.75" header="0.3" footer="0.3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F3K_Battery_manager.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2018-03-16T23:30:44Z</dcterms:created>
  <dcterms:modified xsi:type="dcterms:W3CDTF">2018-03-16T23:30:44Z</dcterms:modified>
</cp:coreProperties>
</file>