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Australia GLAD\Workpapers Template\GST Jobs\Flat Rock Trust\GST\"/>
    </mc:Choice>
  </mc:AlternateContent>
  <xr:revisionPtr revIDLastSave="0" documentId="13_ncr:1_{E0A1C1B2-BF39-44B6-9CD9-779D35055A5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alanc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1" l="1"/>
  <c r="C84" i="1"/>
  <c r="D54" i="1"/>
  <c r="C54" i="1"/>
  <c r="D45" i="1"/>
  <c r="C45" i="1"/>
  <c r="C55" i="1" s="1"/>
  <c r="D33" i="1"/>
  <c r="C33" i="1"/>
  <c r="D30" i="1"/>
  <c r="C30" i="1"/>
  <c r="D18" i="1"/>
  <c r="C18" i="1"/>
  <c r="D12" i="1"/>
  <c r="C12" i="1"/>
  <c r="C34" i="1" s="1"/>
  <c r="D55" i="1" l="1"/>
  <c r="D34" i="1"/>
  <c r="C57" i="1"/>
  <c r="D57" i="1" l="1"/>
</calcChain>
</file>

<file path=xl/sharedStrings.xml><?xml version="1.0" encoding="utf-8"?>
<sst xmlns="http://schemas.openxmlformats.org/spreadsheetml/2006/main" count="81" uniqueCount="81">
  <si>
    <t>Balance Sheet</t>
  </si>
  <si>
    <t>As at 30 June 2024</t>
  </si>
  <si>
    <t>Account</t>
  </si>
  <si>
    <t>30 June 2024</t>
  </si>
  <si>
    <t>30 June 2023</t>
  </si>
  <si>
    <t>Assets</t>
  </si>
  <si>
    <t>Bank</t>
  </si>
  <si>
    <t xml:space="preserve"> Stripe AUD</t>
  </si>
  <si>
    <t>11110 - National 8359</t>
  </si>
  <si>
    <t>11145 - Paypal Coaster Kings</t>
  </si>
  <si>
    <t>Total Bank</t>
  </si>
  <si>
    <t>Current Assets</t>
  </si>
  <si>
    <t>11150 - Stock on Hand</t>
  </si>
  <si>
    <t>11210 - Trade Debtors</t>
  </si>
  <si>
    <t>12216 - Borrowing Costs in Advance</t>
  </si>
  <si>
    <t>12217 - Borrowing Costs in Advance Amortised</t>
  </si>
  <si>
    <t>Total Current Assets</t>
  </si>
  <si>
    <t>Fixed Assets</t>
  </si>
  <si>
    <t>11300 - Leasehold Improvements at Cost</t>
  </si>
  <si>
    <t>11301 - Leasehold Improvements at Cost Accumulated Depreciation</t>
  </si>
  <si>
    <t>13110 - Plant &amp; Equipment at Cost</t>
  </si>
  <si>
    <t>13120 - Plant &amp; Equipment at Cost Accumulated Depreciation</t>
  </si>
  <si>
    <t>13310 - Motor Vehicles at Cost</t>
  </si>
  <si>
    <t>13320 - Motor Vehicles at Cost Accumulated Depreciation</t>
  </si>
  <si>
    <t>13410 - Computer Software</t>
  </si>
  <si>
    <t>13420 - Computer Software Depreciation</t>
  </si>
  <si>
    <t>13710 - Immediate Deduction Assets</t>
  </si>
  <si>
    <t>13720 - Less Accumulated depreciation</t>
  </si>
  <si>
    <t>Total Fixed Assets</t>
  </si>
  <si>
    <t>Non-current Assets</t>
  </si>
  <si>
    <t>12215 - Goodwill</t>
  </si>
  <si>
    <t>Total Non-current Assets</t>
  </si>
  <si>
    <t>Total Assets</t>
  </si>
  <si>
    <t>Liabilities</t>
  </si>
  <si>
    <t>Current Liabilities</t>
  </si>
  <si>
    <t>11130 - Petty Cash</t>
  </si>
  <si>
    <t>21001 - Trade Creditors</t>
  </si>
  <si>
    <t>21120 - NAB Visa Business Card</t>
  </si>
  <si>
    <t>21410 - PAYW Payable</t>
  </si>
  <si>
    <t>21415 - Superannuation Payable</t>
  </si>
  <si>
    <t>804 - Wages Payable - Payroll</t>
  </si>
  <si>
    <t>Total Current Liabilities</t>
  </si>
  <si>
    <t>Non-current Liabilities</t>
  </si>
  <si>
    <t>22104 - Die Cutting Machine Loan</t>
  </si>
  <si>
    <t>22105 - Less Unexpired Interest - Die Cutting Machine Loan</t>
  </si>
  <si>
    <t>22310 - Calnan Brothers Pty Ltd Loan A/C</t>
  </si>
  <si>
    <t>31625 - Opening Balance Gavin Calnan</t>
  </si>
  <si>
    <t>31725 - Opening Balance Michael Calnan</t>
  </si>
  <si>
    <t>31825 - Opening Balance Rikki-Lee Calnan</t>
  </si>
  <si>
    <t>31925 - Opening Balance Stephen Calnan</t>
  </si>
  <si>
    <t>Total Non-current Liabilities</t>
  </si>
  <si>
    <t>Total Liabilities</t>
  </si>
  <si>
    <t>Net Assets</t>
  </si>
  <si>
    <t>Equity</t>
  </si>
  <si>
    <t>31005 -         Opening Balance Phillip</t>
  </si>
  <si>
    <t>31015 - Share of Profit (Loss) - Phillip Calnan</t>
  </si>
  <si>
    <t>31020 -    Drawings - Phil</t>
  </si>
  <si>
    <t>31115 - Share of Profit (Loss) - Harvey</t>
  </si>
  <si>
    <t>31120 - Drawings - Harvey</t>
  </si>
  <si>
    <t>31205 -         Opening Balance Janelle</t>
  </si>
  <si>
    <t>31215 - Share of Profit (Loss) - Janelle Calnan</t>
  </si>
  <si>
    <t>31220 - Drawings - Janelle</t>
  </si>
  <si>
    <t>31255 - Share of Profit (Loss) - Lily</t>
  </si>
  <si>
    <t>31260 - Drawings - Lily</t>
  </si>
  <si>
    <t>31265 - Share of Profit (Loss) - May Calnan</t>
  </si>
  <si>
    <t>31270 - Drawings - May Calnan</t>
  </si>
  <si>
    <t>31305 - Opening Balance Ayla Calnan</t>
  </si>
  <si>
    <t>31415 - Share of Profit (Loss) - Ben</t>
  </si>
  <si>
    <t>31420 - Drawings - Ben</t>
  </si>
  <si>
    <t>31585 - Opening Calnan Brothers Trust</t>
  </si>
  <si>
    <t>31590 - Share of Profit - Calnan Brothers Trust</t>
  </si>
  <si>
    <t>31600 - Drawings - Calnan Brothers Trust</t>
  </si>
  <si>
    <t>31620 - Drawings - Gavin  Calnan</t>
  </si>
  <si>
    <t>31720 - Drawings - Michael  Calnan</t>
  </si>
  <si>
    <t>31920 - Drawings - Stephen Calnan</t>
  </si>
  <si>
    <t>38000 - 38000 Retained Earnings</t>
  </si>
  <si>
    <t>39900 - 39900 Suspense</t>
  </si>
  <si>
    <t>39999 - Historical Balancing</t>
  </si>
  <si>
    <t>Total Equity</t>
  </si>
  <si>
    <t>Sample Client</t>
  </si>
  <si>
    <t>21300 - Goods &amp; Service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</si>
</sst>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8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7" fillId="0" borderId="2" xfId="0" applyFont="1" applyBorder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showGridLines="0" tabSelected="1" zoomScaleNormal="100" workbookViewId="0"/>
  </sheetViews>
  <sheetFormatPr defaultRowHeight="12" x14ac:dyDescent="0.2"/>
  <cols>
    <col min="1" max="1" width="1.42578125" customWidth="1"/>
    <col min="2" max="2" width="61.85546875" customWidth="1"/>
    <col min="3" max="4" width="14.85546875" customWidth="1"/>
  </cols>
  <sheetData>
    <row r="1" spans="1:4" s="1" customFormat="1" ht="16.7" customHeight="1" x14ac:dyDescent="0.25">
      <c r="A1" s="2" t="s">
        <v>0</v>
      </c>
      <c r="B1" s="2"/>
      <c r="C1" s="2"/>
      <c r="D1" s="2"/>
    </row>
    <row r="2" spans="1:4" s="3" customFormat="1" ht="14.45" customHeight="1" x14ac:dyDescent="0.2">
      <c r="A2" s="4" t="s">
        <v>79</v>
      </c>
      <c r="B2" s="4"/>
      <c r="C2" s="4"/>
      <c r="D2" s="4"/>
    </row>
    <row r="3" spans="1:4" s="3" customFormat="1" ht="14.45" customHeight="1" x14ac:dyDescent="0.2">
      <c r="A3" s="4" t="s">
        <v>1</v>
      </c>
      <c r="B3" s="4"/>
      <c r="C3" s="4"/>
      <c r="D3" s="4"/>
    </row>
    <row r="4" spans="1:4" ht="13.35" customHeight="1" x14ac:dyDescent="0.2"/>
    <row r="5" spans="1:4" s="5" customFormat="1" ht="12.2" customHeight="1" x14ac:dyDescent="0.2">
      <c r="A5" s="6"/>
      <c r="B5" s="7" t="s">
        <v>2</v>
      </c>
      <c r="C5" s="8" t="s">
        <v>3</v>
      </c>
      <c r="D5" s="8" t="s">
        <v>4</v>
      </c>
    </row>
    <row r="6" spans="1:4" ht="13.35" customHeight="1" x14ac:dyDescent="0.2"/>
    <row r="7" spans="1:4" s="5" customFormat="1" ht="12.2" customHeight="1" x14ac:dyDescent="0.2">
      <c r="A7" s="6" t="s">
        <v>5</v>
      </c>
      <c r="B7" s="6"/>
      <c r="C7" s="6"/>
      <c r="D7" s="6"/>
    </row>
    <row r="8" spans="1:4" ht="10.9" customHeight="1" x14ac:dyDescent="0.2">
      <c r="A8" s="9"/>
      <c r="B8" s="9" t="s">
        <v>6</v>
      </c>
      <c r="C8" s="9"/>
      <c r="D8" s="9"/>
    </row>
    <row r="9" spans="1:4" ht="10.9" customHeight="1" x14ac:dyDescent="0.2">
      <c r="B9" s="10" t="s">
        <v>7</v>
      </c>
      <c r="C9" s="11">
        <v>2317.33</v>
      </c>
      <c r="D9" s="11">
        <v>0</v>
      </c>
    </row>
    <row r="10" spans="1:4" ht="10.9" customHeight="1" x14ac:dyDescent="0.2">
      <c r="B10" s="10" t="s">
        <v>8</v>
      </c>
      <c r="C10" s="11">
        <v>377355.78</v>
      </c>
      <c r="D10" s="11">
        <v>186482.04</v>
      </c>
    </row>
    <row r="11" spans="1:4" ht="10.9" customHeight="1" x14ac:dyDescent="0.2">
      <c r="B11" s="10" t="s">
        <v>9</v>
      </c>
      <c r="C11" s="11">
        <v>525.37</v>
      </c>
      <c r="D11" s="11">
        <v>1532.32</v>
      </c>
    </row>
    <row r="12" spans="1:4" ht="10.9" customHeight="1" x14ac:dyDescent="0.2">
      <c r="B12" s="12" t="s">
        <v>10</v>
      </c>
      <c r="C12" s="13">
        <f>SUM(C9:C11)</f>
        <v>380198.48000000004</v>
      </c>
      <c r="D12" s="13">
        <f>SUM(D9:D11)</f>
        <v>188014.36000000002</v>
      </c>
    </row>
    <row r="13" spans="1:4" ht="10.9" customHeight="1" x14ac:dyDescent="0.2">
      <c r="A13" s="9"/>
      <c r="B13" s="9" t="s">
        <v>11</v>
      </c>
      <c r="C13" s="9"/>
      <c r="D13" s="9"/>
    </row>
    <row r="14" spans="1:4" ht="10.9" customHeight="1" x14ac:dyDescent="0.2">
      <c r="B14" s="10" t="s">
        <v>12</v>
      </c>
      <c r="C14" s="11">
        <v>992</v>
      </c>
      <c r="D14" s="11">
        <v>992</v>
      </c>
    </row>
    <row r="15" spans="1:4" ht="10.9" customHeight="1" x14ac:dyDescent="0.2">
      <c r="B15" s="10" t="s">
        <v>13</v>
      </c>
      <c r="C15" s="11">
        <v>78132.05</v>
      </c>
      <c r="D15" s="11">
        <v>81620.14</v>
      </c>
    </row>
    <row r="16" spans="1:4" ht="10.9" customHeight="1" x14ac:dyDescent="0.2">
      <c r="B16" s="10" t="s">
        <v>14</v>
      </c>
      <c r="C16" s="11">
        <v>775</v>
      </c>
      <c r="D16" s="11">
        <v>775</v>
      </c>
    </row>
    <row r="17" spans="1:4" ht="10.9" customHeight="1" x14ac:dyDescent="0.2">
      <c r="B17" s="10" t="s">
        <v>15</v>
      </c>
      <c r="C17" s="11">
        <v>-394.08</v>
      </c>
      <c r="D17" s="11">
        <v>-239.08</v>
      </c>
    </row>
    <row r="18" spans="1:4" ht="10.9" customHeight="1" x14ac:dyDescent="0.2">
      <c r="B18" s="12" t="s">
        <v>16</v>
      </c>
      <c r="C18" s="13">
        <f>SUM(C14:C17)</f>
        <v>79504.97</v>
      </c>
      <c r="D18" s="13">
        <f>SUM(D14:D17)</f>
        <v>83148.06</v>
      </c>
    </row>
    <row r="19" spans="1:4" ht="10.9" customHeight="1" x14ac:dyDescent="0.2">
      <c r="A19" s="9"/>
      <c r="B19" s="9" t="s">
        <v>17</v>
      </c>
      <c r="C19" s="9"/>
      <c r="D19" s="9"/>
    </row>
    <row r="20" spans="1:4" ht="10.9" customHeight="1" x14ac:dyDescent="0.2">
      <c r="B20" s="10" t="s">
        <v>18</v>
      </c>
      <c r="C20" s="11">
        <v>1364.75</v>
      </c>
      <c r="D20" s="11">
        <v>1364.75</v>
      </c>
    </row>
    <row r="21" spans="1:4" ht="10.9" customHeight="1" x14ac:dyDescent="0.2">
      <c r="B21" s="10" t="s">
        <v>19</v>
      </c>
      <c r="C21" s="11">
        <v>-880.44</v>
      </c>
      <c r="D21" s="11">
        <v>-846.32</v>
      </c>
    </row>
    <row r="22" spans="1:4" ht="10.9" customHeight="1" x14ac:dyDescent="0.2">
      <c r="B22" s="10" t="s">
        <v>20</v>
      </c>
      <c r="C22" s="11">
        <v>1010113.12</v>
      </c>
      <c r="D22" s="11">
        <v>1010113.12</v>
      </c>
    </row>
    <row r="23" spans="1:4" ht="10.9" customHeight="1" x14ac:dyDescent="0.2">
      <c r="B23" s="10" t="s">
        <v>21</v>
      </c>
      <c r="C23" s="11">
        <v>-933523.54</v>
      </c>
      <c r="D23" s="11">
        <v>-919180.25</v>
      </c>
    </row>
    <row r="24" spans="1:4" ht="10.9" customHeight="1" x14ac:dyDescent="0.2">
      <c r="B24" s="10" t="s">
        <v>22</v>
      </c>
      <c r="C24" s="11">
        <v>61271.83</v>
      </c>
      <c r="D24" s="11">
        <v>73271.83</v>
      </c>
    </row>
    <row r="25" spans="1:4" ht="10.9" customHeight="1" x14ac:dyDescent="0.2">
      <c r="B25" s="10" t="s">
        <v>23</v>
      </c>
      <c r="C25" s="11">
        <v>-49863.54</v>
      </c>
      <c r="D25" s="11">
        <v>-58864.67</v>
      </c>
    </row>
    <row r="26" spans="1:4" ht="10.9" customHeight="1" x14ac:dyDescent="0.2">
      <c r="B26" s="10" t="s">
        <v>24</v>
      </c>
      <c r="C26" s="11">
        <v>21513</v>
      </c>
      <c r="D26" s="11">
        <v>21513</v>
      </c>
    </row>
    <row r="27" spans="1:4" ht="10.9" customHeight="1" x14ac:dyDescent="0.2">
      <c r="B27" s="10" t="s">
        <v>25</v>
      </c>
      <c r="C27" s="11">
        <v>-21363.58</v>
      </c>
      <c r="D27" s="11">
        <v>-21214.16</v>
      </c>
    </row>
    <row r="28" spans="1:4" ht="10.9" customHeight="1" x14ac:dyDescent="0.2">
      <c r="B28" s="10" t="s">
        <v>26</v>
      </c>
      <c r="C28" s="11">
        <v>160685.41</v>
      </c>
      <c r="D28" s="11">
        <v>157299.96</v>
      </c>
    </row>
    <row r="29" spans="1:4" ht="10.9" customHeight="1" x14ac:dyDescent="0.2">
      <c r="B29" s="10" t="s">
        <v>27</v>
      </c>
      <c r="C29" s="11">
        <v>-160685.41</v>
      </c>
      <c r="D29" s="11">
        <v>-157299.96</v>
      </c>
    </row>
    <row r="30" spans="1:4" ht="10.9" customHeight="1" x14ac:dyDescent="0.2">
      <c r="B30" s="12" t="s">
        <v>28</v>
      </c>
      <c r="C30" s="13">
        <f>SUM(C20:C29)</f>
        <v>88631.6</v>
      </c>
      <c r="D30" s="13">
        <f>SUM(D20:D29)</f>
        <v>106157.30000000008</v>
      </c>
    </row>
    <row r="31" spans="1:4" ht="10.9" customHeight="1" x14ac:dyDescent="0.2">
      <c r="A31" s="9"/>
      <c r="B31" s="9" t="s">
        <v>29</v>
      </c>
      <c r="C31" s="9"/>
      <c r="D31" s="9"/>
    </row>
    <row r="32" spans="1:4" ht="10.9" customHeight="1" x14ac:dyDescent="0.2">
      <c r="B32" s="10" t="s">
        <v>30</v>
      </c>
      <c r="C32" s="11">
        <v>625</v>
      </c>
      <c r="D32" s="11">
        <v>625</v>
      </c>
    </row>
    <row r="33" spans="1:4" ht="10.9" customHeight="1" x14ac:dyDescent="0.2">
      <c r="B33" s="12" t="s">
        <v>31</v>
      </c>
      <c r="C33" s="13">
        <f>C32</f>
        <v>625</v>
      </c>
      <c r="D33" s="13">
        <f>D32</f>
        <v>625</v>
      </c>
    </row>
    <row r="34" spans="1:4" ht="10.9" customHeight="1" x14ac:dyDescent="0.2">
      <c r="A34" s="12" t="s">
        <v>32</v>
      </c>
      <c r="C34" s="13">
        <f>(0 + (((C12 + C18) + C30) + C33))</f>
        <v>548960.05000000005</v>
      </c>
      <c r="D34" s="13">
        <f>(0 + (((D12 + D18) + D30) + D33))</f>
        <v>377944.72000000009</v>
      </c>
    </row>
    <row r="35" spans="1:4" ht="13.35" customHeight="1" x14ac:dyDescent="0.2"/>
    <row r="36" spans="1:4" s="5" customFormat="1" ht="12.2" customHeight="1" x14ac:dyDescent="0.2">
      <c r="A36" s="6" t="s">
        <v>33</v>
      </c>
      <c r="B36" s="6"/>
      <c r="C36" s="6"/>
      <c r="D36" s="6"/>
    </row>
    <row r="37" spans="1:4" ht="10.9" customHeight="1" x14ac:dyDescent="0.2">
      <c r="A37" s="9"/>
      <c r="B37" s="9" t="s">
        <v>34</v>
      </c>
      <c r="C37" s="9"/>
      <c r="D37" s="9"/>
    </row>
    <row r="38" spans="1:4" ht="10.9" customHeight="1" x14ac:dyDescent="0.2">
      <c r="B38" s="10" t="s">
        <v>35</v>
      </c>
      <c r="C38" s="11">
        <v>5</v>
      </c>
      <c r="D38" s="11">
        <v>5</v>
      </c>
    </row>
    <row r="39" spans="1:4" ht="10.9" customHeight="1" x14ac:dyDescent="0.2">
      <c r="B39" s="10" t="s">
        <v>36</v>
      </c>
      <c r="C39" s="11">
        <v>79461.05</v>
      </c>
      <c r="D39" s="11">
        <v>86735.97</v>
      </c>
    </row>
    <row r="40" spans="1:4" ht="10.9" customHeight="1" x14ac:dyDescent="0.2">
      <c r="B40" s="10" t="s">
        <v>37</v>
      </c>
      <c r="C40" s="11">
        <v>58786.37</v>
      </c>
      <c r="D40" s="11">
        <v>57490.44</v>
      </c>
    </row>
    <row r="41" spans="1:4" ht="10.9" customHeight="1" x14ac:dyDescent="0.2">
      <c r="B41" s="18" t="s">
        <v>80</v>
      </c>
      <c r="C41" s="11">
        <v>30601.95</v>
      </c>
      <c r="D41" s="11">
        <v>23937.61</v>
      </c>
    </row>
    <row r="42" spans="1:4" ht="10.9" customHeight="1" x14ac:dyDescent="0.2">
      <c r="B42" s="10" t="s">
        <v>38</v>
      </c>
      <c r="C42" s="11">
        <v>9640</v>
      </c>
      <c r="D42" s="11">
        <v>8526</v>
      </c>
    </row>
    <row r="43" spans="1:4" ht="10.9" customHeight="1" x14ac:dyDescent="0.2">
      <c r="B43" s="10" t="s">
        <v>39</v>
      </c>
      <c r="C43" s="11">
        <v>4419.59</v>
      </c>
      <c r="D43" s="11">
        <v>3930.39</v>
      </c>
    </row>
    <row r="44" spans="1:4" ht="10.9" customHeight="1" x14ac:dyDescent="0.2">
      <c r="B44" s="10" t="s">
        <v>40</v>
      </c>
      <c r="C44" s="11">
        <v>-63.46</v>
      </c>
      <c r="D44" s="11">
        <v>0</v>
      </c>
    </row>
    <row r="45" spans="1:4" ht="10.9" customHeight="1" x14ac:dyDescent="0.2">
      <c r="B45" s="12" t="s">
        <v>41</v>
      </c>
      <c r="C45" s="13">
        <f>SUM(C38:C44)</f>
        <v>182850.50000000003</v>
      </c>
      <c r="D45" s="13">
        <f>SUM(D38:D44)</f>
        <v>180625.41000000003</v>
      </c>
    </row>
    <row r="46" spans="1:4" ht="10.9" customHeight="1" x14ac:dyDescent="0.2">
      <c r="A46" s="9"/>
      <c r="B46" s="9" t="s">
        <v>42</v>
      </c>
      <c r="C46" s="9"/>
      <c r="D46" s="9"/>
    </row>
    <row r="47" spans="1:4" ht="10.9" customHeight="1" x14ac:dyDescent="0.2">
      <c r="B47" s="10" t="s">
        <v>43</v>
      </c>
      <c r="C47" s="11">
        <v>150493.5</v>
      </c>
      <c r="D47" s="11">
        <v>210690.9</v>
      </c>
    </row>
    <row r="48" spans="1:4" ht="10.9" customHeight="1" x14ac:dyDescent="0.2">
      <c r="B48" s="10" t="s">
        <v>44</v>
      </c>
      <c r="C48" s="11">
        <v>-8156.51</v>
      </c>
      <c r="D48" s="11">
        <v>-15616.23</v>
      </c>
    </row>
    <row r="49" spans="1:4" ht="10.9" customHeight="1" x14ac:dyDescent="0.2">
      <c r="B49" s="10" t="s">
        <v>45</v>
      </c>
      <c r="C49" s="11">
        <v>410716</v>
      </c>
      <c r="D49" s="11">
        <v>0</v>
      </c>
    </row>
    <row r="50" spans="1:4" ht="10.9" customHeight="1" x14ac:dyDescent="0.2">
      <c r="B50" s="10" t="s">
        <v>46</v>
      </c>
      <c r="C50" s="11">
        <v>-142603.32999999999</v>
      </c>
      <c r="D50" s="11">
        <v>-82603.33</v>
      </c>
    </row>
    <row r="51" spans="1:4" ht="10.9" customHeight="1" x14ac:dyDescent="0.2">
      <c r="B51" s="10" t="s">
        <v>47</v>
      </c>
      <c r="C51" s="11">
        <v>-145333.32999999999</v>
      </c>
      <c r="D51" s="11">
        <v>-85333.33</v>
      </c>
    </row>
    <row r="52" spans="1:4" ht="10.9" customHeight="1" x14ac:dyDescent="0.2">
      <c r="B52" s="10" t="s">
        <v>48</v>
      </c>
      <c r="C52" s="11">
        <v>-10000</v>
      </c>
      <c r="D52" s="11">
        <v>-10000</v>
      </c>
    </row>
    <row r="53" spans="1:4" ht="10.9" customHeight="1" x14ac:dyDescent="0.2">
      <c r="B53" s="10" t="s">
        <v>49</v>
      </c>
      <c r="C53" s="11">
        <v>-172389.34</v>
      </c>
      <c r="D53" s="11">
        <v>-82389.34</v>
      </c>
    </row>
    <row r="54" spans="1:4" ht="10.9" customHeight="1" x14ac:dyDescent="0.2">
      <c r="B54" s="12" t="s">
        <v>50</v>
      </c>
      <c r="C54" s="13">
        <f>SUM(C47:C53)</f>
        <v>82726.990000000078</v>
      </c>
      <c r="D54" s="13">
        <f>SUM(D47:D53)</f>
        <v>-65251.330000000016</v>
      </c>
    </row>
    <row r="55" spans="1:4" ht="10.9" customHeight="1" x14ac:dyDescent="0.2">
      <c r="A55" s="12" t="s">
        <v>51</v>
      </c>
      <c r="C55" s="13">
        <f>(0 + (C45 + C54))</f>
        <v>265577.49000000011</v>
      </c>
      <c r="D55" s="13">
        <f>(0 + (D45 + D54))</f>
        <v>115374.08000000002</v>
      </c>
    </row>
    <row r="56" spans="1:4" ht="13.35" customHeight="1" x14ac:dyDescent="0.2"/>
    <row r="57" spans="1:4" ht="10.9" customHeight="1" x14ac:dyDescent="0.2">
      <c r="B57" s="14" t="s">
        <v>52</v>
      </c>
      <c r="C57" s="15">
        <f>(C34 - C55)</f>
        <v>283382.55999999994</v>
      </c>
      <c r="D57" s="15">
        <f>(D34 - D55)</f>
        <v>262570.64000000007</v>
      </c>
    </row>
    <row r="58" spans="1:4" ht="13.35" customHeight="1" x14ac:dyDescent="0.2"/>
    <row r="59" spans="1:4" s="5" customFormat="1" ht="12.2" customHeight="1" x14ac:dyDescent="0.2">
      <c r="A59" s="6" t="s">
        <v>53</v>
      </c>
      <c r="B59" s="6"/>
      <c r="C59" s="6"/>
      <c r="D59" s="6"/>
    </row>
    <row r="60" spans="1:4" ht="10.9" customHeight="1" x14ac:dyDescent="0.2">
      <c r="B60" s="16" t="s">
        <v>54</v>
      </c>
      <c r="C60" s="17">
        <v>-27521.14</v>
      </c>
      <c r="D60" s="17">
        <v>181576.95</v>
      </c>
    </row>
    <row r="61" spans="1:4" ht="10.9" customHeight="1" x14ac:dyDescent="0.2">
      <c r="B61" s="10" t="s">
        <v>55</v>
      </c>
      <c r="C61" s="11">
        <v>58500</v>
      </c>
      <c r="D61" s="11">
        <v>46800</v>
      </c>
    </row>
    <row r="62" spans="1:4" ht="10.9" customHeight="1" x14ac:dyDescent="0.2">
      <c r="B62" s="10" t="s">
        <v>56</v>
      </c>
      <c r="C62" s="11">
        <v>0</v>
      </c>
      <c r="D62" s="11">
        <v>-255898.09</v>
      </c>
    </row>
    <row r="63" spans="1:4" ht="10.9" customHeight="1" x14ac:dyDescent="0.2">
      <c r="B63" s="10" t="s">
        <v>57</v>
      </c>
      <c r="C63" s="11">
        <v>416</v>
      </c>
      <c r="D63" s="11">
        <v>416</v>
      </c>
    </row>
    <row r="64" spans="1:4" ht="10.9" customHeight="1" x14ac:dyDescent="0.2">
      <c r="B64" s="10" t="s">
        <v>58</v>
      </c>
      <c r="C64" s="11">
        <v>-416</v>
      </c>
      <c r="D64" s="11">
        <v>-416</v>
      </c>
    </row>
    <row r="65" spans="2:4" ht="10.9" customHeight="1" x14ac:dyDescent="0.2">
      <c r="B65" s="10" t="s">
        <v>59</v>
      </c>
      <c r="C65" s="11">
        <v>-27521.14</v>
      </c>
      <c r="D65" s="11">
        <v>181576.95999999999</v>
      </c>
    </row>
    <row r="66" spans="2:4" ht="10.9" customHeight="1" x14ac:dyDescent="0.2">
      <c r="B66" s="10" t="s">
        <v>60</v>
      </c>
      <c r="C66" s="11">
        <v>58500</v>
      </c>
      <c r="D66" s="11">
        <v>46800</v>
      </c>
    </row>
    <row r="67" spans="2:4" ht="10.9" customHeight="1" x14ac:dyDescent="0.2">
      <c r="B67" s="10" t="s">
        <v>61</v>
      </c>
      <c r="C67" s="11">
        <v>-26041.94</v>
      </c>
      <c r="D67" s="11">
        <v>-255898.1</v>
      </c>
    </row>
    <row r="68" spans="2:4" ht="10.9" customHeight="1" x14ac:dyDescent="0.2">
      <c r="B68" s="10" t="s">
        <v>62</v>
      </c>
      <c r="C68" s="11">
        <v>416</v>
      </c>
      <c r="D68" s="11">
        <v>416</v>
      </c>
    </row>
    <row r="69" spans="2:4" ht="10.9" customHeight="1" x14ac:dyDescent="0.2">
      <c r="B69" s="10" t="s">
        <v>63</v>
      </c>
      <c r="C69" s="11">
        <v>-416</v>
      </c>
      <c r="D69" s="11">
        <v>-416</v>
      </c>
    </row>
    <row r="70" spans="2:4" ht="10.9" customHeight="1" x14ac:dyDescent="0.2">
      <c r="B70" s="10" t="s">
        <v>64</v>
      </c>
      <c r="C70" s="11">
        <v>416</v>
      </c>
      <c r="D70" s="11">
        <v>416</v>
      </c>
    </row>
    <row r="71" spans="2:4" ht="10.9" customHeight="1" x14ac:dyDescent="0.2">
      <c r="B71" s="10" t="s">
        <v>65</v>
      </c>
      <c r="C71" s="11">
        <v>-416</v>
      </c>
      <c r="D71" s="11">
        <v>-416</v>
      </c>
    </row>
    <row r="72" spans="2:4" ht="10.9" customHeight="1" x14ac:dyDescent="0.2">
      <c r="B72" s="10" t="s">
        <v>66</v>
      </c>
      <c r="C72" s="11">
        <v>-3612</v>
      </c>
      <c r="D72" s="11">
        <v>-3612</v>
      </c>
    </row>
    <row r="73" spans="2:4" ht="10.9" customHeight="1" x14ac:dyDescent="0.2">
      <c r="B73" s="10" t="s">
        <v>67</v>
      </c>
      <c r="C73" s="11">
        <v>416</v>
      </c>
      <c r="D73" s="11">
        <v>416</v>
      </c>
    </row>
    <row r="74" spans="2:4" ht="10.9" customHeight="1" x14ac:dyDescent="0.2">
      <c r="B74" s="10" t="s">
        <v>68</v>
      </c>
      <c r="C74" s="11">
        <v>-416</v>
      </c>
      <c r="D74" s="11">
        <v>-416</v>
      </c>
    </row>
    <row r="75" spans="2:4" ht="10.9" customHeight="1" x14ac:dyDescent="0.2">
      <c r="B75" s="10" t="s">
        <v>69</v>
      </c>
      <c r="C75" s="11">
        <v>532854.65</v>
      </c>
      <c r="D75" s="11">
        <v>163964.92000000001</v>
      </c>
    </row>
    <row r="76" spans="2:4" ht="10.9" customHeight="1" x14ac:dyDescent="0.2">
      <c r="B76" s="10" t="s">
        <v>70</v>
      </c>
      <c r="C76" s="11">
        <v>425214.9</v>
      </c>
      <c r="D76" s="11">
        <v>368889.73</v>
      </c>
    </row>
    <row r="77" spans="2:4" ht="10.9" customHeight="1" x14ac:dyDescent="0.2">
      <c r="B77" s="10" t="s">
        <v>71</v>
      </c>
      <c r="C77" s="11">
        <v>-1309460.55</v>
      </c>
      <c r="D77" s="11">
        <v>0</v>
      </c>
    </row>
    <row r="78" spans="2:4" ht="10.9" customHeight="1" x14ac:dyDescent="0.2">
      <c r="B78" s="10" t="s">
        <v>72</v>
      </c>
      <c r="C78" s="11">
        <v>201366.5</v>
      </c>
      <c r="D78" s="11">
        <v>-60000</v>
      </c>
    </row>
    <row r="79" spans="2:4" ht="10.9" customHeight="1" x14ac:dyDescent="0.2">
      <c r="B79" s="10" t="s">
        <v>73</v>
      </c>
      <c r="C79" s="11">
        <v>201366.51</v>
      </c>
      <c r="D79" s="11">
        <v>-60000</v>
      </c>
    </row>
    <row r="80" spans="2:4" ht="10.9" customHeight="1" x14ac:dyDescent="0.2">
      <c r="B80" s="10" t="s">
        <v>74</v>
      </c>
      <c r="C80" s="11">
        <v>201366.5</v>
      </c>
      <c r="D80" s="11">
        <v>-90000</v>
      </c>
    </row>
    <row r="81" spans="1:4" ht="10.9" customHeight="1" x14ac:dyDescent="0.2">
      <c r="B81" s="10" t="s">
        <v>75</v>
      </c>
      <c r="C81" s="11">
        <v>-1629.73</v>
      </c>
      <c r="D81" s="11">
        <v>-1629.73</v>
      </c>
    </row>
    <row r="82" spans="1:4" ht="10.9" customHeight="1" x14ac:dyDescent="0.2">
      <c r="B82" s="10" t="s">
        <v>76</v>
      </c>
      <c r="C82" s="11">
        <v>-35533.81</v>
      </c>
      <c r="D82" s="11">
        <v>-35533.81</v>
      </c>
    </row>
    <row r="83" spans="1:4" ht="10.9" customHeight="1" x14ac:dyDescent="0.2">
      <c r="B83" s="10" t="s">
        <v>77</v>
      </c>
      <c r="C83" s="11">
        <v>35533.81</v>
      </c>
      <c r="D83" s="11">
        <v>35533.81</v>
      </c>
    </row>
    <row r="84" spans="1:4" ht="10.9" customHeight="1" x14ac:dyDescent="0.2">
      <c r="A84" s="12" t="s">
        <v>78</v>
      </c>
      <c r="C84" s="13">
        <f>SUM(C60:C83)</f>
        <v>283382.56000000006</v>
      </c>
      <c r="D84" s="13">
        <f>SUM(D60:D83)</f>
        <v>262570.64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s106</cp:lastModifiedBy>
  <dcterms:modified xsi:type="dcterms:W3CDTF">2025-03-28T07:23:15Z</dcterms:modified>
</cp:coreProperties>
</file>