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mc:AlternateContent xmlns:mc="http://schemas.openxmlformats.org/markup-compatibility/2006">
    <mc:Choice Requires="x15">
      <x15ac:absPath xmlns:x15ac="http://schemas.microsoft.com/office/spreadsheetml/2010/11/ac" url="C:\Users\KFT\Downloads\"/>
    </mc:Choice>
  </mc:AlternateContent>
  <xr:revisionPtr revIDLastSave="0" documentId="8_{32F4B011-C49C-48A7-9256-651AC155EF51}" xr6:coauthVersionLast="47" xr6:coauthVersionMax="47" xr10:uidLastSave="{00000000-0000-0000-0000-000000000000}"/>
  <bookViews>
    <workbookView xWindow="-120" yWindow="-120" windowWidth="20730" windowHeight="11160" xr2:uid="{6A12FE11-A818-4AF9-AE0B-2D18B30DA1C1}"/>
  </bookViews>
  <sheets>
    <sheet name="BAS - Qtr.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'BAS - Qtr.'!$A$1:$M$85</definedName>
    <definedName name="_Order1" hidden="1">255</definedName>
    <definedName name="Additional_Levy">'[1]Tax Planning'!$Z$17</definedName>
    <definedName name="bcsalary">[2]Permanent!$C$133</definedName>
    <definedName name="BU">#REF!</definedName>
    <definedName name="client_name">[3]menu!$E$2</definedName>
    <definedName name="CORP">#REF!</definedName>
    <definedName name="Family_MC_Surcharge">'[1]Tax Planning'!$R$21:$V$22</definedName>
    <definedName name="FFF">[4]menu!$E$3</definedName>
    <definedName name="FRST_PER">[5]Master!$B$8</definedName>
    <definedName name="HECS">'[1]Tax Planning'!$AD$20:$AW$21</definedName>
    <definedName name="LITO_MaxLimit">'[1]Tax Planning'!$V$28</definedName>
    <definedName name="Low_Middle_Income_Offset">'[1]Tax Planning'!$R$15:$W$17</definedName>
    <definedName name="Medicare_Threshold">'[1]Tax Planning'!$Z$12</definedName>
    <definedName name="_xlnm.Print_Area" localSheetId="0">'BAS - Qtr.'!$B$1:$K$69</definedName>
    <definedName name="REP_PER">[5]Master!$B$3</definedName>
    <definedName name="SAPTO_Table">'[1]Tax Planning'!$AG$13:$AL$17</definedName>
    <definedName name="Singles_MC_Surcharge">'[1]Tax Planning'!$R$20:$V$22</definedName>
    <definedName name="Small_Business_Company_Tax_Rate">'[1]Tax Planning'!$S$26</definedName>
    <definedName name="staff">[3]menu!$E$4</definedName>
    <definedName name="SUM">#REF!</definedName>
    <definedName name="Tax_rates">'[1]Tax Planning'!$R$11:$V$13</definedName>
    <definedName name="TEST">#REF!</definedName>
    <definedName name="YEdate">[3]menu!$E$3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3" i="1" l="1"/>
  <c r="F82" i="1"/>
  <c r="F81" i="1"/>
  <c r="E80" i="1"/>
  <c r="F80" i="1" s="1"/>
  <c r="E79" i="1"/>
  <c r="F79" i="1" s="1"/>
  <c r="C68" i="1"/>
  <c r="A66" i="1"/>
  <c r="A65" i="1"/>
  <c r="C64" i="1"/>
  <c r="A64" i="1"/>
  <c r="H62" i="1"/>
  <c r="A53" i="1"/>
  <c r="A52" i="1"/>
  <c r="A51" i="1"/>
  <c r="A50" i="1"/>
  <c r="F47" i="1"/>
  <c r="A40" i="1"/>
  <c r="F39" i="1"/>
  <c r="A39" i="1" s="1"/>
  <c r="I30" i="1"/>
  <c r="E30" i="1"/>
  <c r="J29" i="1"/>
  <c r="I29" i="1"/>
  <c r="H29" i="1"/>
  <c r="G29" i="1"/>
  <c r="F29" i="1"/>
  <c r="K29" i="1" s="1"/>
  <c r="E29" i="1"/>
  <c r="D29" i="1"/>
  <c r="C29" i="1"/>
  <c r="A29" i="1"/>
  <c r="J28" i="1"/>
  <c r="I28" i="1"/>
  <c r="H28" i="1"/>
  <c r="G28" i="1"/>
  <c r="E28" i="1"/>
  <c r="D28" i="1"/>
  <c r="A28" i="1" s="1"/>
  <c r="C28" i="1"/>
  <c r="J27" i="1"/>
  <c r="I27" i="1"/>
  <c r="H27" i="1"/>
  <c r="G27" i="1"/>
  <c r="F27" i="1"/>
  <c r="K27" i="1" s="1"/>
  <c r="E27" i="1"/>
  <c r="D27" i="1"/>
  <c r="C27" i="1"/>
  <c r="A27" i="1"/>
  <c r="J26" i="1"/>
  <c r="I26" i="1"/>
  <c r="H26" i="1"/>
  <c r="G26" i="1"/>
  <c r="E26" i="1"/>
  <c r="D26" i="1"/>
  <c r="A26" i="1" s="1"/>
  <c r="C26" i="1"/>
  <c r="J22" i="1"/>
  <c r="J30" i="1" s="1"/>
  <c r="I22" i="1"/>
  <c r="H22" i="1"/>
  <c r="H30" i="1" s="1"/>
  <c r="H36" i="1" s="1"/>
  <c r="H54" i="1" s="1"/>
  <c r="H63" i="1" s="1"/>
  <c r="G22" i="1"/>
  <c r="E22" i="1"/>
  <c r="D22" i="1"/>
  <c r="D30" i="1" s="1"/>
  <c r="C22" i="1"/>
  <c r="K21" i="1"/>
  <c r="F21" i="1"/>
  <c r="A21" i="1"/>
  <c r="F20" i="1"/>
  <c r="F28" i="1" s="1"/>
  <c r="K28" i="1" s="1"/>
  <c r="A20" i="1"/>
  <c r="K19" i="1"/>
  <c r="F19" i="1"/>
  <c r="A19" i="1"/>
  <c r="F18" i="1"/>
  <c r="K18" i="1" s="1"/>
  <c r="A18" i="1"/>
  <c r="J17" i="1"/>
  <c r="I17" i="1"/>
  <c r="H17" i="1"/>
  <c r="G17" i="1"/>
  <c r="F17" i="1"/>
  <c r="E17" i="1"/>
  <c r="D17" i="1"/>
  <c r="C17" i="1"/>
  <c r="J14" i="1"/>
  <c r="I14" i="1"/>
  <c r="H14" i="1"/>
  <c r="G14" i="1"/>
  <c r="G30" i="1" s="1"/>
  <c r="E14" i="1"/>
  <c r="D14" i="1"/>
  <c r="C14" i="1"/>
  <c r="C30" i="1" s="1"/>
  <c r="F13" i="1"/>
  <c r="E77" i="1" s="1"/>
  <c r="F12" i="1"/>
  <c r="K12" i="1" s="1"/>
  <c r="F11" i="1"/>
  <c r="K11" i="1" s="1"/>
  <c r="F10" i="1"/>
  <c r="F14" i="1" s="1"/>
  <c r="B3" i="1"/>
  <c r="B2" i="1"/>
  <c r="H68" i="1" l="1"/>
  <c r="F77" i="1"/>
  <c r="F22" i="1"/>
  <c r="F30" i="1" s="1"/>
  <c r="F36" i="1" s="1"/>
  <c r="F54" i="1" s="1"/>
  <c r="C62" i="1"/>
  <c r="C69" i="1" s="1"/>
  <c r="K10" i="1"/>
  <c r="K20" i="1"/>
  <c r="K22" i="1" s="1"/>
  <c r="F62" i="1"/>
  <c r="F26" i="1"/>
  <c r="K26" i="1" s="1"/>
  <c r="K13" i="1"/>
  <c r="K14" i="1" l="1"/>
  <c r="K30" i="1" s="1"/>
  <c r="C70" i="1"/>
  <c r="B69" i="1"/>
  <c r="F63" i="1"/>
  <c r="F68" i="1" s="1"/>
  <c r="F55" i="1"/>
  <c r="E78" i="1"/>
  <c r="F78" i="1" l="1"/>
  <c r="F83" i="1" s="1"/>
  <c r="E83" i="1"/>
</calcChain>
</file>

<file path=xl/sharedStrings.xml><?xml version="1.0" encoding="utf-8"?>
<sst xmlns="http://schemas.openxmlformats.org/spreadsheetml/2006/main" count="112" uniqueCount="85">
  <si>
    <t>Filter by 'HIDE' prior to printing to Onenote</t>
  </si>
  <si>
    <t>BAS RECONCILIATION WP</t>
  </si>
  <si>
    <t>INPUT/INDEX</t>
  </si>
  <si>
    <t>`</t>
  </si>
  <si>
    <t>ACCRUAL</t>
  </si>
  <si>
    <t>Select GST Basis</t>
  </si>
  <si>
    <t>CASH</t>
  </si>
  <si>
    <t>Accrual Basis</t>
  </si>
  <si>
    <t>Quarterly</t>
  </si>
  <si>
    <t>Lodgement Frequency</t>
  </si>
  <si>
    <t>Monthly</t>
  </si>
  <si>
    <t>Tax Agent Portal (TAP) Information</t>
  </si>
  <si>
    <t>Cash Basis</t>
  </si>
  <si>
    <t>Period</t>
  </si>
  <si>
    <t>Gross Sales</t>
  </si>
  <si>
    <t>GST Collected</t>
  </si>
  <si>
    <t>GST Paid</t>
  </si>
  <si>
    <t>Net GST Liability</t>
  </si>
  <si>
    <t>Gross Wages</t>
  </si>
  <si>
    <t>PAYG Withholding</t>
  </si>
  <si>
    <t>PAYG Instalment</t>
  </si>
  <si>
    <t>Fuel Tax Credit / Other</t>
  </si>
  <si>
    <t>Net BAS Liability</t>
  </si>
  <si>
    <t>September</t>
  </si>
  <si>
    <t xml:space="preserve">December </t>
  </si>
  <si>
    <t xml:space="preserve">March </t>
  </si>
  <si>
    <t xml:space="preserve">June </t>
  </si>
  <si>
    <t>TOTAL PER ATO LODGEMENTS</t>
  </si>
  <si>
    <t>Client Information</t>
  </si>
  <si>
    <t>September Qtr</t>
  </si>
  <si>
    <t>December Qtr</t>
  </si>
  <si>
    <t>March Qtr</t>
  </si>
  <si>
    <t>June Qtr</t>
  </si>
  <si>
    <t>TOTAL PER CLIENT</t>
  </si>
  <si>
    <t>&lt;-- type annual figures in this row if no need to review quarterly (if variance is not material)</t>
  </si>
  <si>
    <t>Variance</t>
  </si>
  <si>
    <t>Fuel Tax Credit / Otr</t>
  </si>
  <si>
    <t>TOTAL VARIANCE</t>
  </si>
  <si>
    <t>BAS Adjustment</t>
  </si>
  <si>
    <t>Positive = Payable (amount payable per client file/adjustments required is higher that lodged with ATO)</t>
  </si>
  <si>
    <t xml:space="preserve">Detail </t>
  </si>
  <si>
    <t>GST</t>
  </si>
  <si>
    <t>PAYGW</t>
  </si>
  <si>
    <t>Variance between client file and ATO lodgements - current year</t>
  </si>
  <si>
    <t>Prior year adjustment balance per Financial Statements</t>
  </si>
  <si>
    <t>Private Use Adjustment</t>
  </si>
  <si>
    <t>Reverse excess GST claimed on legal fees</t>
  </si>
  <si>
    <t>Reverse GST on Directors Meeting and Expenses</t>
  </si>
  <si>
    <t>Claim GST on Office Expense</t>
  </si>
  <si>
    <t>Reverse GST on Research &amp; Training</t>
  </si>
  <si>
    <t>Clear other creditor through Rent and adjust for GST</t>
  </si>
  <si>
    <t>Reverse GST on PT Training</t>
  </si>
  <si>
    <t>Reverse GST on P&amp;E</t>
  </si>
  <si>
    <t>Reverse GST Outgoings</t>
  </si>
  <si>
    <t>To account for GST on Ongoing membership fees transaction</t>
  </si>
  <si>
    <t>To reconcile Loan - Haberfield through Ongoing membership fees &amp; GST Adjusted</t>
  </si>
  <si>
    <t xml:space="preserve"> Reverse GST on donation</t>
  </si>
  <si>
    <t>Other - add detail</t>
  </si>
  <si>
    <t>Rounding</t>
  </si>
  <si>
    <t>Total GST / PAYGW Adjustments</t>
  </si>
  <si>
    <t>Reconciliation to Financial Statements</t>
  </si>
  <si>
    <t>Sales Reconciliation (BAS v FS)</t>
  </si>
  <si>
    <t>Check GST/PAYGW Liabilities Per Financials</t>
  </si>
  <si>
    <t>SALES</t>
  </si>
  <si>
    <t>Gross current year sales per BAS</t>
  </si>
  <si>
    <t>Per June BAS</t>
  </si>
  <si>
    <t>Net Sales per FS</t>
  </si>
  <si>
    <t>Adjustment</t>
  </si>
  <si>
    <t xml:space="preserve">GST on Sales per FS </t>
  </si>
  <si>
    <t>Add PY Debtors per BS</t>
  </si>
  <si>
    <t>GST on debtors</t>
  </si>
  <si>
    <r>
      <t xml:space="preserve">Less CY Debtors per BS </t>
    </r>
    <r>
      <rPr>
        <i/>
        <sz val="8"/>
        <color theme="1"/>
        <rFont val="Verdana"/>
        <family val="2"/>
      </rPr>
      <t>(negative)</t>
    </r>
  </si>
  <si>
    <r>
      <t xml:space="preserve">GST on creditors </t>
    </r>
    <r>
      <rPr>
        <i/>
        <sz val="8"/>
        <rFont val="Verdana"/>
        <family val="2"/>
      </rPr>
      <t>(negative)</t>
    </r>
  </si>
  <si>
    <t>Gross current year sales per FS</t>
  </si>
  <si>
    <t>GST Liability per FS</t>
  </si>
  <si>
    <t>Check to BS</t>
  </si>
  <si>
    <t>Journal workings:</t>
  </si>
  <si>
    <t>No need to print to Onenote</t>
  </si>
  <si>
    <t>Before</t>
  </si>
  <si>
    <t>After</t>
  </si>
  <si>
    <t>Journal</t>
  </si>
  <si>
    <t>GST per  June BAS</t>
  </si>
  <si>
    <t>GST Adjustment</t>
  </si>
  <si>
    <t>GST on creditors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</si>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</sst>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#,##0.00;\(#,##0.00\);&quot;-&quot;"/>
    <numFmt numFmtId="166" formatCode="#,##0.00;\(#,##0.00\);\-"/>
    <numFmt numFmtId="167" formatCode="#,##0.0;\(#,##0.0\);&quot;-&quot;"/>
    <numFmt numFmtId="168" formatCode="0%;\(0%\);\-"/>
  </numFmts>
  <fonts count="2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theme="0" tint="-0.249977111117893"/>
      <name val="Verdana"/>
      <family val="2"/>
    </font>
    <font>
      <b/>
      <sz val="8"/>
      <color theme="0"/>
      <name val="Verdana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Verdana"/>
      <family val="2"/>
    </font>
    <font>
      <sz val="8"/>
      <color theme="0" tint="-0.249977111117893"/>
      <name val="Verdana"/>
      <family val="2"/>
    </font>
    <font>
      <b/>
      <sz val="8"/>
      <name val="Verdana"/>
      <family val="2"/>
    </font>
    <font>
      <sz val="9"/>
      <name val="Calibri"/>
      <family val="2"/>
    </font>
    <font>
      <sz val="8"/>
      <color theme="1"/>
      <name val="Verdana"/>
      <family val="2"/>
    </font>
    <font>
      <sz val="10"/>
      <name val="Arial"/>
      <family val="2"/>
    </font>
    <font>
      <i/>
      <sz val="8"/>
      <color theme="0"/>
      <name val="Verdana"/>
      <family val="2"/>
    </font>
    <font>
      <sz val="8"/>
      <color indexed="9"/>
      <name val="Verdana"/>
      <family val="2"/>
    </font>
    <font>
      <b/>
      <i/>
      <sz val="8"/>
      <name val="Verdana"/>
      <family val="2"/>
    </font>
    <font>
      <b/>
      <u/>
      <sz val="8"/>
      <name val="Verdana"/>
      <family val="2"/>
    </font>
    <font>
      <i/>
      <sz val="8"/>
      <color theme="0" tint="-0.249977111117893"/>
      <name val="Verdana"/>
      <family val="2"/>
    </font>
    <font>
      <i/>
      <sz val="8"/>
      <color theme="1"/>
      <name val="Verdana"/>
      <family val="2"/>
    </font>
    <font>
      <i/>
      <sz val="8"/>
      <name val="Verdana"/>
      <family val="2"/>
    </font>
    <font>
      <i/>
      <sz val="8"/>
      <color rgb="FFFF0000"/>
      <name val="Verdana"/>
      <family val="2"/>
    </font>
    <font>
      <b/>
      <i/>
      <sz val="8"/>
      <color rgb="FFFF0000"/>
      <name val="Verdana"/>
      <family val="2"/>
    </font>
    <font>
      <i/>
      <sz val="8"/>
      <color theme="0" tint="-0.34998626667073579"/>
      <name val="Verdana"/>
      <family val="2"/>
    </font>
    <font>
      <sz val="8"/>
      <color theme="0" tint="-0.34998626667073579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08193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EDFE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9" fillId="3" borderId="1">
      <alignment wrapText="1"/>
      <protection locked="0"/>
    </xf>
  </cellStyleXfs>
  <cellXfs count="92">
    <xf numFmtId="0" fontId="0" fillId="0" borderId="0" xfId="0"/>
    <xf numFmtId="0" fontId="2" fillId="0" borderId="0" xfId="4" applyFont="1" applyAlignment="1">
      <alignment vertical="center" wrapText="1"/>
    </xf>
    <xf numFmtId="0" fontId="4" fillId="0" borderId="0" xfId="4" applyFont="1" applyAlignment="1">
      <alignment horizontal="left" vertical="center"/>
    </xf>
    <xf numFmtId="0" fontId="6" fillId="0" borderId="0" xfId="3" applyFont="1" applyFill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8" fillId="0" borderId="0" xfId="4" applyFont="1" applyAlignment="1">
      <alignment horizontal="left" vertical="center"/>
    </xf>
    <xf numFmtId="0" fontId="10" fillId="0" borderId="2" xfId="5" applyFont="1" applyFill="1" applyBorder="1" applyAlignment="1">
      <protection locked="0"/>
    </xf>
    <xf numFmtId="164" fontId="12" fillId="0" borderId="0" xfId="1" applyFont="1" applyFill="1" applyBorder="1" applyProtection="1">
      <protection locked="0"/>
    </xf>
    <xf numFmtId="164" fontId="12" fillId="0" borderId="0" xfId="1" applyFont="1" applyProtection="1">
      <protection locked="0"/>
    </xf>
    <xf numFmtId="164" fontId="10" fillId="0" borderId="0" xfId="1" applyFont="1" applyProtection="1">
      <protection locked="0"/>
    </xf>
    <xf numFmtId="0" fontId="13" fillId="0" borderId="0" xfId="0" applyFont="1" applyProtection="1">
      <protection locked="0"/>
    </xf>
    <xf numFmtId="0" fontId="10" fillId="0" borderId="3" xfId="5" applyFont="1" applyFill="1" applyBorder="1" applyAlignment="1">
      <protection locked="0"/>
    </xf>
    <xf numFmtId="0" fontId="8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5" fillId="0" borderId="0" xfId="0" applyFont="1" applyProtection="1">
      <protection locked="0"/>
    </xf>
    <xf numFmtId="0" fontId="7" fillId="0" borderId="0" xfId="4" applyFont="1" applyAlignment="1">
      <alignment horizontal="left" vertical="top"/>
    </xf>
    <xf numFmtId="164" fontId="3" fillId="2" borderId="4" xfId="1" applyFont="1" applyFill="1" applyBorder="1" applyAlignment="1" applyProtection="1">
      <alignment horizontal="center" vertical="top"/>
      <protection locked="0"/>
    </xf>
    <xf numFmtId="164" fontId="3" fillId="2" borderId="4" xfId="1" applyFont="1" applyFill="1" applyBorder="1" applyAlignment="1" applyProtection="1">
      <alignment horizontal="center" vertical="top" wrapText="1"/>
      <protection locked="0"/>
    </xf>
    <xf numFmtId="0" fontId="4" fillId="0" borderId="0" xfId="4" applyFont="1" applyAlignment="1">
      <alignment horizontal="left" vertical="top"/>
    </xf>
    <xf numFmtId="165" fontId="10" fillId="0" borderId="5" xfId="1" applyNumberFormat="1" applyFont="1" applyFill="1" applyBorder="1" applyProtection="1">
      <protection locked="0"/>
    </xf>
    <xf numFmtId="165" fontId="10" fillId="0" borderId="6" xfId="5" applyNumberFormat="1" applyFont="1" applyFill="1" applyBorder="1" applyAlignment="1">
      <protection locked="0"/>
    </xf>
    <xf numFmtId="165" fontId="10" fillId="0" borderId="1" xfId="5" applyNumberFormat="1" applyFont="1" applyFill="1" applyAlignment="1">
      <protection locked="0"/>
    </xf>
    <xf numFmtId="165" fontId="8" fillId="4" borderId="0" xfId="1" applyNumberFormat="1" applyFont="1" applyFill="1" applyAlignment="1" applyProtection="1">
      <alignment horizontal="right" wrapText="1"/>
      <protection locked="0"/>
    </xf>
    <xf numFmtId="165" fontId="8" fillId="4" borderId="7" xfId="1" applyNumberFormat="1" applyFont="1" applyFill="1" applyBorder="1" applyAlignment="1" applyProtection="1">
      <alignment horizontal="right" wrapText="1"/>
      <protection locked="0"/>
    </xf>
    <xf numFmtId="165" fontId="10" fillId="0" borderId="8" xfId="1" applyNumberFormat="1" applyFont="1" applyFill="1" applyBorder="1" applyProtection="1">
      <protection locked="0"/>
    </xf>
    <xf numFmtId="165" fontId="4" fillId="0" borderId="8" xfId="1" applyNumberFormat="1" applyFont="1" applyFill="1" applyBorder="1" applyProtection="1">
      <protection locked="0"/>
    </xf>
    <xf numFmtId="165" fontId="10" fillId="0" borderId="9" xfId="5" applyNumberFormat="1" applyFont="1" applyFill="1" applyBorder="1" applyAlignment="1">
      <protection locked="0"/>
    </xf>
    <xf numFmtId="165" fontId="10" fillId="0" borderId="10" xfId="5" applyNumberFormat="1" applyFont="1" applyFill="1" applyBorder="1" applyAlignment="1">
      <protection locked="0"/>
    </xf>
    <xf numFmtId="165" fontId="8" fillId="5" borderId="11" xfId="1" applyNumberFormat="1" applyFont="1" applyFill="1" applyBorder="1" applyAlignment="1" applyProtection="1">
      <protection locked="0"/>
    </xf>
    <xf numFmtId="165" fontId="8" fillId="5" borderId="12" xfId="1" applyNumberFormat="1" applyFont="1" applyFill="1" applyBorder="1" applyProtection="1">
      <protection locked="0"/>
    </xf>
    <xf numFmtId="165" fontId="8" fillId="5" borderId="13" xfId="1" applyNumberFormat="1" applyFont="1" applyFill="1" applyBorder="1" applyProtection="1">
      <protection locked="0"/>
    </xf>
    <xf numFmtId="165" fontId="4" fillId="0" borderId="0" xfId="4" applyNumberFormat="1" applyFont="1" applyAlignment="1">
      <alignment horizontal="left" vertical="center"/>
    </xf>
    <xf numFmtId="165" fontId="8" fillId="0" borderId="0" xfId="0" applyNumberFormat="1" applyFont="1" applyProtection="1">
      <protection locked="0"/>
    </xf>
    <xf numFmtId="165" fontId="1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165" fontId="15" fillId="0" borderId="0" xfId="0" applyNumberFormat="1" applyFont="1" applyProtection="1">
      <protection locked="0"/>
    </xf>
    <xf numFmtId="165" fontId="13" fillId="0" borderId="0" xfId="0" applyNumberFormat="1" applyFont="1" applyProtection="1">
      <protection locked="0"/>
    </xf>
    <xf numFmtId="0" fontId="7" fillId="0" borderId="7" xfId="4" applyFont="1" applyBorder="1" applyAlignment="1">
      <alignment horizontal="left" vertical="top"/>
    </xf>
    <xf numFmtId="164" fontId="3" fillId="2" borderId="14" xfId="1" applyFont="1" applyFill="1" applyBorder="1" applyAlignment="1" applyProtection="1">
      <alignment horizontal="center" vertical="top"/>
      <protection locked="0"/>
    </xf>
    <xf numFmtId="0" fontId="7" fillId="0" borderId="7" xfId="4" applyFont="1" applyBorder="1" applyAlignment="1">
      <alignment horizontal="left" vertical="center"/>
    </xf>
    <xf numFmtId="164" fontId="10" fillId="0" borderId="0" xfId="1" applyFont="1" applyFill="1" applyProtection="1">
      <protection locked="0"/>
    </xf>
    <xf numFmtId="166" fontId="10" fillId="0" borderId="1" xfId="5" applyNumberFormat="1" applyFont="1" applyFill="1" applyAlignment="1">
      <protection locked="0"/>
    </xf>
    <xf numFmtId="164" fontId="4" fillId="0" borderId="0" xfId="1" applyFont="1" applyFill="1" applyProtection="1">
      <protection locked="0"/>
    </xf>
    <xf numFmtId="166" fontId="10" fillId="0" borderId="10" xfId="5" applyNumberFormat="1" applyFont="1" applyFill="1" applyBorder="1" applyAlignment="1">
      <protection locked="0"/>
    </xf>
    <xf numFmtId="165" fontId="8" fillId="5" borderId="15" xfId="1" applyNumberFormat="1" applyFont="1" applyFill="1" applyBorder="1" applyAlignment="1" applyProtection="1">
      <alignment wrapText="1"/>
      <protection locked="0"/>
    </xf>
    <xf numFmtId="166" fontId="10" fillId="4" borderId="10" xfId="5" applyNumberFormat="1" applyFont="1" applyFill="1" applyBorder="1" applyAlignment="1">
      <protection locked="0"/>
    </xf>
    <xf numFmtId="166" fontId="10" fillId="4" borderId="16" xfId="5" applyNumberFormat="1" applyFont="1" applyFill="1" applyBorder="1" applyAlignment="1">
      <protection locked="0"/>
    </xf>
    <xf numFmtId="166" fontId="10" fillId="4" borderId="17" xfId="5" applyNumberFormat="1" applyFont="1" applyFill="1" applyBorder="1" applyAlignment="1">
      <protection locked="0"/>
    </xf>
    <xf numFmtId="165" fontId="8" fillId="5" borderId="12" xfId="1" applyNumberFormat="1" applyFont="1" applyFill="1" applyBorder="1" applyAlignment="1" applyProtection="1">
      <alignment wrapText="1"/>
      <protection locked="0"/>
    </xf>
    <xf numFmtId="14" fontId="3" fillId="2" borderId="0" xfId="0" applyNumberFormat="1" applyFont="1" applyFill="1" applyAlignment="1">
      <alignment vertical="center"/>
    </xf>
    <xf numFmtId="165" fontId="3" fillId="2" borderId="4" xfId="1" applyNumberFormat="1" applyFont="1" applyFill="1" applyBorder="1" applyAlignment="1" applyProtection="1">
      <alignment horizontal="center" wrapText="1"/>
      <protection locked="0"/>
    </xf>
    <xf numFmtId="0" fontId="10" fillId="0" borderId="20" xfId="5" applyFont="1" applyFill="1" applyBorder="1" applyAlignment="1">
      <alignment horizontal="left"/>
      <protection locked="0"/>
    </xf>
    <xf numFmtId="0" fontId="10" fillId="0" borderId="21" xfId="5" applyFont="1" applyFill="1" applyBorder="1" applyAlignment="1">
      <alignment horizontal="left"/>
      <protection locked="0"/>
    </xf>
    <xf numFmtId="0" fontId="10" fillId="0" borderId="6" xfId="5" applyFont="1" applyFill="1" applyBorder="1" applyAlignment="1">
      <alignment horizontal="left"/>
      <protection locked="0"/>
    </xf>
    <xf numFmtId="166" fontId="10" fillId="6" borderId="1" xfId="5" applyNumberFormat="1" applyFont="1" applyFill="1" applyAlignment="1">
      <protection locked="0"/>
    </xf>
    <xf numFmtId="165" fontId="10" fillId="4" borderId="1" xfId="5" applyNumberFormat="1" applyFont="1" applyFill="1" applyAlignment="1">
      <protection locked="0"/>
    </xf>
    <xf numFmtId="165" fontId="10" fillId="4" borderId="10" xfId="5" applyNumberFormat="1" applyFont="1" applyFill="1" applyBorder="1" applyAlignment="1">
      <protection locked="0"/>
    </xf>
    <xf numFmtId="165" fontId="8" fillId="5" borderId="12" xfId="4" applyNumberFormat="1" applyFont="1" applyFill="1" applyBorder="1" applyAlignment="1">
      <alignment horizontal="left" vertical="center"/>
    </xf>
    <xf numFmtId="165" fontId="4" fillId="5" borderId="12" xfId="4" applyNumberFormat="1" applyFont="1" applyFill="1" applyBorder="1" applyAlignment="1">
      <alignment horizontal="left" vertical="center"/>
    </xf>
    <xf numFmtId="167" fontId="4" fillId="0" borderId="0" xfId="4" applyNumberFormat="1" applyFont="1" applyAlignment="1">
      <alignment horizontal="left" vertical="center"/>
    </xf>
    <xf numFmtId="166" fontId="10" fillId="6" borderId="24" xfId="5" applyNumberFormat="1" applyFont="1" applyFill="1" applyBorder="1" applyAlignment="1">
      <protection locked="0"/>
    </xf>
    <xf numFmtId="0" fontId="4" fillId="0" borderId="0" xfId="4" applyFont="1" applyAlignment="1">
      <alignment horizontal="right" vertical="center"/>
    </xf>
    <xf numFmtId="0" fontId="10" fillId="0" borderId="0" xfId="4" applyFont="1" applyAlignment="1">
      <alignment horizontal="left" vertical="center"/>
    </xf>
    <xf numFmtId="165" fontId="10" fillId="0" borderId="0" xfId="1" applyNumberFormat="1" applyFont="1" applyFill="1" applyProtection="1">
      <protection locked="0"/>
    </xf>
    <xf numFmtId="165" fontId="10" fillId="0" borderId="25" xfId="5" applyNumberFormat="1" applyFont="1" applyFill="1" applyBorder="1" applyAlignment="1">
      <protection locked="0"/>
    </xf>
    <xf numFmtId="165" fontId="10" fillId="6" borderId="1" xfId="5" applyNumberFormat="1" applyFont="1" applyFill="1" applyAlignment="1">
      <protection locked="0"/>
    </xf>
    <xf numFmtId="0" fontId="16" fillId="0" borderId="0" xfId="4" applyFont="1" applyAlignment="1">
      <alignment horizontal="left" vertical="center"/>
    </xf>
    <xf numFmtId="165" fontId="8" fillId="0" borderId="0" xfId="4" applyNumberFormat="1" applyFont="1" applyAlignment="1">
      <alignment horizontal="right" vertical="center"/>
    </xf>
    <xf numFmtId="0" fontId="19" fillId="0" borderId="0" xfId="4" applyFont="1" applyAlignment="1">
      <alignment horizontal="left" vertical="center"/>
    </xf>
    <xf numFmtId="165" fontId="20" fillId="0" borderId="0" xfId="1" applyNumberFormat="1" applyFont="1" applyFill="1" applyBorder="1" applyProtection="1">
      <protection locked="0"/>
    </xf>
    <xf numFmtId="0" fontId="21" fillId="0" borderId="0" xfId="4" applyFont="1" applyAlignment="1">
      <alignment horizontal="right" vertical="center"/>
    </xf>
    <xf numFmtId="0" fontId="22" fillId="0" borderId="0" xfId="4" applyFont="1" applyAlignment="1">
      <alignment horizontal="left" vertical="center"/>
    </xf>
    <xf numFmtId="17" fontId="4" fillId="0" borderId="0" xfId="4" applyNumberFormat="1" applyFont="1" applyAlignment="1">
      <alignment horizontal="left" vertical="center"/>
    </xf>
    <xf numFmtId="168" fontId="19" fillId="0" borderId="0" xfId="2" applyNumberFormat="1" applyFont="1" applyFill="1" applyAlignment="1">
      <alignment horizontal="right" vertical="center"/>
    </xf>
    <xf numFmtId="0" fontId="15" fillId="0" borderId="0" xfId="4" applyFont="1" applyAlignment="1">
      <alignment horizontal="left" vertical="center"/>
    </xf>
    <xf numFmtId="0" fontId="18" fillId="0" borderId="0" xfId="4" applyFont="1" applyAlignment="1">
      <alignment horizontal="left" vertical="center"/>
    </xf>
    <xf numFmtId="0" fontId="8" fillId="0" borderId="1" xfId="4" applyFont="1" applyBorder="1" applyAlignment="1">
      <alignment horizontal="center" vertical="center"/>
    </xf>
    <xf numFmtId="165" fontId="10" fillId="7" borderId="25" xfId="5" applyNumberFormat="1" applyFont="1" applyFill="1" applyBorder="1" applyAlignment="1">
      <protection locked="0"/>
    </xf>
    <xf numFmtId="165" fontId="10" fillId="6" borderId="25" xfId="5" applyNumberFormat="1" applyFont="1" applyFill="1" applyBorder="1" applyAlignment="1">
      <protection locked="0"/>
    </xf>
    <xf numFmtId="165" fontId="10" fillId="7" borderId="1" xfId="5" applyNumberFormat="1" applyFont="1" applyFill="1" applyAlignment="1">
      <protection locked="0"/>
    </xf>
    <xf numFmtId="165" fontId="8" fillId="6" borderId="12" xfId="1" applyNumberFormat="1" applyFont="1" applyFill="1" applyBorder="1" applyProtection="1">
      <protection locked="0"/>
    </xf>
    <xf numFmtId="0" fontId="10" fillId="0" borderId="20" xfId="5" applyFont="1" applyFill="1" applyBorder="1" applyAlignment="1">
      <alignment horizontal="left"/>
      <protection locked="0"/>
    </xf>
    <xf numFmtId="0" fontId="10" fillId="0" borderId="21" xfId="5" applyFont="1" applyFill="1" applyBorder="1" applyAlignment="1">
      <alignment horizontal="left"/>
      <protection locked="0"/>
    </xf>
    <xf numFmtId="0" fontId="10" fillId="0" borderId="6" xfId="5" applyFont="1" applyFill="1" applyBorder="1" applyAlignment="1">
      <alignment horizontal="left"/>
      <protection locked="0"/>
    </xf>
    <xf numFmtId="0" fontId="10" fillId="0" borderId="22" xfId="5" applyFont="1" applyFill="1" applyBorder="1" applyAlignment="1">
      <alignment horizontal="left"/>
      <protection locked="0"/>
    </xf>
    <xf numFmtId="0" fontId="10" fillId="0" borderId="23" xfId="5" applyFont="1" applyFill="1" applyBorder="1" applyAlignment="1">
      <alignment horizontal="left"/>
      <protection locked="0"/>
    </xf>
    <xf numFmtId="0" fontId="10" fillId="0" borderId="9" xfId="5" applyFont="1" applyFill="1" applyBorder="1" applyAlignment="1">
      <alignment horizontal="left"/>
      <protection locked="0"/>
    </xf>
    <xf numFmtId="14" fontId="3" fillId="2" borderId="0" xfId="0" applyNumberFormat="1" applyFont="1" applyFill="1" applyAlignment="1">
      <alignment horizontal="center" vertical="center"/>
    </xf>
    <xf numFmtId="165" fontId="3" fillId="2" borderId="18" xfId="1" applyNumberFormat="1" applyFont="1" applyFill="1" applyBorder="1" applyAlignment="1" applyProtection="1">
      <alignment horizontal="left" wrapText="1"/>
      <protection locked="0"/>
    </xf>
    <xf numFmtId="165" fontId="3" fillId="2" borderId="19" xfId="1" applyNumberFormat="1" applyFont="1" applyFill="1" applyBorder="1" applyAlignment="1" applyProtection="1">
      <alignment horizontal="left" wrapText="1"/>
      <protection locked="0"/>
    </xf>
    <xf numFmtId="165" fontId="3" fillId="2" borderId="14" xfId="1" applyNumberFormat="1" applyFont="1" applyFill="1" applyBorder="1" applyAlignment="1" applyProtection="1">
      <alignment horizontal="left" wrapText="1"/>
      <protection locked="0"/>
    </xf>
  </cellXfs>
  <cellStyles count="6">
    <cellStyle name="Comma" xfId="1" builtinId="3"/>
    <cellStyle name="DataField 3" xfId="5" xr:uid="{58C9B826-894B-47CE-A091-A947B6D42DBA}"/>
    <cellStyle name="Hyperlink" xfId="3" builtinId="8"/>
    <cellStyle name="Normal" xfId="0" builtinId="0"/>
    <cellStyle name="Normal 6" xfId="4" xr:uid="{3A01D7CA-80E0-43A8-8429-D6A43E42B7B7}"/>
    <cellStyle name="Percent" xfId="2" builtinId="5"/>
  </cellStyles>
  <dxfs count="2">
    <dxf>
      <font>
        <b/>
        <i val="0"/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olmansptyltd-my.sharepoint.com/Users/zwadsworth/Downloads/Updated%20WP%202022%20Tax%20Planning%20-%20Labuschagne%20Grou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heckout\352067_1-Art%20House%20&amp;%20Lucid%203%20year%20projec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qlsvr1\data\Accounting\Workpapers\2010\2010%20Holmans%20Master%20Workpaper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client\E\Accounting\Workpapers\2011\2011%20HOLMANS%20MASTER%20WORKPAPER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olmansptyltd-my.sharepoint.com/Accounts/Month%20End%20Reports/Vision/V6_Detailed%20P&amp;L%20Template%202004-05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FT\Downloads\2023%20WP%20EOY%20TAX%20-%20Anytime%20Ashfield%20Trust%20(3).xlsm" TargetMode="External"/><Relationship Id="rId1" Type="http://schemas.openxmlformats.org/officeDocument/2006/relationships/externalLinkPath" Target="2023%20WP%20EOY%20TAX%20-%20Anytime%20Ashfield%20Trust%20(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Notes"/>
      <sheetName val="&lt;&lt;"/>
      <sheetName val="Cover Page"/>
      <sheetName val="GCG PShip"/>
      <sheetName val="Gersana Car Rentals"/>
      <sheetName val="Entity Alt Layout"/>
      <sheetName val="Individuals"/>
      <sheetName val="Tax Planning"/>
      <sheetName val="PAYGI"/>
      <sheetName val="Assets &amp; Liabilities"/>
      <sheetName val="Div7A"/>
      <sheetName val="&gt;&gt;"/>
      <sheetName val="Email Table"/>
      <sheetName val="ATO"/>
      <sheetName val="ATO 2022 PAYG"/>
      <sheetName val="TP Draft Reply"/>
      <sheetName val="CGT Cost Base"/>
      <sheetName val="LFT CGT"/>
      <sheetName val="GCG GL Detail"/>
      <sheetName val="GCG BS"/>
      <sheetName val="GCG 2021 WPS"/>
      <sheetName val="GCG Payroll"/>
      <sheetName val="LFT 2021 WPS"/>
      <sheetName val="Gersana GL Detail"/>
      <sheetName val="Gersana B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ista Actual Income"/>
      <sheetName val="Summary"/>
      <sheetName val="Rent Appraisal"/>
      <sheetName val="Front Page"/>
      <sheetName val="3 Year Projection"/>
      <sheetName val="Projections YR1 "/>
      <sheetName val="Projections YR2"/>
      <sheetName val="Projections YR3"/>
      <sheetName val="Notes&amp; Assumptions"/>
      <sheetName val="Assumptions"/>
      <sheetName val="Disclaimer"/>
      <sheetName val="Rental Analysis"/>
      <sheetName val="Unit Costs"/>
      <sheetName val="Permanent"/>
      <sheetName val="STerm"/>
      <sheetName val="Combined"/>
      <sheetName val="Let &amp; Rele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menu"/>
      <sheetName val="blank workpaper"/>
      <sheetName val="Formation Costs"/>
      <sheetName val="BAS Rec"/>
      <sheetName val="GST Rec"/>
      <sheetName val="Blank"/>
      <sheetName val="Black hole"/>
      <sheetName val="Queries"/>
      <sheetName val="BSA calcs"/>
      <sheetName val="Budget"/>
      <sheetName val="borrowing"/>
      <sheetName val="Journal"/>
      <sheetName val="private use"/>
      <sheetName val="Rental"/>
      <sheetName val="Service Entities"/>
      <sheetName val="Tax Rec"/>
      <sheetName val="Div 7A"/>
      <sheetName val="Div 7A Daily"/>
      <sheetName val="FBT Combined"/>
      <sheetName val="Mgt Rights Tax Split"/>
      <sheetName val="Mgt Disc Poi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menu"/>
      <sheetName val="blank workpaper"/>
      <sheetName val="Formation Costs"/>
      <sheetName val="GST Rec"/>
      <sheetName val="Blank"/>
      <sheetName val="Black hole"/>
      <sheetName val="Mgt Rights Tax Split"/>
      <sheetName val="Queries"/>
      <sheetName val="Mgt Disc Points"/>
      <sheetName val="BSA calcs"/>
      <sheetName val="Budget"/>
      <sheetName val="borrowing"/>
      <sheetName val="Journal"/>
      <sheetName val="private use"/>
      <sheetName val="Rental"/>
      <sheetName val="Service Entities"/>
      <sheetName val="Tax Rec"/>
      <sheetName val="Div 7A"/>
      <sheetName val="Div 7A Daily"/>
      <sheetName val="FBT Comb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"/>
      <sheetName val="P&amp;L Report"/>
      <sheetName val="P&amp;L_Report"/>
    </sheetNames>
    <sheetDataSet>
      <sheetData sheetId="0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PUT "/>
      <sheetName val="Tax Rec - Trust"/>
      <sheetName val="DRAFT TB"/>
      <sheetName val="Drawings"/>
      <sheetName val="SB Tech Inv Boost- updated"/>
      <sheetName val="SB Tech Inv Boost"/>
      <sheetName val="Collation"/>
      <sheetName val="Collation - HM"/>
      <sheetName val="Accounting "/>
      <sheetName val="Accounting FF"/>
      <sheetName val="Adjusting Journal"/>
      <sheetName val="BAS "/>
      <sheetName val="CGT Cost Base"/>
      <sheetName val="Client Retention"/>
      <sheetName val="GL Summary"/>
      <sheetName val="UPE"/>
      <sheetName val="UPE to square up"/>
      <sheetName val="UPE to square up (2)"/>
      <sheetName val="GL Detail"/>
      <sheetName val="BAS - Qtr."/>
      <sheetName val="GST Reconciliation"/>
      <sheetName val="Borrowing Costs"/>
      <sheetName val="Ongoing membership fees"/>
      <sheetName val="Profit  Loss"/>
      <sheetName val="Balance Sheet"/>
      <sheetName val="Super Payable - Qtr."/>
      <sheetName val="Super Payable GL"/>
      <sheetName val="CM Schedule"/>
      <sheetName val="Div7A"/>
      <sheetName val="Div7A (2)"/>
      <sheetName val="FBT MV1"/>
      <sheetName val="FBT MV2"/>
      <sheetName val="Formation or Blackhole"/>
      <sheetName val="General Journals"/>
      <sheetName val="ICA Summary"/>
      <sheetName val="Import Mapping"/>
      <sheetName val="Interest Dissection."/>
      <sheetName val="Loan Summary - Inter Entity"/>
      <sheetName val="Meeting Notes"/>
      <sheetName val="MR Income Split"/>
      <sheetName val="MR Unit Rental"/>
      <sheetName val="Partner Funds"/>
      <sheetName val="Prepayments"/>
      <sheetName val="Private Use "/>
      <sheetName val="Profit Comparison"/>
      <sheetName val="Rental (Agent)"/>
      <sheetName val="Rentlal (Basic)"/>
      <sheetName val="Rental (Commercial)"/>
      <sheetName val="Spare"/>
      <sheetName val="Super Payable - Monthly"/>
      <sheetName val="Super Payable - MR"/>
      <sheetName val="Super Payable - Monthly (MR)"/>
      <sheetName val="Super Payable - Qtr. SS"/>
      <sheetName val="Tax Rec - Co (Basic)"/>
      <sheetName val="Tax Rec - Co"/>
      <sheetName val="Tax Rec - Pship"/>
      <sheetName val="Tax Rec - Streaming"/>
      <sheetName val="Accounting fees"/>
      <sheetName val="Client reports&gt;&gt;"/>
    </sheetNames>
    <sheetDataSet>
      <sheetData sheetId="0">
        <row r="3">
          <cell r="B3" t="str">
            <v>ANYTIME ASHFIELD TRUST</v>
          </cell>
        </row>
        <row r="4">
          <cell r="B4" t="str">
            <v>FOR THE YEAR ENDED 30 JUNE 23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22">
          <cell r="G22">
            <v>0</v>
          </cell>
        </row>
        <row r="30">
          <cell r="G30">
            <v>0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49841-7464-4E02-9217-D9499D9FEE64}">
  <sheetPr filterMode="1">
    <pageSetUpPr fitToPage="1"/>
  </sheetPr>
  <dimension ref="A1:M83"/>
  <sheetViews>
    <sheetView showGridLines="0" tabSelected="1" zoomScaleNormal="100" workbookViewId="0">
      <selection activeCell="E15" sqref="E15"/>
    </sheetView>
  </sheetViews>
  <sheetFormatPr defaultRowHeight="10.5"/>
  <cols>
    <col min="1" max="1" width="8" style="4" customWidth="1"/>
    <col min="2" max="2" width="35.7109375" style="73" customWidth="1"/>
    <col min="3" max="4" width="14.7109375" style="2" customWidth="1"/>
    <col min="5" max="5" width="15.140625" style="2" customWidth="1"/>
    <col min="6" max="6" width="14.85546875" style="2" customWidth="1"/>
    <col min="7" max="7" width="15.85546875" style="2" customWidth="1"/>
    <col min="8" max="8" width="14.85546875" style="2" customWidth="1"/>
    <col min="9" max="9" width="15" style="2" customWidth="1"/>
    <col min="10" max="10" width="17" style="2" customWidth="1"/>
    <col min="11" max="11" width="16.5703125" style="2" customWidth="1"/>
    <col min="12" max="12" width="7.85546875" style="2" customWidth="1"/>
    <col min="13" max="13" width="23.7109375" style="2" customWidth="1"/>
    <col min="14" max="14" width="9.140625" style="2"/>
    <col min="15" max="15" width="6.28515625" style="2" bestFit="1" customWidth="1"/>
    <col min="16" max="16" width="5" style="2" bestFit="1" customWidth="1"/>
    <col min="17" max="17" width="6.7109375" style="2" bestFit="1" customWidth="1"/>
    <col min="18" max="234" width="9.140625" style="2"/>
    <col min="235" max="235" width="19.5703125" style="2" customWidth="1"/>
    <col min="236" max="236" width="14.140625" style="2" customWidth="1"/>
    <col min="237" max="237" width="9.5703125" style="2" bestFit="1" customWidth="1"/>
    <col min="238" max="238" width="9.85546875" style="2" bestFit="1" customWidth="1"/>
    <col min="239" max="242" width="9.5703125" style="2" bestFit="1" customWidth="1"/>
    <col min="243" max="245" width="9" style="2" bestFit="1" customWidth="1"/>
    <col min="246" max="246" width="13.85546875" style="2" customWidth="1"/>
    <col min="247" max="247" width="12.85546875" style="2" bestFit="1" customWidth="1"/>
    <col min="248" max="248" width="1.5703125" style="2" customWidth="1"/>
    <col min="249" max="249" width="10.5703125" style="2" bestFit="1" customWidth="1"/>
    <col min="250" max="250" width="7.5703125" style="2" bestFit="1" customWidth="1"/>
    <col min="251" max="251" width="12.5703125" style="2" customWidth="1"/>
    <col min="252" max="490" width="9.140625" style="2"/>
    <col min="491" max="491" width="19.5703125" style="2" customWidth="1"/>
    <col min="492" max="492" width="14.140625" style="2" customWidth="1"/>
    <col min="493" max="493" width="9.5703125" style="2" bestFit="1" customWidth="1"/>
    <col min="494" max="494" width="9.85546875" style="2" bestFit="1" customWidth="1"/>
    <col min="495" max="498" width="9.5703125" style="2" bestFit="1" customWidth="1"/>
    <col min="499" max="501" width="9" style="2" bestFit="1" customWidth="1"/>
    <col min="502" max="502" width="13.85546875" style="2" customWidth="1"/>
    <col min="503" max="503" width="12.85546875" style="2" bestFit="1" customWidth="1"/>
    <col min="504" max="504" width="1.5703125" style="2" customWidth="1"/>
    <col min="505" max="505" width="10.5703125" style="2" bestFit="1" customWidth="1"/>
    <col min="506" max="506" width="7.5703125" style="2" bestFit="1" customWidth="1"/>
    <col min="507" max="507" width="12.5703125" style="2" customWidth="1"/>
    <col min="508" max="746" width="9.140625" style="2"/>
    <col min="747" max="747" width="19.5703125" style="2" customWidth="1"/>
    <col min="748" max="748" width="14.140625" style="2" customWidth="1"/>
    <col min="749" max="749" width="9.5703125" style="2" bestFit="1" customWidth="1"/>
    <col min="750" max="750" width="9.85546875" style="2" bestFit="1" customWidth="1"/>
    <col min="751" max="754" width="9.5703125" style="2" bestFit="1" customWidth="1"/>
    <col min="755" max="757" width="9" style="2" bestFit="1" customWidth="1"/>
    <col min="758" max="758" width="13.85546875" style="2" customWidth="1"/>
    <col min="759" max="759" width="12.85546875" style="2" bestFit="1" customWidth="1"/>
    <col min="760" max="760" width="1.5703125" style="2" customWidth="1"/>
    <col min="761" max="761" width="10.5703125" style="2" bestFit="1" customWidth="1"/>
    <col min="762" max="762" width="7.5703125" style="2" bestFit="1" customWidth="1"/>
    <col min="763" max="763" width="12.5703125" style="2" customWidth="1"/>
    <col min="764" max="1002" width="9.140625" style="2"/>
    <col min="1003" max="1003" width="19.5703125" style="2" customWidth="1"/>
    <col min="1004" max="1004" width="14.140625" style="2" customWidth="1"/>
    <col min="1005" max="1005" width="9.5703125" style="2" bestFit="1" customWidth="1"/>
    <col min="1006" max="1006" width="9.85546875" style="2" bestFit="1" customWidth="1"/>
    <col min="1007" max="1010" width="9.5703125" style="2" bestFit="1" customWidth="1"/>
    <col min="1011" max="1013" width="9" style="2" bestFit="1" customWidth="1"/>
    <col min="1014" max="1014" width="13.85546875" style="2" customWidth="1"/>
    <col min="1015" max="1015" width="12.85546875" style="2" bestFit="1" customWidth="1"/>
    <col min="1016" max="1016" width="1.5703125" style="2" customWidth="1"/>
    <col min="1017" max="1017" width="10.5703125" style="2" bestFit="1" customWidth="1"/>
    <col min="1018" max="1018" width="7.5703125" style="2" bestFit="1" customWidth="1"/>
    <col min="1019" max="1019" width="12.5703125" style="2" customWidth="1"/>
    <col min="1020" max="1258" width="9.140625" style="2"/>
    <col min="1259" max="1259" width="19.5703125" style="2" customWidth="1"/>
    <col min="1260" max="1260" width="14.140625" style="2" customWidth="1"/>
    <col min="1261" max="1261" width="9.5703125" style="2" bestFit="1" customWidth="1"/>
    <col min="1262" max="1262" width="9.85546875" style="2" bestFit="1" customWidth="1"/>
    <col min="1263" max="1266" width="9.5703125" style="2" bestFit="1" customWidth="1"/>
    <col min="1267" max="1269" width="9" style="2" bestFit="1" customWidth="1"/>
    <col min="1270" max="1270" width="13.85546875" style="2" customWidth="1"/>
    <col min="1271" max="1271" width="12.85546875" style="2" bestFit="1" customWidth="1"/>
    <col min="1272" max="1272" width="1.5703125" style="2" customWidth="1"/>
    <col min="1273" max="1273" width="10.5703125" style="2" bestFit="1" customWidth="1"/>
    <col min="1274" max="1274" width="7.5703125" style="2" bestFit="1" customWidth="1"/>
    <col min="1275" max="1275" width="12.5703125" style="2" customWidth="1"/>
    <col min="1276" max="1514" width="9.140625" style="2"/>
    <col min="1515" max="1515" width="19.5703125" style="2" customWidth="1"/>
    <col min="1516" max="1516" width="14.140625" style="2" customWidth="1"/>
    <col min="1517" max="1517" width="9.5703125" style="2" bestFit="1" customWidth="1"/>
    <col min="1518" max="1518" width="9.85546875" style="2" bestFit="1" customWidth="1"/>
    <col min="1519" max="1522" width="9.5703125" style="2" bestFit="1" customWidth="1"/>
    <col min="1523" max="1525" width="9" style="2" bestFit="1" customWidth="1"/>
    <col min="1526" max="1526" width="13.85546875" style="2" customWidth="1"/>
    <col min="1527" max="1527" width="12.85546875" style="2" bestFit="1" customWidth="1"/>
    <col min="1528" max="1528" width="1.5703125" style="2" customWidth="1"/>
    <col min="1529" max="1529" width="10.5703125" style="2" bestFit="1" customWidth="1"/>
    <col min="1530" max="1530" width="7.5703125" style="2" bestFit="1" customWidth="1"/>
    <col min="1531" max="1531" width="12.5703125" style="2" customWidth="1"/>
    <col min="1532" max="1770" width="9.140625" style="2"/>
    <col min="1771" max="1771" width="19.5703125" style="2" customWidth="1"/>
    <col min="1772" max="1772" width="14.140625" style="2" customWidth="1"/>
    <col min="1773" max="1773" width="9.5703125" style="2" bestFit="1" customWidth="1"/>
    <col min="1774" max="1774" width="9.85546875" style="2" bestFit="1" customWidth="1"/>
    <col min="1775" max="1778" width="9.5703125" style="2" bestFit="1" customWidth="1"/>
    <col min="1779" max="1781" width="9" style="2" bestFit="1" customWidth="1"/>
    <col min="1782" max="1782" width="13.85546875" style="2" customWidth="1"/>
    <col min="1783" max="1783" width="12.85546875" style="2" bestFit="1" customWidth="1"/>
    <col min="1784" max="1784" width="1.5703125" style="2" customWidth="1"/>
    <col min="1785" max="1785" width="10.5703125" style="2" bestFit="1" customWidth="1"/>
    <col min="1786" max="1786" width="7.5703125" style="2" bestFit="1" customWidth="1"/>
    <col min="1787" max="1787" width="12.5703125" style="2" customWidth="1"/>
    <col min="1788" max="2026" width="9.140625" style="2"/>
    <col min="2027" max="2027" width="19.5703125" style="2" customWidth="1"/>
    <col min="2028" max="2028" width="14.140625" style="2" customWidth="1"/>
    <col min="2029" max="2029" width="9.5703125" style="2" bestFit="1" customWidth="1"/>
    <col min="2030" max="2030" width="9.85546875" style="2" bestFit="1" customWidth="1"/>
    <col min="2031" max="2034" width="9.5703125" style="2" bestFit="1" customWidth="1"/>
    <col min="2035" max="2037" width="9" style="2" bestFit="1" customWidth="1"/>
    <col min="2038" max="2038" width="13.85546875" style="2" customWidth="1"/>
    <col min="2039" max="2039" width="12.85546875" style="2" bestFit="1" customWidth="1"/>
    <col min="2040" max="2040" width="1.5703125" style="2" customWidth="1"/>
    <col min="2041" max="2041" width="10.5703125" style="2" bestFit="1" customWidth="1"/>
    <col min="2042" max="2042" width="7.5703125" style="2" bestFit="1" customWidth="1"/>
    <col min="2043" max="2043" width="12.5703125" style="2" customWidth="1"/>
    <col min="2044" max="2282" width="9.140625" style="2"/>
    <col min="2283" max="2283" width="19.5703125" style="2" customWidth="1"/>
    <col min="2284" max="2284" width="14.140625" style="2" customWidth="1"/>
    <col min="2285" max="2285" width="9.5703125" style="2" bestFit="1" customWidth="1"/>
    <col min="2286" max="2286" width="9.85546875" style="2" bestFit="1" customWidth="1"/>
    <col min="2287" max="2290" width="9.5703125" style="2" bestFit="1" customWidth="1"/>
    <col min="2291" max="2293" width="9" style="2" bestFit="1" customWidth="1"/>
    <col min="2294" max="2294" width="13.85546875" style="2" customWidth="1"/>
    <col min="2295" max="2295" width="12.85546875" style="2" bestFit="1" customWidth="1"/>
    <col min="2296" max="2296" width="1.5703125" style="2" customWidth="1"/>
    <col min="2297" max="2297" width="10.5703125" style="2" bestFit="1" customWidth="1"/>
    <col min="2298" max="2298" width="7.5703125" style="2" bestFit="1" customWidth="1"/>
    <col min="2299" max="2299" width="12.5703125" style="2" customWidth="1"/>
    <col min="2300" max="2538" width="9.140625" style="2"/>
    <col min="2539" max="2539" width="19.5703125" style="2" customWidth="1"/>
    <col min="2540" max="2540" width="14.140625" style="2" customWidth="1"/>
    <col min="2541" max="2541" width="9.5703125" style="2" bestFit="1" customWidth="1"/>
    <col min="2542" max="2542" width="9.85546875" style="2" bestFit="1" customWidth="1"/>
    <col min="2543" max="2546" width="9.5703125" style="2" bestFit="1" customWidth="1"/>
    <col min="2547" max="2549" width="9" style="2" bestFit="1" customWidth="1"/>
    <col min="2550" max="2550" width="13.85546875" style="2" customWidth="1"/>
    <col min="2551" max="2551" width="12.85546875" style="2" bestFit="1" customWidth="1"/>
    <col min="2552" max="2552" width="1.5703125" style="2" customWidth="1"/>
    <col min="2553" max="2553" width="10.5703125" style="2" bestFit="1" customWidth="1"/>
    <col min="2554" max="2554" width="7.5703125" style="2" bestFit="1" customWidth="1"/>
    <col min="2555" max="2555" width="12.5703125" style="2" customWidth="1"/>
    <col min="2556" max="2794" width="9.140625" style="2"/>
    <col min="2795" max="2795" width="19.5703125" style="2" customWidth="1"/>
    <col min="2796" max="2796" width="14.140625" style="2" customWidth="1"/>
    <col min="2797" max="2797" width="9.5703125" style="2" bestFit="1" customWidth="1"/>
    <col min="2798" max="2798" width="9.85546875" style="2" bestFit="1" customWidth="1"/>
    <col min="2799" max="2802" width="9.5703125" style="2" bestFit="1" customWidth="1"/>
    <col min="2803" max="2805" width="9" style="2" bestFit="1" customWidth="1"/>
    <col min="2806" max="2806" width="13.85546875" style="2" customWidth="1"/>
    <col min="2807" max="2807" width="12.85546875" style="2" bestFit="1" customWidth="1"/>
    <col min="2808" max="2808" width="1.5703125" style="2" customWidth="1"/>
    <col min="2809" max="2809" width="10.5703125" style="2" bestFit="1" customWidth="1"/>
    <col min="2810" max="2810" width="7.5703125" style="2" bestFit="1" customWidth="1"/>
    <col min="2811" max="2811" width="12.5703125" style="2" customWidth="1"/>
    <col min="2812" max="3050" width="9.140625" style="2"/>
    <col min="3051" max="3051" width="19.5703125" style="2" customWidth="1"/>
    <col min="3052" max="3052" width="14.140625" style="2" customWidth="1"/>
    <col min="3053" max="3053" width="9.5703125" style="2" bestFit="1" customWidth="1"/>
    <col min="3054" max="3054" width="9.85546875" style="2" bestFit="1" customWidth="1"/>
    <col min="3055" max="3058" width="9.5703125" style="2" bestFit="1" customWidth="1"/>
    <col min="3059" max="3061" width="9" style="2" bestFit="1" customWidth="1"/>
    <col min="3062" max="3062" width="13.85546875" style="2" customWidth="1"/>
    <col min="3063" max="3063" width="12.85546875" style="2" bestFit="1" customWidth="1"/>
    <col min="3064" max="3064" width="1.5703125" style="2" customWidth="1"/>
    <col min="3065" max="3065" width="10.5703125" style="2" bestFit="1" customWidth="1"/>
    <col min="3066" max="3066" width="7.5703125" style="2" bestFit="1" customWidth="1"/>
    <col min="3067" max="3067" width="12.5703125" style="2" customWidth="1"/>
    <col min="3068" max="3306" width="9.140625" style="2"/>
    <col min="3307" max="3307" width="19.5703125" style="2" customWidth="1"/>
    <col min="3308" max="3308" width="14.140625" style="2" customWidth="1"/>
    <col min="3309" max="3309" width="9.5703125" style="2" bestFit="1" customWidth="1"/>
    <col min="3310" max="3310" width="9.85546875" style="2" bestFit="1" customWidth="1"/>
    <col min="3311" max="3314" width="9.5703125" style="2" bestFit="1" customWidth="1"/>
    <col min="3315" max="3317" width="9" style="2" bestFit="1" customWidth="1"/>
    <col min="3318" max="3318" width="13.85546875" style="2" customWidth="1"/>
    <col min="3319" max="3319" width="12.85546875" style="2" bestFit="1" customWidth="1"/>
    <col min="3320" max="3320" width="1.5703125" style="2" customWidth="1"/>
    <col min="3321" max="3321" width="10.5703125" style="2" bestFit="1" customWidth="1"/>
    <col min="3322" max="3322" width="7.5703125" style="2" bestFit="1" customWidth="1"/>
    <col min="3323" max="3323" width="12.5703125" style="2" customWidth="1"/>
    <col min="3324" max="3562" width="9.140625" style="2"/>
    <col min="3563" max="3563" width="19.5703125" style="2" customWidth="1"/>
    <col min="3564" max="3564" width="14.140625" style="2" customWidth="1"/>
    <col min="3565" max="3565" width="9.5703125" style="2" bestFit="1" customWidth="1"/>
    <col min="3566" max="3566" width="9.85546875" style="2" bestFit="1" customWidth="1"/>
    <col min="3567" max="3570" width="9.5703125" style="2" bestFit="1" customWidth="1"/>
    <col min="3571" max="3573" width="9" style="2" bestFit="1" customWidth="1"/>
    <col min="3574" max="3574" width="13.85546875" style="2" customWidth="1"/>
    <col min="3575" max="3575" width="12.85546875" style="2" bestFit="1" customWidth="1"/>
    <col min="3576" max="3576" width="1.5703125" style="2" customWidth="1"/>
    <col min="3577" max="3577" width="10.5703125" style="2" bestFit="1" customWidth="1"/>
    <col min="3578" max="3578" width="7.5703125" style="2" bestFit="1" customWidth="1"/>
    <col min="3579" max="3579" width="12.5703125" style="2" customWidth="1"/>
    <col min="3580" max="3818" width="9.140625" style="2"/>
    <col min="3819" max="3819" width="19.5703125" style="2" customWidth="1"/>
    <col min="3820" max="3820" width="14.140625" style="2" customWidth="1"/>
    <col min="3821" max="3821" width="9.5703125" style="2" bestFit="1" customWidth="1"/>
    <col min="3822" max="3822" width="9.85546875" style="2" bestFit="1" customWidth="1"/>
    <col min="3823" max="3826" width="9.5703125" style="2" bestFit="1" customWidth="1"/>
    <col min="3827" max="3829" width="9" style="2" bestFit="1" customWidth="1"/>
    <col min="3830" max="3830" width="13.85546875" style="2" customWidth="1"/>
    <col min="3831" max="3831" width="12.85546875" style="2" bestFit="1" customWidth="1"/>
    <col min="3832" max="3832" width="1.5703125" style="2" customWidth="1"/>
    <col min="3833" max="3833" width="10.5703125" style="2" bestFit="1" customWidth="1"/>
    <col min="3834" max="3834" width="7.5703125" style="2" bestFit="1" customWidth="1"/>
    <col min="3835" max="3835" width="12.5703125" style="2" customWidth="1"/>
    <col min="3836" max="4074" width="9.140625" style="2"/>
    <col min="4075" max="4075" width="19.5703125" style="2" customWidth="1"/>
    <col min="4076" max="4076" width="14.140625" style="2" customWidth="1"/>
    <col min="4077" max="4077" width="9.5703125" style="2" bestFit="1" customWidth="1"/>
    <col min="4078" max="4078" width="9.85546875" style="2" bestFit="1" customWidth="1"/>
    <col min="4079" max="4082" width="9.5703125" style="2" bestFit="1" customWidth="1"/>
    <col min="4083" max="4085" width="9" style="2" bestFit="1" customWidth="1"/>
    <col min="4086" max="4086" width="13.85546875" style="2" customWidth="1"/>
    <col min="4087" max="4087" width="12.85546875" style="2" bestFit="1" customWidth="1"/>
    <col min="4088" max="4088" width="1.5703125" style="2" customWidth="1"/>
    <col min="4089" max="4089" width="10.5703125" style="2" bestFit="1" customWidth="1"/>
    <col min="4090" max="4090" width="7.5703125" style="2" bestFit="1" customWidth="1"/>
    <col min="4091" max="4091" width="12.5703125" style="2" customWidth="1"/>
    <col min="4092" max="4330" width="9.140625" style="2"/>
    <col min="4331" max="4331" width="19.5703125" style="2" customWidth="1"/>
    <col min="4332" max="4332" width="14.140625" style="2" customWidth="1"/>
    <col min="4333" max="4333" width="9.5703125" style="2" bestFit="1" customWidth="1"/>
    <col min="4334" max="4334" width="9.85546875" style="2" bestFit="1" customWidth="1"/>
    <col min="4335" max="4338" width="9.5703125" style="2" bestFit="1" customWidth="1"/>
    <col min="4339" max="4341" width="9" style="2" bestFit="1" customWidth="1"/>
    <col min="4342" max="4342" width="13.85546875" style="2" customWidth="1"/>
    <col min="4343" max="4343" width="12.85546875" style="2" bestFit="1" customWidth="1"/>
    <col min="4344" max="4344" width="1.5703125" style="2" customWidth="1"/>
    <col min="4345" max="4345" width="10.5703125" style="2" bestFit="1" customWidth="1"/>
    <col min="4346" max="4346" width="7.5703125" style="2" bestFit="1" customWidth="1"/>
    <col min="4347" max="4347" width="12.5703125" style="2" customWidth="1"/>
    <col min="4348" max="4586" width="9.140625" style="2"/>
    <col min="4587" max="4587" width="19.5703125" style="2" customWidth="1"/>
    <col min="4588" max="4588" width="14.140625" style="2" customWidth="1"/>
    <col min="4589" max="4589" width="9.5703125" style="2" bestFit="1" customWidth="1"/>
    <col min="4590" max="4590" width="9.85546875" style="2" bestFit="1" customWidth="1"/>
    <col min="4591" max="4594" width="9.5703125" style="2" bestFit="1" customWidth="1"/>
    <col min="4595" max="4597" width="9" style="2" bestFit="1" customWidth="1"/>
    <col min="4598" max="4598" width="13.85546875" style="2" customWidth="1"/>
    <col min="4599" max="4599" width="12.85546875" style="2" bestFit="1" customWidth="1"/>
    <col min="4600" max="4600" width="1.5703125" style="2" customWidth="1"/>
    <col min="4601" max="4601" width="10.5703125" style="2" bestFit="1" customWidth="1"/>
    <col min="4602" max="4602" width="7.5703125" style="2" bestFit="1" customWidth="1"/>
    <col min="4603" max="4603" width="12.5703125" style="2" customWidth="1"/>
    <col min="4604" max="4842" width="9.140625" style="2"/>
    <col min="4843" max="4843" width="19.5703125" style="2" customWidth="1"/>
    <col min="4844" max="4844" width="14.140625" style="2" customWidth="1"/>
    <col min="4845" max="4845" width="9.5703125" style="2" bestFit="1" customWidth="1"/>
    <col min="4846" max="4846" width="9.85546875" style="2" bestFit="1" customWidth="1"/>
    <col min="4847" max="4850" width="9.5703125" style="2" bestFit="1" customWidth="1"/>
    <col min="4851" max="4853" width="9" style="2" bestFit="1" customWidth="1"/>
    <col min="4854" max="4854" width="13.85546875" style="2" customWidth="1"/>
    <col min="4855" max="4855" width="12.85546875" style="2" bestFit="1" customWidth="1"/>
    <col min="4856" max="4856" width="1.5703125" style="2" customWidth="1"/>
    <col min="4857" max="4857" width="10.5703125" style="2" bestFit="1" customWidth="1"/>
    <col min="4858" max="4858" width="7.5703125" style="2" bestFit="1" customWidth="1"/>
    <col min="4859" max="4859" width="12.5703125" style="2" customWidth="1"/>
    <col min="4860" max="5098" width="9.140625" style="2"/>
    <col min="5099" max="5099" width="19.5703125" style="2" customWidth="1"/>
    <col min="5100" max="5100" width="14.140625" style="2" customWidth="1"/>
    <col min="5101" max="5101" width="9.5703125" style="2" bestFit="1" customWidth="1"/>
    <col min="5102" max="5102" width="9.85546875" style="2" bestFit="1" customWidth="1"/>
    <col min="5103" max="5106" width="9.5703125" style="2" bestFit="1" customWidth="1"/>
    <col min="5107" max="5109" width="9" style="2" bestFit="1" customWidth="1"/>
    <col min="5110" max="5110" width="13.85546875" style="2" customWidth="1"/>
    <col min="5111" max="5111" width="12.85546875" style="2" bestFit="1" customWidth="1"/>
    <col min="5112" max="5112" width="1.5703125" style="2" customWidth="1"/>
    <col min="5113" max="5113" width="10.5703125" style="2" bestFit="1" customWidth="1"/>
    <col min="5114" max="5114" width="7.5703125" style="2" bestFit="1" customWidth="1"/>
    <col min="5115" max="5115" width="12.5703125" style="2" customWidth="1"/>
    <col min="5116" max="5354" width="9.140625" style="2"/>
    <col min="5355" max="5355" width="19.5703125" style="2" customWidth="1"/>
    <col min="5356" max="5356" width="14.140625" style="2" customWidth="1"/>
    <col min="5357" max="5357" width="9.5703125" style="2" bestFit="1" customWidth="1"/>
    <col min="5358" max="5358" width="9.85546875" style="2" bestFit="1" customWidth="1"/>
    <col min="5359" max="5362" width="9.5703125" style="2" bestFit="1" customWidth="1"/>
    <col min="5363" max="5365" width="9" style="2" bestFit="1" customWidth="1"/>
    <col min="5366" max="5366" width="13.85546875" style="2" customWidth="1"/>
    <col min="5367" max="5367" width="12.85546875" style="2" bestFit="1" customWidth="1"/>
    <col min="5368" max="5368" width="1.5703125" style="2" customWidth="1"/>
    <col min="5369" max="5369" width="10.5703125" style="2" bestFit="1" customWidth="1"/>
    <col min="5370" max="5370" width="7.5703125" style="2" bestFit="1" customWidth="1"/>
    <col min="5371" max="5371" width="12.5703125" style="2" customWidth="1"/>
    <col min="5372" max="5610" width="9.140625" style="2"/>
    <col min="5611" max="5611" width="19.5703125" style="2" customWidth="1"/>
    <col min="5612" max="5612" width="14.140625" style="2" customWidth="1"/>
    <col min="5613" max="5613" width="9.5703125" style="2" bestFit="1" customWidth="1"/>
    <col min="5614" max="5614" width="9.85546875" style="2" bestFit="1" customWidth="1"/>
    <col min="5615" max="5618" width="9.5703125" style="2" bestFit="1" customWidth="1"/>
    <col min="5619" max="5621" width="9" style="2" bestFit="1" customWidth="1"/>
    <col min="5622" max="5622" width="13.85546875" style="2" customWidth="1"/>
    <col min="5623" max="5623" width="12.85546875" style="2" bestFit="1" customWidth="1"/>
    <col min="5624" max="5624" width="1.5703125" style="2" customWidth="1"/>
    <col min="5625" max="5625" width="10.5703125" style="2" bestFit="1" customWidth="1"/>
    <col min="5626" max="5626" width="7.5703125" style="2" bestFit="1" customWidth="1"/>
    <col min="5627" max="5627" width="12.5703125" style="2" customWidth="1"/>
    <col min="5628" max="5866" width="9.140625" style="2"/>
    <col min="5867" max="5867" width="19.5703125" style="2" customWidth="1"/>
    <col min="5868" max="5868" width="14.140625" style="2" customWidth="1"/>
    <col min="5869" max="5869" width="9.5703125" style="2" bestFit="1" customWidth="1"/>
    <col min="5870" max="5870" width="9.85546875" style="2" bestFit="1" customWidth="1"/>
    <col min="5871" max="5874" width="9.5703125" style="2" bestFit="1" customWidth="1"/>
    <col min="5875" max="5877" width="9" style="2" bestFit="1" customWidth="1"/>
    <col min="5878" max="5878" width="13.85546875" style="2" customWidth="1"/>
    <col min="5879" max="5879" width="12.85546875" style="2" bestFit="1" customWidth="1"/>
    <col min="5880" max="5880" width="1.5703125" style="2" customWidth="1"/>
    <col min="5881" max="5881" width="10.5703125" style="2" bestFit="1" customWidth="1"/>
    <col min="5882" max="5882" width="7.5703125" style="2" bestFit="1" customWidth="1"/>
    <col min="5883" max="5883" width="12.5703125" style="2" customWidth="1"/>
    <col min="5884" max="6122" width="9.140625" style="2"/>
    <col min="6123" max="6123" width="19.5703125" style="2" customWidth="1"/>
    <col min="6124" max="6124" width="14.140625" style="2" customWidth="1"/>
    <col min="6125" max="6125" width="9.5703125" style="2" bestFit="1" customWidth="1"/>
    <col min="6126" max="6126" width="9.85546875" style="2" bestFit="1" customWidth="1"/>
    <col min="6127" max="6130" width="9.5703125" style="2" bestFit="1" customWidth="1"/>
    <col min="6131" max="6133" width="9" style="2" bestFit="1" customWidth="1"/>
    <col min="6134" max="6134" width="13.85546875" style="2" customWidth="1"/>
    <col min="6135" max="6135" width="12.85546875" style="2" bestFit="1" customWidth="1"/>
    <col min="6136" max="6136" width="1.5703125" style="2" customWidth="1"/>
    <col min="6137" max="6137" width="10.5703125" style="2" bestFit="1" customWidth="1"/>
    <col min="6138" max="6138" width="7.5703125" style="2" bestFit="1" customWidth="1"/>
    <col min="6139" max="6139" width="12.5703125" style="2" customWidth="1"/>
    <col min="6140" max="6378" width="9.140625" style="2"/>
    <col min="6379" max="6379" width="19.5703125" style="2" customWidth="1"/>
    <col min="6380" max="6380" width="14.140625" style="2" customWidth="1"/>
    <col min="6381" max="6381" width="9.5703125" style="2" bestFit="1" customWidth="1"/>
    <col min="6382" max="6382" width="9.85546875" style="2" bestFit="1" customWidth="1"/>
    <col min="6383" max="6386" width="9.5703125" style="2" bestFit="1" customWidth="1"/>
    <col min="6387" max="6389" width="9" style="2" bestFit="1" customWidth="1"/>
    <col min="6390" max="6390" width="13.85546875" style="2" customWidth="1"/>
    <col min="6391" max="6391" width="12.85546875" style="2" bestFit="1" customWidth="1"/>
    <col min="6392" max="6392" width="1.5703125" style="2" customWidth="1"/>
    <col min="6393" max="6393" width="10.5703125" style="2" bestFit="1" customWidth="1"/>
    <col min="6394" max="6394" width="7.5703125" style="2" bestFit="1" customWidth="1"/>
    <col min="6395" max="6395" width="12.5703125" style="2" customWidth="1"/>
    <col min="6396" max="6634" width="9.140625" style="2"/>
    <col min="6635" max="6635" width="19.5703125" style="2" customWidth="1"/>
    <col min="6636" max="6636" width="14.140625" style="2" customWidth="1"/>
    <col min="6637" max="6637" width="9.5703125" style="2" bestFit="1" customWidth="1"/>
    <col min="6638" max="6638" width="9.85546875" style="2" bestFit="1" customWidth="1"/>
    <col min="6639" max="6642" width="9.5703125" style="2" bestFit="1" customWidth="1"/>
    <col min="6643" max="6645" width="9" style="2" bestFit="1" customWidth="1"/>
    <col min="6646" max="6646" width="13.85546875" style="2" customWidth="1"/>
    <col min="6647" max="6647" width="12.85546875" style="2" bestFit="1" customWidth="1"/>
    <col min="6648" max="6648" width="1.5703125" style="2" customWidth="1"/>
    <col min="6649" max="6649" width="10.5703125" style="2" bestFit="1" customWidth="1"/>
    <col min="6650" max="6650" width="7.5703125" style="2" bestFit="1" customWidth="1"/>
    <col min="6651" max="6651" width="12.5703125" style="2" customWidth="1"/>
    <col min="6652" max="6890" width="9.140625" style="2"/>
    <col min="6891" max="6891" width="19.5703125" style="2" customWidth="1"/>
    <col min="6892" max="6892" width="14.140625" style="2" customWidth="1"/>
    <col min="6893" max="6893" width="9.5703125" style="2" bestFit="1" customWidth="1"/>
    <col min="6894" max="6894" width="9.85546875" style="2" bestFit="1" customWidth="1"/>
    <col min="6895" max="6898" width="9.5703125" style="2" bestFit="1" customWidth="1"/>
    <col min="6899" max="6901" width="9" style="2" bestFit="1" customWidth="1"/>
    <col min="6902" max="6902" width="13.85546875" style="2" customWidth="1"/>
    <col min="6903" max="6903" width="12.85546875" style="2" bestFit="1" customWidth="1"/>
    <col min="6904" max="6904" width="1.5703125" style="2" customWidth="1"/>
    <col min="6905" max="6905" width="10.5703125" style="2" bestFit="1" customWidth="1"/>
    <col min="6906" max="6906" width="7.5703125" style="2" bestFit="1" customWidth="1"/>
    <col min="6907" max="6907" width="12.5703125" style="2" customWidth="1"/>
    <col min="6908" max="7146" width="9.140625" style="2"/>
    <col min="7147" max="7147" width="19.5703125" style="2" customWidth="1"/>
    <col min="7148" max="7148" width="14.140625" style="2" customWidth="1"/>
    <col min="7149" max="7149" width="9.5703125" style="2" bestFit="1" customWidth="1"/>
    <col min="7150" max="7150" width="9.85546875" style="2" bestFit="1" customWidth="1"/>
    <col min="7151" max="7154" width="9.5703125" style="2" bestFit="1" customWidth="1"/>
    <col min="7155" max="7157" width="9" style="2" bestFit="1" customWidth="1"/>
    <col min="7158" max="7158" width="13.85546875" style="2" customWidth="1"/>
    <col min="7159" max="7159" width="12.85546875" style="2" bestFit="1" customWidth="1"/>
    <col min="7160" max="7160" width="1.5703125" style="2" customWidth="1"/>
    <col min="7161" max="7161" width="10.5703125" style="2" bestFit="1" customWidth="1"/>
    <col min="7162" max="7162" width="7.5703125" style="2" bestFit="1" customWidth="1"/>
    <col min="7163" max="7163" width="12.5703125" style="2" customWidth="1"/>
    <col min="7164" max="7402" width="9.140625" style="2"/>
    <col min="7403" max="7403" width="19.5703125" style="2" customWidth="1"/>
    <col min="7404" max="7404" width="14.140625" style="2" customWidth="1"/>
    <col min="7405" max="7405" width="9.5703125" style="2" bestFit="1" customWidth="1"/>
    <col min="7406" max="7406" width="9.85546875" style="2" bestFit="1" customWidth="1"/>
    <col min="7407" max="7410" width="9.5703125" style="2" bestFit="1" customWidth="1"/>
    <col min="7411" max="7413" width="9" style="2" bestFit="1" customWidth="1"/>
    <col min="7414" max="7414" width="13.85546875" style="2" customWidth="1"/>
    <col min="7415" max="7415" width="12.85546875" style="2" bestFit="1" customWidth="1"/>
    <col min="7416" max="7416" width="1.5703125" style="2" customWidth="1"/>
    <col min="7417" max="7417" width="10.5703125" style="2" bestFit="1" customWidth="1"/>
    <col min="7418" max="7418" width="7.5703125" style="2" bestFit="1" customWidth="1"/>
    <col min="7419" max="7419" width="12.5703125" style="2" customWidth="1"/>
    <col min="7420" max="7658" width="9.140625" style="2"/>
    <col min="7659" max="7659" width="19.5703125" style="2" customWidth="1"/>
    <col min="7660" max="7660" width="14.140625" style="2" customWidth="1"/>
    <col min="7661" max="7661" width="9.5703125" style="2" bestFit="1" customWidth="1"/>
    <col min="7662" max="7662" width="9.85546875" style="2" bestFit="1" customWidth="1"/>
    <col min="7663" max="7666" width="9.5703125" style="2" bestFit="1" customWidth="1"/>
    <col min="7667" max="7669" width="9" style="2" bestFit="1" customWidth="1"/>
    <col min="7670" max="7670" width="13.85546875" style="2" customWidth="1"/>
    <col min="7671" max="7671" width="12.85546875" style="2" bestFit="1" customWidth="1"/>
    <col min="7672" max="7672" width="1.5703125" style="2" customWidth="1"/>
    <col min="7673" max="7673" width="10.5703125" style="2" bestFit="1" customWidth="1"/>
    <col min="7674" max="7674" width="7.5703125" style="2" bestFit="1" customWidth="1"/>
    <col min="7675" max="7675" width="12.5703125" style="2" customWidth="1"/>
    <col min="7676" max="7914" width="9.140625" style="2"/>
    <col min="7915" max="7915" width="19.5703125" style="2" customWidth="1"/>
    <col min="7916" max="7916" width="14.140625" style="2" customWidth="1"/>
    <col min="7917" max="7917" width="9.5703125" style="2" bestFit="1" customWidth="1"/>
    <col min="7918" max="7918" width="9.85546875" style="2" bestFit="1" customWidth="1"/>
    <col min="7919" max="7922" width="9.5703125" style="2" bestFit="1" customWidth="1"/>
    <col min="7923" max="7925" width="9" style="2" bestFit="1" customWidth="1"/>
    <col min="7926" max="7926" width="13.85546875" style="2" customWidth="1"/>
    <col min="7927" max="7927" width="12.85546875" style="2" bestFit="1" customWidth="1"/>
    <col min="7928" max="7928" width="1.5703125" style="2" customWidth="1"/>
    <col min="7929" max="7929" width="10.5703125" style="2" bestFit="1" customWidth="1"/>
    <col min="7930" max="7930" width="7.5703125" style="2" bestFit="1" customWidth="1"/>
    <col min="7931" max="7931" width="12.5703125" style="2" customWidth="1"/>
    <col min="7932" max="8170" width="9.140625" style="2"/>
    <col min="8171" max="8171" width="19.5703125" style="2" customWidth="1"/>
    <col min="8172" max="8172" width="14.140625" style="2" customWidth="1"/>
    <col min="8173" max="8173" width="9.5703125" style="2" bestFit="1" customWidth="1"/>
    <col min="8174" max="8174" width="9.85546875" style="2" bestFit="1" customWidth="1"/>
    <col min="8175" max="8178" width="9.5703125" style="2" bestFit="1" customWidth="1"/>
    <col min="8179" max="8181" width="9" style="2" bestFit="1" customWidth="1"/>
    <col min="8182" max="8182" width="13.85546875" style="2" customWidth="1"/>
    <col min="8183" max="8183" width="12.85546875" style="2" bestFit="1" customWidth="1"/>
    <col min="8184" max="8184" width="1.5703125" style="2" customWidth="1"/>
    <col min="8185" max="8185" width="10.5703125" style="2" bestFit="1" customWidth="1"/>
    <col min="8186" max="8186" width="7.5703125" style="2" bestFit="1" customWidth="1"/>
    <col min="8187" max="8187" width="12.5703125" style="2" customWidth="1"/>
    <col min="8188" max="8426" width="9.140625" style="2"/>
    <col min="8427" max="8427" width="19.5703125" style="2" customWidth="1"/>
    <col min="8428" max="8428" width="14.140625" style="2" customWidth="1"/>
    <col min="8429" max="8429" width="9.5703125" style="2" bestFit="1" customWidth="1"/>
    <col min="8430" max="8430" width="9.85546875" style="2" bestFit="1" customWidth="1"/>
    <col min="8431" max="8434" width="9.5703125" style="2" bestFit="1" customWidth="1"/>
    <col min="8435" max="8437" width="9" style="2" bestFit="1" customWidth="1"/>
    <col min="8438" max="8438" width="13.85546875" style="2" customWidth="1"/>
    <col min="8439" max="8439" width="12.85546875" style="2" bestFit="1" customWidth="1"/>
    <col min="8440" max="8440" width="1.5703125" style="2" customWidth="1"/>
    <col min="8441" max="8441" width="10.5703125" style="2" bestFit="1" customWidth="1"/>
    <col min="8442" max="8442" width="7.5703125" style="2" bestFit="1" customWidth="1"/>
    <col min="8443" max="8443" width="12.5703125" style="2" customWidth="1"/>
    <col min="8444" max="8682" width="9.140625" style="2"/>
    <col min="8683" max="8683" width="19.5703125" style="2" customWidth="1"/>
    <col min="8684" max="8684" width="14.140625" style="2" customWidth="1"/>
    <col min="8685" max="8685" width="9.5703125" style="2" bestFit="1" customWidth="1"/>
    <col min="8686" max="8686" width="9.85546875" style="2" bestFit="1" customWidth="1"/>
    <col min="8687" max="8690" width="9.5703125" style="2" bestFit="1" customWidth="1"/>
    <col min="8691" max="8693" width="9" style="2" bestFit="1" customWidth="1"/>
    <col min="8694" max="8694" width="13.85546875" style="2" customWidth="1"/>
    <col min="8695" max="8695" width="12.85546875" style="2" bestFit="1" customWidth="1"/>
    <col min="8696" max="8696" width="1.5703125" style="2" customWidth="1"/>
    <col min="8697" max="8697" width="10.5703125" style="2" bestFit="1" customWidth="1"/>
    <col min="8698" max="8698" width="7.5703125" style="2" bestFit="1" customWidth="1"/>
    <col min="8699" max="8699" width="12.5703125" style="2" customWidth="1"/>
    <col min="8700" max="8938" width="9.140625" style="2"/>
    <col min="8939" max="8939" width="19.5703125" style="2" customWidth="1"/>
    <col min="8940" max="8940" width="14.140625" style="2" customWidth="1"/>
    <col min="8941" max="8941" width="9.5703125" style="2" bestFit="1" customWidth="1"/>
    <col min="8942" max="8942" width="9.85546875" style="2" bestFit="1" customWidth="1"/>
    <col min="8943" max="8946" width="9.5703125" style="2" bestFit="1" customWidth="1"/>
    <col min="8947" max="8949" width="9" style="2" bestFit="1" customWidth="1"/>
    <col min="8950" max="8950" width="13.85546875" style="2" customWidth="1"/>
    <col min="8951" max="8951" width="12.85546875" style="2" bestFit="1" customWidth="1"/>
    <col min="8952" max="8952" width="1.5703125" style="2" customWidth="1"/>
    <col min="8953" max="8953" width="10.5703125" style="2" bestFit="1" customWidth="1"/>
    <col min="8954" max="8954" width="7.5703125" style="2" bestFit="1" customWidth="1"/>
    <col min="8955" max="8955" width="12.5703125" style="2" customWidth="1"/>
    <col min="8956" max="9194" width="9.140625" style="2"/>
    <col min="9195" max="9195" width="19.5703125" style="2" customWidth="1"/>
    <col min="9196" max="9196" width="14.140625" style="2" customWidth="1"/>
    <col min="9197" max="9197" width="9.5703125" style="2" bestFit="1" customWidth="1"/>
    <col min="9198" max="9198" width="9.85546875" style="2" bestFit="1" customWidth="1"/>
    <col min="9199" max="9202" width="9.5703125" style="2" bestFit="1" customWidth="1"/>
    <col min="9203" max="9205" width="9" style="2" bestFit="1" customWidth="1"/>
    <col min="9206" max="9206" width="13.85546875" style="2" customWidth="1"/>
    <col min="9207" max="9207" width="12.85546875" style="2" bestFit="1" customWidth="1"/>
    <col min="9208" max="9208" width="1.5703125" style="2" customWidth="1"/>
    <col min="9209" max="9209" width="10.5703125" style="2" bestFit="1" customWidth="1"/>
    <col min="9210" max="9210" width="7.5703125" style="2" bestFit="1" customWidth="1"/>
    <col min="9211" max="9211" width="12.5703125" style="2" customWidth="1"/>
    <col min="9212" max="9450" width="9.140625" style="2"/>
    <col min="9451" max="9451" width="19.5703125" style="2" customWidth="1"/>
    <col min="9452" max="9452" width="14.140625" style="2" customWidth="1"/>
    <col min="9453" max="9453" width="9.5703125" style="2" bestFit="1" customWidth="1"/>
    <col min="9454" max="9454" width="9.85546875" style="2" bestFit="1" customWidth="1"/>
    <col min="9455" max="9458" width="9.5703125" style="2" bestFit="1" customWidth="1"/>
    <col min="9459" max="9461" width="9" style="2" bestFit="1" customWidth="1"/>
    <col min="9462" max="9462" width="13.85546875" style="2" customWidth="1"/>
    <col min="9463" max="9463" width="12.85546875" style="2" bestFit="1" customWidth="1"/>
    <col min="9464" max="9464" width="1.5703125" style="2" customWidth="1"/>
    <col min="9465" max="9465" width="10.5703125" style="2" bestFit="1" customWidth="1"/>
    <col min="9466" max="9466" width="7.5703125" style="2" bestFit="1" customWidth="1"/>
    <col min="9467" max="9467" width="12.5703125" style="2" customWidth="1"/>
    <col min="9468" max="9706" width="9.140625" style="2"/>
    <col min="9707" max="9707" width="19.5703125" style="2" customWidth="1"/>
    <col min="9708" max="9708" width="14.140625" style="2" customWidth="1"/>
    <col min="9709" max="9709" width="9.5703125" style="2" bestFit="1" customWidth="1"/>
    <col min="9710" max="9710" width="9.85546875" style="2" bestFit="1" customWidth="1"/>
    <col min="9711" max="9714" width="9.5703125" style="2" bestFit="1" customWidth="1"/>
    <col min="9715" max="9717" width="9" style="2" bestFit="1" customWidth="1"/>
    <col min="9718" max="9718" width="13.85546875" style="2" customWidth="1"/>
    <col min="9719" max="9719" width="12.85546875" style="2" bestFit="1" customWidth="1"/>
    <col min="9720" max="9720" width="1.5703125" style="2" customWidth="1"/>
    <col min="9721" max="9721" width="10.5703125" style="2" bestFit="1" customWidth="1"/>
    <col min="9722" max="9722" width="7.5703125" style="2" bestFit="1" customWidth="1"/>
    <col min="9723" max="9723" width="12.5703125" style="2" customWidth="1"/>
    <col min="9724" max="9962" width="9.140625" style="2"/>
    <col min="9963" max="9963" width="19.5703125" style="2" customWidth="1"/>
    <col min="9964" max="9964" width="14.140625" style="2" customWidth="1"/>
    <col min="9965" max="9965" width="9.5703125" style="2" bestFit="1" customWidth="1"/>
    <col min="9966" max="9966" width="9.85546875" style="2" bestFit="1" customWidth="1"/>
    <col min="9967" max="9970" width="9.5703125" style="2" bestFit="1" customWidth="1"/>
    <col min="9971" max="9973" width="9" style="2" bestFit="1" customWidth="1"/>
    <col min="9974" max="9974" width="13.85546875" style="2" customWidth="1"/>
    <col min="9975" max="9975" width="12.85546875" style="2" bestFit="1" customWidth="1"/>
    <col min="9976" max="9976" width="1.5703125" style="2" customWidth="1"/>
    <col min="9977" max="9977" width="10.5703125" style="2" bestFit="1" customWidth="1"/>
    <col min="9978" max="9978" width="7.5703125" style="2" bestFit="1" customWidth="1"/>
    <col min="9979" max="9979" width="12.5703125" style="2" customWidth="1"/>
    <col min="9980" max="10218" width="9.140625" style="2"/>
    <col min="10219" max="10219" width="19.5703125" style="2" customWidth="1"/>
    <col min="10220" max="10220" width="14.140625" style="2" customWidth="1"/>
    <col min="10221" max="10221" width="9.5703125" style="2" bestFit="1" customWidth="1"/>
    <col min="10222" max="10222" width="9.85546875" style="2" bestFit="1" customWidth="1"/>
    <col min="10223" max="10226" width="9.5703125" style="2" bestFit="1" customWidth="1"/>
    <col min="10227" max="10229" width="9" style="2" bestFit="1" customWidth="1"/>
    <col min="10230" max="10230" width="13.85546875" style="2" customWidth="1"/>
    <col min="10231" max="10231" width="12.85546875" style="2" bestFit="1" customWidth="1"/>
    <col min="10232" max="10232" width="1.5703125" style="2" customWidth="1"/>
    <col min="10233" max="10233" width="10.5703125" style="2" bestFit="1" customWidth="1"/>
    <col min="10234" max="10234" width="7.5703125" style="2" bestFit="1" customWidth="1"/>
    <col min="10235" max="10235" width="12.5703125" style="2" customWidth="1"/>
    <col min="10236" max="10474" width="9.140625" style="2"/>
    <col min="10475" max="10475" width="19.5703125" style="2" customWidth="1"/>
    <col min="10476" max="10476" width="14.140625" style="2" customWidth="1"/>
    <col min="10477" max="10477" width="9.5703125" style="2" bestFit="1" customWidth="1"/>
    <col min="10478" max="10478" width="9.85546875" style="2" bestFit="1" customWidth="1"/>
    <col min="10479" max="10482" width="9.5703125" style="2" bestFit="1" customWidth="1"/>
    <col min="10483" max="10485" width="9" style="2" bestFit="1" customWidth="1"/>
    <col min="10486" max="10486" width="13.85546875" style="2" customWidth="1"/>
    <col min="10487" max="10487" width="12.85546875" style="2" bestFit="1" customWidth="1"/>
    <col min="10488" max="10488" width="1.5703125" style="2" customWidth="1"/>
    <col min="10489" max="10489" width="10.5703125" style="2" bestFit="1" customWidth="1"/>
    <col min="10490" max="10490" width="7.5703125" style="2" bestFit="1" customWidth="1"/>
    <col min="10491" max="10491" width="12.5703125" style="2" customWidth="1"/>
    <col min="10492" max="10730" width="9.140625" style="2"/>
    <col min="10731" max="10731" width="19.5703125" style="2" customWidth="1"/>
    <col min="10732" max="10732" width="14.140625" style="2" customWidth="1"/>
    <col min="10733" max="10733" width="9.5703125" style="2" bestFit="1" customWidth="1"/>
    <col min="10734" max="10734" width="9.85546875" style="2" bestFit="1" customWidth="1"/>
    <col min="10735" max="10738" width="9.5703125" style="2" bestFit="1" customWidth="1"/>
    <col min="10739" max="10741" width="9" style="2" bestFit="1" customWidth="1"/>
    <col min="10742" max="10742" width="13.85546875" style="2" customWidth="1"/>
    <col min="10743" max="10743" width="12.85546875" style="2" bestFit="1" customWidth="1"/>
    <col min="10744" max="10744" width="1.5703125" style="2" customWidth="1"/>
    <col min="10745" max="10745" width="10.5703125" style="2" bestFit="1" customWidth="1"/>
    <col min="10746" max="10746" width="7.5703125" style="2" bestFit="1" customWidth="1"/>
    <col min="10747" max="10747" width="12.5703125" style="2" customWidth="1"/>
    <col min="10748" max="10986" width="9.140625" style="2"/>
    <col min="10987" max="10987" width="19.5703125" style="2" customWidth="1"/>
    <col min="10988" max="10988" width="14.140625" style="2" customWidth="1"/>
    <col min="10989" max="10989" width="9.5703125" style="2" bestFit="1" customWidth="1"/>
    <col min="10990" max="10990" width="9.85546875" style="2" bestFit="1" customWidth="1"/>
    <col min="10991" max="10994" width="9.5703125" style="2" bestFit="1" customWidth="1"/>
    <col min="10995" max="10997" width="9" style="2" bestFit="1" customWidth="1"/>
    <col min="10998" max="10998" width="13.85546875" style="2" customWidth="1"/>
    <col min="10999" max="10999" width="12.85546875" style="2" bestFit="1" customWidth="1"/>
    <col min="11000" max="11000" width="1.5703125" style="2" customWidth="1"/>
    <col min="11001" max="11001" width="10.5703125" style="2" bestFit="1" customWidth="1"/>
    <col min="11002" max="11002" width="7.5703125" style="2" bestFit="1" customWidth="1"/>
    <col min="11003" max="11003" width="12.5703125" style="2" customWidth="1"/>
    <col min="11004" max="11242" width="9.140625" style="2"/>
    <col min="11243" max="11243" width="19.5703125" style="2" customWidth="1"/>
    <col min="11244" max="11244" width="14.140625" style="2" customWidth="1"/>
    <col min="11245" max="11245" width="9.5703125" style="2" bestFit="1" customWidth="1"/>
    <col min="11246" max="11246" width="9.85546875" style="2" bestFit="1" customWidth="1"/>
    <col min="11247" max="11250" width="9.5703125" style="2" bestFit="1" customWidth="1"/>
    <col min="11251" max="11253" width="9" style="2" bestFit="1" customWidth="1"/>
    <col min="11254" max="11254" width="13.85546875" style="2" customWidth="1"/>
    <col min="11255" max="11255" width="12.85546875" style="2" bestFit="1" customWidth="1"/>
    <col min="11256" max="11256" width="1.5703125" style="2" customWidth="1"/>
    <col min="11257" max="11257" width="10.5703125" style="2" bestFit="1" customWidth="1"/>
    <col min="11258" max="11258" width="7.5703125" style="2" bestFit="1" customWidth="1"/>
    <col min="11259" max="11259" width="12.5703125" style="2" customWidth="1"/>
    <col min="11260" max="11498" width="9.140625" style="2"/>
    <col min="11499" max="11499" width="19.5703125" style="2" customWidth="1"/>
    <col min="11500" max="11500" width="14.140625" style="2" customWidth="1"/>
    <col min="11501" max="11501" width="9.5703125" style="2" bestFit="1" customWidth="1"/>
    <col min="11502" max="11502" width="9.85546875" style="2" bestFit="1" customWidth="1"/>
    <col min="11503" max="11506" width="9.5703125" style="2" bestFit="1" customWidth="1"/>
    <col min="11507" max="11509" width="9" style="2" bestFit="1" customWidth="1"/>
    <col min="11510" max="11510" width="13.85546875" style="2" customWidth="1"/>
    <col min="11511" max="11511" width="12.85546875" style="2" bestFit="1" customWidth="1"/>
    <col min="11512" max="11512" width="1.5703125" style="2" customWidth="1"/>
    <col min="11513" max="11513" width="10.5703125" style="2" bestFit="1" customWidth="1"/>
    <col min="11514" max="11514" width="7.5703125" style="2" bestFit="1" customWidth="1"/>
    <col min="11515" max="11515" width="12.5703125" style="2" customWidth="1"/>
    <col min="11516" max="11754" width="9.140625" style="2"/>
    <col min="11755" max="11755" width="19.5703125" style="2" customWidth="1"/>
    <col min="11756" max="11756" width="14.140625" style="2" customWidth="1"/>
    <col min="11757" max="11757" width="9.5703125" style="2" bestFit="1" customWidth="1"/>
    <col min="11758" max="11758" width="9.85546875" style="2" bestFit="1" customWidth="1"/>
    <col min="11759" max="11762" width="9.5703125" style="2" bestFit="1" customWidth="1"/>
    <col min="11763" max="11765" width="9" style="2" bestFit="1" customWidth="1"/>
    <col min="11766" max="11766" width="13.85546875" style="2" customWidth="1"/>
    <col min="11767" max="11767" width="12.85546875" style="2" bestFit="1" customWidth="1"/>
    <col min="11768" max="11768" width="1.5703125" style="2" customWidth="1"/>
    <col min="11769" max="11769" width="10.5703125" style="2" bestFit="1" customWidth="1"/>
    <col min="11770" max="11770" width="7.5703125" style="2" bestFit="1" customWidth="1"/>
    <col min="11771" max="11771" width="12.5703125" style="2" customWidth="1"/>
    <col min="11772" max="12010" width="9.140625" style="2"/>
    <col min="12011" max="12011" width="19.5703125" style="2" customWidth="1"/>
    <col min="12012" max="12012" width="14.140625" style="2" customWidth="1"/>
    <col min="12013" max="12013" width="9.5703125" style="2" bestFit="1" customWidth="1"/>
    <col min="12014" max="12014" width="9.85546875" style="2" bestFit="1" customWidth="1"/>
    <col min="12015" max="12018" width="9.5703125" style="2" bestFit="1" customWidth="1"/>
    <col min="12019" max="12021" width="9" style="2" bestFit="1" customWidth="1"/>
    <col min="12022" max="12022" width="13.85546875" style="2" customWidth="1"/>
    <col min="12023" max="12023" width="12.85546875" style="2" bestFit="1" customWidth="1"/>
    <col min="12024" max="12024" width="1.5703125" style="2" customWidth="1"/>
    <col min="12025" max="12025" width="10.5703125" style="2" bestFit="1" customWidth="1"/>
    <col min="12026" max="12026" width="7.5703125" style="2" bestFit="1" customWidth="1"/>
    <col min="12027" max="12027" width="12.5703125" style="2" customWidth="1"/>
    <col min="12028" max="12266" width="9.140625" style="2"/>
    <col min="12267" max="12267" width="19.5703125" style="2" customWidth="1"/>
    <col min="12268" max="12268" width="14.140625" style="2" customWidth="1"/>
    <col min="12269" max="12269" width="9.5703125" style="2" bestFit="1" customWidth="1"/>
    <col min="12270" max="12270" width="9.85546875" style="2" bestFit="1" customWidth="1"/>
    <col min="12271" max="12274" width="9.5703125" style="2" bestFit="1" customWidth="1"/>
    <col min="12275" max="12277" width="9" style="2" bestFit="1" customWidth="1"/>
    <col min="12278" max="12278" width="13.85546875" style="2" customWidth="1"/>
    <col min="12279" max="12279" width="12.85546875" style="2" bestFit="1" customWidth="1"/>
    <col min="12280" max="12280" width="1.5703125" style="2" customWidth="1"/>
    <col min="12281" max="12281" width="10.5703125" style="2" bestFit="1" customWidth="1"/>
    <col min="12282" max="12282" width="7.5703125" style="2" bestFit="1" customWidth="1"/>
    <col min="12283" max="12283" width="12.5703125" style="2" customWidth="1"/>
    <col min="12284" max="12522" width="9.140625" style="2"/>
    <col min="12523" max="12523" width="19.5703125" style="2" customWidth="1"/>
    <col min="12524" max="12524" width="14.140625" style="2" customWidth="1"/>
    <col min="12525" max="12525" width="9.5703125" style="2" bestFit="1" customWidth="1"/>
    <col min="12526" max="12526" width="9.85546875" style="2" bestFit="1" customWidth="1"/>
    <col min="12527" max="12530" width="9.5703125" style="2" bestFit="1" customWidth="1"/>
    <col min="12531" max="12533" width="9" style="2" bestFit="1" customWidth="1"/>
    <col min="12534" max="12534" width="13.85546875" style="2" customWidth="1"/>
    <col min="12535" max="12535" width="12.85546875" style="2" bestFit="1" customWidth="1"/>
    <col min="12536" max="12536" width="1.5703125" style="2" customWidth="1"/>
    <col min="12537" max="12537" width="10.5703125" style="2" bestFit="1" customWidth="1"/>
    <col min="12538" max="12538" width="7.5703125" style="2" bestFit="1" customWidth="1"/>
    <col min="12539" max="12539" width="12.5703125" style="2" customWidth="1"/>
    <col min="12540" max="12778" width="9.140625" style="2"/>
    <col min="12779" max="12779" width="19.5703125" style="2" customWidth="1"/>
    <col min="12780" max="12780" width="14.140625" style="2" customWidth="1"/>
    <col min="12781" max="12781" width="9.5703125" style="2" bestFit="1" customWidth="1"/>
    <col min="12782" max="12782" width="9.85546875" style="2" bestFit="1" customWidth="1"/>
    <col min="12783" max="12786" width="9.5703125" style="2" bestFit="1" customWidth="1"/>
    <col min="12787" max="12789" width="9" style="2" bestFit="1" customWidth="1"/>
    <col min="12790" max="12790" width="13.85546875" style="2" customWidth="1"/>
    <col min="12791" max="12791" width="12.85546875" style="2" bestFit="1" customWidth="1"/>
    <col min="12792" max="12792" width="1.5703125" style="2" customWidth="1"/>
    <col min="12793" max="12793" width="10.5703125" style="2" bestFit="1" customWidth="1"/>
    <col min="12794" max="12794" width="7.5703125" style="2" bestFit="1" customWidth="1"/>
    <col min="12795" max="12795" width="12.5703125" style="2" customWidth="1"/>
    <col min="12796" max="13034" width="9.140625" style="2"/>
    <col min="13035" max="13035" width="19.5703125" style="2" customWidth="1"/>
    <col min="13036" max="13036" width="14.140625" style="2" customWidth="1"/>
    <col min="13037" max="13037" width="9.5703125" style="2" bestFit="1" customWidth="1"/>
    <col min="13038" max="13038" width="9.85546875" style="2" bestFit="1" customWidth="1"/>
    <col min="13039" max="13042" width="9.5703125" style="2" bestFit="1" customWidth="1"/>
    <col min="13043" max="13045" width="9" style="2" bestFit="1" customWidth="1"/>
    <col min="13046" max="13046" width="13.85546875" style="2" customWidth="1"/>
    <col min="13047" max="13047" width="12.85546875" style="2" bestFit="1" customWidth="1"/>
    <col min="13048" max="13048" width="1.5703125" style="2" customWidth="1"/>
    <col min="13049" max="13049" width="10.5703125" style="2" bestFit="1" customWidth="1"/>
    <col min="13050" max="13050" width="7.5703125" style="2" bestFit="1" customWidth="1"/>
    <col min="13051" max="13051" width="12.5703125" style="2" customWidth="1"/>
    <col min="13052" max="13290" width="9.140625" style="2"/>
    <col min="13291" max="13291" width="19.5703125" style="2" customWidth="1"/>
    <col min="13292" max="13292" width="14.140625" style="2" customWidth="1"/>
    <col min="13293" max="13293" width="9.5703125" style="2" bestFit="1" customWidth="1"/>
    <col min="13294" max="13294" width="9.85546875" style="2" bestFit="1" customWidth="1"/>
    <col min="13295" max="13298" width="9.5703125" style="2" bestFit="1" customWidth="1"/>
    <col min="13299" max="13301" width="9" style="2" bestFit="1" customWidth="1"/>
    <col min="13302" max="13302" width="13.85546875" style="2" customWidth="1"/>
    <col min="13303" max="13303" width="12.85546875" style="2" bestFit="1" customWidth="1"/>
    <col min="13304" max="13304" width="1.5703125" style="2" customWidth="1"/>
    <col min="13305" max="13305" width="10.5703125" style="2" bestFit="1" customWidth="1"/>
    <col min="13306" max="13306" width="7.5703125" style="2" bestFit="1" customWidth="1"/>
    <col min="13307" max="13307" width="12.5703125" style="2" customWidth="1"/>
    <col min="13308" max="13546" width="9.140625" style="2"/>
    <col min="13547" max="13547" width="19.5703125" style="2" customWidth="1"/>
    <col min="13548" max="13548" width="14.140625" style="2" customWidth="1"/>
    <col min="13549" max="13549" width="9.5703125" style="2" bestFit="1" customWidth="1"/>
    <col min="13550" max="13550" width="9.85546875" style="2" bestFit="1" customWidth="1"/>
    <col min="13551" max="13554" width="9.5703125" style="2" bestFit="1" customWidth="1"/>
    <col min="13555" max="13557" width="9" style="2" bestFit="1" customWidth="1"/>
    <col min="13558" max="13558" width="13.85546875" style="2" customWidth="1"/>
    <col min="13559" max="13559" width="12.85546875" style="2" bestFit="1" customWidth="1"/>
    <col min="13560" max="13560" width="1.5703125" style="2" customWidth="1"/>
    <col min="13561" max="13561" width="10.5703125" style="2" bestFit="1" customWidth="1"/>
    <col min="13562" max="13562" width="7.5703125" style="2" bestFit="1" customWidth="1"/>
    <col min="13563" max="13563" width="12.5703125" style="2" customWidth="1"/>
    <col min="13564" max="13802" width="9.140625" style="2"/>
    <col min="13803" max="13803" width="19.5703125" style="2" customWidth="1"/>
    <col min="13804" max="13804" width="14.140625" style="2" customWidth="1"/>
    <col min="13805" max="13805" width="9.5703125" style="2" bestFit="1" customWidth="1"/>
    <col min="13806" max="13806" width="9.85546875" style="2" bestFit="1" customWidth="1"/>
    <col min="13807" max="13810" width="9.5703125" style="2" bestFit="1" customWidth="1"/>
    <col min="13811" max="13813" width="9" style="2" bestFit="1" customWidth="1"/>
    <col min="13814" max="13814" width="13.85546875" style="2" customWidth="1"/>
    <col min="13815" max="13815" width="12.85546875" style="2" bestFit="1" customWidth="1"/>
    <col min="13816" max="13816" width="1.5703125" style="2" customWidth="1"/>
    <col min="13817" max="13817" width="10.5703125" style="2" bestFit="1" customWidth="1"/>
    <col min="13818" max="13818" width="7.5703125" style="2" bestFit="1" customWidth="1"/>
    <col min="13819" max="13819" width="12.5703125" style="2" customWidth="1"/>
    <col min="13820" max="14058" width="9.140625" style="2"/>
    <col min="14059" max="14059" width="19.5703125" style="2" customWidth="1"/>
    <col min="14060" max="14060" width="14.140625" style="2" customWidth="1"/>
    <col min="14061" max="14061" width="9.5703125" style="2" bestFit="1" customWidth="1"/>
    <col min="14062" max="14062" width="9.85546875" style="2" bestFit="1" customWidth="1"/>
    <col min="14063" max="14066" width="9.5703125" style="2" bestFit="1" customWidth="1"/>
    <col min="14067" max="14069" width="9" style="2" bestFit="1" customWidth="1"/>
    <col min="14070" max="14070" width="13.85546875" style="2" customWidth="1"/>
    <col min="14071" max="14071" width="12.85546875" style="2" bestFit="1" customWidth="1"/>
    <col min="14072" max="14072" width="1.5703125" style="2" customWidth="1"/>
    <col min="14073" max="14073" width="10.5703125" style="2" bestFit="1" customWidth="1"/>
    <col min="14074" max="14074" width="7.5703125" style="2" bestFit="1" customWidth="1"/>
    <col min="14075" max="14075" width="12.5703125" style="2" customWidth="1"/>
    <col min="14076" max="14314" width="9.140625" style="2"/>
    <col min="14315" max="14315" width="19.5703125" style="2" customWidth="1"/>
    <col min="14316" max="14316" width="14.140625" style="2" customWidth="1"/>
    <col min="14317" max="14317" width="9.5703125" style="2" bestFit="1" customWidth="1"/>
    <col min="14318" max="14318" width="9.85546875" style="2" bestFit="1" customWidth="1"/>
    <col min="14319" max="14322" width="9.5703125" style="2" bestFit="1" customWidth="1"/>
    <col min="14323" max="14325" width="9" style="2" bestFit="1" customWidth="1"/>
    <col min="14326" max="14326" width="13.85546875" style="2" customWidth="1"/>
    <col min="14327" max="14327" width="12.85546875" style="2" bestFit="1" customWidth="1"/>
    <col min="14328" max="14328" width="1.5703125" style="2" customWidth="1"/>
    <col min="14329" max="14329" width="10.5703125" style="2" bestFit="1" customWidth="1"/>
    <col min="14330" max="14330" width="7.5703125" style="2" bestFit="1" customWidth="1"/>
    <col min="14331" max="14331" width="12.5703125" style="2" customWidth="1"/>
    <col min="14332" max="14570" width="9.140625" style="2"/>
    <col min="14571" max="14571" width="19.5703125" style="2" customWidth="1"/>
    <col min="14572" max="14572" width="14.140625" style="2" customWidth="1"/>
    <col min="14573" max="14573" width="9.5703125" style="2" bestFit="1" customWidth="1"/>
    <col min="14574" max="14574" width="9.85546875" style="2" bestFit="1" customWidth="1"/>
    <col min="14575" max="14578" width="9.5703125" style="2" bestFit="1" customWidth="1"/>
    <col min="14579" max="14581" width="9" style="2" bestFit="1" customWidth="1"/>
    <col min="14582" max="14582" width="13.85546875" style="2" customWidth="1"/>
    <col min="14583" max="14583" width="12.85546875" style="2" bestFit="1" customWidth="1"/>
    <col min="14584" max="14584" width="1.5703125" style="2" customWidth="1"/>
    <col min="14585" max="14585" width="10.5703125" style="2" bestFit="1" customWidth="1"/>
    <col min="14586" max="14586" width="7.5703125" style="2" bestFit="1" customWidth="1"/>
    <col min="14587" max="14587" width="12.5703125" style="2" customWidth="1"/>
    <col min="14588" max="14826" width="9.140625" style="2"/>
    <col min="14827" max="14827" width="19.5703125" style="2" customWidth="1"/>
    <col min="14828" max="14828" width="14.140625" style="2" customWidth="1"/>
    <col min="14829" max="14829" width="9.5703125" style="2" bestFit="1" customWidth="1"/>
    <col min="14830" max="14830" width="9.85546875" style="2" bestFit="1" customWidth="1"/>
    <col min="14831" max="14834" width="9.5703125" style="2" bestFit="1" customWidth="1"/>
    <col min="14835" max="14837" width="9" style="2" bestFit="1" customWidth="1"/>
    <col min="14838" max="14838" width="13.85546875" style="2" customWidth="1"/>
    <col min="14839" max="14839" width="12.85546875" style="2" bestFit="1" customWidth="1"/>
    <col min="14840" max="14840" width="1.5703125" style="2" customWidth="1"/>
    <col min="14841" max="14841" width="10.5703125" style="2" bestFit="1" customWidth="1"/>
    <col min="14842" max="14842" width="7.5703125" style="2" bestFit="1" customWidth="1"/>
    <col min="14843" max="14843" width="12.5703125" style="2" customWidth="1"/>
    <col min="14844" max="15082" width="9.140625" style="2"/>
    <col min="15083" max="15083" width="19.5703125" style="2" customWidth="1"/>
    <col min="15084" max="15084" width="14.140625" style="2" customWidth="1"/>
    <col min="15085" max="15085" width="9.5703125" style="2" bestFit="1" customWidth="1"/>
    <col min="15086" max="15086" width="9.85546875" style="2" bestFit="1" customWidth="1"/>
    <col min="15087" max="15090" width="9.5703125" style="2" bestFit="1" customWidth="1"/>
    <col min="15091" max="15093" width="9" style="2" bestFit="1" customWidth="1"/>
    <col min="15094" max="15094" width="13.85546875" style="2" customWidth="1"/>
    <col min="15095" max="15095" width="12.85546875" style="2" bestFit="1" customWidth="1"/>
    <col min="15096" max="15096" width="1.5703125" style="2" customWidth="1"/>
    <col min="15097" max="15097" width="10.5703125" style="2" bestFit="1" customWidth="1"/>
    <col min="15098" max="15098" width="7.5703125" style="2" bestFit="1" customWidth="1"/>
    <col min="15099" max="15099" width="12.5703125" style="2" customWidth="1"/>
    <col min="15100" max="15338" width="9.140625" style="2"/>
    <col min="15339" max="15339" width="19.5703125" style="2" customWidth="1"/>
    <col min="15340" max="15340" width="14.140625" style="2" customWidth="1"/>
    <col min="15341" max="15341" width="9.5703125" style="2" bestFit="1" customWidth="1"/>
    <col min="15342" max="15342" width="9.85546875" style="2" bestFit="1" customWidth="1"/>
    <col min="15343" max="15346" width="9.5703125" style="2" bestFit="1" customWidth="1"/>
    <col min="15347" max="15349" width="9" style="2" bestFit="1" customWidth="1"/>
    <col min="15350" max="15350" width="13.85546875" style="2" customWidth="1"/>
    <col min="15351" max="15351" width="12.85546875" style="2" bestFit="1" customWidth="1"/>
    <col min="15352" max="15352" width="1.5703125" style="2" customWidth="1"/>
    <col min="15353" max="15353" width="10.5703125" style="2" bestFit="1" customWidth="1"/>
    <col min="15354" max="15354" width="7.5703125" style="2" bestFit="1" customWidth="1"/>
    <col min="15355" max="15355" width="12.5703125" style="2" customWidth="1"/>
    <col min="15356" max="15594" width="9.140625" style="2"/>
    <col min="15595" max="15595" width="19.5703125" style="2" customWidth="1"/>
    <col min="15596" max="15596" width="14.140625" style="2" customWidth="1"/>
    <col min="15597" max="15597" width="9.5703125" style="2" bestFit="1" customWidth="1"/>
    <col min="15598" max="15598" width="9.85546875" style="2" bestFit="1" customWidth="1"/>
    <col min="15599" max="15602" width="9.5703125" style="2" bestFit="1" customWidth="1"/>
    <col min="15603" max="15605" width="9" style="2" bestFit="1" customWidth="1"/>
    <col min="15606" max="15606" width="13.85546875" style="2" customWidth="1"/>
    <col min="15607" max="15607" width="12.85546875" style="2" bestFit="1" customWidth="1"/>
    <col min="15608" max="15608" width="1.5703125" style="2" customWidth="1"/>
    <col min="15609" max="15609" width="10.5703125" style="2" bestFit="1" customWidth="1"/>
    <col min="15610" max="15610" width="7.5703125" style="2" bestFit="1" customWidth="1"/>
    <col min="15611" max="15611" width="12.5703125" style="2" customWidth="1"/>
    <col min="15612" max="15850" width="9.140625" style="2"/>
    <col min="15851" max="15851" width="19.5703125" style="2" customWidth="1"/>
    <col min="15852" max="15852" width="14.140625" style="2" customWidth="1"/>
    <col min="15853" max="15853" width="9.5703125" style="2" bestFit="1" customWidth="1"/>
    <col min="15854" max="15854" width="9.85546875" style="2" bestFit="1" customWidth="1"/>
    <col min="15855" max="15858" width="9.5703125" style="2" bestFit="1" customWidth="1"/>
    <col min="15859" max="15861" width="9" style="2" bestFit="1" customWidth="1"/>
    <col min="15862" max="15862" width="13.85546875" style="2" customWidth="1"/>
    <col min="15863" max="15863" width="12.85546875" style="2" bestFit="1" customWidth="1"/>
    <col min="15864" max="15864" width="1.5703125" style="2" customWidth="1"/>
    <col min="15865" max="15865" width="10.5703125" style="2" bestFit="1" customWidth="1"/>
    <col min="15866" max="15866" width="7.5703125" style="2" bestFit="1" customWidth="1"/>
    <col min="15867" max="15867" width="12.5703125" style="2" customWidth="1"/>
    <col min="15868" max="16106" width="9.140625" style="2"/>
    <col min="16107" max="16107" width="19.5703125" style="2" customWidth="1"/>
    <col min="16108" max="16108" width="14.140625" style="2" customWidth="1"/>
    <col min="16109" max="16109" width="9.5703125" style="2" bestFit="1" customWidth="1"/>
    <col min="16110" max="16110" width="9.85546875" style="2" bestFit="1" customWidth="1"/>
    <col min="16111" max="16114" width="9.5703125" style="2" bestFit="1" customWidth="1"/>
    <col min="16115" max="16117" width="9" style="2" bestFit="1" customWidth="1"/>
    <col min="16118" max="16118" width="13.85546875" style="2" customWidth="1"/>
    <col min="16119" max="16119" width="12.85546875" style="2" bestFit="1" customWidth="1"/>
    <col min="16120" max="16120" width="1.5703125" style="2" customWidth="1"/>
    <col min="16121" max="16121" width="10.5703125" style="2" bestFit="1" customWidth="1"/>
    <col min="16122" max="16122" width="7.5703125" style="2" bestFit="1" customWidth="1"/>
    <col min="16123" max="16123" width="12.5703125" style="2" customWidth="1"/>
    <col min="16124" max="16384" width="9.140625" style="2"/>
  </cols>
  <sheetData>
    <row r="1" spans="1:13" ht="21" customHeight="1">
      <c r="A1" s="1" t="s">
        <v>0</v>
      </c>
      <c r="B1" s="88" t="s">
        <v>1</v>
      </c>
      <c r="C1" s="88"/>
      <c r="D1" s="88"/>
      <c r="E1" s="88"/>
      <c r="F1" s="88"/>
      <c r="G1" s="88"/>
      <c r="H1" s="88"/>
      <c r="I1" s="88"/>
      <c r="J1" s="88"/>
      <c r="K1" s="88"/>
      <c r="M1" s="3" t="s">
        <v>2</v>
      </c>
    </row>
    <row r="2" spans="1:13">
      <c r="A2" s="1"/>
      <c r="B2" s="88" t="str">
        <f>+'[6]INPUT '!B3</f>
        <v>ANYTIME ASHFIELD TRUST</v>
      </c>
      <c r="C2" s="88"/>
      <c r="D2" s="88"/>
      <c r="E2" s="88"/>
      <c r="F2" s="88"/>
      <c r="G2" s="88"/>
      <c r="H2" s="88"/>
      <c r="I2" s="88"/>
      <c r="J2" s="88"/>
      <c r="K2" s="88"/>
    </row>
    <row r="3" spans="1:13">
      <c r="A3" s="1"/>
      <c r="B3" s="88" t="str">
        <f>+'[6]INPUT '!B4</f>
        <v>FOR THE YEAR ENDED 30 JUNE 23</v>
      </c>
      <c r="C3" s="88"/>
      <c r="D3" s="88"/>
      <c r="E3" s="88"/>
      <c r="F3" s="88"/>
      <c r="G3" s="88"/>
      <c r="H3" s="88"/>
      <c r="I3" s="88"/>
      <c r="J3" s="88"/>
      <c r="K3" s="88"/>
    </row>
    <row r="4" spans="1:13">
      <c r="B4" s="5"/>
      <c r="K4" s="2" t="s">
        <v>3</v>
      </c>
    </row>
    <row r="5" spans="1:13">
      <c r="B5" s="6" t="s">
        <v>4</v>
      </c>
      <c r="C5" s="7" t="s">
        <v>5</v>
      </c>
      <c r="D5" s="7" t="s">
        <v>6</v>
      </c>
      <c r="E5" s="8" t="s">
        <v>4</v>
      </c>
      <c r="F5" s="9"/>
      <c r="G5" s="9"/>
      <c r="H5" s="10" t="s">
        <v>7</v>
      </c>
      <c r="I5" s="10"/>
      <c r="J5" s="10"/>
      <c r="K5" s="9"/>
      <c r="M5" s="9"/>
    </row>
    <row r="6" spans="1:13">
      <c r="B6" s="11" t="s">
        <v>8</v>
      </c>
      <c r="C6" s="7" t="s">
        <v>9</v>
      </c>
      <c r="D6" s="7" t="s">
        <v>8</v>
      </c>
      <c r="E6" s="8" t="s">
        <v>10</v>
      </c>
      <c r="F6" s="9"/>
      <c r="G6" s="9"/>
      <c r="H6" s="10"/>
      <c r="I6" s="10"/>
      <c r="J6" s="10"/>
      <c r="K6" s="9"/>
      <c r="M6" s="9"/>
    </row>
    <row r="7" spans="1:13">
      <c r="B7" s="4"/>
      <c r="C7" s="7"/>
      <c r="D7" s="7"/>
      <c r="E7" s="8"/>
      <c r="F7" s="9"/>
      <c r="G7" s="9"/>
      <c r="H7" s="10"/>
      <c r="I7" s="10"/>
      <c r="J7" s="10"/>
      <c r="K7" s="9"/>
      <c r="M7" s="9"/>
    </row>
    <row r="8" spans="1:13">
      <c r="B8" s="12" t="s">
        <v>11</v>
      </c>
      <c r="C8" s="13"/>
      <c r="D8" s="14"/>
      <c r="E8" s="15"/>
      <c r="F8" s="14"/>
      <c r="G8" s="14"/>
      <c r="H8" s="10" t="s">
        <v>12</v>
      </c>
      <c r="I8" s="10"/>
      <c r="J8" s="10"/>
      <c r="K8" s="14"/>
      <c r="M8" s="14"/>
    </row>
    <row r="9" spans="1:13" s="19" customFormat="1" ht="21">
      <c r="A9" s="16"/>
      <c r="B9" s="17" t="s">
        <v>13</v>
      </c>
      <c r="C9" s="18" t="s">
        <v>14</v>
      </c>
      <c r="D9" s="18" t="s">
        <v>15</v>
      </c>
      <c r="E9" s="18" t="s">
        <v>16</v>
      </c>
      <c r="F9" s="18" t="s">
        <v>17</v>
      </c>
      <c r="G9" s="18" t="s">
        <v>18</v>
      </c>
      <c r="H9" s="18" t="s">
        <v>19</v>
      </c>
      <c r="I9" s="18" t="s">
        <v>20</v>
      </c>
      <c r="J9" s="18" t="s">
        <v>21</v>
      </c>
      <c r="K9" s="18" t="s">
        <v>22</v>
      </c>
    </row>
    <row r="10" spans="1:13">
      <c r="B10" s="20" t="s">
        <v>23</v>
      </c>
      <c r="C10" s="21">
        <v>336525</v>
      </c>
      <c r="D10" s="22">
        <v>30593</v>
      </c>
      <c r="E10" s="22">
        <v>13043</v>
      </c>
      <c r="F10" s="23">
        <f>D10-E10</f>
        <v>17550</v>
      </c>
      <c r="G10" s="22">
        <v>13170</v>
      </c>
      <c r="H10" s="22">
        <v>1346</v>
      </c>
      <c r="I10" s="22"/>
      <c r="J10" s="22"/>
      <c r="K10" s="24">
        <f t="shared" ref="K10:K13" si="0">+F10+H10+I10+J10</f>
        <v>18896</v>
      </c>
    </row>
    <row r="11" spans="1:13">
      <c r="B11" s="25" t="s">
        <v>24</v>
      </c>
      <c r="C11" s="21">
        <v>348893</v>
      </c>
      <c r="D11" s="22">
        <v>37064</v>
      </c>
      <c r="E11" s="22">
        <v>12267</v>
      </c>
      <c r="F11" s="23">
        <f t="shared" ref="F11:F13" si="1">D11-E11</f>
        <v>24797</v>
      </c>
      <c r="G11" s="22">
        <v>13469</v>
      </c>
      <c r="H11" s="22">
        <v>1520</v>
      </c>
      <c r="I11" s="22"/>
      <c r="J11" s="22"/>
      <c r="K11" s="24">
        <f t="shared" si="0"/>
        <v>26317</v>
      </c>
    </row>
    <row r="12" spans="1:13">
      <c r="B12" s="25" t="s">
        <v>25</v>
      </c>
      <c r="C12" s="21">
        <v>384050</v>
      </c>
      <c r="D12" s="22">
        <v>34913</v>
      </c>
      <c r="E12" s="22">
        <v>32639</v>
      </c>
      <c r="F12" s="23">
        <f t="shared" si="1"/>
        <v>2274</v>
      </c>
      <c r="G12" s="22">
        <v>16767</v>
      </c>
      <c r="H12" s="22">
        <v>2047</v>
      </c>
      <c r="I12" s="22"/>
      <c r="J12" s="22"/>
      <c r="K12" s="24">
        <f t="shared" si="0"/>
        <v>4321</v>
      </c>
    </row>
    <row r="13" spans="1:13">
      <c r="B13" s="26" t="s">
        <v>26</v>
      </c>
      <c r="C13" s="27">
        <v>318655</v>
      </c>
      <c r="D13" s="28">
        <v>28968</v>
      </c>
      <c r="E13" s="28">
        <v>88515</v>
      </c>
      <c r="F13" s="23">
        <f t="shared" si="1"/>
        <v>-59547</v>
      </c>
      <c r="G13" s="28">
        <v>16007</v>
      </c>
      <c r="H13" s="28">
        <v>1982</v>
      </c>
      <c r="I13" s="28"/>
      <c r="J13" s="28"/>
      <c r="K13" s="24">
        <f t="shared" si="0"/>
        <v>-57565</v>
      </c>
    </row>
    <row r="14" spans="1:13" ht="11.25" thickBot="1">
      <c r="B14" s="29" t="s">
        <v>27</v>
      </c>
      <c r="C14" s="30">
        <f t="shared" ref="C14:K14" si="2">SUM(C10:C13)</f>
        <v>1388123</v>
      </c>
      <c r="D14" s="30">
        <f t="shared" si="2"/>
        <v>131538</v>
      </c>
      <c r="E14" s="30">
        <f t="shared" si="2"/>
        <v>146464</v>
      </c>
      <c r="F14" s="30">
        <f t="shared" si="2"/>
        <v>-14926</v>
      </c>
      <c r="G14" s="30">
        <f t="shared" si="2"/>
        <v>59413</v>
      </c>
      <c r="H14" s="30">
        <f t="shared" si="2"/>
        <v>6895</v>
      </c>
      <c r="I14" s="30">
        <f t="shared" si="2"/>
        <v>0</v>
      </c>
      <c r="J14" s="30">
        <f t="shared" si="2"/>
        <v>0</v>
      </c>
      <c r="K14" s="31">
        <f t="shared" si="2"/>
        <v>-8031</v>
      </c>
    </row>
    <row r="15" spans="1:13">
      <c r="B15" s="32"/>
      <c r="C15" s="32"/>
      <c r="D15" s="32"/>
      <c r="E15" s="32"/>
      <c r="F15" s="32"/>
      <c r="G15" s="32"/>
      <c r="H15" s="32"/>
      <c r="I15" s="32"/>
      <c r="J15" s="32"/>
      <c r="K15" s="32"/>
    </row>
    <row r="16" spans="1:13">
      <c r="B16" s="33" t="s">
        <v>28</v>
      </c>
      <c r="C16" s="34"/>
      <c r="D16" s="35"/>
      <c r="E16" s="36"/>
      <c r="F16" s="35"/>
      <c r="G16" s="35"/>
      <c r="H16" s="37" t="s">
        <v>12</v>
      </c>
      <c r="I16" s="37"/>
      <c r="J16" s="37"/>
      <c r="K16" s="35"/>
    </row>
    <row r="17" spans="1:13" s="19" customFormat="1" ht="21">
      <c r="A17" s="38"/>
      <c r="B17" s="39" t="s">
        <v>13</v>
      </c>
      <c r="C17" s="18" t="str">
        <f t="shared" ref="C17:J17" si="3">+C9</f>
        <v>Gross Sales</v>
      </c>
      <c r="D17" s="18" t="str">
        <f t="shared" si="3"/>
        <v>GST Collected</v>
      </c>
      <c r="E17" s="18" t="str">
        <f t="shared" si="3"/>
        <v>GST Paid</v>
      </c>
      <c r="F17" s="18" t="str">
        <f t="shared" si="3"/>
        <v>Net GST Liability</v>
      </c>
      <c r="G17" s="18" t="str">
        <f t="shared" si="3"/>
        <v>Gross Wages</v>
      </c>
      <c r="H17" s="18" t="str">
        <f t="shared" si="3"/>
        <v>PAYG Withholding</v>
      </c>
      <c r="I17" s="18" t="str">
        <f t="shared" si="3"/>
        <v>PAYG Instalment</v>
      </c>
      <c r="J17" s="18" t="str">
        <f t="shared" si="3"/>
        <v>Fuel Tax Credit / Other</v>
      </c>
      <c r="K17" s="18" t="s">
        <v>22</v>
      </c>
      <c r="L17" s="2"/>
    </row>
    <row r="18" spans="1:13" hidden="1">
      <c r="A18" s="40" t="str">
        <f t="shared" ref="A18:A21" si="4">+IF(AND(D18=0,E18=0,G18=0,H18=0,I18=0,J18=0),"HIDE","")</f>
        <v>HIDE</v>
      </c>
      <c r="B18" s="41" t="s">
        <v>29</v>
      </c>
      <c r="C18" s="42"/>
      <c r="D18" s="42"/>
      <c r="E18" s="42"/>
      <c r="F18" s="23">
        <f>D18-E18</f>
        <v>0</v>
      </c>
      <c r="G18" s="42"/>
      <c r="H18" s="42"/>
      <c r="I18" s="42"/>
      <c r="J18" s="42"/>
      <c r="K18" s="24">
        <f t="shared" ref="K18:K21" si="5">+F18+H18+I18+J18</f>
        <v>0</v>
      </c>
    </row>
    <row r="19" spans="1:13" hidden="1">
      <c r="A19" s="40" t="str">
        <f t="shared" si="4"/>
        <v>HIDE</v>
      </c>
      <c r="B19" s="41" t="s">
        <v>30</v>
      </c>
      <c r="C19" s="42"/>
      <c r="D19" s="42"/>
      <c r="E19" s="42"/>
      <c r="F19" s="23">
        <f t="shared" ref="F19:F21" si="6">D19-E19</f>
        <v>0</v>
      </c>
      <c r="G19" s="42"/>
      <c r="H19" s="42"/>
      <c r="I19" s="42"/>
      <c r="J19" s="42"/>
      <c r="K19" s="24">
        <f t="shared" si="5"/>
        <v>0</v>
      </c>
    </row>
    <row r="20" spans="1:13" hidden="1">
      <c r="A20" s="40" t="str">
        <f>+IF(AND(D20=0,E20=0,G20=0,H20=0,I20=0,J20=0),"HIDE","")</f>
        <v>HIDE</v>
      </c>
      <c r="B20" s="41" t="s">
        <v>31</v>
      </c>
      <c r="C20" s="42"/>
      <c r="D20" s="42"/>
      <c r="E20" s="42"/>
      <c r="F20" s="23">
        <f t="shared" si="6"/>
        <v>0</v>
      </c>
      <c r="G20" s="42"/>
      <c r="H20" s="42"/>
      <c r="I20" s="42"/>
      <c r="J20" s="42"/>
      <c r="K20" s="24">
        <f t="shared" si="5"/>
        <v>0</v>
      </c>
    </row>
    <row r="21" spans="1:13">
      <c r="A21" s="40" t="str">
        <f t="shared" si="4"/>
        <v/>
      </c>
      <c r="B21" s="43" t="s">
        <v>32</v>
      </c>
      <c r="C21" s="44"/>
      <c r="D21" s="44">
        <v>126192.92</v>
      </c>
      <c r="E21" s="44">
        <v>157639.76</v>
      </c>
      <c r="F21" s="23">
        <f t="shared" si="6"/>
        <v>-31446.840000000011</v>
      </c>
      <c r="G21" s="44">
        <v>59443.47</v>
      </c>
      <c r="H21" s="44">
        <v>6895</v>
      </c>
      <c r="I21" s="44"/>
      <c r="J21" s="44"/>
      <c r="K21" s="24">
        <f t="shared" si="5"/>
        <v>-24551.840000000011</v>
      </c>
    </row>
    <row r="22" spans="1:13" ht="11.25" thickBot="1">
      <c r="B22" s="45" t="s">
        <v>33</v>
      </c>
      <c r="C22" s="30">
        <f t="shared" ref="C22" si="7">SUM(C18:C21)</f>
        <v>0</v>
      </c>
      <c r="D22" s="30">
        <f t="shared" ref="D22:K22" si="8">SUM(D18:D21)</f>
        <v>126192.92</v>
      </c>
      <c r="E22" s="30">
        <f t="shared" si="8"/>
        <v>157639.76</v>
      </c>
      <c r="F22" s="30">
        <f t="shared" si="8"/>
        <v>-31446.840000000011</v>
      </c>
      <c r="G22" s="30">
        <f t="shared" si="8"/>
        <v>59443.47</v>
      </c>
      <c r="H22" s="30">
        <f t="shared" si="8"/>
        <v>6895</v>
      </c>
      <c r="I22" s="30">
        <f t="shared" si="8"/>
        <v>0</v>
      </c>
      <c r="J22" s="30">
        <f t="shared" si="8"/>
        <v>0</v>
      </c>
      <c r="K22" s="31">
        <f t="shared" si="8"/>
        <v>-24551.840000000011</v>
      </c>
      <c r="M22" s="2" t="s">
        <v>34</v>
      </c>
    </row>
    <row r="23" spans="1:13"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3">
      <c r="B24" s="33" t="s">
        <v>35</v>
      </c>
      <c r="C24" s="34"/>
      <c r="D24" s="35"/>
      <c r="E24" s="36"/>
      <c r="F24" s="35"/>
      <c r="G24" s="35"/>
      <c r="H24" s="37" t="s">
        <v>12</v>
      </c>
      <c r="I24" s="37"/>
      <c r="J24" s="37"/>
      <c r="K24" s="35"/>
    </row>
    <row r="25" spans="1:13" ht="21">
      <c r="A25" s="40"/>
      <c r="B25" s="39" t="s">
        <v>13</v>
      </c>
      <c r="C25" s="18" t="s">
        <v>14</v>
      </c>
      <c r="D25" s="18" t="s">
        <v>15</v>
      </c>
      <c r="E25" s="18" t="s">
        <v>16</v>
      </c>
      <c r="F25" s="18" t="s">
        <v>17</v>
      </c>
      <c r="G25" s="18" t="s">
        <v>18</v>
      </c>
      <c r="H25" s="18" t="s">
        <v>19</v>
      </c>
      <c r="I25" s="18" t="s">
        <v>20</v>
      </c>
      <c r="J25" s="18" t="s">
        <v>36</v>
      </c>
      <c r="K25" s="18" t="s">
        <v>22</v>
      </c>
    </row>
    <row r="26" spans="1:13">
      <c r="A26" s="40" t="str">
        <f t="shared" ref="A26:A29" si="9">+IF(AND(D26=0,E26=0,G26=0,H26=0,I26=0,J26=0),"HIDE","")</f>
        <v/>
      </c>
      <c r="B26" s="41" t="s">
        <v>29</v>
      </c>
      <c r="C26" s="42">
        <f t="shared" ref="C26:J30" si="10">+C18-C10</f>
        <v>-336525</v>
      </c>
      <c r="D26" s="42">
        <f t="shared" si="10"/>
        <v>-30593</v>
      </c>
      <c r="E26" s="42">
        <f t="shared" si="10"/>
        <v>-13043</v>
      </c>
      <c r="F26" s="46">
        <f t="shared" si="10"/>
        <v>-17550</v>
      </c>
      <c r="G26" s="42">
        <f t="shared" si="10"/>
        <v>-13170</v>
      </c>
      <c r="H26" s="42">
        <f t="shared" si="10"/>
        <v>-1346</v>
      </c>
      <c r="I26" s="42">
        <f t="shared" si="10"/>
        <v>0</v>
      </c>
      <c r="J26" s="42">
        <f t="shared" si="10"/>
        <v>0</v>
      </c>
      <c r="K26" s="24">
        <f t="shared" ref="K26:K29" si="11">+F26+H26+I26+J26</f>
        <v>-18896</v>
      </c>
    </row>
    <row r="27" spans="1:13">
      <c r="A27" s="40" t="str">
        <f t="shared" si="9"/>
        <v/>
      </c>
      <c r="B27" s="41" t="s">
        <v>30</v>
      </c>
      <c r="C27" s="42">
        <f t="shared" si="10"/>
        <v>-348893</v>
      </c>
      <c r="D27" s="42">
        <f t="shared" si="10"/>
        <v>-37064</v>
      </c>
      <c r="E27" s="42">
        <f t="shared" si="10"/>
        <v>-12267</v>
      </c>
      <c r="F27" s="47">
        <f t="shared" si="10"/>
        <v>-24797</v>
      </c>
      <c r="G27" s="42">
        <f t="shared" si="10"/>
        <v>-13469</v>
      </c>
      <c r="H27" s="42">
        <f t="shared" si="10"/>
        <v>-1520</v>
      </c>
      <c r="I27" s="42">
        <f t="shared" si="10"/>
        <v>0</v>
      </c>
      <c r="J27" s="42">
        <f t="shared" si="10"/>
        <v>0</v>
      </c>
      <c r="K27" s="24">
        <f t="shared" si="11"/>
        <v>-26317</v>
      </c>
    </row>
    <row r="28" spans="1:13">
      <c r="A28" s="40" t="str">
        <f t="shared" si="9"/>
        <v/>
      </c>
      <c r="B28" s="41" t="s">
        <v>31</v>
      </c>
      <c r="C28" s="42">
        <f t="shared" si="10"/>
        <v>-384050</v>
      </c>
      <c r="D28" s="42">
        <f t="shared" si="10"/>
        <v>-34913</v>
      </c>
      <c r="E28" s="42">
        <f t="shared" si="10"/>
        <v>-32639</v>
      </c>
      <c r="F28" s="47">
        <f t="shared" si="10"/>
        <v>-2274</v>
      </c>
      <c r="G28" s="42">
        <f t="shared" si="10"/>
        <v>-16767</v>
      </c>
      <c r="H28" s="42">
        <f t="shared" si="10"/>
        <v>-2047</v>
      </c>
      <c r="I28" s="42">
        <f t="shared" si="10"/>
        <v>0</v>
      </c>
      <c r="J28" s="42">
        <f t="shared" si="10"/>
        <v>0</v>
      </c>
      <c r="K28" s="24">
        <f t="shared" si="11"/>
        <v>-4321</v>
      </c>
    </row>
    <row r="29" spans="1:13">
      <c r="A29" s="40" t="str">
        <f t="shared" si="9"/>
        <v/>
      </c>
      <c r="B29" s="43" t="s">
        <v>32</v>
      </c>
      <c r="C29" s="42">
        <f t="shared" si="10"/>
        <v>-318655</v>
      </c>
      <c r="D29" s="42">
        <f t="shared" si="10"/>
        <v>97224.92</v>
      </c>
      <c r="E29" s="42">
        <f t="shared" si="10"/>
        <v>69124.760000000009</v>
      </c>
      <c r="F29" s="48">
        <f t="shared" si="10"/>
        <v>28100.159999999989</v>
      </c>
      <c r="G29" s="42">
        <f t="shared" si="10"/>
        <v>43436.47</v>
      </c>
      <c r="H29" s="42">
        <f t="shared" si="10"/>
        <v>4913</v>
      </c>
      <c r="I29" s="42">
        <f t="shared" si="10"/>
        <v>0</v>
      </c>
      <c r="J29" s="42">
        <f t="shared" si="10"/>
        <v>0</v>
      </c>
      <c r="K29" s="24">
        <f t="shared" si="11"/>
        <v>33013.159999999989</v>
      </c>
    </row>
    <row r="30" spans="1:13" ht="11.25" thickBot="1">
      <c r="A30" s="40"/>
      <c r="B30" s="49" t="s">
        <v>37</v>
      </c>
      <c r="C30" s="30">
        <f t="shared" si="10"/>
        <v>-1388123</v>
      </c>
      <c r="D30" s="30">
        <f t="shared" si="10"/>
        <v>-5345.0800000000017</v>
      </c>
      <c r="E30" s="30">
        <f t="shared" si="10"/>
        <v>11175.760000000009</v>
      </c>
      <c r="F30" s="30">
        <f t="shared" si="10"/>
        <v>-16520.840000000011</v>
      </c>
      <c r="G30" s="30">
        <f t="shared" si="10"/>
        <v>30.470000000001164</v>
      </c>
      <c r="H30" s="30">
        <f t="shared" si="10"/>
        <v>0</v>
      </c>
      <c r="I30" s="30">
        <f t="shared" si="10"/>
        <v>0</v>
      </c>
      <c r="J30" s="30">
        <f t="shared" si="10"/>
        <v>0</v>
      </c>
      <c r="K30" s="31">
        <f>+K22-K14</f>
        <v>-16520.840000000011</v>
      </c>
    </row>
    <row r="31" spans="1:13">
      <c r="B31" s="32"/>
      <c r="C31" s="32"/>
      <c r="D31" s="32"/>
      <c r="E31" s="32"/>
      <c r="F31" s="32"/>
      <c r="G31" s="32"/>
      <c r="H31" s="32"/>
      <c r="I31" s="32"/>
      <c r="J31" s="32"/>
      <c r="K31" s="32"/>
    </row>
    <row r="32" spans="1:13">
      <c r="B32" s="50" t="s">
        <v>38</v>
      </c>
      <c r="C32" s="50"/>
      <c r="D32" s="50"/>
      <c r="E32" s="50"/>
      <c r="F32" s="50"/>
      <c r="G32" s="50"/>
      <c r="H32" s="50"/>
      <c r="I32" s="32"/>
      <c r="J32" s="32"/>
      <c r="K32" s="32"/>
    </row>
    <row r="33" spans="1:13">
      <c r="B33" s="32"/>
      <c r="C33" s="32"/>
      <c r="D33" s="32"/>
      <c r="E33" s="32"/>
      <c r="F33" s="32"/>
      <c r="G33" s="32"/>
      <c r="H33" s="32"/>
      <c r="I33" s="32"/>
      <c r="J33" s="32"/>
      <c r="K33" s="32"/>
      <c r="M33" s="2" t="s">
        <v>39</v>
      </c>
    </row>
    <row r="34" spans="1:13">
      <c r="B34" s="89" t="s">
        <v>40</v>
      </c>
      <c r="C34" s="90"/>
      <c r="D34" s="91"/>
      <c r="E34" s="32"/>
      <c r="F34" s="51" t="s">
        <v>41</v>
      </c>
      <c r="G34" s="32"/>
      <c r="H34" s="51" t="s">
        <v>42</v>
      </c>
      <c r="I34" s="32"/>
      <c r="J34" s="32"/>
      <c r="K34" s="32"/>
    </row>
    <row r="35" spans="1:13">
      <c r="B35" s="32"/>
      <c r="C35" s="32"/>
      <c r="D35" s="32"/>
      <c r="E35" s="32"/>
      <c r="F35" s="32"/>
      <c r="G35" s="32"/>
      <c r="H35" s="32"/>
      <c r="I35" s="32"/>
      <c r="J35" s="32"/>
      <c r="K35" s="32"/>
    </row>
    <row r="36" spans="1:13">
      <c r="B36" s="82" t="s">
        <v>43</v>
      </c>
      <c r="C36" s="83"/>
      <c r="D36" s="84"/>
      <c r="E36" s="32"/>
      <c r="F36" s="55">
        <f>+F30</f>
        <v>-16520.840000000011</v>
      </c>
      <c r="G36" s="32"/>
      <c r="H36" s="55">
        <f>+H30</f>
        <v>0</v>
      </c>
      <c r="I36" s="32"/>
      <c r="J36" s="32"/>
      <c r="K36" s="32"/>
    </row>
    <row r="37" spans="1:13">
      <c r="B37" s="82" t="s">
        <v>44</v>
      </c>
      <c r="C37" s="83"/>
      <c r="D37" s="84"/>
      <c r="E37" s="32"/>
      <c r="F37" s="56">
        <v>5347</v>
      </c>
      <c r="G37" s="32"/>
      <c r="H37" s="56"/>
      <c r="I37" s="32"/>
      <c r="J37" s="32"/>
      <c r="K37" s="32"/>
    </row>
    <row r="38" spans="1:13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</row>
    <row r="39" spans="1:13" hidden="1">
      <c r="A39" s="4" t="str">
        <f t="shared" ref="A39:A53" si="12">IF(AND(F39=0,H39=0),"HIDE","")</f>
        <v>HIDE</v>
      </c>
      <c r="B39" s="82" t="s">
        <v>45</v>
      </c>
      <c r="C39" s="83"/>
      <c r="D39" s="84"/>
      <c r="E39" s="32"/>
      <c r="F39" s="56">
        <f>'[6]Private Use '!G12+'[6]Private Use '!G22+'[6]Private Use '!G30</f>
        <v>0</v>
      </c>
      <c r="G39" s="32"/>
      <c r="H39" s="56"/>
      <c r="I39" s="32"/>
      <c r="J39" s="32"/>
      <c r="K39" s="32"/>
      <c r="L39" s="32"/>
    </row>
    <row r="40" spans="1:13">
      <c r="A40" s="4" t="str">
        <f t="shared" si="12"/>
        <v/>
      </c>
      <c r="B40" s="82" t="s">
        <v>46</v>
      </c>
      <c r="C40" s="83"/>
      <c r="D40" s="84"/>
      <c r="E40" s="32"/>
      <c r="F40" s="56">
        <v>37.119999999999997</v>
      </c>
      <c r="G40" s="32"/>
      <c r="H40" s="56"/>
      <c r="I40" s="32"/>
      <c r="J40" s="32"/>
      <c r="K40" s="32"/>
      <c r="L40" s="32"/>
    </row>
    <row r="41" spans="1:13">
      <c r="B41" s="52" t="s">
        <v>47</v>
      </c>
      <c r="C41" s="53"/>
      <c r="D41" s="54"/>
      <c r="E41" s="32"/>
      <c r="F41" s="56">
        <v>42.85</v>
      </c>
      <c r="G41" s="32"/>
      <c r="H41" s="56"/>
      <c r="I41" s="32"/>
      <c r="J41" s="32"/>
      <c r="K41" s="32"/>
      <c r="L41" s="32"/>
    </row>
    <row r="42" spans="1:13">
      <c r="B42" s="52" t="s">
        <v>48</v>
      </c>
      <c r="C42" s="53"/>
      <c r="D42" s="54"/>
      <c r="E42" s="32"/>
      <c r="F42" s="56">
        <v>-4.3600000000000003</v>
      </c>
      <c r="G42" s="32"/>
      <c r="H42" s="56"/>
      <c r="I42" s="32"/>
      <c r="J42" s="32"/>
      <c r="K42" s="32"/>
      <c r="L42" s="32"/>
    </row>
    <row r="43" spans="1:13">
      <c r="B43" s="52" t="s">
        <v>49</v>
      </c>
      <c r="C43" s="53"/>
      <c r="D43" s="54"/>
      <c r="E43" s="32"/>
      <c r="F43" s="56">
        <v>750</v>
      </c>
      <c r="G43" s="32"/>
      <c r="H43" s="56"/>
      <c r="I43" s="32"/>
      <c r="J43" s="32"/>
      <c r="K43" s="32"/>
      <c r="L43" s="32"/>
    </row>
    <row r="44" spans="1:13">
      <c r="B44" s="52" t="s">
        <v>50</v>
      </c>
      <c r="C44" s="53"/>
      <c r="D44" s="54"/>
      <c r="E44" s="32"/>
      <c r="F44" s="56">
        <v>1301.44</v>
      </c>
      <c r="G44" s="32"/>
      <c r="H44" s="56"/>
      <c r="I44" s="32"/>
      <c r="J44" s="32"/>
      <c r="K44" s="32"/>
      <c r="L44" s="32"/>
    </row>
    <row r="45" spans="1:13">
      <c r="B45" s="52" t="s">
        <v>51</v>
      </c>
      <c r="C45" s="53"/>
      <c r="D45" s="54"/>
      <c r="E45" s="32"/>
      <c r="F45" s="56">
        <v>50</v>
      </c>
      <c r="G45" s="32"/>
      <c r="H45" s="56"/>
      <c r="I45" s="32"/>
      <c r="J45" s="32"/>
      <c r="K45" s="32"/>
      <c r="L45" s="32"/>
    </row>
    <row r="46" spans="1:13">
      <c r="B46" s="52" t="s">
        <v>52</v>
      </c>
      <c r="C46" s="53"/>
      <c r="D46" s="54"/>
      <c r="E46" s="32"/>
      <c r="F46" s="56">
        <v>152.27000000000001</v>
      </c>
      <c r="G46" s="32"/>
      <c r="H46" s="56"/>
      <c r="I46" s="32"/>
      <c r="J46" s="32"/>
      <c r="K46" s="32"/>
      <c r="L46" s="32"/>
    </row>
    <row r="47" spans="1:13">
      <c r="B47" s="52" t="s">
        <v>53</v>
      </c>
      <c r="C47" s="53"/>
      <c r="D47" s="54"/>
      <c r="E47" s="32"/>
      <c r="F47" s="56">
        <f>369.07+186.11+190.27+1809.33</f>
        <v>2554.7799999999997</v>
      </c>
      <c r="G47" s="32"/>
      <c r="H47" s="56"/>
      <c r="I47" s="32"/>
      <c r="J47" s="32"/>
      <c r="K47" s="32"/>
      <c r="L47" s="32"/>
    </row>
    <row r="48" spans="1:13">
      <c r="B48" s="52" t="s">
        <v>54</v>
      </c>
      <c r="C48" s="53"/>
      <c r="D48" s="54"/>
      <c r="E48" s="32"/>
      <c r="F48" s="56">
        <v>5408.64</v>
      </c>
      <c r="G48" s="32"/>
      <c r="H48" s="56"/>
      <c r="I48" s="32"/>
      <c r="J48" s="32"/>
      <c r="K48" s="32"/>
      <c r="L48" s="32"/>
    </row>
    <row r="49" spans="1:12">
      <c r="B49" s="52" t="s">
        <v>55</v>
      </c>
      <c r="C49" s="53"/>
      <c r="D49" s="54"/>
      <c r="E49" s="32"/>
      <c r="F49" s="56">
        <v>341.96</v>
      </c>
      <c r="G49" s="32"/>
      <c r="H49" s="56"/>
      <c r="I49" s="32"/>
      <c r="J49" s="32"/>
      <c r="K49" s="32"/>
      <c r="L49" s="32"/>
    </row>
    <row r="50" spans="1:12">
      <c r="A50" s="4" t="str">
        <f t="shared" si="12"/>
        <v/>
      </c>
      <c r="B50" s="82" t="s">
        <v>56</v>
      </c>
      <c r="C50" s="83"/>
      <c r="D50" s="84"/>
      <c r="E50" s="32"/>
      <c r="F50" s="56">
        <v>0.45</v>
      </c>
      <c r="G50" s="32"/>
      <c r="H50" s="56"/>
      <c r="I50" s="32"/>
      <c r="J50" s="32"/>
      <c r="K50" s="32"/>
      <c r="L50" s="32"/>
    </row>
    <row r="51" spans="1:12" hidden="1">
      <c r="A51" s="4" t="str">
        <f t="shared" si="12"/>
        <v>HIDE</v>
      </c>
      <c r="B51" s="82" t="s">
        <v>57</v>
      </c>
      <c r="C51" s="83"/>
      <c r="D51" s="84"/>
      <c r="E51" s="32"/>
      <c r="F51" s="56"/>
      <c r="G51" s="32"/>
      <c r="H51" s="56"/>
      <c r="I51" s="32"/>
      <c r="J51" s="32"/>
      <c r="K51" s="32"/>
      <c r="L51" s="32"/>
    </row>
    <row r="52" spans="1:12" hidden="1">
      <c r="A52" s="4" t="str">
        <f t="shared" si="12"/>
        <v>HIDE</v>
      </c>
      <c r="B52" s="82" t="s">
        <v>57</v>
      </c>
      <c r="C52" s="83"/>
      <c r="D52" s="84"/>
      <c r="E52" s="32"/>
      <c r="F52" s="56"/>
      <c r="G52" s="32"/>
      <c r="H52" s="56"/>
      <c r="I52" s="32"/>
      <c r="J52" s="32"/>
      <c r="K52" s="32"/>
      <c r="L52" s="32"/>
    </row>
    <row r="53" spans="1:12">
      <c r="A53" s="4" t="str">
        <f t="shared" si="12"/>
        <v/>
      </c>
      <c r="B53" s="85" t="s">
        <v>58</v>
      </c>
      <c r="C53" s="86"/>
      <c r="D53" s="87"/>
      <c r="E53" s="32"/>
      <c r="F53" s="57">
        <v>-0.31</v>
      </c>
      <c r="G53" s="32"/>
      <c r="H53" s="57"/>
      <c r="I53" s="32"/>
      <c r="J53" s="32"/>
      <c r="K53" s="32"/>
      <c r="L53" s="32"/>
    </row>
    <row r="54" spans="1:12" ht="11.25" thickBot="1">
      <c r="B54" s="58" t="s">
        <v>59</v>
      </c>
      <c r="C54" s="59"/>
      <c r="D54" s="59"/>
      <c r="E54" s="32"/>
      <c r="F54" s="30">
        <f>ROUND(SUM(F36:F53),2)</f>
        <v>-539</v>
      </c>
      <c r="G54" s="32"/>
      <c r="H54" s="30">
        <f>SUM(H36:H53)</f>
        <v>0</v>
      </c>
      <c r="I54" s="32"/>
      <c r="J54" s="32"/>
      <c r="K54" s="32"/>
      <c r="L54" s="32"/>
    </row>
    <row r="55" spans="1:12">
      <c r="B55" s="4"/>
      <c r="C55" s="4"/>
      <c r="D55" s="4"/>
      <c r="E55" s="32"/>
      <c r="F55" s="32" t="str">
        <f>IF(INT(F54)=F54,"GST Adjustment is Rounded - Good Job","ERROR - Ensure Adjustment is Rounded")</f>
        <v>GST Adjustment is Rounded - Good Job</v>
      </c>
      <c r="G55" s="4"/>
      <c r="H55" s="4"/>
      <c r="I55" s="4"/>
      <c r="J55" s="32"/>
      <c r="K55" s="32"/>
      <c r="L55" s="32"/>
    </row>
    <row r="56" spans="1:12">
      <c r="B56" s="32"/>
      <c r="C56" s="32"/>
      <c r="D56" s="32"/>
      <c r="E56" s="32"/>
      <c r="F56" s="60"/>
      <c r="G56" s="32"/>
      <c r="H56" s="32"/>
      <c r="I56" s="32"/>
      <c r="J56" s="32"/>
      <c r="K56" s="32"/>
      <c r="L56" s="32"/>
    </row>
    <row r="57" spans="1:12">
      <c r="B57" s="50" t="s">
        <v>60</v>
      </c>
      <c r="C57" s="50"/>
      <c r="D57" s="50"/>
      <c r="E57" s="50"/>
      <c r="F57" s="50"/>
      <c r="G57" s="50"/>
      <c r="H57" s="50"/>
    </row>
    <row r="59" spans="1:12">
      <c r="B59" s="34" t="s">
        <v>61</v>
      </c>
      <c r="C59" s="4"/>
      <c r="D59" s="34" t="s">
        <v>62</v>
      </c>
      <c r="F59" s="4"/>
    </row>
    <row r="60" spans="1:12">
      <c r="B60" s="34"/>
      <c r="C60" s="4"/>
      <c r="D60" s="34"/>
      <c r="F60" s="4"/>
    </row>
    <row r="61" spans="1:12">
      <c r="B61" s="34"/>
      <c r="C61" s="51" t="s">
        <v>63</v>
      </c>
      <c r="D61" s="4"/>
      <c r="E61" s="4"/>
      <c r="F61" s="51" t="s">
        <v>41</v>
      </c>
      <c r="H61" s="51" t="s">
        <v>42</v>
      </c>
    </row>
    <row r="62" spans="1:12" ht="11.25" thickBot="1">
      <c r="B62" s="5" t="s">
        <v>64</v>
      </c>
      <c r="C62" s="61">
        <f>+C14</f>
        <v>1388123</v>
      </c>
      <c r="D62" s="4"/>
      <c r="E62" s="62" t="s">
        <v>65</v>
      </c>
      <c r="F62" s="55">
        <f>+F13</f>
        <v>-59547</v>
      </c>
      <c r="G62" s="62" t="s">
        <v>65</v>
      </c>
      <c r="H62" s="55">
        <f>+H13</f>
        <v>1982</v>
      </c>
      <c r="J62" s="63"/>
    </row>
    <row r="63" spans="1:12">
      <c r="B63" s="64" t="s">
        <v>66</v>
      </c>
      <c r="C63" s="65">
        <v>1319436.1599999999</v>
      </c>
      <c r="D63" s="4"/>
      <c r="E63" s="62" t="s">
        <v>67</v>
      </c>
      <c r="F63" s="22">
        <f>F54</f>
        <v>-539</v>
      </c>
      <c r="G63" s="62" t="s">
        <v>67</v>
      </c>
      <c r="H63" s="22">
        <f>H54</f>
        <v>0</v>
      </c>
    </row>
    <row r="64" spans="1:12">
      <c r="A64" s="4" t="str">
        <f>+IF(B6="Accrual","HIDE","")</f>
        <v/>
      </c>
      <c r="B64" s="64" t="s">
        <v>68</v>
      </c>
      <c r="C64" s="66">
        <f>+C63*0.1</f>
        <v>131943.61600000001</v>
      </c>
      <c r="D64" s="4"/>
      <c r="F64" s="22"/>
      <c r="G64" s="67"/>
      <c r="H64" s="22"/>
    </row>
    <row r="65" spans="1:8" hidden="1">
      <c r="A65" s="4" t="str">
        <f>+IF($B$5="Accrual","HIDE","")</f>
        <v>HIDE</v>
      </c>
      <c r="B65" s="64" t="s">
        <v>69</v>
      </c>
      <c r="C65" s="22"/>
      <c r="D65" s="4"/>
      <c r="E65" s="62" t="s">
        <v>70</v>
      </c>
      <c r="F65" s="22"/>
      <c r="H65" s="22"/>
    </row>
    <row r="66" spans="1:8" hidden="1">
      <c r="A66" s="4" t="str">
        <f>+IF($B$5="Accrual","HIDE","")</f>
        <v>HIDE</v>
      </c>
      <c r="B66" s="64" t="s">
        <v>71</v>
      </c>
      <c r="C66" s="22"/>
      <c r="E66" s="62" t="s">
        <v>72</v>
      </c>
      <c r="F66" s="22"/>
      <c r="H66" s="22"/>
    </row>
    <row r="67" spans="1:8">
      <c r="B67" s="21" t="s">
        <v>57</v>
      </c>
      <c r="C67" s="22"/>
      <c r="E67" s="4"/>
      <c r="F67" s="22"/>
      <c r="H67" s="22"/>
    </row>
    <row r="68" spans="1:8" ht="11.25" thickBot="1">
      <c r="B68" s="5" t="s">
        <v>73</v>
      </c>
      <c r="C68" s="30">
        <f>SUM(C63:C67)</f>
        <v>1451379.7759999998</v>
      </c>
      <c r="D68" s="32"/>
      <c r="E68" s="68" t="s">
        <v>74</v>
      </c>
      <c r="F68" s="30">
        <f>SUM(F62:F67)</f>
        <v>-60086</v>
      </c>
      <c r="H68" s="30">
        <f>SUM(H62:H67)</f>
        <v>1982</v>
      </c>
    </row>
    <row r="69" spans="1:8">
      <c r="B69" s="69" t="str">
        <f>IFERROR(IF(OR(C69/C14&gt;0.05,C69/C14&lt;-0.05),"Variance is more than 5% - Investigate",(TEXT(C69/C14,"##%")&amp;" - Immaterial variance - accept")),"Sales info incomplete")</f>
        <v>-5% - Immaterial variance - accept</v>
      </c>
      <c r="C69" s="70">
        <f>+C62-C68</f>
        <v>-63256.775999999838</v>
      </c>
      <c r="F69" s="71" t="s">
        <v>75</v>
      </c>
      <c r="G69" s="72"/>
      <c r="H69" s="71" t="s">
        <v>75</v>
      </c>
    </row>
    <row r="70" spans="1:8">
      <c r="C70" s="74">
        <f>+IFERROR(C69/C68,0)</f>
        <v>-4.3583889651773573E-2</v>
      </c>
    </row>
    <row r="73" spans="1:8">
      <c r="B73" s="75" t="s">
        <v>76</v>
      </c>
    </row>
    <row r="74" spans="1:8">
      <c r="B74" s="76" t="s">
        <v>77</v>
      </c>
    </row>
    <row r="75" spans="1:8">
      <c r="B75" s="76"/>
    </row>
    <row r="76" spans="1:8">
      <c r="B76" s="2"/>
      <c r="D76" s="77" t="s">
        <v>78</v>
      </c>
      <c r="E76" s="77" t="s">
        <v>79</v>
      </c>
      <c r="F76" s="77" t="s">
        <v>80</v>
      </c>
    </row>
    <row r="77" spans="1:8">
      <c r="B77" s="2" t="s">
        <v>81</v>
      </c>
      <c r="D77" s="78"/>
      <c r="E77" s="79">
        <f>+F13</f>
        <v>-59547</v>
      </c>
      <c r="F77" s="79">
        <f>+E77-D77</f>
        <v>-59547</v>
      </c>
    </row>
    <row r="78" spans="1:8">
      <c r="B78" s="2" t="s">
        <v>82</v>
      </c>
      <c r="D78" s="80"/>
      <c r="E78" s="66">
        <f>+F54</f>
        <v>-539</v>
      </c>
      <c r="F78" s="66">
        <f t="shared" ref="F78:F82" si="13">+E78-D78</f>
        <v>-539</v>
      </c>
    </row>
    <row r="79" spans="1:8">
      <c r="B79" s="2" t="s">
        <v>70</v>
      </c>
      <c r="D79" s="80"/>
      <c r="E79" s="66">
        <f>+F65</f>
        <v>0</v>
      </c>
      <c r="F79" s="66">
        <f t="shared" si="13"/>
        <v>0</v>
      </c>
    </row>
    <row r="80" spans="1:8">
      <c r="B80" s="2" t="s">
        <v>83</v>
      </c>
      <c r="D80" s="80"/>
      <c r="E80" s="66">
        <f>+F66</f>
        <v>0</v>
      </c>
      <c r="F80" s="66">
        <f t="shared" si="13"/>
        <v>0</v>
      </c>
    </row>
    <row r="81" spans="2:6">
      <c r="B81" s="2"/>
      <c r="D81" s="80"/>
      <c r="E81" s="80"/>
      <c r="F81" s="66">
        <f t="shared" si="13"/>
        <v>0</v>
      </c>
    </row>
    <row r="82" spans="2:6">
      <c r="B82" s="2"/>
      <c r="D82" s="80"/>
      <c r="E82" s="80"/>
      <c r="F82" s="66">
        <f t="shared" si="13"/>
        <v>0</v>
      </c>
    </row>
    <row r="83" spans="2:6" ht="11.25" thickBot="1">
      <c r="B83" s="5" t="s">
        <v>84</v>
      </c>
      <c r="D83" s="81">
        <f>+SUM(D77:D82)</f>
        <v>0</v>
      </c>
      <c r="E83" s="81">
        <f t="shared" ref="E83:F83" si="14">+SUM(E77:E82)</f>
        <v>-60086</v>
      </c>
      <c r="F83" s="81">
        <f t="shared" si="14"/>
        <v>-60086</v>
      </c>
    </row>
  </sheetData>
  <autoFilter ref="A1:M85" xr:uid="{00000000-0001-0000-1100-000000000000}">
    <filterColumn colId="0">
      <filters blank="1"/>
    </filterColumn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</autoFilter>
  <mergeCells count="12">
    <mergeCell ref="B53:D53"/>
    <mergeCell ref="B1:K1"/>
    <mergeCell ref="B2:K2"/>
    <mergeCell ref="B3:K3"/>
    <mergeCell ref="B34:D34"/>
    <mergeCell ref="B36:D36"/>
    <mergeCell ref="B37:D37"/>
    <mergeCell ref="B39:D39"/>
    <mergeCell ref="B40:D40"/>
    <mergeCell ref="B50:D50"/>
    <mergeCell ref="B51:D51"/>
    <mergeCell ref="B52:D52"/>
  </mergeCells>
  <conditionalFormatting sqref="F55">
    <cfRule type="notContainsText" dxfId="1" priority="1" operator="notContains" text="ERROR">
      <formula>ISERROR(SEARCH("ERROR",F55))</formula>
    </cfRule>
    <cfRule type="containsText" dxfId="0" priority="2" operator="containsText" text="ERROR">
      <formula>NOT(ISERROR(SEARCH("ERROR",F55)))</formula>
    </cfRule>
  </conditionalFormatting>
  <dataValidations count="3">
    <dataValidation allowBlank="1" showInputMessage="1" showErrorMessage="1" errorTitle="GST Basis" error="Must be Cash or Accruals" promptTitle="GST Basis" prompt="Must be Cash or Accruals." sqref="C5:D7" xr:uid="{4149381A-46A0-4A98-BEA8-061C8A578951}"/>
    <dataValidation type="list" allowBlank="1" showInputMessage="1" showErrorMessage="1" errorTitle="GST Basis" error="Must be Cash or Accruals" promptTitle="GST Basis" prompt="Must be Cash or Accruals." sqref="B5" xr:uid="{50EE6AC8-1226-44AB-AA52-7842E208B14A}">
      <formula1>$C$5:$E$5</formula1>
    </dataValidation>
    <dataValidation type="list" allowBlank="1" showInputMessage="1" showErrorMessage="1" errorTitle="GST Basis" error="Must be Cash or Accruals" promptTitle="GST Basis" prompt="Must be Cash or Accruals." sqref="B6" xr:uid="{85722C21-1174-411D-AE48-ADE5A9669599}">
      <formula1>$C$6:$E$6</formula1>
    </dataValidation>
  </dataValidations>
  <hyperlinks>
    <hyperlink ref="M1" location="'INPUT '!A1" display="INPUT/INDEX" xr:uid="{FD8368A8-A62B-4ED5-A058-2EB4C20E3762}"/>
  </hyperlinks>
  <pageMargins left="0.25" right="0.25" top="0.75" bottom="0.75" header="0.3" footer="0.3"/>
  <pageSetup scale="5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9FEC1D32294D47A537489BE31304F3" ma:contentTypeVersion="10" ma:contentTypeDescription="Create a new document." ma:contentTypeScope="" ma:versionID="c1b6c8c08a35b649b1ddf960d5bc2f86">
  <xsd:schema xmlns:xsd="http://www.w3.org/2001/XMLSchema" xmlns:xs="http://www.w3.org/2001/XMLSchema" xmlns:p="http://schemas.microsoft.com/office/2006/metadata/properties" xmlns:ns2="cc09ee42-2c4b-45af-872b-beaa8216c5cc" xmlns:ns3="d3e56226-b7a7-4ee7-a91c-495ab7e39ff0" targetNamespace="http://schemas.microsoft.com/office/2006/metadata/properties" ma:root="true" ma:fieldsID="68fd195834cf38bd1ee2df900e8c2f7a" ns2:_="" ns3:_="">
    <xsd:import namespace="cc09ee42-2c4b-45af-872b-beaa8216c5cc"/>
    <xsd:import namespace="d3e56226-b7a7-4ee7-a91c-495ab7e39f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09ee42-2c4b-45af-872b-beaa8216c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0bc4c541-9bcf-4027-b4e4-f3dfa5e774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e56226-b7a7-4ee7-a91c-495ab7e39ff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1cd5a63-73b8-41e3-9650-2e178a70aef8}" ma:internalName="TaxCatchAll" ma:showField="CatchAllData" ma:web="d3e56226-b7a7-4ee7-a91c-495ab7e39f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e56226-b7a7-4ee7-a91c-495ab7e39ff0" xsi:nil="true"/>
    <lcf76f155ced4ddcb4097134ff3c332f xmlns="cc09ee42-2c4b-45af-872b-beaa8216c5c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1F9AD09-EBF7-4273-A631-C217CA25A3A5}"/>
</file>

<file path=customXml/itemProps2.xml><?xml version="1.0" encoding="utf-8"?>
<ds:datastoreItem xmlns:ds="http://schemas.openxmlformats.org/officeDocument/2006/customXml" ds:itemID="{84F7B098-CAC7-416C-ABF8-5AC03EB0799E}"/>
</file>

<file path=customXml/itemProps3.xml><?xml version="1.0" encoding="utf-8"?>
<ds:datastoreItem xmlns:ds="http://schemas.openxmlformats.org/officeDocument/2006/customXml" ds:itemID="{9281A1A0-6B27-4FBC-A7A7-320E95FC29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DD</dc:creator>
  <cp:keywords/>
  <dc:description/>
  <cp:lastModifiedBy>Ashwini Komuroji</cp:lastModifiedBy>
  <cp:revision/>
  <dcterms:created xsi:type="dcterms:W3CDTF">2025-03-11T11:44:40Z</dcterms:created>
  <dcterms:modified xsi:type="dcterms:W3CDTF">2025-05-06T07:01:41Z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0x0101006A9FEC1D32294D47A537489BE31304F3</vt:lpwstr>
  </property>
  <property fmtid="{D5CDD505-2E9C-101B-9397-08002B2CF9AE}" pid="3" name="MediaServiceImageTags">
    <vt:lpwstr/>
  </property>
</Properties>
</file>