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tohq-my.sharepoint.com/personal/jaswanth_zatohq_com/Documents/"/>
    </mc:Choice>
  </mc:AlternateContent>
  <xr:revisionPtr revIDLastSave="0" documentId="8_{3E1C9128-BC1C-4CD8-937E-721919BEA84C}" xr6:coauthVersionLast="47" xr6:coauthVersionMax="47" xr10:uidLastSave="{00000000-0000-0000-0000-000000000000}"/>
  <bookViews>
    <workbookView xWindow="-108" yWindow="-108" windowWidth="23256" windowHeight="13176" xr2:uid="{AAA7C733-3236-40B2-BBC5-7DCD2B1DA598}"/>
  </bookViews>
  <sheets>
    <sheet name="GST Reconciliation (GRCC)" sheetId="1" r:id="rId1"/>
  </sheets>
  <externalReferences>
    <externalReference r:id="rId2"/>
    <externalReference r:id="rId3"/>
  </externalReferences>
  <definedNames>
    <definedName name="_MV_Deduction_">#REF!,#REF!,#REF!,#REF!,#REF!,#REF!,#REF!,#REF!</definedName>
    <definedName name="_Order1" hidden="1">255</definedName>
    <definedName name="_Sort" hidden="1">#REF!</definedName>
    <definedName name="Accounting_Fees">#REF!</definedName>
    <definedName name="Accounting_Fees_Breakup">#REF!</definedName>
    <definedName name="Additional_Levy">#REF!</definedName>
    <definedName name="AddWorkpaper">INDIRECT(_xll.CurrentCell())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'[2]J50 BAS Lodgements'!$O$18</definedName>
    <definedName name="BAS_Amendments">#REF!</definedName>
    <definedName name="BAS_Dates">'[2]J50 BAS Lodgements'!$D$29:$D$42</definedName>
    <definedName name="BAS_GST_Labels">'[2]J50 BAS Lodgements'!$I$26:$Q$26</definedName>
    <definedName name="BAS_GST_Values">'[2]J50 BAS Lodgements'!$I$29:$Q$42</definedName>
    <definedName name="BAS_Payable">#REF!</definedName>
    <definedName name="BAS_PAYGW_Labels">'[2]J50 BAS Lodgements'!$R$26:$V$26</definedName>
    <definedName name="BAS_PAYGW_Values">'[2]J50 BAS Lodgements'!$R$29:$V$42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U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l_Code">[2]Home!$C$8</definedName>
    <definedName name="Cl_Connected">#REF!</definedName>
    <definedName name="Cl_EntityType">[2]Home!$C$12</definedName>
    <definedName name="Cl_FileId">#REF!</definedName>
    <definedName name="Cl_FileName">#REF!</definedName>
    <definedName name="Cl_Name">[2]Home!$C$6</definedName>
    <definedName name="Client">#REF!</definedName>
    <definedName name="Client_Code">#REF!</definedName>
    <definedName name="Client_Name">#REF!</definedName>
    <definedName name="CORP">#REF!</definedName>
    <definedName name="Crane">#REF!,#REF!</definedName>
    <definedName name="Credit_Card_Reconciliations">#REF!</definedName>
    <definedName name="Current_Assets">#N/A</definedName>
    <definedName name="CurrentYear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iscretionary_Trust_Distributions">#REF!</definedName>
    <definedName name="Dividend_Income">#REF!</definedName>
    <definedName name="DividendList">#REF!</definedName>
    <definedName name="Employee_Provisions">#REF!</definedName>
    <definedName name="End_Bal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Family_MC_Surcharge">#REF!</definedName>
    <definedName name="FBT_Depn_Table">#REF!</definedName>
    <definedName name="FBT_Interest_Rate">#REF!</definedName>
    <definedName name="FBTDeemedCosts">#REF!</definedName>
    <definedName name="FBTMethod">#REF!</definedName>
    <definedName name="FBTStatutoryMethod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[2]Home!$E$42</definedName>
    <definedName name="Firm_Name">[2]Home!$C$40</definedName>
    <definedName name="Firm_Partner">[2]Home!$C$42</definedName>
    <definedName name="Firm_Preparer">[2]Home!$C$44</definedName>
    <definedName name="Firm_Reviewer">[2]Home!$E$44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ull_Print">#REF!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Reg">#REF!</definedName>
    <definedName name="Header_Row">ROW(#REF!)</definedName>
    <definedName name="HECS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[2]Home!$E$12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ease_End_Date">#REF!</definedName>
    <definedName name="Lease_Start_Date">#REF!</definedName>
    <definedName name="Liabilities">#N/A</definedName>
    <definedName name="LITO_MaxLimit">#REF!</definedName>
    <definedName name="Loan_Amount">#REF!</definedName>
    <definedName name="Loan_Start">#REF!</definedName>
    <definedName name="Loan_Years">#REF!</definedName>
    <definedName name="LoanGrossTaxVal">#REF!+#REF!+#REF!+#REF!+#REF!</definedName>
    <definedName name="LoansReduct">#REF!+#REF!+#REF!+#REF!+#REF!</definedName>
    <definedName name="LoansTaxVal">#REF!+#REF!+#REF!+#REF!+#REF!</definedName>
    <definedName name="LoanType2">#REF!+#REF!+#REF!+#REF!+#REF!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tions_Tolerance">#REF!</definedName>
    <definedName name="Other_CGT_Events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eriodEndDate">#REF!</definedName>
    <definedName name="Periodic_Payments">#REF!</definedName>
    <definedName name="Preparer">#REF!</definedName>
    <definedName name="PrepaymentTypes">#REF!</definedName>
    <definedName name="PrimaryBalances">[2]Taxonomy!$N:$N</definedName>
    <definedName name="Princ">#REF!</definedName>
    <definedName name="Print_Area_Reset">OFFSET(Full_Print,0,0,Last_Row)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Q_SBE_BRE">#REF!</definedName>
    <definedName name="Queries">#REF!</definedName>
    <definedName name="Rates">#N/A</definedName>
    <definedName name="RecordInfo.RecordId">[2]Binder_Records!$A:$A</definedName>
    <definedName name="RecordInfo.RecordTitle">[2]Binder_Records!$D:$D</definedName>
    <definedName name="RecordInfo.SheetId">[2]Binder_Records!$B:$B</definedName>
    <definedName name="RecordInfo.Tolerances">[2]Binder_Records!$C:$C</definedName>
    <definedName name="REP_PER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SAPTO_Table">#REF!</definedName>
    <definedName name="SBE">#REF!</definedName>
    <definedName name="SBRate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heetNamedRangesNames">[2]Sheet_Named_Ranges!$B:$B</definedName>
    <definedName name="SheetNamedRangesValues">[2]Sheet_Named_Ranges!$C:$C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x_BaseRateEntity">[2]Home!$C$18</definedName>
    <definedName name="Tax_Print">#REF!</definedName>
    <definedName name="Tax_rates">#REF!</definedName>
    <definedName name="Tax_Return_Fields">#REF!</definedName>
    <definedName name="Tax_Year">[2]Home!$C$16</definedName>
    <definedName name="TaxRates_CoTaxRate">'[2]TR_1 Tax Rates'!$H$116</definedName>
    <definedName name="TaxRates_InvalidOffset">'[2]TR_1 Tax Rates'!$H$82</definedName>
    <definedName name="TaxRates_LITOLowerInc">#REF!</definedName>
    <definedName name="TaxRates_MCareLowerInc">#REF!</definedName>
    <definedName name="TaxRates_MCareMidInc2">#REF!</definedName>
    <definedName name="TaxRates_SBECoTaxRate">'[2]TR_1 Tax Rates'!$H$117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_months">#REF!</definedName>
    <definedName name="TEST">#REF!</definedName>
    <definedName name="Total_Interest">#REF!</definedName>
    <definedName name="Total_Pay">#REF!</definedName>
    <definedName name="Total_Payment">Scheduled_Payment+Extra_Payment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x_LedgerReport.NonDeductibles">[2]Taxonomy!$H:$H</definedName>
    <definedName name="Tx_LedgerReport.PPs">[2]Taxonomy!$G:$G</definedName>
    <definedName name="Tx_LedgerReport.SourceAccountId">[2]Taxonomy!$A:$A</definedName>
    <definedName name="Tx_LedgerReport.TaxonomyBalances">[2]Taxonomy!$L:$L</definedName>
    <definedName name="Tx_LedgerReport.TaxonomyBalancesDrCr">[2]Taxonomy!$M:$M</definedName>
    <definedName name="Tx_LedgerReport.TaxonomyNames">[2]Taxonomy!$F:$F</definedName>
    <definedName name="UnreconciledWorkpapers">#REF!</definedName>
    <definedName name="UnresolvedItems">#REF!</definedName>
    <definedName name="Valuation_Method">#REF!</definedName>
    <definedName name="Values_Entered">IF(Loan_Amount*Interest_Rate*Loan_Years*Loan_Start&gt;0,1,0)</definedName>
    <definedName name="VehicleCapacity">#REF!</definedName>
    <definedName name="Workpapers">#N/A</definedName>
    <definedName name="WP_Livestock">#REF!</definedName>
    <definedName name="Year_Ending">#REF!</definedName>
    <definedName name="YearEnd">#REF!</definedName>
    <definedName name="YearStart">#REF!</definedName>
    <definedName name="YEdate">#REF!</definedName>
    <definedName name="YES_NO_List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/>
  <c r="C37" i="1"/>
  <c r="B43" i="1" s="1"/>
  <c r="E22" i="1"/>
  <c r="D22" i="1"/>
  <c r="C22" i="1"/>
  <c r="B22" i="1"/>
  <c r="F19" i="1"/>
  <c r="F20" i="1" s="1"/>
  <c r="F21" i="1" s="1"/>
  <c r="F22" i="1" s="1"/>
  <c r="F18" i="1"/>
  <c r="E13" i="1"/>
  <c r="B41" i="1" s="1"/>
  <c r="D13" i="1"/>
  <c r="B13" i="1"/>
  <c r="F10" i="1"/>
  <c r="F11" i="1" s="1"/>
  <c r="F12" i="1" s="1"/>
  <c r="F13" i="1" s="1"/>
  <c r="B51" i="1" s="1"/>
  <c r="F9" i="1"/>
  <c r="B44" i="1" l="1"/>
  <c r="B47" i="1" s="1"/>
  <c r="B52" i="1" s="1"/>
</calcChain>
</file>

<file path=xl/sharedStrings.xml><?xml version="1.0" encoding="utf-8"?>
<sst xmlns="http://schemas.openxmlformats.org/spreadsheetml/2006/main" count="59" uniqueCount="40">
  <si>
    <t>GST Reconciliation</t>
  </si>
  <si>
    <t>Sample Client</t>
  </si>
  <si>
    <t>From 1 July 2023 to 30 June 2024</t>
  </si>
  <si>
    <t>Cash Basis</t>
  </si>
  <si>
    <t>GST Collected</t>
  </si>
  <si>
    <t>GST Period</t>
  </si>
  <si>
    <t>Adjustments</t>
  </si>
  <si>
    <t>Filed</t>
  </si>
  <si>
    <t>Unfiled</t>
  </si>
  <si>
    <t>Opening Balance</t>
  </si>
  <si>
    <t>1 Jul 23 - 30 Sep 23</t>
  </si>
  <si>
    <t>1 Oct 23 - 31 Dec 23</t>
  </si>
  <si>
    <t>1 Jan 24 - 31 Mar 24</t>
  </si>
  <si>
    <t>1 Apr 24 - 30 Jun 24</t>
  </si>
  <si>
    <t>Total</t>
  </si>
  <si>
    <t>GST Paid</t>
  </si>
  <si>
    <t>GST On Imports</t>
  </si>
  <si>
    <t>GST Account Transactions</t>
  </si>
  <si>
    <t>Date</t>
  </si>
  <si>
    <t>Transaction</t>
  </si>
  <si>
    <t>Amount</t>
  </si>
  <si>
    <t>NETBANK BPAY TAX OFFICE PAYMENTS - GST payable April to June 2022</t>
  </si>
  <si>
    <t>2024 - Adjustment Journal - To reallocate Dec 23 BAS Payments</t>
  </si>
  <si>
    <t>2024 - Adjustment Journal - To reallocate Mar 24 BAS Payments</t>
  </si>
  <si>
    <t>2024 - Adjustment Journal - To record cash expense</t>
  </si>
  <si>
    <t>2024 - Adjustment Journal - To reallocate June 23 BAS Payments</t>
  </si>
  <si>
    <t>2024 - Adjustment Journal - To reallocate Sep 23 BAS Payments</t>
  </si>
  <si>
    <t>2024 - Adjustment Journal - To record &amp; reallocate client amended BAS Jun23</t>
  </si>
  <si>
    <t>GST Owing</t>
  </si>
  <si>
    <t>Plus GST Collected and Filed</t>
  </si>
  <si>
    <t>Less GST Paid and Filed</t>
  </si>
  <si>
    <t>Less Payments Made</t>
  </si>
  <si>
    <t>Closing Balance</t>
  </si>
  <si>
    <t>GST Account Summary</t>
  </si>
  <si>
    <t>GST in Accounts Receivable</t>
  </si>
  <si>
    <t>GST in Accounts Payable</t>
  </si>
  <si>
    <t>GST in Expense Claims</t>
  </si>
  <si>
    <t>Unfiled GST</t>
  </si>
  <si>
    <t>Balance at 30 June 2024</t>
  </si>
  <si>
    <t>GST Account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</si>
</sst>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.00;\-[$$-809]#,##0.0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164" fontId="2" fillId="0" borderId="0" xfId="1" applyNumberFormat="1" applyFont="1" applyAlignment="1">
      <alignment horizontal="center" vertical="center"/>
    </xf>
    <xf numFmtId="0" fontId="1" fillId="0" borderId="0" xfId="1">
      <alignment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4" fontId="4" fillId="0" borderId="0" xfId="1" applyNumberFormat="1" applyFont="1">
      <alignment vertical="center"/>
    </xf>
    <xf numFmtId="0" fontId="4" fillId="0" borderId="1" xfId="1" applyFont="1" applyBorder="1">
      <alignment vertical="center"/>
    </xf>
    <xf numFmtId="164" fontId="4" fillId="0" borderId="1" xfId="1" applyNumberFormat="1" applyFont="1" applyBorder="1">
      <alignment vertical="center"/>
    </xf>
    <xf numFmtId="164" fontId="5" fillId="0" borderId="0" xfId="1" applyNumberFormat="1" applyFont="1">
      <alignment vertical="center"/>
    </xf>
    <xf numFmtId="0" fontId="6" fillId="0" borderId="0" xfId="1" applyFont="1" applyAlignment="1">
      <alignment vertical="top" wrapText="1"/>
    </xf>
    <xf numFmtId="14" fontId="5" fillId="0" borderId="0" xfId="1" applyNumberFormat="1" applyFont="1" applyAlignment="1">
      <alignment horizontal="left" vertical="center"/>
    </xf>
    <xf numFmtId="0" fontId="4" fillId="0" borderId="2" xfId="1" applyFont="1" applyBorder="1">
      <alignment vertical="center"/>
    </xf>
    <xf numFmtId="164" fontId="4" fillId="0" borderId="2" xfId="1" applyNumberFormat="1" applyFont="1" applyBorder="1">
      <alignment vertical="center"/>
    </xf>
  </cellXfs>
  <cellStyles count="2">
    <cellStyle name="Normal" xfId="0" builtinId="0"/>
    <cellStyle name="Normal 2 4" xfId="1" xr:uid="{C6DA9CC8-DCDC-4DF1-90F1-0931660FA8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zatohq-my.sharepoint.com/personal/jaswanth_zatohq_com/Documents/Australia%20source%20files.xlsx" TargetMode="External"/><Relationship Id="rId1" Type="http://schemas.openxmlformats.org/officeDocument/2006/relationships/externalLinkPath" Target="Australia%20source%20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" TargetMode="External"/><Relationship Id="rId2" Type="http://schemas.microsoft.com/office/2019/04/relationships/externalLinkLong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?5FDE2188" TargetMode="External"/><Relationship Id="rId1" Type="http://schemas.openxmlformats.org/officeDocument/2006/relationships/externalLinkPath" Target="file:///\\5FDE2188\R%20A%20Ceilings%20WA%20Pty%20Ltd%202024%20Accounts%20and%20T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lance Sheet(BRC)"/>
      <sheetName val="Macquarie GST Acc 778 Reconc..."/>
      <sheetName val="Macquarie General Acc 745 Re..."/>
      <sheetName val="Macquarie Savings Acc 582 Re..."/>
      <sheetName val="Macquarie Tax Acc 786 Reconc..."/>
      <sheetName val="GST Reconciliation"/>
      <sheetName val="LY GST Rec"/>
      <sheetName val="Balance Sheet (GRC)"/>
      <sheetName val="XERO Profit and Loss 2024"/>
      <sheetName val="XERO Payroll Employee Summary"/>
      <sheetName val="STP Reports"/>
      <sheetName val="XERO GST Reconciliation"/>
      <sheetName val="2023 GST Rec - Accruals"/>
      <sheetName val="XERO Balance Sheet 2024"/>
      <sheetName val="GST Variances"/>
      <sheetName val="GST Variance Guidelines"/>
      <sheetName val="PrepaymentGeneral Ledger Detail"/>
      <sheetName val="Last year Investment Register"/>
      <sheetName val="Profit and Loss (ACT)"/>
      <sheetName val="BCN - 2023"/>
      <sheetName val="General Ledger Detail"/>
      <sheetName val="P&amp;L"/>
      <sheetName val="Balance Sheet"/>
      <sheetName val="Balance Sheet(GRCC)"/>
      <sheetName val="GST Reconciliation (GRCC)"/>
      <sheetName val="Aged Receivables Summary(GRCC)"/>
      <sheetName val="Xero - Aged RecSummary(TDE)"/>
      <sheetName val="XERO Balance Sheet 2024(TDE)"/>
      <sheetName val="Xero - Aged PaySummary(TCR)"/>
      <sheetName val="XERO Balance Sheet 2024(TCR)"/>
      <sheetName val="Balance Sheet(FCO)"/>
      <sheetName val="Profit and Loss(FCO)"/>
      <sheetName val="ABC GL"/>
      <sheetName val="XYZ GL"/>
      <sheetName val="Balance Sheet (IRN)"/>
      <sheetName val="HPSA 1"/>
      <sheetName val="Balance Sheet (HPSA)"/>
      <sheetName val="General Ledger Detail (D7L)"/>
      <sheetName val="Balance Sheet (D7L)"/>
      <sheetName val="Profit &amp; Loss (D7L)"/>
      <sheetName val="Lookup Details"/>
      <sheetName val="Balance Sheet (BLC)"/>
      <sheetName val="General Ledger Detail (BLC)"/>
      <sheetName val="Profit and Loss(PRT)"/>
      <sheetName val="Investment Register PY"/>
      <sheetName val="Balance Sheet(IIC)"/>
      <sheetName val="Example - ProfitLoss Calc "/>
      <sheetName val="MV Employee Contributions PY"/>
      <sheetName val="Profit and Loss(EMC)"/>
      <sheetName val="Natural Increase (LST)"/>
      <sheetName val="GL Detail (LST)"/>
      <sheetName val="Balance Sheet (CLS)"/>
      <sheetName val="Inventory Item Summary(CLS)"/>
      <sheetName val="Client Provided Excel(CL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ver"/>
      <sheetName val="TR_1 Tax Rates"/>
      <sheetName val="CTR Company Tax Return"/>
      <sheetName val="C20 Tax Rec"/>
      <sheetName val="H35 Provisions Tax"/>
      <sheetName val="C05 Divs and Franking"/>
      <sheetName val="J50 BAS Lodgements"/>
      <sheetName val="H50 ICA"/>
      <sheetName val="C50 ITA"/>
      <sheetName val="F10 Bank"/>
      <sheetName val="F05 Trade Debtors"/>
      <sheetName val="N75 Super"/>
      <sheetName val="H25 Bank Loan"/>
      <sheetName val="J51 GST Rec"/>
      <sheetName val="GST Reconciliation"/>
      <sheetName val="H05 Trade Creditors"/>
      <sheetName val="N80 Wages  PAYGW"/>
      <sheetName val="Depreciation Schedule"/>
      <sheetName val="General Ledger Detail"/>
      <sheetName val="Index"/>
      <sheetName val="Binder_Properties"/>
      <sheetName val="Home"/>
      <sheetName val="Sheet_Named_Ranges"/>
      <sheetName val="HNSW_Summary"/>
      <sheetName val="Binder_Records"/>
      <sheetName val="Binder_Categories"/>
      <sheetName val="Taxonomy"/>
      <sheetName val="Formula_Migr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4EB9-7C93-4CCE-A5DF-C6F8B39AC1DD}">
  <sheetPr>
    <tabColor rgb="FF92D050"/>
  </sheetPr>
  <dimension ref="A1:F54"/>
  <sheetViews>
    <sheetView tabSelected="1" zoomScaleNormal="100" workbookViewId="0">
      <selection activeCell="O117" sqref="O117:P117"/>
    </sheetView>
  </sheetViews>
  <sheetFormatPr defaultColWidth="9.109375" defaultRowHeight="12.75" customHeight="1" x14ac:dyDescent="0.3"/>
  <cols>
    <col min="1" max="1" width="23.88671875" style="2" customWidth="1"/>
    <col min="2" max="6" width="14.33203125" style="2" customWidth="1"/>
    <col min="7" max="16384" width="9.109375" style="2"/>
  </cols>
  <sheetData>
    <row r="1" spans="1:6" ht="12.75" customHeight="1" x14ac:dyDescent="0.3">
      <c r="A1" s="1" t="s">
        <v>0</v>
      </c>
      <c r="B1" s="1"/>
      <c r="C1" s="1"/>
      <c r="D1" s="1"/>
      <c r="E1" s="1"/>
      <c r="F1" s="1"/>
    </row>
    <row r="2" spans="1:6" ht="12.75" customHeight="1" x14ac:dyDescent="0.3">
      <c r="A2" s="3" t="s">
        <v>1</v>
      </c>
      <c r="B2" s="3"/>
      <c r="C2" s="3"/>
      <c r="D2" s="3"/>
      <c r="E2" s="3"/>
      <c r="F2" s="3"/>
    </row>
    <row r="3" spans="1:6" ht="12.75" customHeight="1" x14ac:dyDescent="0.3">
      <c r="A3" s="3" t="s">
        <v>2</v>
      </c>
      <c r="B3" s="3"/>
      <c r="C3" s="3"/>
      <c r="D3" s="3"/>
      <c r="E3" s="3"/>
      <c r="F3" s="3"/>
    </row>
    <row r="4" spans="1:6" ht="12.75" customHeight="1" x14ac:dyDescent="0.3">
      <c r="A4" s="4" t="s">
        <v>3</v>
      </c>
      <c r="B4" s="4"/>
      <c r="C4" s="4"/>
      <c r="D4" s="4"/>
      <c r="E4" s="4"/>
      <c r="F4" s="4"/>
    </row>
    <row r="6" spans="1:6" ht="12.75" customHeight="1" x14ac:dyDescent="0.3">
      <c r="A6" s="5" t="s">
        <v>4</v>
      </c>
    </row>
    <row r="7" spans="1:6" ht="12.75" customHeight="1" x14ac:dyDescent="0.3">
      <c r="A7" s="5" t="s">
        <v>5</v>
      </c>
      <c r="B7" s="5" t="s">
        <v>4</v>
      </c>
      <c r="C7" s="5"/>
      <c r="D7" s="5" t="s">
        <v>6</v>
      </c>
      <c r="E7" s="5" t="s">
        <v>7</v>
      </c>
      <c r="F7" s="5" t="s">
        <v>8</v>
      </c>
    </row>
    <row r="8" spans="1:6" ht="12.75" customHeight="1" x14ac:dyDescent="0.3">
      <c r="A8" s="6" t="s">
        <v>9</v>
      </c>
      <c r="B8" s="7"/>
      <c r="C8" s="7"/>
      <c r="D8" s="7"/>
      <c r="E8" s="7"/>
      <c r="F8" s="7">
        <v>182391.98</v>
      </c>
    </row>
    <row r="9" spans="1:6" ht="12.75" customHeight="1" x14ac:dyDescent="0.3">
      <c r="A9" s="8" t="s">
        <v>10</v>
      </c>
      <c r="B9" s="8">
        <v>13564.34</v>
      </c>
      <c r="C9" s="8"/>
      <c r="D9" s="8"/>
      <c r="E9" s="8"/>
      <c r="F9" s="8">
        <f>F8+B9-E9</f>
        <v>195956.32</v>
      </c>
    </row>
    <row r="10" spans="1:6" ht="12.75" customHeight="1" x14ac:dyDescent="0.3">
      <c r="A10" s="8" t="s">
        <v>11</v>
      </c>
      <c r="B10" s="8">
        <v>12436.72</v>
      </c>
      <c r="C10" s="8"/>
      <c r="D10" s="8"/>
      <c r="E10" s="8"/>
      <c r="F10" s="8">
        <f>F9+B10-E10</f>
        <v>208393.04</v>
      </c>
    </row>
    <row r="11" spans="1:6" ht="12.75" customHeight="1" x14ac:dyDescent="0.3">
      <c r="A11" s="8" t="s">
        <v>12</v>
      </c>
      <c r="B11" s="8">
        <v>12814.94</v>
      </c>
      <c r="C11" s="8"/>
      <c r="D11" s="8"/>
      <c r="E11" s="8"/>
      <c r="F11" s="8">
        <f>F10+B11-E11</f>
        <v>221207.98</v>
      </c>
    </row>
    <row r="12" spans="1:6" ht="12.75" customHeight="1" x14ac:dyDescent="0.3">
      <c r="A12" s="8" t="s">
        <v>13</v>
      </c>
      <c r="B12" s="8">
        <v>15133.81</v>
      </c>
      <c r="C12" s="8"/>
      <c r="D12" s="8"/>
      <c r="E12" s="8"/>
      <c r="F12" s="8">
        <f>F11+B12-E12</f>
        <v>236341.79</v>
      </c>
    </row>
    <row r="13" spans="1:6" ht="12.75" customHeight="1" x14ac:dyDescent="0.3">
      <c r="A13" s="6" t="s">
        <v>14</v>
      </c>
      <c r="B13" s="7">
        <f>SUM(B8:B12)</f>
        <v>53949.81</v>
      </c>
      <c r="C13" s="7"/>
      <c r="D13" s="7">
        <f>SUM(D8:D12)</f>
        <v>0</v>
      </c>
      <c r="E13" s="7">
        <f>SUM(E8:E12)</f>
        <v>0</v>
      </c>
      <c r="F13" s="7">
        <f>F12</f>
        <v>236341.79</v>
      </c>
    </row>
    <row r="15" spans="1:6" ht="12.75" customHeight="1" x14ac:dyDescent="0.3">
      <c r="A15" s="5" t="s">
        <v>15</v>
      </c>
    </row>
    <row r="16" spans="1:6" ht="12.75" customHeight="1" x14ac:dyDescent="0.3">
      <c r="A16" s="5" t="s">
        <v>5</v>
      </c>
      <c r="B16" s="5" t="s">
        <v>15</v>
      </c>
      <c r="C16" s="5" t="s">
        <v>16</v>
      </c>
      <c r="D16" s="5" t="s">
        <v>6</v>
      </c>
      <c r="E16" s="5" t="s">
        <v>7</v>
      </c>
      <c r="F16" s="5" t="s">
        <v>8</v>
      </c>
    </row>
    <row r="17" spans="1:6" ht="12.75" customHeight="1" x14ac:dyDescent="0.3">
      <c r="A17" s="6" t="s">
        <v>9</v>
      </c>
      <c r="B17" s="7"/>
      <c r="C17" s="7"/>
      <c r="D17" s="7"/>
      <c r="E17" s="7"/>
      <c r="F17" s="7">
        <v>114525.54</v>
      </c>
    </row>
    <row r="18" spans="1:6" ht="12.75" customHeight="1" x14ac:dyDescent="0.3">
      <c r="A18" s="8" t="s">
        <v>10</v>
      </c>
      <c r="B18" s="8">
        <v>7987.17</v>
      </c>
      <c r="C18" s="8">
        <v>0</v>
      </c>
      <c r="D18" s="8"/>
      <c r="E18" s="8"/>
      <c r="F18" s="8">
        <f>F17+B18-E18</f>
        <v>122512.70999999999</v>
      </c>
    </row>
    <row r="19" spans="1:6" ht="12.75" customHeight="1" x14ac:dyDescent="0.3">
      <c r="A19" s="8" t="s">
        <v>11</v>
      </c>
      <c r="B19" s="8">
        <v>8231.89</v>
      </c>
      <c r="C19" s="8">
        <v>0</v>
      </c>
      <c r="D19" s="8"/>
      <c r="E19" s="8"/>
      <c r="F19" s="8">
        <f>F18+B19-E19</f>
        <v>130744.59999999999</v>
      </c>
    </row>
    <row r="20" spans="1:6" ht="12.75" customHeight="1" x14ac:dyDescent="0.3">
      <c r="A20" s="8" t="s">
        <v>12</v>
      </c>
      <c r="B20" s="8">
        <v>7627.3</v>
      </c>
      <c r="C20" s="8">
        <v>0</v>
      </c>
      <c r="D20" s="8"/>
      <c r="E20" s="8"/>
      <c r="F20" s="8">
        <f>F19+B20-E20</f>
        <v>138371.9</v>
      </c>
    </row>
    <row r="21" spans="1:6" ht="12.75" customHeight="1" x14ac:dyDescent="0.3">
      <c r="A21" s="8" t="s">
        <v>13</v>
      </c>
      <c r="B21" s="8">
        <v>9773.0300000000007</v>
      </c>
      <c r="C21" s="8">
        <v>0</v>
      </c>
      <c r="D21" s="8"/>
      <c r="E21" s="8"/>
      <c r="F21" s="8">
        <f>F20+B21-E21</f>
        <v>148144.93</v>
      </c>
    </row>
    <row r="22" spans="1:6" ht="12.75" customHeight="1" x14ac:dyDescent="0.3">
      <c r="A22" s="6" t="s">
        <v>14</v>
      </c>
      <c r="B22" s="7">
        <f>SUM(B17:B21)</f>
        <v>33619.39</v>
      </c>
      <c r="C22" s="7">
        <f>SUM(C17:C21)</f>
        <v>0</v>
      </c>
      <c r="D22" s="7">
        <f>SUM(D17:D21)</f>
        <v>0</v>
      </c>
      <c r="E22" s="7">
        <f>SUM(E17:E21)</f>
        <v>0</v>
      </c>
      <c r="F22" s="7">
        <f>F21</f>
        <v>148144.93</v>
      </c>
    </row>
    <row r="24" spans="1:6" ht="12.75" customHeight="1" x14ac:dyDescent="0.3">
      <c r="A24" s="5" t="s">
        <v>17</v>
      </c>
    </row>
    <row r="25" spans="1:6" ht="12.75" customHeight="1" x14ac:dyDescent="0.3">
      <c r="A25" s="5" t="s">
        <v>18</v>
      </c>
      <c r="B25" s="5" t="s">
        <v>19</v>
      </c>
      <c r="C25" s="5" t="s">
        <v>20</v>
      </c>
      <c r="D25" s="9"/>
    </row>
    <row r="26" spans="1:6" ht="12.75" customHeight="1" x14ac:dyDescent="0.3">
      <c r="A26" s="10">
        <v>45166</v>
      </c>
      <c r="B26" s="8" t="s">
        <v>21</v>
      </c>
      <c r="C26" s="8">
        <v>9282</v>
      </c>
      <c r="D26" s="9"/>
    </row>
    <row r="27" spans="1:6" ht="12.75" customHeight="1" x14ac:dyDescent="0.3">
      <c r="A27" s="10">
        <v>45253</v>
      </c>
      <c r="B27" s="8" t="s">
        <v>21</v>
      </c>
      <c r="C27" s="8">
        <v>10159</v>
      </c>
      <c r="D27" s="9"/>
    </row>
    <row r="28" spans="1:6" ht="12.75" customHeight="1" x14ac:dyDescent="0.3">
      <c r="A28" s="10">
        <v>45280</v>
      </c>
      <c r="B28" s="8" t="s">
        <v>21</v>
      </c>
      <c r="C28" s="8">
        <v>490</v>
      </c>
      <c r="D28" s="9"/>
    </row>
    <row r="29" spans="1:6" ht="12.75" customHeight="1" x14ac:dyDescent="0.3">
      <c r="A29" s="10">
        <v>45350</v>
      </c>
      <c r="B29" s="8" t="s">
        <v>21</v>
      </c>
      <c r="C29" s="8">
        <v>9239</v>
      </c>
      <c r="D29" s="9"/>
    </row>
    <row r="30" spans="1:6" ht="12.75" customHeight="1" x14ac:dyDescent="0.3">
      <c r="A30" s="10">
        <v>45440</v>
      </c>
      <c r="B30" s="8" t="s">
        <v>21</v>
      </c>
      <c r="C30" s="8">
        <v>9356</v>
      </c>
      <c r="D30" s="9"/>
    </row>
    <row r="31" spans="1:6" ht="12.75" customHeight="1" x14ac:dyDescent="0.3">
      <c r="A31" s="10">
        <v>45473</v>
      </c>
      <c r="B31" s="8" t="s">
        <v>22</v>
      </c>
      <c r="C31" s="8">
        <v>-5027</v>
      </c>
      <c r="D31" s="9"/>
    </row>
    <row r="32" spans="1:6" ht="12.75" customHeight="1" x14ac:dyDescent="0.3">
      <c r="A32" s="10">
        <v>45473</v>
      </c>
      <c r="B32" s="8" t="s">
        <v>23</v>
      </c>
      <c r="C32" s="8">
        <v>-4169</v>
      </c>
      <c r="D32" s="9"/>
    </row>
    <row r="33" spans="1:3" ht="12.75" customHeight="1" x14ac:dyDescent="0.3">
      <c r="A33" s="10">
        <v>45473</v>
      </c>
      <c r="B33" s="8" t="s">
        <v>24</v>
      </c>
      <c r="C33" s="8">
        <v>832</v>
      </c>
    </row>
    <row r="34" spans="1:3" ht="12.75" customHeight="1" x14ac:dyDescent="0.3">
      <c r="A34" s="10">
        <v>45473</v>
      </c>
      <c r="B34" s="8" t="s">
        <v>25</v>
      </c>
      <c r="C34" s="8">
        <v>-4631</v>
      </c>
    </row>
    <row r="35" spans="1:3" ht="12.75" customHeight="1" x14ac:dyDescent="0.3">
      <c r="A35" s="10">
        <v>45473</v>
      </c>
      <c r="B35" s="8" t="s">
        <v>26</v>
      </c>
      <c r="C35" s="8">
        <v>-4569</v>
      </c>
    </row>
    <row r="36" spans="1:3" ht="12.75" customHeight="1" x14ac:dyDescent="0.3">
      <c r="A36" s="10">
        <v>45473</v>
      </c>
      <c r="B36" s="8" t="s">
        <v>27</v>
      </c>
      <c r="C36" s="8">
        <v>27</v>
      </c>
    </row>
    <row r="37" spans="1:3" ht="12.75" customHeight="1" x14ac:dyDescent="0.3">
      <c r="A37" s="6" t="s">
        <v>14</v>
      </c>
      <c r="B37" s="6"/>
      <c r="C37" s="7">
        <f>SUM(C26:C36)</f>
        <v>20989</v>
      </c>
    </row>
    <row r="39" spans="1:3" ht="12.75" customHeight="1" x14ac:dyDescent="0.3">
      <c r="A39" s="5" t="s">
        <v>28</v>
      </c>
    </row>
    <row r="40" spans="1:3" ht="12.75" customHeight="1" x14ac:dyDescent="0.3">
      <c r="A40" s="8" t="s">
        <v>9</v>
      </c>
      <c r="B40" s="8">
        <v>0</v>
      </c>
      <c r="C40" s="9"/>
    </row>
    <row r="41" spans="1:3" ht="12.75" customHeight="1" x14ac:dyDescent="0.3">
      <c r="A41" s="8" t="s">
        <v>29</v>
      </c>
      <c r="B41" s="8">
        <f>E13</f>
        <v>0</v>
      </c>
      <c r="C41" s="9"/>
    </row>
    <row r="42" spans="1:3" ht="12.75" customHeight="1" x14ac:dyDescent="0.3">
      <c r="A42" s="8" t="s">
        <v>30</v>
      </c>
      <c r="B42" s="8">
        <f>0-E22</f>
        <v>0</v>
      </c>
      <c r="C42" s="9"/>
    </row>
    <row r="43" spans="1:3" ht="12.75" customHeight="1" x14ac:dyDescent="0.3">
      <c r="A43" s="8" t="s">
        <v>31</v>
      </c>
      <c r="B43" s="8">
        <f>0-(C37-C22)</f>
        <v>-20989</v>
      </c>
      <c r="C43" s="9"/>
    </row>
    <row r="44" spans="1:3" ht="12.75" customHeight="1" x14ac:dyDescent="0.3">
      <c r="A44" s="6" t="s">
        <v>32</v>
      </c>
      <c r="B44" s="7">
        <f>SUM(B40:B43)</f>
        <v>-20989</v>
      </c>
      <c r="C44" s="9"/>
    </row>
    <row r="46" spans="1:3" ht="12.75" customHeight="1" x14ac:dyDescent="0.3">
      <c r="A46" s="5" t="s">
        <v>33</v>
      </c>
    </row>
    <row r="47" spans="1:3" ht="12.75" customHeight="1" x14ac:dyDescent="0.3">
      <c r="A47" s="8" t="s">
        <v>28</v>
      </c>
      <c r="B47" s="8">
        <f>B44</f>
        <v>-20989</v>
      </c>
      <c r="C47" s="9"/>
    </row>
    <row r="48" spans="1:3" ht="12.75" customHeight="1" x14ac:dyDescent="0.3">
      <c r="A48" s="8" t="s">
        <v>34</v>
      </c>
      <c r="B48" s="8">
        <v>132.77000000000001</v>
      </c>
      <c r="C48" s="9"/>
    </row>
    <row r="49" spans="1:2" ht="12.75" customHeight="1" x14ac:dyDescent="0.3">
      <c r="A49" s="8" t="s">
        <v>35</v>
      </c>
      <c r="B49" s="8">
        <v>0</v>
      </c>
    </row>
    <row r="50" spans="1:2" ht="12.75" customHeight="1" x14ac:dyDescent="0.3">
      <c r="A50" s="8" t="s">
        <v>36</v>
      </c>
      <c r="B50" s="8">
        <v>0</v>
      </c>
    </row>
    <row r="51" spans="1:2" ht="12.75" customHeight="1" x14ac:dyDescent="0.3">
      <c r="A51" s="8" t="s">
        <v>37</v>
      </c>
      <c r="B51" s="8">
        <f>F13-F22</f>
        <v>88196.860000000015</v>
      </c>
    </row>
    <row r="52" spans="1:2" ht="12.75" customHeight="1" thickBot="1" x14ac:dyDescent="0.35">
      <c r="A52" s="11" t="s">
        <v>38</v>
      </c>
      <c r="B52" s="12">
        <f>SUM(B47:B51)</f>
        <v>67340.630000000019</v>
      </c>
    </row>
    <row r="54" spans="1:2" ht="12.75" customHeight="1" thickBot="1" x14ac:dyDescent="0.35">
      <c r="A54" s="11" t="s">
        <v>39</v>
      </c>
      <c r="B54" s="12">
        <v>4642.33</v>
      </c>
    </row>
  </sheetData>
  <mergeCells count="4">
    <mergeCell ref="A1:F1"/>
    <mergeCell ref="A2:F2"/>
    <mergeCell ref="A3:F3"/>
    <mergeCell ref="A4:F4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 Reconciliation (GRCC)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Tattikota</dc:creator>
  <cp:lastModifiedBy>Jaswanth Tattikota</cp:lastModifiedBy>
  <dcterms:created xsi:type="dcterms:W3CDTF">2025-05-06T05:13:16Z</dcterms:created>
  <dcterms:modified xsi:type="dcterms:W3CDTF">2025-05-06T05:13:26Z</dcterms:modified>
</cp:coreProperties>
</file>