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ini\Downloads\"/>
    </mc:Choice>
  </mc:AlternateContent>
  <xr:revisionPtr revIDLastSave="0" documentId="8_{1EDAB93A-62CC-424C-AB8A-4EF2C622AC19}" xr6:coauthVersionLast="47" xr6:coauthVersionMax="47" xr10:uidLastSave="{00000000-0000-0000-0000-000000000000}"/>
  <bookViews>
    <workbookView xWindow="-110" yWindow="-110" windowWidth="19420" windowHeight="10300" xr2:uid="{C90F13A2-984F-4B02-933E-6CBF102B463A}"/>
  </bookViews>
  <sheets>
    <sheet name="XERO Balance Sheet 2024(TCR)" sheetId="1" r:id="rId1"/>
  </sheets>
  <externalReferences>
    <externalReference r:id="rId2"/>
  </externalReference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#REF!</definedName>
    <definedName name="BAS_Amendments">#REF!</definedName>
    <definedName name="BAS_Dates">#REF!</definedName>
    <definedName name="BAS_GST_Labels">#REF!</definedName>
    <definedName name="BAS_GST_Values">#REF!</definedName>
    <definedName name="BAS_Payable">#REF!</definedName>
    <definedName name="BAS_PAYGW_Labels">#REF!</definedName>
    <definedName name="BAS_PAYGW_Values">#REF!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#REF!</definedName>
    <definedName name="Cl_Connected">#REF!</definedName>
    <definedName name="Cl_EntityType">#REF!</definedName>
    <definedName name="Cl_FileId">#REF!</definedName>
    <definedName name="Cl_FileName">#REF!</definedName>
    <definedName name="Cl_Name">#REF!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#REF!</definedName>
    <definedName name="Firm_Name">#REF!</definedName>
    <definedName name="Firm_Partner">#REF!</definedName>
    <definedName name="Firm_Preparer">#REF!</definedName>
    <definedName name="Firm_Reviewer">#REF!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#REF!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#REF!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#REF!</definedName>
    <definedName name="RecordInfo.RecordTitle">#REF!</definedName>
    <definedName name="RecordInfo.SheetId">#REF!</definedName>
    <definedName name="RecordInfo.Tolerances">#REF!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#REF!</definedName>
    <definedName name="SheetNamedRangesValues">#REF!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#REF!</definedName>
    <definedName name="Tax_Print">#REF!</definedName>
    <definedName name="Tax_rates">#REF!</definedName>
    <definedName name="Tax_Return_Fields">#REF!</definedName>
    <definedName name="Tax_Year">#REF!</definedName>
    <definedName name="TaxRates_CoTaxRate">#REF!</definedName>
    <definedName name="TaxRates_InvalidOffset">#REF!</definedName>
    <definedName name="TaxRates_LITOLowerInc">#REF!</definedName>
    <definedName name="TaxRates_MCareLowerInc">#REF!</definedName>
    <definedName name="TaxRates_MCareMidInc2">#REF!</definedName>
    <definedName name="TaxRates_SBECoTaxRate">#REF!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#REF!</definedName>
    <definedName name="Tx_LedgerReport.PPs">#REF!</definedName>
    <definedName name="Tx_LedgerReport.SourceAccountId">#REF!</definedName>
    <definedName name="Tx_LedgerReport.TaxonomyBalances">#REF!</definedName>
    <definedName name="Tx_LedgerReport.TaxonomyBalancesDrCr">#REF!</definedName>
    <definedName name="Tx_LedgerReport.TaxonomyNames">#REF!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C57" i="1"/>
  <c r="D48" i="1"/>
  <c r="D49" i="1" s="1"/>
  <c r="C48" i="1"/>
  <c r="C49" i="1" s="1"/>
  <c r="D35" i="1"/>
  <c r="C35" i="1"/>
  <c r="D27" i="1"/>
  <c r="C27" i="1"/>
  <c r="D24" i="1"/>
  <c r="C24" i="1"/>
  <c r="D14" i="1"/>
  <c r="C14" i="1"/>
  <c r="D10" i="1"/>
  <c r="D28" i="1" s="1"/>
  <c r="D51" i="1" s="1"/>
  <c r="C10" i="1"/>
  <c r="C28" i="1" s="1"/>
  <c r="C51" i="1" s="1"/>
</calcChain>
</file>

<file path=xl/sharedStrings.xml><?xml version="1.0" encoding="utf-8"?>
<sst xmlns="http://schemas.openxmlformats.org/spreadsheetml/2006/main" count="54" uniqueCount="54">
  <si>
    <t>Balance Sheet</t>
  </si>
  <si>
    <t>Powering On Pty Ltd</t>
  </si>
  <si>
    <t>As at 30 June 2024</t>
  </si>
  <si>
    <t>Account</t>
  </si>
  <si>
    <t>30 June 2024</t>
  </si>
  <si>
    <t>30 June 2023</t>
  </si>
  <si>
    <t>Assets</t>
  </si>
  <si>
    <t>Bank</t>
  </si>
  <si>
    <t xml:space="preserve"> Powering On Pty Ltd **9511</t>
  </si>
  <si>
    <t>Total Bank</t>
  </si>
  <si>
    <t>Current Assets</t>
  </si>
  <si>
    <t>100 - Gosling Electrical Re-Charges</t>
  </si>
  <si>
    <t>610 - Trade Receivables</t>
  </si>
  <si>
    <t>Total Current Assets</t>
  </si>
  <si>
    <t>Fixed Assets</t>
  </si>
  <si>
    <t>712 - Drill</t>
  </si>
  <si>
    <t>713 - Drill - Depreciation</t>
  </si>
  <si>
    <t>717 - Fleet GCH</t>
  </si>
  <si>
    <t>719 - Fleet GCH - Depreciation</t>
  </si>
  <si>
    <t>726 - Fleet Powering On</t>
  </si>
  <si>
    <t>727 - Fleet Powering On - Depreciation</t>
  </si>
  <si>
    <t>731 - Fleet GECH</t>
  </si>
  <si>
    <t>732 - Fleet GECH - Depreciation</t>
  </si>
  <si>
    <t>Total Fixed Assets</t>
  </si>
  <si>
    <t>Non-current Assets</t>
  </si>
  <si>
    <t>883 - Loan - GCH</t>
  </si>
  <si>
    <t>Total Non-current Assets</t>
  </si>
  <si>
    <t>Total Assets</t>
  </si>
  <si>
    <t>Liabilities</t>
  </si>
  <si>
    <t>Current Liabilities</t>
  </si>
  <si>
    <t>800 - Accounts Payable</t>
  </si>
  <si>
    <t>820 - GST</t>
  </si>
  <si>
    <t>860 - Rounding</t>
  </si>
  <si>
    <t>Total Current Liabilities</t>
  </si>
  <si>
    <t>Non-current Liabilities</t>
  </si>
  <si>
    <t>735 - Loan - Powered Plus Pty Ltd</t>
  </si>
  <si>
    <t>802 - NAB Loan -  $1,110K Drill</t>
  </si>
  <si>
    <t>803 - NAB Loan - $309K</t>
  </si>
  <si>
    <t>805 - Loan - GECH</t>
  </si>
  <si>
    <t>806 - NAB Loan - $100K Frana</t>
  </si>
  <si>
    <t>807 - NAB Loan - $341K</t>
  </si>
  <si>
    <t>808 - NAB Loan - $550K</t>
  </si>
  <si>
    <t>809 - NAB Loan - $80K</t>
  </si>
  <si>
    <t>810 - NAB Loan - $142,500.03</t>
  </si>
  <si>
    <t>888 - Loan - Powered Up Property Trust</t>
  </si>
  <si>
    <t>910 - NAB Loan - $267K</t>
  </si>
  <si>
    <t>Total Non-current Liabilities</t>
  </si>
  <si>
    <t>Total Liabilities</t>
  </si>
  <si>
    <t>Net Assets</t>
  </si>
  <si>
    <t>Equity</t>
  </si>
  <si>
    <t>960 - Retained Earnings</t>
  </si>
  <si>
    <t>965 - Dividends Paid / Payable</t>
  </si>
  <si>
    <t>Current Year Earnings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</si>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</sst>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164" fontId="0" fillId="3" borderId="2" xfId="0" applyNumberFormat="1" applyFill="1" applyBorder="1" applyAlignment="1">
      <alignment horizontal="right" vertical="center"/>
    </xf>
    <xf numFmtId="0" fontId="6" fillId="2" borderId="3" xfId="0" applyFont="1" applyFill="1" applyBorder="1" applyAlignment="1">
      <alignment vertical="center"/>
    </xf>
    <xf numFmtId="164" fontId="6" fillId="2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hwini\Downloads\Files\Workpapers\Australia\Index%20Workpaper%20Aus%20V1.21.xlsx" TargetMode="External"/><Relationship Id="rId1" Type="http://schemas.openxmlformats.org/officeDocument/2006/relationships/externalLinkPath" Target="Files/Workpapers/Australia/Index%20Workpaper%20Aus%20V1.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BRC"/>
      <sheetName val="Bank Rec Guidlines"/>
      <sheetName val="GRC"/>
      <sheetName val="GST Rec Guidelines"/>
      <sheetName val="WRC"/>
      <sheetName val="Salary Rec Guidelines"/>
      <sheetName val="PPM"/>
      <sheetName val="Prepayments Guidelines"/>
      <sheetName val="IIC"/>
      <sheetName val="IIC- Guidelines"/>
      <sheetName val="ACT"/>
      <sheetName val="ACT - Guidelines"/>
      <sheetName val="BCN"/>
      <sheetName val="BCN - Guidelines"/>
      <sheetName val="GRCC"/>
      <sheetName val="GST Cash Rec Guidelines"/>
      <sheetName val="TDE"/>
      <sheetName val="Accounts Receivable Guidelines"/>
      <sheetName val="TCR"/>
      <sheetName val="Accounts Payable Guidelines"/>
      <sheetName val="FCO"/>
      <sheetName val="FCO Guidelines"/>
      <sheetName val="RSS"/>
      <sheetName val="RSS Guidelines"/>
      <sheetName val="IRN"/>
      <sheetName val="Guidelines (IRN)"/>
      <sheetName val="LSC"/>
      <sheetName val="Guidelines LSC"/>
      <sheetName val="HPSA"/>
      <sheetName val="Guidelines HPSA"/>
      <sheetName val="D7L"/>
      <sheetName val="Div 7a Guidelines"/>
      <sheetName val="Loan 2017"/>
      <sheetName val="Loan 2018"/>
      <sheetName val="Loan 2019"/>
      <sheetName val="Loan 2020"/>
      <sheetName val="Loan 2021"/>
      <sheetName val="Loan 2022"/>
      <sheetName val="Loan 2023"/>
      <sheetName val="BLC"/>
      <sheetName val="Bank loan Guidelines"/>
      <sheetName val="PRT"/>
      <sheetName val="PRT Guidelines"/>
      <sheetName val="EMC"/>
      <sheetName val="EMC - Guidelines"/>
      <sheetName val="CG"/>
      <sheetName val="CG Guidlines"/>
      <sheetName val="LST"/>
      <sheetName val="Livestock Guidelines"/>
      <sheetName val="CLS"/>
      <sheetName val="Closing Stock Guidelines"/>
      <sheetName val="Helping files&gt;"/>
      <sheetName val="Balance Sheet(BRC)"/>
      <sheetName val="Macquarie General Acc 745 Re..."/>
      <sheetName val="Macquarie GST Acc 778 Reconc..."/>
      <sheetName val="Macquarie Savings Acc 582 Re..."/>
      <sheetName val="Macquarie Tax Acc 786 Reconc..."/>
      <sheetName val="GST Reconciliation"/>
      <sheetName val="LY GST Rec"/>
      <sheetName val="Balance Sheet (GRC)"/>
      <sheetName val="XERO Profit and Loss 2024"/>
      <sheetName val="XERO Payroll Employee Summary"/>
      <sheetName val="STP Reports"/>
      <sheetName val="XERO GST Reconciliation"/>
      <sheetName val="2023 GST Rec - Accruals"/>
      <sheetName val="XERO Balance Sheet 2024"/>
      <sheetName val="GST Variances"/>
      <sheetName val="GST Variance Guidelines"/>
      <sheetName val="PrepaymentGeneral Ledger Detail"/>
      <sheetName val="Last year Investment Register"/>
      <sheetName val="Profit and Loss (ACT)"/>
      <sheetName val="BCN - 2023"/>
      <sheetName val="General Ledger Detail"/>
      <sheetName val="P&amp;L"/>
      <sheetName val="Balance Sheet"/>
      <sheetName val="Balance Sheet(GRCC)"/>
      <sheetName val="GST Reconciliation (GRCC)"/>
      <sheetName val="Aged Receivables Summary(GRCC)"/>
      <sheetName val="Xero - Aged RecSummary(TDE)"/>
      <sheetName val="XERO Balance Sheet 2024(TDE)"/>
      <sheetName val="Sheet1"/>
      <sheetName val="Xero - Aged PaySummary(TCR)"/>
      <sheetName val="XERO Balance Sheet 2024(TCR)"/>
      <sheetName val="Balance Sheet(FCO)"/>
      <sheetName val="Profit and Loss(FCO)"/>
      <sheetName val="ABC GL"/>
      <sheetName val="XYZ GL"/>
      <sheetName val="Balance Sheet (IRN)"/>
      <sheetName val="HPSA 1"/>
      <sheetName val="Balance Sheet (HPSA)"/>
      <sheetName val="General Ledger Detail (D7L)"/>
      <sheetName val="Balance Sheet (D7L)"/>
      <sheetName val="Profit &amp; Loss (D7L)"/>
      <sheetName val="Lookup Details"/>
      <sheetName val="Balance Sheet (BLC)"/>
      <sheetName val="General Ledger Detail (BLC)"/>
      <sheetName val="Profit and Loss(PRT)"/>
      <sheetName val="Investment Register PY"/>
      <sheetName val="Balance Sheet(IIC)"/>
      <sheetName val="Example - ProfitLoss Calc "/>
      <sheetName val="MV Employee Contributions PY"/>
      <sheetName val="Profit and Loss(EMC)"/>
      <sheetName val="Natural Increase (LST)"/>
      <sheetName val="GL Detail (LST)"/>
      <sheetName val="Balance Sheet (CLS)"/>
      <sheetName val="Inventory Item Summary(CLS)"/>
      <sheetName val="Client Provided Excel(CL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D62A-0B23-4A10-8548-1C4CCBAADDDF}">
  <sheetPr>
    <tabColor rgb="FF92D050"/>
  </sheetPr>
  <dimension ref="A1:D57"/>
  <sheetViews>
    <sheetView tabSelected="1" workbookViewId="0">
      <selection activeCell="G30" sqref="G30"/>
    </sheetView>
  </sheetViews>
  <sheetFormatPr defaultRowHeight="14.5" x14ac:dyDescent="0.35"/>
  <cols>
    <col min="1" max="1" width="1.453125" customWidth="1"/>
    <col min="2" max="2" width="37" customWidth="1"/>
    <col min="3" max="4" width="14.81640625" customWidth="1"/>
  </cols>
  <sheetData>
    <row r="1" spans="1:4" s="2" customFormat="1" ht="16.75" customHeight="1" x14ac:dyDescent="0.35">
      <c r="A1" s="1" t="s">
        <v>0</v>
      </c>
      <c r="B1" s="1"/>
      <c r="C1" s="1"/>
      <c r="D1" s="1"/>
    </row>
    <row r="2" spans="1:4" s="4" customFormat="1" ht="14.5" customHeight="1" x14ac:dyDescent="0.35">
      <c r="A2" s="3" t="s">
        <v>1</v>
      </c>
      <c r="B2" s="3"/>
      <c r="C2" s="3"/>
      <c r="D2" s="3"/>
    </row>
    <row r="3" spans="1:4" s="4" customFormat="1" ht="14.5" customHeight="1" x14ac:dyDescent="0.35">
      <c r="A3" s="3" t="s">
        <v>2</v>
      </c>
      <c r="B3" s="3"/>
      <c r="C3" s="3"/>
      <c r="D3" s="3"/>
    </row>
    <row r="4" spans="1:4" ht="13.4" customHeight="1" x14ac:dyDescent="0.35"/>
    <row r="5" spans="1:4" s="8" customFormat="1" ht="12.25" customHeight="1" x14ac:dyDescent="0.25">
      <c r="A5" s="5"/>
      <c r="B5" s="6" t="s">
        <v>3</v>
      </c>
      <c r="C5" s="7" t="s">
        <v>4</v>
      </c>
      <c r="D5" s="7" t="s">
        <v>5</v>
      </c>
    </row>
    <row r="6" spans="1:4" ht="13.4" customHeight="1" x14ac:dyDescent="0.35"/>
    <row r="7" spans="1:4" s="8" customFormat="1" ht="12.25" customHeight="1" x14ac:dyDescent="0.25">
      <c r="A7" s="5" t="s">
        <v>6</v>
      </c>
      <c r="B7" s="5"/>
      <c r="C7" s="5"/>
      <c r="D7" s="5"/>
    </row>
    <row r="8" spans="1:4" ht="10.9" customHeight="1" x14ac:dyDescent="0.35">
      <c r="A8" s="9"/>
      <c r="B8" s="9" t="s">
        <v>7</v>
      </c>
      <c r="C8" s="9"/>
      <c r="D8" s="9"/>
    </row>
    <row r="9" spans="1:4" ht="10.9" customHeight="1" x14ac:dyDescent="0.35">
      <c r="B9" s="10" t="s">
        <v>8</v>
      </c>
      <c r="C9" s="11">
        <v>14756.71</v>
      </c>
      <c r="D9" s="11">
        <v>4500.3</v>
      </c>
    </row>
    <row r="10" spans="1:4" ht="10.9" customHeight="1" x14ac:dyDescent="0.35">
      <c r="B10" s="12" t="s">
        <v>9</v>
      </c>
      <c r="C10" s="13">
        <f>C9</f>
        <v>14756.71</v>
      </c>
      <c r="D10" s="13">
        <f>D9</f>
        <v>4500.3</v>
      </c>
    </row>
    <row r="11" spans="1:4" ht="10.9" customHeight="1" x14ac:dyDescent="0.35">
      <c r="A11" s="9"/>
      <c r="B11" s="9" t="s">
        <v>10</v>
      </c>
      <c r="C11" s="9"/>
      <c r="D11" s="9"/>
    </row>
    <row r="12" spans="1:4" ht="10.9" customHeight="1" x14ac:dyDescent="0.35">
      <c r="B12" s="10" t="s">
        <v>11</v>
      </c>
      <c r="C12" s="11">
        <v>-185</v>
      </c>
      <c r="D12" s="11">
        <v>0</v>
      </c>
    </row>
    <row r="13" spans="1:4" ht="10.9" customHeight="1" x14ac:dyDescent="0.35">
      <c r="B13" s="10" t="s">
        <v>12</v>
      </c>
      <c r="C13" s="11">
        <v>0</v>
      </c>
      <c r="D13" s="11">
        <v>12919</v>
      </c>
    </row>
    <row r="14" spans="1:4" ht="10.9" customHeight="1" x14ac:dyDescent="0.35">
      <c r="B14" s="12" t="s">
        <v>13</v>
      </c>
      <c r="C14" s="13">
        <f>SUM(C12:C13)</f>
        <v>-185</v>
      </c>
      <c r="D14" s="13">
        <f>SUM(D12:D13)</f>
        <v>12919</v>
      </c>
    </row>
    <row r="15" spans="1:4" ht="10.9" customHeight="1" x14ac:dyDescent="0.35">
      <c r="A15" s="9"/>
      <c r="B15" s="9" t="s">
        <v>14</v>
      </c>
      <c r="C15" s="9"/>
      <c r="D15" s="9"/>
    </row>
    <row r="16" spans="1:4" ht="10.9" customHeight="1" x14ac:dyDescent="0.35">
      <c r="B16" s="10" t="s">
        <v>15</v>
      </c>
      <c r="C16" s="11">
        <v>1009247.9</v>
      </c>
      <c r="D16" s="11">
        <v>1009247.9</v>
      </c>
    </row>
    <row r="17" spans="1:4" ht="10.9" customHeight="1" x14ac:dyDescent="0.35">
      <c r="B17" s="10" t="s">
        <v>16</v>
      </c>
      <c r="C17" s="11">
        <v>-88635.62</v>
      </c>
      <c r="D17" s="11">
        <v>-32566.29</v>
      </c>
    </row>
    <row r="18" spans="1:4" ht="10.9" customHeight="1" x14ac:dyDescent="0.35">
      <c r="B18" s="10" t="s">
        <v>17</v>
      </c>
      <c r="C18" s="11">
        <v>4655782.07</v>
      </c>
      <c r="D18" s="11">
        <v>4257604.76</v>
      </c>
    </row>
    <row r="19" spans="1:4" ht="10.9" customHeight="1" x14ac:dyDescent="0.35">
      <c r="B19" s="10" t="s">
        <v>18</v>
      </c>
      <c r="C19" s="11">
        <v>-1770620.37</v>
      </c>
      <c r="D19" s="11">
        <v>-1152997.3999999999</v>
      </c>
    </row>
    <row r="20" spans="1:4" ht="10.9" customHeight="1" x14ac:dyDescent="0.35">
      <c r="B20" s="10" t="s">
        <v>19</v>
      </c>
      <c r="C20" s="11">
        <v>205934.45</v>
      </c>
      <c r="D20" s="11">
        <v>172000</v>
      </c>
    </row>
    <row r="21" spans="1:4" ht="10.9" customHeight="1" x14ac:dyDescent="0.35">
      <c r="B21" s="10" t="s">
        <v>20</v>
      </c>
      <c r="C21" s="11">
        <v>-44274.63</v>
      </c>
      <c r="D21" s="11">
        <v>-27827.759999999998</v>
      </c>
    </row>
    <row r="22" spans="1:4" ht="10.9" customHeight="1" x14ac:dyDescent="0.35">
      <c r="B22" s="10" t="s">
        <v>21</v>
      </c>
      <c r="C22" s="11">
        <v>489500</v>
      </c>
      <c r="D22" s="11">
        <v>513500</v>
      </c>
    </row>
    <row r="23" spans="1:4" ht="10.9" customHeight="1" x14ac:dyDescent="0.35">
      <c r="B23" s="10" t="s">
        <v>22</v>
      </c>
      <c r="C23" s="11">
        <v>-152541.43</v>
      </c>
      <c r="D23" s="11">
        <v>-103140.73</v>
      </c>
    </row>
    <row r="24" spans="1:4" ht="10.9" customHeight="1" x14ac:dyDescent="0.35">
      <c r="B24" s="12" t="s">
        <v>23</v>
      </c>
      <c r="C24" s="13">
        <f>SUM(C16:C23)</f>
        <v>4304392.370000001</v>
      </c>
      <c r="D24" s="13">
        <f>SUM(D16:D23)</f>
        <v>4635820.4800000004</v>
      </c>
    </row>
    <row r="25" spans="1:4" ht="10.9" customHeight="1" x14ac:dyDescent="0.35">
      <c r="A25" s="9"/>
      <c r="B25" s="9" t="s">
        <v>24</v>
      </c>
      <c r="C25" s="9"/>
      <c r="D25" s="9"/>
    </row>
    <row r="26" spans="1:4" ht="10.9" customHeight="1" x14ac:dyDescent="0.35">
      <c r="B26" s="10" t="s">
        <v>25</v>
      </c>
      <c r="C26" s="11">
        <v>771500</v>
      </c>
      <c r="D26" s="11">
        <v>645500</v>
      </c>
    </row>
    <row r="27" spans="1:4" ht="10.9" customHeight="1" x14ac:dyDescent="0.35">
      <c r="B27" s="12" t="s">
        <v>26</v>
      </c>
      <c r="C27" s="13">
        <f>C26</f>
        <v>771500</v>
      </c>
      <c r="D27" s="13">
        <f>D26</f>
        <v>645500</v>
      </c>
    </row>
    <row r="28" spans="1:4" ht="10.9" customHeight="1" x14ac:dyDescent="0.35">
      <c r="A28" s="12" t="s">
        <v>27</v>
      </c>
      <c r="C28" s="13">
        <f>(0 + (((C10 + C14) + C24) + C27))</f>
        <v>5090464.080000001</v>
      </c>
      <c r="D28" s="13">
        <f>(0 + (((D10 + D14) + D24) + D27))</f>
        <v>5298739.78</v>
      </c>
    </row>
    <row r="29" spans="1:4" ht="13.4" customHeight="1" x14ac:dyDescent="0.35"/>
    <row r="30" spans="1:4" s="8" customFormat="1" ht="12.25" customHeight="1" x14ac:dyDescent="0.25">
      <c r="A30" s="5" t="s">
        <v>28</v>
      </c>
      <c r="B30" s="5"/>
      <c r="C30" s="5"/>
      <c r="D30" s="5"/>
    </row>
    <row r="31" spans="1:4" ht="10.9" customHeight="1" x14ac:dyDescent="0.35">
      <c r="A31" s="9"/>
      <c r="B31" s="9" t="s">
        <v>29</v>
      </c>
      <c r="C31" s="9"/>
      <c r="D31" s="9"/>
    </row>
    <row r="32" spans="1:4" ht="10.9" customHeight="1" x14ac:dyDescent="0.35">
      <c r="B32" s="10" t="s">
        <v>30</v>
      </c>
      <c r="C32" s="14">
        <v>2553.38</v>
      </c>
      <c r="D32" s="11">
        <v>1345</v>
      </c>
    </row>
    <row r="33" spans="1:4" ht="10.9" customHeight="1" x14ac:dyDescent="0.35">
      <c r="B33" s="10" t="s">
        <v>31</v>
      </c>
      <c r="C33" s="11">
        <v>6634.41</v>
      </c>
      <c r="D33" s="11">
        <v>0.28000000000000003</v>
      </c>
    </row>
    <row r="34" spans="1:4" ht="10.9" customHeight="1" x14ac:dyDescent="0.35">
      <c r="B34" s="10" t="s">
        <v>32</v>
      </c>
      <c r="C34" s="11">
        <v>-0.01</v>
      </c>
      <c r="D34" s="11">
        <v>-0.01</v>
      </c>
    </row>
    <row r="35" spans="1:4" ht="10.9" customHeight="1" x14ac:dyDescent="0.35">
      <c r="B35" s="12" t="s">
        <v>33</v>
      </c>
      <c r="C35" s="13">
        <f>SUM(C32:C34)</f>
        <v>9187.7800000000007</v>
      </c>
      <c r="D35" s="13">
        <f>SUM(D32:D34)</f>
        <v>1345.27</v>
      </c>
    </row>
    <row r="36" spans="1:4" ht="10.9" customHeight="1" x14ac:dyDescent="0.35">
      <c r="A36" s="9"/>
      <c r="B36" s="9" t="s">
        <v>34</v>
      </c>
      <c r="C36" s="9"/>
      <c r="D36" s="9"/>
    </row>
    <row r="37" spans="1:4" ht="10.9" customHeight="1" x14ac:dyDescent="0.35">
      <c r="B37" s="10" t="s">
        <v>35</v>
      </c>
      <c r="C37" s="11">
        <v>635000</v>
      </c>
      <c r="D37" s="11">
        <v>635000</v>
      </c>
    </row>
    <row r="38" spans="1:4" ht="10.9" customHeight="1" x14ac:dyDescent="0.35">
      <c r="B38" s="10" t="s">
        <v>36</v>
      </c>
      <c r="C38" s="11">
        <v>832629.43</v>
      </c>
      <c r="D38" s="11">
        <v>1017658.27</v>
      </c>
    </row>
    <row r="39" spans="1:4" ht="10.9" customHeight="1" x14ac:dyDescent="0.35">
      <c r="B39" s="10" t="s">
        <v>37</v>
      </c>
      <c r="C39" s="11">
        <v>171666.72</v>
      </c>
      <c r="D39" s="11">
        <v>274666.68</v>
      </c>
    </row>
    <row r="40" spans="1:4" ht="10.9" customHeight="1" x14ac:dyDescent="0.35">
      <c r="B40" s="10" t="s">
        <v>38</v>
      </c>
      <c r="C40" s="11">
        <v>275375.32</v>
      </c>
      <c r="D40" s="11">
        <v>453897.4</v>
      </c>
    </row>
    <row r="41" spans="1:4" ht="10.9" customHeight="1" x14ac:dyDescent="0.35">
      <c r="B41" s="10" t="s">
        <v>39</v>
      </c>
      <c r="C41" s="11">
        <v>30555.5</v>
      </c>
      <c r="D41" s="11">
        <v>63888.86</v>
      </c>
    </row>
    <row r="42" spans="1:4" ht="10.9" customHeight="1" x14ac:dyDescent="0.35">
      <c r="B42" s="10" t="s">
        <v>40</v>
      </c>
      <c r="C42" s="11">
        <v>7.0000000000000007E-2</v>
      </c>
      <c r="D42" s="11">
        <v>113718.63</v>
      </c>
    </row>
    <row r="43" spans="1:4" ht="10.9" customHeight="1" x14ac:dyDescent="0.35">
      <c r="B43" s="10" t="s">
        <v>41</v>
      </c>
      <c r="C43" s="11">
        <v>481249.96</v>
      </c>
      <c r="D43" s="11">
        <v>0</v>
      </c>
    </row>
    <row r="44" spans="1:4" ht="10.9" customHeight="1" x14ac:dyDescent="0.35">
      <c r="B44" s="10" t="s">
        <v>42</v>
      </c>
      <c r="C44" s="11">
        <v>78333.33</v>
      </c>
      <c r="D44" s="11">
        <v>0</v>
      </c>
    </row>
    <row r="45" spans="1:4" ht="10.9" customHeight="1" x14ac:dyDescent="0.35">
      <c r="B45" s="10" t="s">
        <v>43</v>
      </c>
      <c r="C45" s="11">
        <v>140125.03</v>
      </c>
      <c r="D45" s="11">
        <v>0</v>
      </c>
    </row>
    <row r="46" spans="1:4" ht="10.9" customHeight="1" x14ac:dyDescent="0.35">
      <c r="B46" s="10" t="s">
        <v>44</v>
      </c>
      <c r="C46" s="11">
        <v>1192000</v>
      </c>
      <c r="D46" s="11">
        <v>1192000</v>
      </c>
    </row>
    <row r="47" spans="1:4" ht="10.9" customHeight="1" x14ac:dyDescent="0.35">
      <c r="B47" s="10" t="s">
        <v>45</v>
      </c>
      <c r="C47" s="11">
        <v>0</v>
      </c>
      <c r="D47" s="11">
        <v>139508.66</v>
      </c>
    </row>
    <row r="48" spans="1:4" ht="10.9" customHeight="1" x14ac:dyDescent="0.35">
      <c r="B48" s="12" t="s">
        <v>46</v>
      </c>
      <c r="C48" s="13">
        <f>SUM(C37:C47)</f>
        <v>3836935.3600000003</v>
      </c>
      <c r="D48" s="13">
        <f>SUM(D37:D47)</f>
        <v>3890338.5</v>
      </c>
    </row>
    <row r="49" spans="1:4" ht="10.9" customHeight="1" x14ac:dyDescent="0.35">
      <c r="A49" s="12" t="s">
        <v>47</v>
      </c>
      <c r="C49" s="13">
        <f>(0 + (C35 + C48))</f>
        <v>3846123.14</v>
      </c>
      <c r="D49" s="13">
        <f>(0 + (D35 + D48))</f>
        <v>3891683.77</v>
      </c>
    </row>
    <row r="50" spans="1:4" ht="13.4" customHeight="1" x14ac:dyDescent="0.35"/>
    <row r="51" spans="1:4" ht="10.9" customHeight="1" x14ac:dyDescent="0.35">
      <c r="B51" s="15" t="s">
        <v>48</v>
      </c>
      <c r="C51" s="16">
        <f>(C28 - C49)</f>
        <v>1244340.9400000009</v>
      </c>
      <c r="D51" s="16">
        <f>(D28 - D49)</f>
        <v>1407056.0100000002</v>
      </c>
    </row>
    <row r="52" spans="1:4" ht="13.4" customHeight="1" x14ac:dyDescent="0.35"/>
    <row r="53" spans="1:4" s="8" customFormat="1" ht="12.25" customHeight="1" x14ac:dyDescent="0.25">
      <c r="A53" s="5" t="s">
        <v>49</v>
      </c>
      <c r="B53" s="5"/>
      <c r="C53" s="5"/>
      <c r="D53" s="5"/>
    </row>
    <row r="54" spans="1:4" ht="10.9" customHeight="1" x14ac:dyDescent="0.35">
      <c r="B54" s="17" t="s">
        <v>50</v>
      </c>
      <c r="C54" s="18">
        <v>1699243.17</v>
      </c>
      <c r="D54" s="18">
        <v>2206096.96</v>
      </c>
    </row>
    <row r="55" spans="1:4" ht="10.9" customHeight="1" x14ac:dyDescent="0.35">
      <c r="B55" s="10" t="s">
        <v>51</v>
      </c>
      <c r="C55" s="11">
        <v>-441145.32</v>
      </c>
      <c r="D55" s="11">
        <v>-292187.15999999997</v>
      </c>
    </row>
    <row r="56" spans="1:4" ht="10.9" customHeight="1" x14ac:dyDescent="0.35">
      <c r="B56" s="10" t="s">
        <v>52</v>
      </c>
      <c r="C56" s="11">
        <v>-13756.91</v>
      </c>
      <c r="D56" s="11">
        <v>-506853.79</v>
      </c>
    </row>
    <row r="57" spans="1:4" ht="10.9" customHeight="1" x14ac:dyDescent="0.35">
      <c r="A57" s="12" t="s">
        <v>53</v>
      </c>
      <c r="C57" s="13">
        <f>SUM(C54:C56)</f>
        <v>1244340.94</v>
      </c>
      <c r="D57" s="13">
        <f>SUM(D54:D56)</f>
        <v>1407056.01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XERO Balance Sheet 2024(TCR)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Komuroji</dc:creator>
  <cp:lastModifiedBy>Ashwini Komuroji</cp:lastModifiedBy>
  <dcterms:created xsi:type="dcterms:W3CDTF">2025-05-07T04:02:38Z</dcterms:created>
  <dcterms:modified xsi:type="dcterms:W3CDTF">2025-05-07T04:03:07Z</dcterms:modified>
</cp:coreProperties>
</file>