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in\Downloads\"/>
    </mc:Choice>
  </mc:AlternateContent>
  <xr:revisionPtr revIDLastSave="0" documentId="8_{048CAF34-466F-4685-9904-04B2CE2BF29E}" xr6:coauthVersionLast="47" xr6:coauthVersionMax="47" xr10:uidLastSave="{00000000-0000-0000-0000-000000000000}"/>
  <bookViews>
    <workbookView xWindow="-108" yWindow="-108" windowWidth="23256" windowHeight="13176" xr2:uid="{55278EE6-0505-4089-8967-8E81A109562D}"/>
  </bookViews>
  <sheets>
    <sheet name="GL 2023-24" sheetId="1" r:id="rId1"/>
  </sheets>
  <externalReferences>
    <externalReference r:id="rId2"/>
  </externalReferences>
  <definedNames>
    <definedName name="_xlnm._FilterDatabase" localSheetId="0" hidden="1">'GL 2023-24'!$A$5:$K$1765</definedName>
    <definedName name="balance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F44" i="1"/>
  <c r="G44" i="1"/>
  <c r="I44" i="1"/>
  <c r="H49" i="1"/>
  <c r="H50" i="1" s="1"/>
  <c r="H51" i="1" s="1"/>
  <c r="H52" i="1"/>
  <c r="H53" i="1" s="1"/>
  <c r="H54" i="1" s="1"/>
  <c r="H55" i="1" s="1"/>
  <c r="H56" i="1" s="1"/>
  <c r="H57" i="1" s="1"/>
  <c r="M53" i="1"/>
  <c r="I57" i="1"/>
  <c r="H58" i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M63" i="1"/>
  <c r="G79" i="1" s="1"/>
  <c r="M66" i="1"/>
  <c r="G76" i="1"/>
  <c r="F77" i="1"/>
  <c r="F78" i="1"/>
  <c r="F81" i="1"/>
  <c r="G81" i="1"/>
  <c r="G82" i="1" s="1"/>
  <c r="G83" i="1" s="1"/>
  <c r="I81" i="1"/>
  <c r="H86" i="1"/>
  <c r="H87" i="1" s="1"/>
  <c r="H88" i="1" s="1"/>
  <c r="H89" i="1" s="1"/>
  <c r="H90" i="1" s="1"/>
  <c r="H91" i="1" s="1"/>
  <c r="M89" i="1"/>
  <c r="I91" i="1"/>
  <c r="M91" i="1"/>
  <c r="F93" i="1"/>
  <c r="F95" i="1"/>
  <c r="G95" i="1"/>
  <c r="G96" i="1" s="1"/>
  <c r="G97" i="1" s="1"/>
  <c r="I95" i="1"/>
  <c r="H100" i="1"/>
  <c r="H101" i="1" s="1"/>
  <c r="F102" i="1"/>
  <c r="G102" i="1"/>
  <c r="I102" i="1"/>
  <c r="G103" i="1"/>
  <c r="G104" i="1" s="1"/>
  <c r="H107" i="1"/>
  <c r="H108" i="1"/>
  <c r="H109" i="1" s="1"/>
  <c r="H110" i="1" s="1"/>
  <c r="H113" i="1" s="1"/>
  <c r="F111" i="1"/>
  <c r="G111" i="1"/>
  <c r="I111" i="1"/>
  <c r="H116" i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F153" i="1"/>
  <c r="G153" i="1"/>
  <c r="I153" i="1"/>
  <c r="H158" i="1"/>
  <c r="H159" i="1"/>
  <c r="F160" i="1"/>
  <c r="G160" i="1"/>
  <c r="I160" i="1"/>
  <c r="H165" i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F241" i="1"/>
  <c r="G241" i="1"/>
  <c r="I241" i="1"/>
  <c r="H246" i="1"/>
  <c r="H247" i="1"/>
  <c r="F248" i="1"/>
  <c r="G248" i="1"/>
  <c r="I248" i="1"/>
  <c r="H253" i="1"/>
  <c r="H254" i="1" s="1"/>
  <c r="H255" i="1" s="1"/>
  <c r="H256" i="1" s="1"/>
  <c r="F257" i="1"/>
  <c r="G257" i="1"/>
  <c r="G258" i="1" s="1"/>
  <c r="I257" i="1"/>
  <c r="H262" i="1"/>
  <c r="H263" i="1" s="1"/>
  <c r="H264" i="1" s="1"/>
  <c r="H265" i="1" s="1"/>
  <c r="H266" i="1" s="1"/>
  <c r="H267" i="1" s="1"/>
  <c r="H268" i="1" s="1"/>
  <c r="H269" i="1" s="1"/>
  <c r="H270" i="1" s="1"/>
  <c r="H271" i="1" s="1"/>
  <c r="H272" i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F287" i="1"/>
  <c r="G287" i="1"/>
  <c r="I287" i="1"/>
  <c r="H292" i="1"/>
  <c r="H293" i="1" s="1"/>
  <c r="H296" i="1" s="1"/>
  <c r="F294" i="1"/>
  <c r="G294" i="1"/>
  <c r="I294" i="1"/>
  <c r="H299" i="1"/>
  <c r="H300" i="1" s="1"/>
  <c r="F301" i="1"/>
  <c r="G301" i="1"/>
  <c r="I301" i="1"/>
  <c r="H306" i="1"/>
  <c r="H307" i="1"/>
  <c r="F308" i="1"/>
  <c r="G308" i="1"/>
  <c r="H308" i="1"/>
  <c r="I308" i="1"/>
  <c r="H310" i="1"/>
  <c r="H313" i="1"/>
  <c r="H314" i="1" s="1"/>
  <c r="H315" i="1" s="1"/>
  <c r="F315" i="1"/>
  <c r="G315" i="1"/>
  <c r="I315" i="1"/>
  <c r="I1765" i="1" s="1"/>
  <c r="H317" i="1"/>
  <c r="H320" i="1"/>
  <c r="H321" i="1" s="1"/>
  <c r="H322" i="1" s="1"/>
  <c r="H323" i="1"/>
  <c r="H324" i="1" s="1"/>
  <c r="H325" i="1" s="1"/>
  <c r="F326" i="1"/>
  <c r="G326" i="1"/>
  <c r="I326" i="1"/>
  <c r="H331" i="1"/>
  <c r="H332" i="1" s="1"/>
  <c r="H333" i="1" s="1"/>
  <c r="H334" i="1"/>
  <c r="H335" i="1" s="1"/>
  <c r="H336" i="1"/>
  <c r="H337" i="1" s="1"/>
  <c r="H338" i="1" s="1"/>
  <c r="F339" i="1"/>
  <c r="G339" i="1"/>
  <c r="I339" i="1"/>
  <c r="H344" i="1"/>
  <c r="H345" i="1" s="1"/>
  <c r="H346" i="1" s="1"/>
  <c r="H347" i="1"/>
  <c r="H348" i="1" s="1"/>
  <c r="H350" i="1" s="1"/>
  <c r="F348" i="1"/>
  <c r="G348" i="1"/>
  <c r="I348" i="1"/>
  <c r="F349" i="1"/>
  <c r="F350" i="1" s="1"/>
  <c r="H353" i="1"/>
  <c r="H354" i="1" s="1"/>
  <c r="H355" i="1" s="1"/>
  <c r="H356" i="1"/>
  <c r="H357" i="1"/>
  <c r="H358" i="1" s="1"/>
  <c r="H359" i="1" s="1"/>
  <c r="H360" i="1" s="1"/>
  <c r="H361" i="1"/>
  <c r="H362" i="1" s="1"/>
  <c r="F363" i="1"/>
  <c r="G363" i="1"/>
  <c r="I363" i="1"/>
  <c r="H368" i="1"/>
  <c r="H369" i="1"/>
  <c r="H370" i="1" s="1"/>
  <c r="H371" i="1" s="1"/>
  <c r="H373" i="1" s="1"/>
  <c r="F371" i="1"/>
  <c r="G371" i="1"/>
  <c r="I371" i="1"/>
  <c r="F372" i="1"/>
  <c r="F373" i="1" s="1"/>
  <c r="H376" i="1"/>
  <c r="H377" i="1"/>
  <c r="H378" i="1"/>
  <c r="H379" i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/>
  <c r="F396" i="1"/>
  <c r="G396" i="1"/>
  <c r="I396" i="1"/>
  <c r="H401" i="1"/>
  <c r="H402" i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F415" i="1"/>
  <c r="G415" i="1"/>
  <c r="I415" i="1"/>
  <c r="H420" i="1"/>
  <c r="H421" i="1" s="1"/>
  <c r="F422" i="1"/>
  <c r="G422" i="1"/>
  <c r="I422" i="1"/>
  <c r="H427" i="1"/>
  <c r="H428" i="1"/>
  <c r="F429" i="1"/>
  <c r="G429" i="1"/>
  <c r="I429" i="1"/>
  <c r="H434" i="1"/>
  <c r="H435" i="1" s="1"/>
  <c r="H436" i="1" s="1"/>
  <c r="H437" i="1" s="1"/>
  <c r="H438" i="1" s="1"/>
  <c r="F439" i="1"/>
  <c r="G439" i="1"/>
  <c r="I439" i="1"/>
  <c r="H444" i="1"/>
  <c r="H445" i="1" s="1"/>
  <c r="H446" i="1" s="1"/>
  <c r="H447" i="1" s="1"/>
  <c r="H448" i="1" s="1"/>
  <c r="H449" i="1" s="1"/>
  <c r="H450" i="1" s="1"/>
  <c r="H451" i="1"/>
  <c r="H452" i="1"/>
  <c r="H453" i="1" s="1"/>
  <c r="H454" i="1" s="1"/>
  <c r="H455" i="1" s="1"/>
  <c r="H456" i="1" s="1"/>
  <c r="H457" i="1" s="1"/>
  <c r="H458" i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F502" i="1"/>
  <c r="G502" i="1"/>
  <c r="I502" i="1"/>
  <c r="H507" i="1"/>
  <c r="H508" i="1"/>
  <c r="H511" i="1" s="1"/>
  <c r="F509" i="1"/>
  <c r="G509" i="1"/>
  <c r="H509" i="1"/>
  <c r="I509" i="1"/>
  <c r="H514" i="1"/>
  <c r="H515" i="1"/>
  <c r="F516" i="1"/>
  <c r="G516" i="1"/>
  <c r="I516" i="1"/>
  <c r="H521" i="1"/>
  <c r="H522" i="1"/>
  <c r="H523" i="1"/>
  <c r="H524" i="1" s="1"/>
  <c r="H525" i="1"/>
  <c r="H526" i="1" s="1"/>
  <c r="H527" i="1" s="1"/>
  <c r="H528" i="1" s="1"/>
  <c r="H529" i="1" s="1"/>
  <c r="H530" i="1" s="1"/>
  <c r="H531" i="1" s="1"/>
  <c r="H532" i="1" s="1"/>
  <c r="H533" i="1" s="1"/>
  <c r="H534" i="1" s="1"/>
  <c r="H535" i="1"/>
  <c r="H536" i="1" s="1"/>
  <c r="H537" i="1" s="1"/>
  <c r="H538" i="1" s="1"/>
  <c r="H539" i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F1114" i="1"/>
  <c r="G1114" i="1"/>
  <c r="I1114" i="1"/>
  <c r="H1119" i="1"/>
  <c r="H1120" i="1" s="1"/>
  <c r="H1121" i="1" s="1"/>
  <c r="F1121" i="1"/>
  <c r="G1121" i="1"/>
  <c r="I1121" i="1"/>
  <c r="H1126" i="1"/>
  <c r="H1127" i="1" s="1"/>
  <c r="F1128" i="1"/>
  <c r="G1128" i="1"/>
  <c r="I1128" i="1"/>
  <c r="H1133" i="1"/>
  <c r="H1134" i="1"/>
  <c r="H1135" i="1"/>
  <c r="F1136" i="1"/>
  <c r="G1136" i="1"/>
  <c r="I1136" i="1"/>
  <c r="H1141" i="1"/>
  <c r="H1142" i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F1194" i="1"/>
  <c r="G1194" i="1"/>
  <c r="I1194" i="1"/>
  <c r="H1199" i="1"/>
  <c r="H1200" i="1" s="1"/>
  <c r="H1201" i="1" s="1"/>
  <c r="F1201" i="1"/>
  <c r="G1201" i="1"/>
  <c r="I1201" i="1"/>
  <c r="H1206" i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F1219" i="1"/>
  <c r="G1219" i="1"/>
  <c r="I1219" i="1"/>
  <c r="H1224" i="1"/>
  <c r="H1225" i="1" s="1"/>
  <c r="H1226" i="1" s="1"/>
  <c r="F1226" i="1"/>
  <c r="G1226" i="1"/>
  <c r="I1226" i="1"/>
  <c r="H1231" i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F1244" i="1"/>
  <c r="G1244" i="1"/>
  <c r="I1244" i="1"/>
  <c r="H1249" i="1"/>
  <c r="H1250" i="1"/>
  <c r="H1251" i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F1752" i="1"/>
  <c r="F1765" i="1" s="1"/>
  <c r="H1765" i="1" s="1"/>
  <c r="G1752" i="1"/>
  <c r="I1752" i="1"/>
  <c r="F1753" i="1"/>
  <c r="H1757" i="1"/>
  <c r="H1758" i="1"/>
  <c r="H1759" i="1"/>
  <c r="H1760" i="1" s="1"/>
  <c r="H1763" i="1" s="1"/>
  <c r="F1761" i="1"/>
  <c r="G1761" i="1"/>
  <c r="G1765" i="1" s="1"/>
  <c r="I1761" i="1"/>
  <c r="H1754" i="1" l="1"/>
  <c r="H1752" i="1"/>
  <c r="H502" i="1"/>
  <c r="H504" i="1"/>
  <c r="H1246" i="1"/>
  <c r="H1244" i="1"/>
  <c r="H1219" i="1"/>
  <c r="H1221" i="1"/>
  <c r="H241" i="1"/>
  <c r="H243" i="1"/>
  <c r="H1114" i="1"/>
  <c r="H1116" i="1"/>
  <c r="H153" i="1"/>
  <c r="H155" i="1"/>
  <c r="H1128" i="1"/>
  <c r="H1130" i="1"/>
  <c r="H81" i="1"/>
  <c r="H83" i="1"/>
  <c r="H76" i="1"/>
  <c r="H77" i="1" s="1"/>
  <c r="H78" i="1" s="1"/>
  <c r="H79" i="1" s="1"/>
  <c r="H44" i="1"/>
  <c r="H46" i="1"/>
  <c r="H1194" i="1"/>
  <c r="H1196" i="1"/>
  <c r="H287" i="1"/>
  <c r="H289" i="1"/>
  <c r="H1761" i="1"/>
  <c r="H439" i="1"/>
  <c r="H441" i="1"/>
  <c r="H365" i="1"/>
  <c r="H363" i="1"/>
  <c r="H95" i="1"/>
  <c r="H97" i="1"/>
  <c r="H92" i="1"/>
  <c r="H93" i="1" s="1"/>
  <c r="H422" i="1"/>
  <c r="H424" i="1"/>
  <c r="H1228" i="1"/>
  <c r="H1203" i="1"/>
  <c r="H1136" i="1"/>
  <c r="H1138" i="1"/>
  <c r="H1123" i="1"/>
  <c r="H396" i="1"/>
  <c r="H398" i="1"/>
  <c r="H257" i="1"/>
  <c r="H259" i="1"/>
  <c r="H415" i="1"/>
  <c r="H417" i="1"/>
  <c r="H339" i="1"/>
  <c r="H341" i="1"/>
  <c r="H160" i="1"/>
  <c r="H162" i="1"/>
  <c r="H431" i="1"/>
  <c r="H429" i="1"/>
  <c r="H303" i="1"/>
  <c r="H301" i="1"/>
  <c r="H248" i="1"/>
  <c r="H250" i="1"/>
  <c r="H516" i="1"/>
  <c r="H518" i="1"/>
  <c r="H328" i="1"/>
  <c r="H326" i="1"/>
  <c r="H294" i="1"/>
  <c r="H111" i="1"/>
  <c r="H104" i="1"/>
  <c r="H102" i="1"/>
</calcChain>
</file>

<file path=xl/sharedStrings.xml><?xml version="1.0" encoding="utf-8"?>
<sst xmlns="http://schemas.openxmlformats.org/spreadsheetml/2006/main" count="4972" uniqueCount="393">
  <si>
    <t>Total</t>
  </si>
  <si>
    <t>Closing Balance</t>
  </si>
  <si>
    <t>Net movement</t>
  </si>
  <si>
    <t>Total 824 - Sundry Creditors</t>
  </si>
  <si>
    <t>No GST</t>
  </si>
  <si>
    <t>#2836</t>
  </si>
  <si>
    <t>To record Accounts payables 2024 - Inv No#I005592 &amp; Inv No#I005639 ($1,725 + $862.50)</t>
  </si>
  <si>
    <t>Manual Journal</t>
  </si>
  <si>
    <t>Current Liability</t>
  </si>
  <si>
    <t>To record Accounts payables 2024 - Inv No #8250</t>
  </si>
  <si>
    <t>#2114</t>
  </si>
  <si>
    <t>Reversal: To record Subscriptions payable - INV #6739</t>
  </si>
  <si>
    <t>Opening Balance</t>
  </si>
  <si>
    <t>824 - Sundry Creditors</t>
  </si>
  <si>
    <t>Total 820 - GST</t>
  </si>
  <si>
    <t>#2856</t>
  </si>
  <si>
    <t>To record 50% Entertainment- Non deductible</t>
  </si>
  <si>
    <t>#2828</t>
  </si>
  <si>
    <t>To record Cash on hand</t>
  </si>
  <si>
    <t>#2825</t>
  </si>
  <si>
    <t>To record home office expenses as per V2</t>
  </si>
  <si>
    <t>#2790</t>
  </si>
  <si>
    <t>To record private portions per V4 workings - 75% Private Portion</t>
  </si>
  <si>
    <t>44555700 03/01</t>
  </si>
  <si>
    <t>Receive Money</t>
  </si>
  <si>
    <t>Gav GForce</t>
  </si>
  <si>
    <t>44555700 20/11</t>
  </si>
  <si>
    <t>Night &amp; Day</t>
  </si>
  <si>
    <t>Spend Money</t>
  </si>
  <si>
    <t>Tom Ballik NZ GForce</t>
  </si>
  <si>
    <t>Mike Holand Gfore</t>
  </si>
  <si>
    <t>Pete H</t>
  </si>
  <si>
    <t>Ben Kellett Para NZ</t>
  </si>
  <si>
    <t>Vodafone</t>
  </si>
  <si>
    <t>GOCARDLESS</t>
  </si>
  <si>
    <t>Harvey Norman</t>
  </si>
  <si>
    <t>44555700 01/01</t>
  </si>
  <si>
    <t>Todd</t>
  </si>
  <si>
    <t>French Leo Skytreck</t>
  </si>
  <si>
    <t>Dominic Eller Gforce</t>
  </si>
  <si>
    <t>44555700 07/10</t>
  </si>
  <si>
    <t>SKYSIGHT</t>
  </si>
  <si>
    <t>Thomas Flight Park</t>
  </si>
  <si>
    <t>Clem GForce</t>
  </si>
  <si>
    <t>coccin</t>
  </si>
  <si>
    <t>Bespoke Kitchen</t>
  </si>
  <si>
    <t>BC G-Force Para</t>
  </si>
  <si>
    <t>44555700 26/09</t>
  </si>
  <si>
    <t>44555700 02/01</t>
  </si>
  <si>
    <t>Georges</t>
  </si>
  <si>
    <t>Ben French Infinity</t>
  </si>
  <si>
    <t>Brendan</t>
  </si>
  <si>
    <t>MCCLEAN &amp; CO</t>
  </si>
  <si>
    <t>GForce</t>
  </si>
  <si>
    <t>cima</t>
  </si>
  <si>
    <t>lifes a Grind</t>
  </si>
  <si>
    <t>Eddy</t>
  </si>
  <si>
    <t>Cima GForce</t>
  </si>
  <si>
    <t>Janik Para NZ</t>
  </si>
  <si>
    <t>George G - Force</t>
  </si>
  <si>
    <t>Tom Ballik NZ Coro T</t>
  </si>
  <si>
    <t>Clem</t>
  </si>
  <si>
    <t>Spotify</t>
  </si>
  <si>
    <t>#2821</t>
  </si>
  <si>
    <t>To record Passenger Harness as per query reply #2 in A3</t>
  </si>
  <si>
    <t>Habebes</t>
  </si>
  <si>
    <t>Blake</t>
  </si>
  <si>
    <t>Nick</t>
  </si>
  <si>
    <t>Mitre 10</t>
  </si>
  <si>
    <t>Dom</t>
  </si>
  <si>
    <t>Gav</t>
  </si>
  <si>
    <t>Eddie Eddie</t>
  </si>
  <si>
    <t>Blake NZ</t>
  </si>
  <si>
    <t>Thomas</t>
  </si>
  <si>
    <t>Brooke GForce</t>
  </si>
  <si>
    <t>44555700 13/01</t>
  </si>
  <si>
    <t>FRENCH B T</t>
  </si>
  <si>
    <t>Red Rock</t>
  </si>
  <si>
    <t>Cross Country</t>
  </si>
  <si>
    <t>Marika Gforce</t>
  </si>
  <si>
    <t>Outside sports</t>
  </si>
  <si>
    <t>Inland Revenue Gst - GST</t>
  </si>
  <si>
    <t>Noel Leeming</t>
  </si>
  <si>
    <t>Lululemon</t>
  </si>
  <si>
    <t>Skyline</t>
  </si>
  <si>
    <t>kosovich</t>
  </si>
  <si>
    <t>Mighty Ape</t>
  </si>
  <si>
    <t>NZHG</t>
  </si>
  <si>
    <t>Torpedo 7</t>
  </si>
  <si>
    <t>Cargo Brewery</t>
  </si>
  <si>
    <t>VTNZ QUEENSTOWN</t>
  </si>
  <si>
    <t>44555700 08/10</t>
  </si>
  <si>
    <t>RAKAU</t>
  </si>
  <si>
    <t>#2857</t>
  </si>
  <si>
    <t>To charge GST on Skyline Mark Transactions - 4835610451657315 DF - SKYLINE MARK ($60.76*3/23)</t>
  </si>
  <si>
    <t>+64275285490</t>
  </si>
  <si>
    <t>+64275843843</t>
  </si>
  <si>
    <t>44555700 25/09</t>
  </si>
  <si>
    <t>Bunnings</t>
  </si>
  <si>
    <t>+64225300122</t>
  </si>
  <si>
    <t>PEAKSAFETY.C</t>
  </si>
  <si>
    <t>4835610451657315 DF</t>
  </si>
  <si>
    <t>VTNZ QUEENST</t>
  </si>
  <si>
    <t>MACPAC</t>
  </si>
  <si>
    <t>photos 30 au</t>
  </si>
  <si>
    <t>PAYPAL *CROS</t>
  </si>
  <si>
    <t>4835610451657315 IF</t>
  </si>
  <si>
    <t>3.24</t>
  </si>
  <si>
    <t>+64212298222</t>
  </si>
  <si>
    <t>.81</t>
  </si>
  <si>
    <t>PAYPAL *BLIC. High wind harness</t>
  </si>
  <si>
    <t>PAYPAL *DHL</t>
  </si>
  <si>
    <t>BP</t>
  </si>
  <si>
    <t>PAYPAL *KYLE. High wind kite</t>
  </si>
  <si>
    <t>Inland Revenue Gst - 130-014-879</t>
  </si>
  <si>
    <t>Neverland Aviation</t>
  </si>
  <si>
    <t>Reversal: To record Subscriptions payable</t>
  </si>
  <si>
    <t>820 - GST</t>
  </si>
  <si>
    <t>Total 747 - Less Accumulated Depreciation on Office Equipment</t>
  </si>
  <si>
    <t>Depreciation of FA-0009 on 31 Mar 2024.</t>
  </si>
  <si>
    <t>Fixed Asset</t>
  </si>
  <si>
    <t>Depreciation of FA-0009 on 29 Feb 2024.</t>
  </si>
  <si>
    <t>Depreciation of FA-0009 on 31 Jan 2024.</t>
  </si>
  <si>
    <t>Depreciation of FA-0009 on 31 Dec 2023.</t>
  </si>
  <si>
    <t>Depreciation of FA-0009 on 30 Nov 2023.</t>
  </si>
  <si>
    <t>Depreciation of FA-0009 on 31 Oct 2023.</t>
  </si>
  <si>
    <t>Depreciation of FA-0009 on 30 Sep 2023.</t>
  </si>
  <si>
    <t>Depreciation of FA-0009 on 31 Aug 2023.</t>
  </si>
  <si>
    <t>Depreciation of FA-0009 on 31 Jul 2023.</t>
  </si>
  <si>
    <t>Depreciation of FA-0009 on 30 Jun 2023.</t>
  </si>
  <si>
    <t>Depreciation of FA-0009 on 31 May 2023.</t>
  </si>
  <si>
    <t>Depreciation of FA-0009 on 30 Apr 2023.</t>
  </si>
  <si>
    <t>747 - Less Accumulated Depreciation on Office Equipment</t>
  </si>
  <si>
    <t>Total 746 - Office Equipment</t>
  </si>
  <si>
    <t>No transactions within this period</t>
  </si>
  <si>
    <t>746 - Office Equipment</t>
  </si>
  <si>
    <t>Total 745 - Less Accumulated Depreciation on Transportation</t>
  </si>
  <si>
    <t>Depreciation of FA-0014 on 31 Mar 2024.</t>
  </si>
  <si>
    <t>Depreciation of FA-0014 on 29 Feb 2024.</t>
  </si>
  <si>
    <t>Depreciation of FA-0014 on 31 Jan 2024.</t>
  </si>
  <si>
    <t>Depreciation of FA-0014 on 31 Dec 2023.</t>
  </si>
  <si>
    <t>Depreciation of FA-0014 on 30 Nov 2023.</t>
  </si>
  <si>
    <t>Depreciation of FA-0014 on 31 Oct 2023.</t>
  </si>
  <si>
    <t>Depreciation of FA-0014 on 30 Sep 2023.</t>
  </si>
  <si>
    <t>Depreciation of FA-0014 on 31 Aug 2023.</t>
  </si>
  <si>
    <t>Depreciation of FA-0014 on 31 Jul 2023.</t>
  </si>
  <si>
    <t>Depreciation of FA-0014 on 30 Jun 2023.</t>
  </si>
  <si>
    <t>Depreciation of FA-0014 on 31 May 2023.</t>
  </si>
  <si>
    <t>Depreciation of FA-0014 on 30 Apr 2023.</t>
  </si>
  <si>
    <t>745 - Less Accumulated Depreciation on Transportation</t>
  </si>
  <si>
    <t>Total 744 - Transportation</t>
  </si>
  <si>
    <t>744 - Transportation</t>
  </si>
  <si>
    <t>Total 743 - Less Accumulated Depreciation on Plant &amp; Equipment</t>
  </si>
  <si>
    <t>Depreciation of FA-0018 on 31 Mar 2024.</t>
  </si>
  <si>
    <t>Depreciation of FA-0015 on 31 Mar 2024.</t>
  </si>
  <si>
    <t>Depreciation of FA-0013 on 31 Mar 2024.</t>
  </si>
  <si>
    <t>Depreciation of FA-0005 on 31 Mar 2024.</t>
  </si>
  <si>
    <t>Depreciation of FA-0003 on 31 Mar 2024.</t>
  </si>
  <si>
    <t>Depreciation of FA-0018 on 29 Feb 2024.</t>
  </si>
  <si>
    <t>Depreciation of FA-0015 on 29 Feb 2024.</t>
  </si>
  <si>
    <t>Depreciation of FA-0013 on 29 Feb 2024.</t>
  </si>
  <si>
    <t>Depreciation of FA-0005 on 29 Feb 2024.</t>
  </si>
  <si>
    <t>Depreciation of FA-0003 on 29 Feb 2024.</t>
  </si>
  <si>
    <t>Depreciation of FA-0018 on 31 Jan 2024.</t>
  </si>
  <si>
    <t>Depreciation of FA-0015 on 31 Jan 2024.</t>
  </si>
  <si>
    <t>Depreciation of FA-0013 on 31 Jan 2024.</t>
  </si>
  <si>
    <t>Depreciation of FA-0005 on 31 Jan 2024.</t>
  </si>
  <si>
    <t>Depreciation of FA-0003 on 31 Jan 2024.</t>
  </si>
  <si>
    <t>Disposal of asset FA-0004 on 22 Jan 2024</t>
  </si>
  <si>
    <t>Depreciation of FA-0015 on 31 Dec 2023.</t>
  </si>
  <si>
    <t>Depreciation of FA-0013 on 31 Dec 2023.</t>
  </si>
  <si>
    <t>Depreciation of FA-0005 on 31 Dec 2023.</t>
  </si>
  <si>
    <t>Depreciation of FA-0003 on 31 Dec 2023.</t>
  </si>
  <si>
    <t>Depreciation of FA-0015 on 30 Nov 2023.</t>
  </si>
  <si>
    <t>Depreciation of FA-0013 on 30 Nov 2023.</t>
  </si>
  <si>
    <t>Depreciation of FA-0005 on 30 Nov 2023.</t>
  </si>
  <si>
    <t>Depreciation of FA-0003 on 30 Nov 2023.</t>
  </si>
  <si>
    <t>Depreciation of FA-0015 on 31 Oct 2023.</t>
  </si>
  <si>
    <t>Depreciation of FA-0013 on 31 Oct 2023.</t>
  </si>
  <si>
    <t>Depreciation of FA-0005 on 31 Oct 2023.</t>
  </si>
  <si>
    <t>Depreciation of FA-0003 on 31 Oct 2023.</t>
  </si>
  <si>
    <t>Depreciation of FA-0015 on 30 Sep 2023.</t>
  </si>
  <si>
    <t>Depreciation of FA-0013 on 30 Sep 2023.</t>
  </si>
  <si>
    <t>Depreciation of FA-0005 on 30 Sep 2023.</t>
  </si>
  <si>
    <t>Depreciation of FA-0003 on 30 Sep 2023.</t>
  </si>
  <si>
    <t>Depreciation of FA-0015 on 31 Aug 2023.</t>
  </si>
  <si>
    <t>Depreciation of FA-0013 on 31 Aug 2023.</t>
  </si>
  <si>
    <t>Depreciation of FA-0005 on 31 Aug 2023.</t>
  </si>
  <si>
    <t>Depreciation of FA-0003 on 31 Aug 2023.</t>
  </si>
  <si>
    <t>Depreciation of FA-0015 on 31 Jul 2023.</t>
  </si>
  <si>
    <t>Depreciation of FA-0013 on 31 Jul 2023.</t>
  </si>
  <si>
    <t>Depreciation of FA-0005 on 31 Jul 2023.</t>
  </si>
  <si>
    <t>Depreciation of FA-0003 on 31 Jul 2023.</t>
  </si>
  <si>
    <t>Depreciation of FA-0015 on 30 Jun 2023.</t>
  </si>
  <si>
    <t>Depreciation of FA-0013 on 30 Jun 2023.</t>
  </si>
  <si>
    <t>Depreciation of FA-0005 on 30 Jun 2023.</t>
  </si>
  <si>
    <t>Depreciation of FA-0003 on 30 Jun 2023.</t>
  </si>
  <si>
    <t>Depreciation of FA-0015 on 31 May 2023.</t>
  </si>
  <si>
    <t>Depreciation of FA-0013 on 31 May 2023.</t>
  </si>
  <si>
    <t>Depreciation of FA-0005 on 31 May 2023.</t>
  </si>
  <si>
    <t>Depreciation of FA-0003 on 31 May 2023.</t>
  </si>
  <si>
    <t>Depreciation of FA-0015 on 30 Apr 2023.</t>
  </si>
  <si>
    <t>Depreciation of FA-0013 on 30 Apr 2023.</t>
  </si>
  <si>
    <t>Depreciation of FA-0005 on 30 Apr 2023.</t>
  </si>
  <si>
    <t>Depreciation of FA-0003 on 30 Apr 2023.</t>
  </si>
  <si>
    <t>743 - Less Accumulated Depreciation on Plant &amp; Equipment</t>
  </si>
  <si>
    <t>Total 742 - Plant &amp; Equipment</t>
  </si>
  <si>
    <t>15% GST on Expenses</t>
  </si>
  <si>
    <t>To record Passenger Harness as per query reply #2 in A3 - Passenger Harness</t>
  </si>
  <si>
    <t>742 - Plant &amp; Equipment</t>
  </si>
  <si>
    <t>Total 677 - Sundry Debtors</t>
  </si>
  <si>
    <t>#2187</t>
  </si>
  <si>
    <t>Reversal: To record income receivables as per review point 4 in B2a sheet - G Force Paragli - Wages</t>
  </si>
  <si>
    <t>Current Asset</t>
  </si>
  <si>
    <t>677 - Sundry Debtors</t>
  </si>
  <si>
    <t>Total 662 - Petty Cash</t>
  </si>
  <si>
    <t>662 - Petty Cash</t>
  </si>
  <si>
    <t>Total 605 - ANZ Business Cheque Account</t>
  </si>
  <si>
    <t>ANZ</t>
  </si>
  <si>
    <t>Bank</t>
  </si>
  <si>
    <t>Cathal McLoughlin</t>
  </si>
  <si>
    <t>Electric Kiwi</t>
  </si>
  <si>
    <t>G Force Paragli</t>
  </si>
  <si>
    <t>Inland Revenue Gst</t>
  </si>
  <si>
    <t>Countdown</t>
  </si>
  <si>
    <t>Southern Plaster Supplies</t>
  </si>
  <si>
    <t>Queenstown M</t>
  </si>
  <si>
    <t>230914110258</t>
  </si>
  <si>
    <t>BUNNINGS 9531 QNSTOW</t>
  </si>
  <si>
    <t>SKYLINE MARK</t>
  </si>
  <si>
    <t>GENTS</t>
  </si>
  <si>
    <t>SKYLINE REST</t>
  </si>
  <si>
    <t>Waste Management</t>
  </si>
  <si>
    <t>Animal</t>
  </si>
  <si>
    <t>patel</t>
  </si>
  <si>
    <t>Fergbaker</t>
  </si>
  <si>
    <t>605 - ANZ Business Cheque Account</t>
  </si>
  <si>
    <t>Total 601 - 1 Ordinary Share</t>
  </si>
  <si>
    <t>Equity</t>
  </si>
  <si>
    <t>601 - 1 Ordinary Share</t>
  </si>
  <si>
    <t>Total 508 - Cathal McLoughlin - Shareholder Salary</t>
  </si>
  <si>
    <t>#2861</t>
  </si>
  <si>
    <t>To allocate net profit to shareholder as per last year</t>
  </si>
  <si>
    <t>Non-current Liability</t>
  </si>
  <si>
    <t>508 - Cathal McLoughlin - Shareholder Salary</t>
  </si>
  <si>
    <t>Total 504 - Cathal McLoughlin - Drawings</t>
  </si>
  <si>
    <t>#2838</t>
  </si>
  <si>
    <t>To offset cash deposit against drawings same as per last year</t>
  </si>
  <si>
    <t>Cathal McLoughlin - Drawings</t>
  </si>
  <si>
    <t>Cathal McLoughlin - Personal</t>
  </si>
  <si>
    <t xml:space="preserve">4835610451657315 DF - Petrol     </t>
  </si>
  <si>
    <t>Southern Plaster Supplies - Southern Plaster Supplies</t>
  </si>
  <si>
    <t>BUNNINGS 9531 QNSTOW - 483561045165 7315   C     230914110258</t>
  </si>
  <si>
    <t xml:space="preserve">GENTS - Haircut    </t>
  </si>
  <si>
    <t xml:space="preserve">4835610451657315 DF - SKYLINE REST              </t>
  </si>
  <si>
    <t>504 - Cathal McLoughlin - Drawings</t>
  </si>
  <si>
    <t>Total 502 - Cathal McLoughlin - Cash Deposits</t>
  </si>
  <si>
    <t>#2832</t>
  </si>
  <si>
    <t>To record Mileage same as per last year - 26 kms*40 days * 1.04c</t>
  </si>
  <si>
    <t>502 - Cathal McLoughlin - Cash Deposits</t>
  </si>
  <si>
    <t>Total 501 - Cathal McLoughlin - ACC Earners' Levy</t>
  </si>
  <si>
    <t>501 - Cathal McLoughlin - ACC Earners' Levy</t>
  </si>
  <si>
    <t>Total 481 - IRD Penalties</t>
  </si>
  <si>
    <t>Inland Revenue Gst - GST Late Payment Penalty</t>
  </si>
  <si>
    <t>Expense</t>
  </si>
  <si>
    <t>481 - IRD Penalties</t>
  </si>
  <si>
    <t>Total 460 - Telephone, Tolls &amp; Internet</t>
  </si>
  <si>
    <t xml:space="preserve">Vodafone - Vodafone Ptp              </t>
  </si>
  <si>
    <t>460 - Telephone, Tolls &amp; Internet</t>
  </si>
  <si>
    <t>Total 454 - Subscriptions</t>
  </si>
  <si>
    <t xml:space="preserve">GOCARDLESS - MCCLEANCO    VD45C4J                   </t>
  </si>
  <si>
    <t>SKYSIGHT - Weather monitoring application</t>
  </si>
  <si>
    <t xml:space="preserve">MCCLEAN &amp; CO - MCCLEANCO    VD45C4J                   </t>
  </si>
  <si>
    <t xml:space="preserve">Spotify - Podcast </t>
  </si>
  <si>
    <t xml:space="preserve">Cross Country - Magazine </t>
  </si>
  <si>
    <t xml:space="preserve">4835610451657315 IF - PAYPAL *CROS              </t>
  </si>
  <si>
    <t>454 - Subscriptions</t>
  </si>
  <si>
    <t>Total 449 - Training Expenses</t>
  </si>
  <si>
    <t>To record training expenses from sales</t>
  </si>
  <si>
    <t>Sales</t>
  </si>
  <si>
    <t>449 - Training Expenses</t>
  </si>
  <si>
    <t>Total 439 - Minor Assets</t>
  </si>
  <si>
    <t>Night &amp; Day - Watch</t>
  </si>
  <si>
    <t>Harvey Norman - Ipad holder</t>
  </si>
  <si>
    <t>GForce - Helmet</t>
  </si>
  <si>
    <t>GForce - Harness, Passanger
Supair VIPLight</t>
  </si>
  <si>
    <t>Mitre 10 - Go pro pole attachment</t>
  </si>
  <si>
    <t>Noel Leeming - Phone</t>
  </si>
  <si>
    <t xml:space="preserve">Mighty Ape - Monitor </t>
  </si>
  <si>
    <t xml:space="preserve">4835610451657315 IF - PAYPAL *KYLE              </t>
  </si>
  <si>
    <t>439 - Minor Assets</t>
  </si>
  <si>
    <t>Total 428 - Repairs &amp; Maintenance</t>
  </si>
  <si>
    <t>To recode expense reimbursements from Photo Sales</t>
  </si>
  <si>
    <t>Revenue</t>
  </si>
  <si>
    <t>428 - Repairs &amp; Maintenance</t>
  </si>
  <si>
    <t>Total 404 - Plant &amp; Equipment Hire</t>
  </si>
  <si>
    <t xml:space="preserve">NZHG - PAYPAL *DHL               </t>
  </si>
  <si>
    <t xml:space="preserve">4835610451657315 DF - MACPAC                    </t>
  </si>
  <si>
    <t xml:space="preserve">4835610451657315 IF - 0.92   Running Ware         3.24 </t>
  </si>
  <si>
    <t xml:space="preserve">4835610451657315 IF - 0.55   The Run Hub          0.81 </t>
  </si>
  <si>
    <t xml:space="preserve">4835610451657315 IF - PAYPAL *BLIC              </t>
  </si>
  <si>
    <t xml:space="preserve">4835610451657315 IF - PAYPAL *DHL               </t>
  </si>
  <si>
    <t>404 - Plant &amp; Equipment Hire</t>
  </si>
  <si>
    <t>Total 400 - Motor Vehicle Expenses</t>
  </si>
  <si>
    <t xml:space="preserve">VTNZ QUEENSTOWN - VTNZ QUEENST              </t>
  </si>
  <si>
    <t xml:space="preserve">4835610451657315 DF - VTNZ QUEENST              </t>
  </si>
  <si>
    <t>400 - Motor Vehicle Expenses</t>
  </si>
  <si>
    <t>Total 396 - Loss on Sale of Fixed Assets</t>
  </si>
  <si>
    <t>396 - Loss on Sale of Fixed Assets</t>
  </si>
  <si>
    <t>Total 384 - IRD Use of Money Interest</t>
  </si>
  <si>
    <t>Inland Revenue Gst - GST Use of Money Interest</t>
  </si>
  <si>
    <t>384 - IRD Use of Money Interest</t>
  </si>
  <si>
    <t>Total 370 - Home Office Costs</t>
  </si>
  <si>
    <t>To record home office expenses as per V2 - With GST</t>
  </si>
  <si>
    <t>370 - Home Office Costs</t>
  </si>
  <si>
    <t>Total 358 - Entertainment 50% Non Deductible</t>
  </si>
  <si>
    <t>358 - Entertainment 50% Non Deductible</t>
  </si>
  <si>
    <t>Total 357 - Entertainment 50% Deductible</t>
  </si>
  <si>
    <t xml:space="preserve">Skyline - SKYLINE MARK              </t>
  </si>
  <si>
    <t xml:space="preserve">Bespoke Kitchen -          </t>
  </si>
  <si>
    <t>RAKAU - RAKAU Pizza Restaurant</t>
  </si>
  <si>
    <t xml:space="preserve">4835610451657315 DF - SKYLINE MARK              </t>
  </si>
  <si>
    <t>357 - Entertainment 50% Deductible</t>
  </si>
  <si>
    <t>Total 332 - Protective Clothing</t>
  </si>
  <si>
    <t xml:space="preserve">Outside sports - Shoes        </t>
  </si>
  <si>
    <t>15% GST on Income</t>
  </si>
  <si>
    <t>Parts Reimbursements</t>
  </si>
  <si>
    <t>Lululemon - Pants</t>
  </si>
  <si>
    <t>332 - Protective Clothing</t>
  </si>
  <si>
    <t>Total 331 - First Aid</t>
  </si>
  <si>
    <t xml:space="preserve">4835610451657315 DF - PEAKSAFETY.C              </t>
  </si>
  <si>
    <t>331 - First Aid</t>
  </si>
  <si>
    <t>Total 330 - Depreciation</t>
  </si>
  <si>
    <t>330 - Depreciation</t>
  </si>
  <si>
    <t>Total 321 - Shareholder Salary - Cathal McLoughlin</t>
  </si>
  <si>
    <t>321 - Shareholder Salary - Cathal McLoughlin</t>
  </si>
  <si>
    <t>Total 309 - Bank Charges</t>
  </si>
  <si>
    <t>ANZ - MONTHLY ACCO UNT FEE</t>
  </si>
  <si>
    <t xml:space="preserve">ANZ - MRCH CHARGES              62473973     </t>
  </si>
  <si>
    <t xml:space="preserve">ANZ - FACILITY FEE INV 829641   22811822     </t>
  </si>
  <si>
    <t>309 - Bank Charges</t>
  </si>
  <si>
    <t>Total 300 - Accountancy Fees</t>
  </si>
  <si>
    <t>300 - Accountancy Fees</t>
  </si>
  <si>
    <t>Total 240 - Other Income</t>
  </si>
  <si>
    <t>To recode Insurance Refund to Other Income</t>
  </si>
  <si>
    <t>Other Income</t>
  </si>
  <si>
    <t>240 - Other Income</t>
  </si>
  <si>
    <t>Total 230 - Sales</t>
  </si>
  <si>
    <t>Photo Sales</t>
  </si>
  <si>
    <t>To recode IRD GST Refund to GST</t>
  </si>
  <si>
    <t>Accountant has recoded GST Refund of $374 from Photo sales to GST through Manual Journal. GST adjustment of $48.78 is required in this case, as the client has already filed GST on this transaction and there will be no GST required to be charged on this transaction. This $352.22 will result in decreasing Sales figure, so will come positive in working sheet.</t>
  </si>
  <si>
    <t>GST Refund Recoded</t>
  </si>
  <si>
    <t>IRD Refund</t>
  </si>
  <si>
    <t>Cima Gforce</t>
  </si>
  <si>
    <t>Accountant has recoded Net Insurance of $452.17 from Photo sales to Other Income through Manual Journal. No GST adjustment is required in this case as the client has already filed GST on this transaction. This $452.17 will result in decreasing Sales figure, so will come positive in working sheet.</t>
  </si>
  <si>
    <t>Insurance Recoded</t>
  </si>
  <si>
    <t>Vero Insurance</t>
  </si>
  <si>
    <t>235 - Photo Sales</t>
  </si>
  <si>
    <t>To charge GST on Dom's - Mobile Pmt</t>
  </si>
  <si>
    <t xml:space="preserve">To reverse GST on G Force Paragli </t>
  </si>
  <si>
    <t>Accountant has recorded Cash Sales of $660 through Manual Journal and charge GST of $86.09 on this transaction. This $573.91 will result in increasing Sales figure, so will come negative in working sheet.</t>
  </si>
  <si>
    <t>GST Charged</t>
  </si>
  <si>
    <t>To record Cash Sales</t>
  </si>
  <si>
    <t xml:space="preserve">G Force Paragli - </t>
  </si>
  <si>
    <t>GST of $10.43 wasn't charged on transaction, however,  it was required to charge. So Accountant has charged the GST on transaction. This $10.43 will result in decrease in sales, so will come Positive in working sheet.</t>
  </si>
  <si>
    <t>Dom - Mobile Pmt</t>
  </si>
  <si>
    <t>GST of $260.87 wasn't charged on transaction, however, it was required to charge. So Accountant has charged the GST on transaction. This $260.87 will result in Increase in sales, so will come negative in working sheet.</t>
  </si>
  <si>
    <t xml:space="preserve">G Force Paragli </t>
  </si>
  <si>
    <t>GST of $330 charged on transaction, however, was't required to charge. So Accountant has reverse the GST on transaction. This $330 will result in decrease in sales, so will come Positive in working sheet.</t>
  </si>
  <si>
    <t>GST Reversed</t>
  </si>
  <si>
    <t>GST of $130.43 was charged on transaction, however, wasn't required. So Accountant has reversed the GST on transaction. This will result in increase in sales by $130.43, so will come negative in working sheet.</t>
  </si>
  <si>
    <t xml:space="preserve">Reversal: To record income receivables as per review point 4 in B2a sheet - G Force Paragli - </t>
  </si>
  <si>
    <t>230 - Sales</t>
  </si>
  <si>
    <t>Total 225 - Zero Rated Sales</t>
  </si>
  <si>
    <t>Zero Rated</t>
  </si>
  <si>
    <t>Export Sales</t>
  </si>
  <si>
    <t>Zero Rated Sales</t>
  </si>
  <si>
    <t>Sales Bunning</t>
  </si>
  <si>
    <t>225 - Zero Rated Sales</t>
  </si>
  <si>
    <t>GST Rate Name</t>
  </si>
  <si>
    <t>GST Rate</t>
  </si>
  <si>
    <t>GST</t>
  </si>
  <si>
    <t>Running Balance</t>
  </si>
  <si>
    <t>Credit</t>
  </si>
  <si>
    <t>Debit</t>
  </si>
  <si>
    <t>Reference</t>
  </si>
  <si>
    <t>Description</t>
  </si>
  <si>
    <t>Source</t>
  </si>
  <si>
    <t>Account Type</t>
  </si>
  <si>
    <t>Date</t>
  </si>
  <si>
    <t>For the period 1 April 2023 to 31 March 2024</t>
  </si>
  <si>
    <t>Tandem Paragliding QT Limited</t>
  </si>
  <si>
    <t>General Ledger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</si>
</sst>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#,##0.00;\(#,##0.00\)"/>
    <numFmt numFmtId="166" formatCode="0.00##\%"/>
    <numFmt numFmtId="167" formatCode="dd\ mmm\ yyyy"/>
  </numFmts>
  <fonts count="11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ptos Narrow"/>
      <family val="2"/>
    </font>
    <font>
      <sz val="12"/>
      <color theme="1"/>
      <name val="Aptos Narrow"/>
      <family val="2"/>
      <charset val="1"/>
    </font>
    <font>
      <sz val="11"/>
      <color theme="2" tint="-0.89999084444715716"/>
      <name val="Aptos Narrow"/>
      <family val="2"/>
      <charset val="1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/>
  </cellStyleXfs>
  <cellXfs count="102">
    <xf numFmtId="0" fontId="0" fillId="0" borderId="0" xfId="0"/>
    <xf numFmtId="164" fontId="1" fillId="0" borderId="0" xfId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167" fontId="0" fillId="0" borderId="2" xfId="0" applyNumberFormat="1" applyBorder="1" applyAlignment="1">
      <alignment horizontal="left" vertical="center"/>
    </xf>
    <xf numFmtId="166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3" borderId="0" xfId="0" applyFill="1" applyAlignment="1">
      <alignment vertical="center"/>
    </xf>
    <xf numFmtId="166" fontId="0" fillId="3" borderId="0" xfId="0" applyNumberFormat="1" applyFill="1" applyAlignment="1">
      <alignment horizontal="right" vertical="center"/>
    </xf>
    <xf numFmtId="165" fontId="0" fillId="3" borderId="0" xfId="0" applyNumberFormat="1" applyFill="1" applyAlignment="1">
      <alignment horizontal="right" vertical="center"/>
    </xf>
    <xf numFmtId="165" fontId="0" fillId="3" borderId="2" xfId="0" applyNumberFormat="1" applyFill="1" applyBorder="1" applyAlignment="1">
      <alignment horizontal="right" vertical="center"/>
    </xf>
    <xf numFmtId="0" fontId="0" fillId="3" borderId="2" xfId="0" applyFill="1" applyBorder="1" applyAlignment="1">
      <alignment vertical="center"/>
    </xf>
    <xf numFmtId="167" fontId="0" fillId="3" borderId="0" xfId="0" applyNumberForma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166" fontId="0" fillId="4" borderId="0" xfId="0" applyNumberFormat="1" applyFill="1" applyAlignment="1">
      <alignment horizontal="right" vertical="center"/>
    </xf>
    <xf numFmtId="165" fontId="0" fillId="4" borderId="2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vertical="center"/>
    </xf>
    <xf numFmtId="167" fontId="0" fillId="4" borderId="2" xfId="0" applyNumberFormat="1" applyFill="1" applyBorder="1" applyAlignment="1">
      <alignment horizontal="left" vertical="center"/>
    </xf>
    <xf numFmtId="0" fontId="0" fillId="5" borderId="0" xfId="0" applyFill="1"/>
    <xf numFmtId="0" fontId="6" fillId="0" borderId="0" xfId="0" applyFont="1" applyAlignment="1">
      <alignment vertical="top" wrapText="1"/>
    </xf>
    <xf numFmtId="0" fontId="0" fillId="5" borderId="0" xfId="0" applyFill="1" applyAlignment="1">
      <alignment vertical="center"/>
    </xf>
    <xf numFmtId="166" fontId="0" fillId="5" borderId="0" xfId="0" applyNumberFormat="1" applyFill="1" applyAlignment="1">
      <alignment horizontal="right" vertical="center"/>
    </xf>
    <xf numFmtId="165" fontId="0" fillId="5" borderId="2" xfId="0" applyNumberFormat="1" applyFill="1" applyBorder="1" applyAlignment="1">
      <alignment horizontal="right" vertical="center"/>
    </xf>
    <xf numFmtId="0" fontId="0" fillId="5" borderId="2" xfId="0" applyFill="1" applyBorder="1" applyAlignment="1">
      <alignment vertical="center"/>
    </xf>
    <xf numFmtId="167" fontId="0" fillId="5" borderId="2" xfId="0" applyNumberFormat="1" applyFill="1" applyBorder="1" applyAlignment="1">
      <alignment horizontal="left" vertical="center"/>
    </xf>
    <xf numFmtId="0" fontId="6" fillId="6" borderId="0" xfId="0" applyFont="1" applyFill="1" applyAlignment="1">
      <alignment horizontal="left" vertical="top" wrapText="1"/>
    </xf>
    <xf numFmtId="0" fontId="5" fillId="5" borderId="0" xfId="0" applyFont="1" applyFill="1" applyAlignment="1">
      <alignment vertical="center"/>
    </xf>
    <xf numFmtId="166" fontId="0" fillId="5" borderId="2" xfId="0" applyNumberFormat="1" applyFill="1" applyBorder="1" applyAlignment="1">
      <alignment horizontal="right" vertical="center"/>
    </xf>
    <xf numFmtId="0" fontId="0" fillId="4" borderId="0" xfId="0" applyFill="1" applyAlignment="1">
      <alignment horizontal="left" vertical="top" wrapText="1"/>
    </xf>
    <xf numFmtId="0" fontId="5" fillId="4" borderId="0" xfId="0" applyFont="1" applyFill="1" applyAlignment="1">
      <alignment vertical="center"/>
    </xf>
    <xf numFmtId="166" fontId="0" fillId="4" borderId="2" xfId="0" applyNumberForma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0" fontId="0" fillId="7" borderId="0" xfId="0" applyFill="1"/>
    <xf numFmtId="0" fontId="0" fillId="7" borderId="0" xfId="0" applyFill="1" applyAlignment="1">
      <alignment vertical="center"/>
    </xf>
    <xf numFmtId="166" fontId="0" fillId="7" borderId="0" xfId="0" applyNumberFormat="1" applyFill="1" applyAlignment="1">
      <alignment horizontal="right" vertical="center"/>
    </xf>
    <xf numFmtId="165" fontId="0" fillId="7" borderId="2" xfId="0" applyNumberFormat="1" applyFill="1" applyBorder="1" applyAlignment="1">
      <alignment horizontal="right" vertical="center"/>
    </xf>
    <xf numFmtId="165" fontId="7" fillId="7" borderId="2" xfId="0" applyNumberFormat="1" applyFont="1" applyFill="1" applyBorder="1" applyAlignment="1">
      <alignment horizontal="right" vertical="center"/>
    </xf>
    <xf numFmtId="0" fontId="0" fillId="7" borderId="2" xfId="0" applyFill="1" applyBorder="1" applyAlignment="1">
      <alignment vertical="center"/>
    </xf>
    <xf numFmtId="14" fontId="0" fillId="7" borderId="0" xfId="0" applyNumberFormat="1" applyFill="1"/>
    <xf numFmtId="0" fontId="0" fillId="8" borderId="0" xfId="0" applyFill="1"/>
    <xf numFmtId="4" fontId="5" fillId="0" borderId="0" xfId="0" applyNumberFormat="1" applyFont="1" applyAlignment="1">
      <alignment vertical="center"/>
    </xf>
    <xf numFmtId="165" fontId="7" fillId="3" borderId="2" xfId="0" applyNumberFormat="1" applyFont="1" applyFill="1" applyBorder="1" applyAlignment="1">
      <alignment horizontal="right" vertical="center"/>
    </xf>
    <xf numFmtId="0" fontId="0" fillId="8" borderId="2" xfId="0" applyFill="1" applyBorder="1" applyAlignment="1">
      <alignment vertical="center"/>
    </xf>
    <xf numFmtId="167" fontId="0" fillId="8" borderId="2" xfId="0" applyNumberFormat="1" applyFill="1" applyBorder="1" applyAlignment="1">
      <alignment horizontal="left" vertical="center"/>
    </xf>
    <xf numFmtId="0" fontId="0" fillId="9" borderId="0" xfId="0" applyFill="1"/>
    <xf numFmtId="0" fontId="0" fillId="10" borderId="0" xfId="0" applyFill="1" applyAlignment="1">
      <alignment vertical="center"/>
    </xf>
    <xf numFmtId="166" fontId="0" fillId="10" borderId="0" xfId="0" applyNumberFormat="1" applyFill="1" applyAlignment="1">
      <alignment horizontal="right" vertical="center"/>
    </xf>
    <xf numFmtId="165" fontId="0" fillId="10" borderId="2" xfId="0" applyNumberFormat="1" applyFill="1" applyBorder="1" applyAlignment="1">
      <alignment horizontal="right" vertical="center"/>
    </xf>
    <xf numFmtId="165" fontId="7" fillId="10" borderId="2" xfId="0" applyNumberFormat="1" applyFont="1" applyFill="1" applyBorder="1" applyAlignment="1">
      <alignment horizontal="right" vertical="center"/>
    </xf>
    <xf numFmtId="0" fontId="0" fillId="10" borderId="2" xfId="0" applyFill="1" applyBorder="1" applyAlignment="1">
      <alignment vertical="center"/>
    </xf>
    <xf numFmtId="167" fontId="0" fillId="10" borderId="2" xfId="0" applyNumberFormat="1" applyFill="1" applyBorder="1" applyAlignment="1">
      <alignment horizontal="left" vertical="center"/>
    </xf>
    <xf numFmtId="0" fontId="0" fillId="9" borderId="0" xfId="0" applyFill="1" applyAlignment="1">
      <alignment vertical="center"/>
    </xf>
    <xf numFmtId="166" fontId="0" fillId="9" borderId="0" xfId="0" applyNumberFormat="1" applyFill="1" applyAlignment="1">
      <alignment horizontal="right" vertical="center"/>
    </xf>
    <xf numFmtId="165" fontId="0" fillId="9" borderId="2" xfId="0" applyNumberFormat="1" applyFill="1" applyBorder="1" applyAlignment="1">
      <alignment horizontal="right" vertical="center"/>
    </xf>
    <xf numFmtId="165" fontId="7" fillId="9" borderId="2" xfId="0" applyNumberFormat="1" applyFont="1" applyFill="1" applyBorder="1" applyAlignment="1">
      <alignment horizontal="right" vertical="center"/>
    </xf>
    <xf numFmtId="0" fontId="0" fillId="9" borderId="2" xfId="0" applyFill="1" applyBorder="1" applyAlignment="1">
      <alignment vertical="center"/>
    </xf>
    <xf numFmtId="167" fontId="0" fillId="9" borderId="2" xfId="0" applyNumberFormat="1" applyFill="1" applyBorder="1" applyAlignment="1">
      <alignment horizontal="left" vertical="center"/>
    </xf>
    <xf numFmtId="0" fontId="0" fillId="11" borderId="0" xfId="0" applyFill="1" applyAlignment="1">
      <alignment horizontal="left" vertical="top" wrapText="1"/>
    </xf>
    <xf numFmtId="4" fontId="5" fillId="11" borderId="0" xfId="0" applyNumberFormat="1" applyFont="1" applyFill="1" applyAlignment="1">
      <alignment vertical="center"/>
    </xf>
    <xf numFmtId="0" fontId="0" fillId="11" borderId="2" xfId="0" applyFill="1" applyBorder="1" applyAlignment="1">
      <alignment vertical="center"/>
    </xf>
    <xf numFmtId="166" fontId="0" fillId="11" borderId="2" xfId="0" applyNumberFormat="1" applyFill="1" applyBorder="1" applyAlignment="1">
      <alignment horizontal="right" vertical="center"/>
    </xf>
    <xf numFmtId="165" fontId="0" fillId="11" borderId="2" xfId="0" applyNumberFormat="1" applyFill="1" applyBorder="1" applyAlignment="1">
      <alignment horizontal="right" vertical="center"/>
    </xf>
    <xf numFmtId="165" fontId="7" fillId="11" borderId="2" xfId="0" applyNumberFormat="1" applyFont="1" applyFill="1" applyBorder="1" applyAlignment="1">
      <alignment horizontal="right" vertical="center"/>
    </xf>
    <xf numFmtId="167" fontId="0" fillId="11" borderId="2" xfId="0" applyNumberFormat="1" applyFill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0" fillId="10" borderId="0" xfId="0" applyFill="1" applyAlignment="1">
      <alignment horizontal="left" vertical="top" wrapText="1"/>
    </xf>
    <xf numFmtId="4" fontId="5" fillId="10" borderId="0" xfId="0" applyNumberFormat="1" applyFont="1" applyFill="1" applyAlignment="1">
      <alignment vertical="center"/>
    </xf>
    <xf numFmtId="0" fontId="0" fillId="7" borderId="0" xfId="0" applyFill="1" applyAlignment="1">
      <alignment horizontal="left" vertical="top" wrapText="1"/>
    </xf>
    <xf numFmtId="164" fontId="5" fillId="7" borderId="0" xfId="1" applyFont="1" applyFill="1" applyAlignment="1">
      <alignment vertical="center"/>
    </xf>
    <xf numFmtId="0" fontId="5" fillId="7" borderId="0" xfId="0" applyFont="1" applyFill="1" applyAlignment="1">
      <alignment vertical="center"/>
    </xf>
    <xf numFmtId="166" fontId="0" fillId="7" borderId="2" xfId="0" applyNumberFormat="1" applyFill="1" applyBorder="1" applyAlignment="1">
      <alignment horizontal="right" vertical="center"/>
    </xf>
    <xf numFmtId="167" fontId="0" fillId="7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4" fontId="5" fillId="3" borderId="0" xfId="0" applyNumberFormat="1" applyFont="1" applyFill="1" applyAlignment="1">
      <alignment vertical="center"/>
    </xf>
    <xf numFmtId="0" fontId="0" fillId="9" borderId="0" xfId="0" applyFill="1" applyAlignment="1">
      <alignment horizontal="left" vertical="top" wrapText="1"/>
    </xf>
    <xf numFmtId="0" fontId="5" fillId="9" borderId="0" xfId="0" applyFont="1" applyFill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gin\Downloads\CP%20Workpaper_Template%20Bible%20V_KFT%20SRC%20dummy.xlsx" TargetMode="External"/><Relationship Id="rId1" Type="http://schemas.openxmlformats.org/officeDocument/2006/relationships/externalLinkPath" Target="CP%20Workpaper_Template%20Bible%20V_KFT%20SRC%20dum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A"/>
      <sheetName val="ChartOfAccounts"/>
      <sheetName val="Trial Balance "/>
      <sheetName val="Index"/>
      <sheetName val="DSH"/>
      <sheetName val="TCP"/>
      <sheetName val="RNS"/>
      <sheetName val="BRC"/>
      <sheetName val="ACR"/>
      <sheetName val="OCA"/>
      <sheetName val="FIA"/>
      <sheetName val="POP"/>
      <sheetName val="SOP"/>
      <sheetName val="OIN"/>
      <sheetName val="IIS"/>
      <sheetName val="OAS"/>
      <sheetName val="GRC"/>
      <sheetName val="GPV"/>
      <sheetName val="ACP"/>
      <sheetName val="OCL"/>
      <sheetName val="CAC"/>
      <sheetName val="RLP"/>
      <sheetName val="TLN"/>
      <sheetName val="HPL"/>
      <sheetName val="ITD"/>
      <sheetName val="ICA"/>
      <sheetName val="IRE"/>
      <sheetName val="SHC"/>
      <sheetName val="RES"/>
      <sheetName val="SRC"/>
      <sheetName val="Other Adjustments"/>
      <sheetName val="GST Return Summary Report "/>
      <sheetName val="OIC"/>
      <sheetName val="IIC"/>
      <sheetName val="WRC"/>
      <sheetName val="EXP"/>
      <sheetName val="ENT"/>
      <sheetName val="HOM"/>
      <sheetName val="IOA"/>
      <sheetName val="ACT"/>
      <sheetName val="AW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809D-EF1D-45D3-9ABE-2F8D86F87824}">
  <dimension ref="A1:BC1765"/>
  <sheetViews>
    <sheetView tabSelected="1" zoomScale="90" zoomScaleNormal="90" workbookViewId="0">
      <selection activeCell="D50" sqref="D50"/>
    </sheetView>
  </sheetViews>
  <sheetFormatPr defaultRowHeight="14.4" x14ac:dyDescent="0.3"/>
  <cols>
    <col min="1" max="1" width="11.33203125" customWidth="1"/>
    <col min="2" max="2" width="19.33203125" bestFit="1" customWidth="1"/>
    <col min="3" max="3" width="15.109375" customWidth="1"/>
    <col min="4" max="4" width="38" customWidth="1"/>
    <col min="5" max="5" width="13" customWidth="1"/>
    <col min="6" max="7" width="11.109375" customWidth="1"/>
    <col min="8" max="8" width="19.33203125" customWidth="1"/>
    <col min="9" max="9" width="10.44140625" customWidth="1"/>
    <col min="10" max="10" width="11.6640625" customWidth="1"/>
    <col min="11" max="11" width="21.6640625" customWidth="1"/>
    <col min="12" max="12" width="19.88671875" style="2" customWidth="1"/>
    <col min="13" max="13" width="9.5546875" style="1" customWidth="1"/>
    <col min="17" max="17" width="10.33203125" customWidth="1"/>
    <col min="18" max="18" width="11.88671875" customWidth="1"/>
    <col min="19" max="19" width="18.109375" customWidth="1"/>
  </cols>
  <sheetData>
    <row r="1" spans="1:13" s="99" customFormat="1" ht="16.649999999999999" customHeight="1" x14ac:dyDescent="0.3">
      <c r="A1" s="101" t="s">
        <v>392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0"/>
      <c r="M1" s="1"/>
    </row>
    <row r="2" spans="1:13" s="97" customFormat="1" ht="14.4" customHeight="1" x14ac:dyDescent="0.25">
      <c r="A2" s="98" t="s">
        <v>391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1"/>
    </row>
    <row r="3" spans="1:13" s="97" customFormat="1" ht="14.4" customHeight="1" x14ac:dyDescent="0.25">
      <c r="A3" s="98" t="s">
        <v>390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1"/>
    </row>
    <row r="4" spans="1:13" ht="13.35" customHeight="1" x14ac:dyDescent="0.3"/>
    <row r="5" spans="1:13" s="16" customFormat="1" ht="12.15" customHeight="1" x14ac:dyDescent="0.25">
      <c r="A5" s="95" t="s">
        <v>389</v>
      </c>
      <c r="B5" s="95" t="s">
        <v>388</v>
      </c>
      <c r="C5" s="95" t="s">
        <v>387</v>
      </c>
      <c r="D5" s="95" t="s">
        <v>386</v>
      </c>
      <c r="E5" s="95" t="s">
        <v>385</v>
      </c>
      <c r="F5" s="96" t="s">
        <v>384</v>
      </c>
      <c r="G5" s="96" t="s">
        <v>383</v>
      </c>
      <c r="H5" s="96" t="s">
        <v>382</v>
      </c>
      <c r="I5" s="96" t="s">
        <v>381</v>
      </c>
      <c r="J5" s="96" t="s">
        <v>380</v>
      </c>
      <c r="K5" s="95" t="s">
        <v>379</v>
      </c>
      <c r="L5" s="17"/>
      <c r="M5" s="1"/>
    </row>
    <row r="6" spans="1:13" ht="13.35" customHeight="1" x14ac:dyDescent="0.3"/>
    <row r="7" spans="1:13" s="16" customFormat="1" ht="12.15" customHeight="1" x14ac:dyDescent="0.25">
      <c r="A7" s="18" t="s">
        <v>378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7"/>
      <c r="M7" s="1"/>
    </row>
    <row r="8" spans="1:13" ht="10.95" customHeight="1" x14ac:dyDescent="0.3">
      <c r="A8" s="5" t="s">
        <v>12</v>
      </c>
      <c r="B8" s="5"/>
      <c r="C8" s="5"/>
      <c r="D8" s="5"/>
      <c r="E8" s="5"/>
      <c r="F8" s="6">
        <v>0</v>
      </c>
      <c r="G8" s="6">
        <v>0</v>
      </c>
      <c r="H8" s="6">
        <f>(F8 - G8)</f>
        <v>0</v>
      </c>
      <c r="I8" s="6">
        <v>0</v>
      </c>
      <c r="J8" s="5"/>
      <c r="K8" s="5"/>
    </row>
    <row r="9" spans="1:13" ht="10.95" customHeight="1" x14ac:dyDescent="0.3">
      <c r="A9" s="15">
        <v>45019</v>
      </c>
      <c r="B9" s="2" t="s">
        <v>293</v>
      </c>
      <c r="C9" s="2" t="s">
        <v>24</v>
      </c>
      <c r="D9" s="2" t="s">
        <v>375</v>
      </c>
      <c r="E9" s="2"/>
      <c r="F9" s="14">
        <v>0</v>
      </c>
      <c r="G9" s="14">
        <v>1356</v>
      </c>
      <c r="H9" s="14">
        <f>((H8 + F9) - G9)</f>
        <v>-1356</v>
      </c>
      <c r="I9" s="14">
        <v>0</v>
      </c>
      <c r="J9" s="13">
        <v>0</v>
      </c>
      <c r="K9" s="2" t="s">
        <v>374</v>
      </c>
    </row>
    <row r="10" spans="1:13" ht="10.95" customHeight="1" x14ac:dyDescent="0.3">
      <c r="A10" s="12">
        <v>45027</v>
      </c>
      <c r="B10" s="9" t="s">
        <v>293</v>
      </c>
      <c r="C10" s="9" t="s">
        <v>24</v>
      </c>
      <c r="D10" s="2" t="s">
        <v>375</v>
      </c>
      <c r="E10" s="9"/>
      <c r="F10" s="11">
        <v>0</v>
      </c>
      <c r="G10" s="11">
        <v>1100</v>
      </c>
      <c r="H10" s="11">
        <f>((H9 + F10) - G10)</f>
        <v>-2456</v>
      </c>
      <c r="I10" s="11">
        <v>0</v>
      </c>
      <c r="J10" s="13">
        <v>0</v>
      </c>
      <c r="K10" s="2" t="s">
        <v>374</v>
      </c>
    </row>
    <row r="11" spans="1:13" ht="10.95" customHeight="1" x14ac:dyDescent="0.3">
      <c r="A11" s="12">
        <v>45027</v>
      </c>
      <c r="B11" s="9" t="s">
        <v>293</v>
      </c>
      <c r="C11" s="9" t="s">
        <v>24</v>
      </c>
      <c r="D11" s="2" t="s">
        <v>375</v>
      </c>
      <c r="E11" s="9"/>
      <c r="F11" s="11">
        <v>0</v>
      </c>
      <c r="G11" s="11">
        <v>199</v>
      </c>
      <c r="H11" s="11">
        <f>((H10 + F11) - G11)</f>
        <v>-2655</v>
      </c>
      <c r="I11" s="11">
        <v>0</v>
      </c>
      <c r="J11" s="13">
        <v>0</v>
      </c>
      <c r="K11" s="2" t="s">
        <v>374</v>
      </c>
    </row>
    <row r="12" spans="1:13" ht="10.95" customHeight="1" x14ac:dyDescent="0.3">
      <c r="A12" s="12">
        <v>45052</v>
      </c>
      <c r="B12" s="9" t="s">
        <v>293</v>
      </c>
      <c r="C12" s="9" t="s">
        <v>24</v>
      </c>
      <c r="D12" s="2" t="s">
        <v>377</v>
      </c>
      <c r="E12" s="9"/>
      <c r="F12" s="11">
        <v>0</v>
      </c>
      <c r="G12" s="11">
        <v>827.56</v>
      </c>
      <c r="H12" s="11">
        <f>((H11 + F12) - G12)</f>
        <v>-3482.56</v>
      </c>
      <c r="I12" s="11">
        <v>0</v>
      </c>
      <c r="J12" s="13">
        <v>0</v>
      </c>
      <c r="K12" s="2" t="s">
        <v>374</v>
      </c>
    </row>
    <row r="13" spans="1:13" ht="10.95" customHeight="1" x14ac:dyDescent="0.3">
      <c r="A13" s="12">
        <v>45054</v>
      </c>
      <c r="B13" s="9" t="s">
        <v>293</v>
      </c>
      <c r="C13" s="9" t="s">
        <v>24</v>
      </c>
      <c r="D13" s="2" t="s">
        <v>375</v>
      </c>
      <c r="E13" s="9"/>
      <c r="F13" s="11">
        <v>0</v>
      </c>
      <c r="G13" s="11">
        <v>69.569999999999993</v>
      </c>
      <c r="H13" s="11">
        <f>((H12 + F13) - G13)</f>
        <v>-3552.13</v>
      </c>
      <c r="I13" s="11">
        <v>0</v>
      </c>
      <c r="J13" s="13">
        <v>0</v>
      </c>
      <c r="K13" s="2" t="s">
        <v>374</v>
      </c>
    </row>
    <row r="14" spans="1:13" ht="10.95" customHeight="1" x14ac:dyDescent="0.3">
      <c r="A14" s="12">
        <v>45065</v>
      </c>
      <c r="B14" s="9" t="s">
        <v>293</v>
      </c>
      <c r="C14" s="9" t="s">
        <v>24</v>
      </c>
      <c r="D14" s="2" t="s">
        <v>377</v>
      </c>
      <c r="E14" s="9"/>
      <c r="F14" s="11">
        <v>0</v>
      </c>
      <c r="G14" s="11">
        <v>69.569999999999993</v>
      </c>
      <c r="H14" s="11">
        <f>((H13 + F14) - G14)</f>
        <v>-3621.7000000000003</v>
      </c>
      <c r="I14" s="11">
        <v>0</v>
      </c>
      <c r="J14" s="13">
        <v>0</v>
      </c>
      <c r="K14" s="2" t="s">
        <v>374</v>
      </c>
    </row>
    <row r="15" spans="1:13" ht="10.95" customHeight="1" x14ac:dyDescent="0.3">
      <c r="A15" s="12">
        <v>45069</v>
      </c>
      <c r="B15" s="9" t="s">
        <v>293</v>
      </c>
      <c r="C15" s="9" t="s">
        <v>24</v>
      </c>
      <c r="D15" s="2" t="s">
        <v>377</v>
      </c>
      <c r="E15" s="9"/>
      <c r="F15" s="11">
        <v>0</v>
      </c>
      <c r="G15" s="11">
        <v>534.44000000000005</v>
      </c>
      <c r="H15" s="11">
        <f>((H14 + F15) - G15)</f>
        <v>-4156.1400000000003</v>
      </c>
      <c r="I15" s="11">
        <v>0</v>
      </c>
      <c r="J15" s="13">
        <v>0</v>
      </c>
      <c r="K15" s="2" t="s">
        <v>374</v>
      </c>
    </row>
    <row r="16" spans="1:13" ht="10.95" customHeight="1" x14ac:dyDescent="0.3">
      <c r="A16" s="12">
        <v>45089</v>
      </c>
      <c r="B16" s="9" t="s">
        <v>293</v>
      </c>
      <c r="C16" s="9" t="s">
        <v>24</v>
      </c>
      <c r="D16" s="2" t="s">
        <v>376</v>
      </c>
      <c r="E16" s="9"/>
      <c r="F16" s="11">
        <v>0</v>
      </c>
      <c r="G16" s="11">
        <v>2400</v>
      </c>
      <c r="H16" s="11">
        <f>((H15 + F16) - G16)</f>
        <v>-6556.14</v>
      </c>
      <c r="I16" s="11">
        <v>0</v>
      </c>
      <c r="J16" s="13">
        <v>0</v>
      </c>
      <c r="K16" s="2" t="s">
        <v>374</v>
      </c>
    </row>
    <row r="17" spans="1:11" ht="10.95" customHeight="1" x14ac:dyDescent="0.3">
      <c r="A17" s="12">
        <v>45098</v>
      </c>
      <c r="B17" s="9" t="s">
        <v>293</v>
      </c>
      <c r="C17" s="9" t="s">
        <v>24</v>
      </c>
      <c r="D17" s="2" t="s">
        <v>375</v>
      </c>
      <c r="E17" s="9"/>
      <c r="F17" s="11">
        <v>0</v>
      </c>
      <c r="G17" s="11">
        <v>86</v>
      </c>
      <c r="H17" s="11">
        <f>((H16 + F17) - G17)</f>
        <v>-6642.14</v>
      </c>
      <c r="I17" s="11">
        <v>0</v>
      </c>
      <c r="J17" s="13">
        <v>0</v>
      </c>
      <c r="K17" s="2" t="s">
        <v>374</v>
      </c>
    </row>
    <row r="18" spans="1:11" ht="10.95" customHeight="1" x14ac:dyDescent="0.3">
      <c r="A18" s="12">
        <v>45112</v>
      </c>
      <c r="B18" s="9" t="s">
        <v>293</v>
      </c>
      <c r="C18" s="9" t="s">
        <v>24</v>
      </c>
      <c r="D18" s="2" t="s">
        <v>375</v>
      </c>
      <c r="E18" s="9"/>
      <c r="F18" s="11">
        <v>0</v>
      </c>
      <c r="G18" s="11">
        <v>1250</v>
      </c>
      <c r="H18" s="11">
        <f>((H17 + F18) - G18)</f>
        <v>-7892.14</v>
      </c>
      <c r="I18" s="11">
        <v>0</v>
      </c>
      <c r="J18" s="13">
        <v>0</v>
      </c>
      <c r="K18" s="2" t="s">
        <v>374</v>
      </c>
    </row>
    <row r="19" spans="1:11" ht="10.95" customHeight="1" x14ac:dyDescent="0.3">
      <c r="A19" s="12">
        <v>45118</v>
      </c>
      <c r="B19" s="9" t="s">
        <v>293</v>
      </c>
      <c r="C19" s="9" t="s">
        <v>24</v>
      </c>
      <c r="D19" s="2" t="s">
        <v>375</v>
      </c>
      <c r="E19" s="9" t="s">
        <v>99</v>
      </c>
      <c r="F19" s="11">
        <v>0</v>
      </c>
      <c r="G19" s="11">
        <v>822</v>
      </c>
      <c r="H19" s="11">
        <f>((H18 + F19) - G19)</f>
        <v>-8714.14</v>
      </c>
      <c r="I19" s="11">
        <v>0</v>
      </c>
      <c r="J19" s="13">
        <v>0</v>
      </c>
      <c r="K19" s="2" t="s">
        <v>374</v>
      </c>
    </row>
    <row r="20" spans="1:11" ht="10.95" customHeight="1" x14ac:dyDescent="0.3">
      <c r="A20" s="12">
        <v>45132</v>
      </c>
      <c r="B20" s="9" t="s">
        <v>293</v>
      </c>
      <c r="C20" s="9" t="s">
        <v>24</v>
      </c>
      <c r="D20" s="2" t="s">
        <v>375</v>
      </c>
      <c r="E20" s="9"/>
      <c r="F20" s="11">
        <v>0</v>
      </c>
      <c r="G20" s="11">
        <v>1542</v>
      </c>
      <c r="H20" s="11">
        <f>((H19 + F20) - G20)</f>
        <v>-10256.14</v>
      </c>
      <c r="I20" s="11">
        <v>0</v>
      </c>
      <c r="J20" s="13">
        <v>0</v>
      </c>
      <c r="K20" s="2" t="s">
        <v>374</v>
      </c>
    </row>
    <row r="21" spans="1:11" ht="10.95" customHeight="1" x14ac:dyDescent="0.3">
      <c r="A21" s="12">
        <v>45158</v>
      </c>
      <c r="B21" s="9" t="s">
        <v>293</v>
      </c>
      <c r="C21" s="9" t="s">
        <v>24</v>
      </c>
      <c r="D21" s="2" t="s">
        <v>375</v>
      </c>
      <c r="E21" s="9"/>
      <c r="F21" s="11">
        <v>0</v>
      </c>
      <c r="G21" s="11">
        <v>2463</v>
      </c>
      <c r="H21" s="11">
        <f>((H20 + F21) - G21)</f>
        <v>-12719.14</v>
      </c>
      <c r="I21" s="11">
        <v>0</v>
      </c>
      <c r="J21" s="13">
        <v>0</v>
      </c>
      <c r="K21" s="2" t="s">
        <v>374</v>
      </c>
    </row>
    <row r="22" spans="1:11" ht="10.95" customHeight="1" x14ac:dyDescent="0.3">
      <c r="A22" s="12">
        <v>45195</v>
      </c>
      <c r="B22" s="9" t="s">
        <v>293</v>
      </c>
      <c r="C22" s="9" t="s">
        <v>24</v>
      </c>
      <c r="D22" s="2" t="s">
        <v>375</v>
      </c>
      <c r="E22" s="9"/>
      <c r="F22" s="11">
        <v>0</v>
      </c>
      <c r="G22" s="11">
        <v>69.569999999999993</v>
      </c>
      <c r="H22" s="11">
        <f>((H21 + F22) - G22)</f>
        <v>-12788.71</v>
      </c>
      <c r="I22" s="11">
        <v>0</v>
      </c>
      <c r="J22" s="13">
        <v>0</v>
      </c>
      <c r="K22" s="2" t="s">
        <v>374</v>
      </c>
    </row>
    <row r="23" spans="1:11" ht="10.95" customHeight="1" x14ac:dyDescent="0.3">
      <c r="A23" s="12">
        <v>45191</v>
      </c>
      <c r="B23" s="9" t="s">
        <v>293</v>
      </c>
      <c r="C23" s="9" t="s">
        <v>24</v>
      </c>
      <c r="D23" s="2" t="s">
        <v>377</v>
      </c>
      <c r="E23" s="9"/>
      <c r="F23" s="11">
        <v>0</v>
      </c>
      <c r="G23" s="11">
        <v>69.569999999999993</v>
      </c>
      <c r="H23" s="11">
        <f>((H22 + F23) - G23)</f>
        <v>-12858.279999999999</v>
      </c>
      <c r="I23" s="11">
        <v>0</v>
      </c>
      <c r="J23" s="13">
        <v>0</v>
      </c>
      <c r="K23" s="2" t="s">
        <v>374</v>
      </c>
    </row>
    <row r="24" spans="1:11" ht="10.95" customHeight="1" x14ac:dyDescent="0.3">
      <c r="A24" s="12">
        <v>45191</v>
      </c>
      <c r="B24" s="9" t="s">
        <v>293</v>
      </c>
      <c r="C24" s="9" t="s">
        <v>24</v>
      </c>
      <c r="D24" s="2" t="s">
        <v>377</v>
      </c>
      <c r="E24" s="9"/>
      <c r="F24" s="11">
        <v>0</v>
      </c>
      <c r="G24" s="11">
        <v>2000</v>
      </c>
      <c r="H24" s="11">
        <f>((H23 + F24) - G24)</f>
        <v>-14858.279999999999</v>
      </c>
      <c r="I24" s="11">
        <v>0</v>
      </c>
      <c r="J24" s="13">
        <v>0</v>
      </c>
      <c r="K24" s="2" t="s">
        <v>374</v>
      </c>
    </row>
    <row r="25" spans="1:11" ht="10.95" customHeight="1" x14ac:dyDescent="0.3">
      <c r="A25" s="12">
        <v>45194</v>
      </c>
      <c r="B25" s="9" t="s">
        <v>293</v>
      </c>
      <c r="C25" s="9" t="s">
        <v>24</v>
      </c>
      <c r="D25" s="2" t="s">
        <v>377</v>
      </c>
      <c r="E25" s="9"/>
      <c r="F25" s="11">
        <v>0</v>
      </c>
      <c r="G25" s="11">
        <v>2692</v>
      </c>
      <c r="H25" s="11">
        <f>((H24 + F25) - G25)</f>
        <v>-17550.28</v>
      </c>
      <c r="I25" s="11">
        <v>0</v>
      </c>
      <c r="J25" s="13">
        <v>0</v>
      </c>
      <c r="K25" s="2" t="s">
        <v>374</v>
      </c>
    </row>
    <row r="26" spans="1:11" ht="10.95" customHeight="1" x14ac:dyDescent="0.3">
      <c r="A26" s="12">
        <v>45224</v>
      </c>
      <c r="B26" s="9" t="s">
        <v>293</v>
      </c>
      <c r="C26" s="9" t="s">
        <v>24</v>
      </c>
      <c r="D26" s="2" t="s">
        <v>375</v>
      </c>
      <c r="E26" s="9"/>
      <c r="F26" s="11">
        <v>0</v>
      </c>
      <c r="G26" s="11">
        <v>1500</v>
      </c>
      <c r="H26" s="11">
        <f>((H25 + F26) - G26)</f>
        <v>-19050.28</v>
      </c>
      <c r="I26" s="11">
        <v>0</v>
      </c>
      <c r="J26" s="13">
        <v>0</v>
      </c>
      <c r="K26" s="2" t="s">
        <v>374</v>
      </c>
    </row>
    <row r="27" spans="1:11" ht="10.95" customHeight="1" x14ac:dyDescent="0.3">
      <c r="A27" s="12">
        <v>45226</v>
      </c>
      <c r="B27" s="9" t="s">
        <v>293</v>
      </c>
      <c r="C27" s="9" t="s">
        <v>24</v>
      </c>
      <c r="D27" s="2" t="s">
        <v>375</v>
      </c>
      <c r="E27" s="9"/>
      <c r="F27" s="11">
        <v>0</v>
      </c>
      <c r="G27" s="11">
        <v>2300</v>
      </c>
      <c r="H27" s="11">
        <f>((H26 + F27) - G27)</f>
        <v>-21350.28</v>
      </c>
      <c r="I27" s="11">
        <v>0</v>
      </c>
      <c r="J27" s="13">
        <v>0</v>
      </c>
      <c r="K27" s="2" t="s">
        <v>374</v>
      </c>
    </row>
    <row r="28" spans="1:11" ht="10.95" customHeight="1" x14ac:dyDescent="0.3">
      <c r="A28" s="12">
        <v>45227</v>
      </c>
      <c r="B28" s="9" t="s">
        <v>293</v>
      </c>
      <c r="C28" s="9" t="s">
        <v>24</v>
      </c>
      <c r="D28" s="2" t="s">
        <v>376</v>
      </c>
      <c r="E28" s="9"/>
      <c r="F28" s="11">
        <v>0</v>
      </c>
      <c r="G28" s="11">
        <v>2750</v>
      </c>
      <c r="H28" s="11">
        <f>((H27 + F28) - G28)</f>
        <v>-24100.28</v>
      </c>
      <c r="I28" s="11">
        <v>0</v>
      </c>
      <c r="J28" s="13">
        <v>0</v>
      </c>
      <c r="K28" s="2" t="s">
        <v>374</v>
      </c>
    </row>
    <row r="29" spans="1:11" ht="10.95" customHeight="1" x14ac:dyDescent="0.3">
      <c r="A29" s="12">
        <v>45229</v>
      </c>
      <c r="B29" s="9" t="s">
        <v>293</v>
      </c>
      <c r="C29" s="9" t="s">
        <v>24</v>
      </c>
      <c r="D29" s="2" t="s">
        <v>376</v>
      </c>
      <c r="E29" s="9"/>
      <c r="F29" s="11">
        <v>0</v>
      </c>
      <c r="G29" s="11">
        <v>1913</v>
      </c>
      <c r="H29" s="11">
        <f>((H28 + F29) - G29)</f>
        <v>-26013.279999999999</v>
      </c>
      <c r="I29" s="11">
        <v>0</v>
      </c>
      <c r="J29" s="13">
        <v>0</v>
      </c>
      <c r="K29" s="2" t="s">
        <v>374</v>
      </c>
    </row>
    <row r="30" spans="1:11" ht="10.95" customHeight="1" x14ac:dyDescent="0.3">
      <c r="A30" s="12">
        <v>45238</v>
      </c>
      <c r="B30" s="9" t="s">
        <v>293</v>
      </c>
      <c r="C30" s="9" t="s">
        <v>24</v>
      </c>
      <c r="D30" s="2" t="s">
        <v>376</v>
      </c>
      <c r="E30" s="9"/>
      <c r="F30" s="11">
        <v>0</v>
      </c>
      <c r="G30" s="11">
        <v>1200</v>
      </c>
      <c r="H30" s="11">
        <f>((H29 + F30) - G30)</f>
        <v>-27213.279999999999</v>
      </c>
      <c r="I30" s="11">
        <v>0</v>
      </c>
      <c r="J30" s="13">
        <v>0</v>
      </c>
      <c r="K30" s="2" t="s">
        <v>374</v>
      </c>
    </row>
    <row r="31" spans="1:11" ht="10.95" customHeight="1" x14ac:dyDescent="0.3">
      <c r="A31" s="12">
        <v>45247</v>
      </c>
      <c r="B31" s="9" t="s">
        <v>293</v>
      </c>
      <c r="C31" s="9" t="s">
        <v>24</v>
      </c>
      <c r="D31" s="2" t="s">
        <v>375</v>
      </c>
      <c r="E31" s="9"/>
      <c r="F31" s="11">
        <v>0</v>
      </c>
      <c r="G31" s="11">
        <v>596</v>
      </c>
      <c r="H31" s="11">
        <f>((H30 + F31) - G31)</f>
        <v>-27809.279999999999</v>
      </c>
      <c r="I31" s="11">
        <v>0</v>
      </c>
      <c r="J31" s="13">
        <v>0</v>
      </c>
      <c r="K31" s="2" t="s">
        <v>374</v>
      </c>
    </row>
    <row r="32" spans="1:11" ht="10.95" customHeight="1" x14ac:dyDescent="0.3">
      <c r="A32" s="12">
        <v>45275</v>
      </c>
      <c r="B32" s="9" t="s">
        <v>293</v>
      </c>
      <c r="C32" s="9" t="s">
        <v>24</v>
      </c>
      <c r="D32" s="2" t="s">
        <v>375</v>
      </c>
      <c r="E32" s="9"/>
      <c r="F32" s="11">
        <v>0</v>
      </c>
      <c r="G32" s="11">
        <v>1870</v>
      </c>
      <c r="H32" s="11">
        <f>((H31 + F32) - G32)</f>
        <v>-29679.279999999999</v>
      </c>
      <c r="I32" s="11">
        <v>0</v>
      </c>
      <c r="J32" s="13">
        <v>0</v>
      </c>
      <c r="K32" s="2" t="s">
        <v>374</v>
      </c>
    </row>
    <row r="33" spans="1:13" ht="10.95" customHeight="1" x14ac:dyDescent="0.3">
      <c r="A33" s="12">
        <v>45284</v>
      </c>
      <c r="B33" s="9" t="s">
        <v>293</v>
      </c>
      <c r="C33" s="9" t="s">
        <v>24</v>
      </c>
      <c r="D33" s="2" t="s">
        <v>375</v>
      </c>
      <c r="E33" s="9"/>
      <c r="F33" s="11">
        <v>0</v>
      </c>
      <c r="G33" s="11">
        <v>2950</v>
      </c>
      <c r="H33" s="11">
        <f>((H32 + F33) - G33)</f>
        <v>-32629.279999999999</v>
      </c>
      <c r="I33" s="11">
        <v>0</v>
      </c>
      <c r="J33" s="13">
        <v>0</v>
      </c>
      <c r="K33" s="2" t="s">
        <v>374</v>
      </c>
    </row>
    <row r="34" spans="1:13" ht="10.95" customHeight="1" x14ac:dyDescent="0.3">
      <c r="A34" s="12">
        <v>45288</v>
      </c>
      <c r="B34" s="9" t="s">
        <v>293</v>
      </c>
      <c r="C34" s="9" t="s">
        <v>24</v>
      </c>
      <c r="D34" s="2" t="s">
        <v>376</v>
      </c>
      <c r="E34" s="9"/>
      <c r="F34" s="11">
        <v>0</v>
      </c>
      <c r="G34" s="11">
        <v>1450</v>
      </c>
      <c r="H34" s="11">
        <f>((H33 + F34) - G34)</f>
        <v>-34079.279999999999</v>
      </c>
      <c r="I34" s="11">
        <v>0</v>
      </c>
      <c r="J34" s="13">
        <v>0</v>
      </c>
      <c r="K34" s="2" t="s">
        <v>374</v>
      </c>
    </row>
    <row r="35" spans="1:13" ht="10.95" customHeight="1" x14ac:dyDescent="0.3">
      <c r="A35" s="12">
        <v>45290</v>
      </c>
      <c r="B35" s="9" t="s">
        <v>293</v>
      </c>
      <c r="C35" s="9" t="s">
        <v>24</v>
      </c>
      <c r="D35" s="2" t="s">
        <v>376</v>
      </c>
      <c r="E35" s="9"/>
      <c r="F35" s="11">
        <v>0</v>
      </c>
      <c r="G35" s="11">
        <v>1567.64</v>
      </c>
      <c r="H35" s="11">
        <f>((H34 + F35) - G35)</f>
        <v>-35646.92</v>
      </c>
      <c r="I35" s="11">
        <v>0</v>
      </c>
      <c r="J35" s="13">
        <v>0</v>
      </c>
      <c r="K35" s="2" t="s">
        <v>374</v>
      </c>
    </row>
    <row r="36" spans="1:13" ht="10.95" customHeight="1" x14ac:dyDescent="0.3">
      <c r="A36" s="12">
        <v>45298</v>
      </c>
      <c r="B36" s="9" t="s">
        <v>293</v>
      </c>
      <c r="C36" s="9" t="s">
        <v>24</v>
      </c>
      <c r="D36" s="2" t="s">
        <v>376</v>
      </c>
      <c r="E36" s="9"/>
      <c r="F36" s="11">
        <v>0</v>
      </c>
      <c r="G36" s="11">
        <v>1870</v>
      </c>
      <c r="H36" s="11">
        <f>((H35 + F36) - G36)</f>
        <v>-37516.92</v>
      </c>
      <c r="I36" s="11">
        <v>0</v>
      </c>
      <c r="J36" s="13">
        <v>0</v>
      </c>
      <c r="K36" s="2" t="s">
        <v>374</v>
      </c>
    </row>
    <row r="37" spans="1:13" ht="10.95" customHeight="1" x14ac:dyDescent="0.3">
      <c r="A37" s="12">
        <v>45301</v>
      </c>
      <c r="B37" s="9" t="s">
        <v>293</v>
      </c>
      <c r="C37" s="9" t="s">
        <v>24</v>
      </c>
      <c r="D37" s="2" t="s">
        <v>376</v>
      </c>
      <c r="E37" s="9"/>
      <c r="F37" s="11">
        <v>0</v>
      </c>
      <c r="G37" s="11">
        <v>2074</v>
      </c>
      <c r="H37" s="11">
        <f>((H36 + F37) - G37)</f>
        <v>-39590.92</v>
      </c>
      <c r="I37" s="11">
        <v>0</v>
      </c>
      <c r="J37" s="13">
        <v>0</v>
      </c>
      <c r="K37" s="2" t="s">
        <v>374</v>
      </c>
    </row>
    <row r="38" spans="1:13" ht="10.95" customHeight="1" x14ac:dyDescent="0.3">
      <c r="A38" s="12">
        <v>45331</v>
      </c>
      <c r="B38" s="9" t="s">
        <v>293</v>
      </c>
      <c r="C38" s="9" t="s">
        <v>24</v>
      </c>
      <c r="D38" s="2" t="s">
        <v>375</v>
      </c>
      <c r="E38" s="9"/>
      <c r="F38" s="11">
        <v>0</v>
      </c>
      <c r="G38" s="11">
        <v>2150</v>
      </c>
      <c r="H38" s="11">
        <f>((H37 + F38) - G38)</f>
        <v>-41740.92</v>
      </c>
      <c r="I38" s="11">
        <v>0</v>
      </c>
      <c r="J38" s="13">
        <v>0</v>
      </c>
      <c r="K38" s="2" t="s">
        <v>374</v>
      </c>
    </row>
    <row r="39" spans="1:13" ht="10.95" customHeight="1" x14ac:dyDescent="0.3">
      <c r="A39" s="12">
        <v>45336</v>
      </c>
      <c r="B39" s="9" t="s">
        <v>293</v>
      </c>
      <c r="C39" s="9" t="s">
        <v>24</v>
      </c>
      <c r="D39" s="2" t="s">
        <v>375</v>
      </c>
      <c r="E39" s="9"/>
      <c r="F39" s="11">
        <v>0</v>
      </c>
      <c r="G39" s="11">
        <v>1770</v>
      </c>
      <c r="H39" s="11">
        <f>((H38 + F39) - G39)</f>
        <v>-43510.92</v>
      </c>
      <c r="I39" s="11">
        <v>0</v>
      </c>
      <c r="J39" s="13">
        <v>0</v>
      </c>
      <c r="K39" s="2" t="s">
        <v>374</v>
      </c>
    </row>
    <row r="40" spans="1:13" ht="10.95" customHeight="1" x14ac:dyDescent="0.3">
      <c r="A40" s="12">
        <v>45340</v>
      </c>
      <c r="B40" s="9" t="s">
        <v>293</v>
      </c>
      <c r="C40" s="9" t="s">
        <v>24</v>
      </c>
      <c r="D40" s="2" t="s">
        <v>375</v>
      </c>
      <c r="E40" s="9"/>
      <c r="F40" s="11">
        <v>0</v>
      </c>
      <c r="G40" s="11">
        <v>1490</v>
      </c>
      <c r="H40" s="11">
        <f>((H39 + F40) - G40)</f>
        <v>-45000.92</v>
      </c>
      <c r="I40" s="11">
        <v>0</v>
      </c>
      <c r="J40" s="13">
        <v>0</v>
      </c>
      <c r="K40" s="2" t="s">
        <v>374</v>
      </c>
    </row>
    <row r="41" spans="1:13" ht="10.95" customHeight="1" x14ac:dyDescent="0.3">
      <c r="A41" s="12">
        <v>45344</v>
      </c>
      <c r="B41" s="9" t="s">
        <v>293</v>
      </c>
      <c r="C41" s="9" t="s">
        <v>24</v>
      </c>
      <c r="D41" s="2" t="s">
        <v>376</v>
      </c>
      <c r="E41" s="9"/>
      <c r="F41" s="11">
        <v>0</v>
      </c>
      <c r="G41" s="11">
        <v>2680</v>
      </c>
      <c r="H41" s="11">
        <f>((H40 + F41) - G41)</f>
        <v>-47680.92</v>
      </c>
      <c r="I41" s="11">
        <v>0</v>
      </c>
      <c r="J41" s="13">
        <v>0</v>
      </c>
      <c r="K41" s="2" t="s">
        <v>374</v>
      </c>
    </row>
    <row r="42" spans="1:13" ht="10.95" customHeight="1" x14ac:dyDescent="0.3">
      <c r="A42" s="12">
        <v>45347</v>
      </c>
      <c r="B42" s="9" t="s">
        <v>293</v>
      </c>
      <c r="C42" s="9" t="s">
        <v>24</v>
      </c>
      <c r="D42" s="2" t="s">
        <v>376</v>
      </c>
      <c r="E42" s="9"/>
      <c r="F42" s="11">
        <v>0</v>
      </c>
      <c r="G42" s="11">
        <v>1626</v>
      </c>
      <c r="H42" s="11">
        <f>((H41 + F42) - G42)</f>
        <v>-49306.92</v>
      </c>
      <c r="I42" s="11">
        <v>0</v>
      </c>
      <c r="J42" s="13">
        <v>0</v>
      </c>
      <c r="K42" s="2" t="s">
        <v>374</v>
      </c>
    </row>
    <row r="43" spans="1:13" ht="10.95" customHeight="1" x14ac:dyDescent="0.3">
      <c r="A43" s="12">
        <v>45376</v>
      </c>
      <c r="B43" s="9" t="s">
        <v>293</v>
      </c>
      <c r="C43" s="9" t="s">
        <v>24</v>
      </c>
      <c r="D43" s="2" t="s">
        <v>375</v>
      </c>
      <c r="E43" s="9"/>
      <c r="F43" s="11">
        <v>0</v>
      </c>
      <c r="G43" s="11">
        <v>8248</v>
      </c>
      <c r="H43" s="11">
        <f>((H42 + F43) - G43)</f>
        <v>-57554.92</v>
      </c>
      <c r="I43" s="11">
        <v>0</v>
      </c>
      <c r="J43" s="13">
        <v>0</v>
      </c>
      <c r="K43" s="2" t="s">
        <v>374</v>
      </c>
    </row>
    <row r="44" spans="1:13" ht="10.95" customHeight="1" x14ac:dyDescent="0.3">
      <c r="A44" s="7" t="s">
        <v>373</v>
      </c>
      <c r="B44" s="7"/>
      <c r="C44" s="7"/>
      <c r="D44" s="7"/>
      <c r="E44" s="7"/>
      <c r="F44" s="8">
        <f>SUM(F9:F43)</f>
        <v>0</v>
      </c>
      <c r="G44" s="8">
        <f>SUM(G9:G43)</f>
        <v>57554.92</v>
      </c>
      <c r="H44" s="8">
        <f>H43</f>
        <v>-57554.92</v>
      </c>
      <c r="I44" s="8">
        <f>SUM(I9:I43)</f>
        <v>0</v>
      </c>
      <c r="J44" s="7"/>
      <c r="K44" s="7"/>
    </row>
    <row r="45" spans="1:13" ht="10.95" customHeight="1" x14ac:dyDescent="0.3">
      <c r="A45" s="7" t="s">
        <v>2</v>
      </c>
      <c r="B45" s="7"/>
      <c r="C45" s="7"/>
      <c r="D45" s="7"/>
      <c r="E45" s="7"/>
      <c r="F45" s="8">
        <v>0</v>
      </c>
      <c r="G45" s="8">
        <v>57554.92</v>
      </c>
      <c r="H45" s="8">
        <v>0</v>
      </c>
      <c r="I45" s="8">
        <v>0</v>
      </c>
      <c r="J45" s="7"/>
      <c r="K45" s="7"/>
    </row>
    <row r="46" spans="1:13" ht="10.95" customHeight="1" x14ac:dyDescent="0.3">
      <c r="A46" s="5" t="s">
        <v>1</v>
      </c>
      <c r="B46" s="5"/>
      <c r="C46" s="5"/>
      <c r="D46" s="5"/>
      <c r="E46" s="5"/>
      <c r="F46" s="6">
        <v>0</v>
      </c>
      <c r="G46" s="6">
        <v>57554.92</v>
      </c>
      <c r="H46" s="6">
        <f>H43</f>
        <v>-57554.92</v>
      </c>
      <c r="I46" s="6">
        <v>0</v>
      </c>
      <c r="J46" s="5"/>
      <c r="K46" s="5"/>
    </row>
    <row r="47" spans="1:13" ht="13.35" customHeight="1" x14ac:dyDescent="0.3"/>
    <row r="48" spans="1:13" s="16" customFormat="1" ht="12.15" customHeight="1" x14ac:dyDescent="0.25">
      <c r="A48" s="18" t="s">
        <v>372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"/>
    </row>
    <row r="49" spans="1:19" ht="10.95" customHeight="1" x14ac:dyDescent="0.3">
      <c r="A49" s="5" t="s">
        <v>12</v>
      </c>
      <c r="B49" s="5"/>
      <c r="C49" s="5"/>
      <c r="D49" s="5"/>
      <c r="E49" s="5"/>
      <c r="F49" s="6">
        <v>0</v>
      </c>
      <c r="G49" s="6">
        <v>0</v>
      </c>
      <c r="H49" s="6">
        <f>(F49 - G49)</f>
        <v>0</v>
      </c>
      <c r="I49" s="6">
        <v>0</v>
      </c>
      <c r="J49" s="5"/>
      <c r="K49" s="5"/>
    </row>
    <row r="50" spans="1:19" ht="12.75" customHeight="1" x14ac:dyDescent="0.3">
      <c r="A50" s="15">
        <v>45017</v>
      </c>
      <c r="B50" s="2" t="s">
        <v>279</v>
      </c>
      <c r="C50" s="2" t="s">
        <v>7</v>
      </c>
      <c r="D50" s="2" t="s">
        <v>371</v>
      </c>
      <c r="E50" s="2" t="s">
        <v>211</v>
      </c>
      <c r="F50" s="14">
        <v>4900</v>
      </c>
      <c r="G50" s="14">
        <v>0</v>
      </c>
      <c r="H50" s="14">
        <f>((H49 + F50) - G50)</f>
        <v>4900</v>
      </c>
      <c r="I50" s="14">
        <v>0</v>
      </c>
      <c r="J50" s="13">
        <v>0</v>
      </c>
      <c r="K50" s="2" t="s">
        <v>4</v>
      </c>
    </row>
    <row r="51" spans="1:19" x14ac:dyDescent="0.3">
      <c r="A51" s="12">
        <v>45020</v>
      </c>
      <c r="B51" s="9" t="s">
        <v>279</v>
      </c>
      <c r="C51" s="9" t="s">
        <v>24</v>
      </c>
      <c r="D51" s="9" t="s">
        <v>367</v>
      </c>
      <c r="E51" s="9"/>
      <c r="F51" s="11">
        <v>0</v>
      </c>
      <c r="G51" s="11">
        <v>4900</v>
      </c>
      <c r="H51" s="11">
        <f>((H50 + F51) - G51)</f>
        <v>0</v>
      </c>
      <c r="I51" s="11">
        <v>0</v>
      </c>
      <c r="J51" s="13">
        <v>0</v>
      </c>
      <c r="K51" s="2" t="s">
        <v>4</v>
      </c>
    </row>
    <row r="52" spans="1:19" x14ac:dyDescent="0.3">
      <c r="A52" s="12">
        <v>45047</v>
      </c>
      <c r="B52" s="9" t="s">
        <v>279</v>
      </c>
      <c r="C52" s="9" t="s">
        <v>24</v>
      </c>
      <c r="D52" s="9" t="s">
        <v>367</v>
      </c>
      <c r="E52" s="9"/>
      <c r="F52" s="11">
        <v>0</v>
      </c>
      <c r="G52" s="11">
        <v>6280</v>
      </c>
      <c r="H52" s="11">
        <f>((H51 + F52) - G52)</f>
        <v>-6280</v>
      </c>
      <c r="I52" s="11">
        <v>0</v>
      </c>
      <c r="J52" s="13">
        <v>0</v>
      </c>
      <c r="K52" s="2" t="s">
        <v>4</v>
      </c>
    </row>
    <row r="53" spans="1:19" ht="32.25" customHeight="1" x14ac:dyDescent="0.3">
      <c r="A53" s="74">
        <v>45142</v>
      </c>
      <c r="B53" s="73" t="s">
        <v>279</v>
      </c>
      <c r="C53" s="73" t="s">
        <v>24</v>
      </c>
      <c r="D53" s="73" t="s">
        <v>222</v>
      </c>
      <c r="E53" s="73"/>
      <c r="F53" s="72">
        <v>0</v>
      </c>
      <c r="G53" s="72">
        <v>869.57</v>
      </c>
      <c r="H53" s="71">
        <f>((H52 + F53) - G53)</f>
        <v>-7149.57</v>
      </c>
      <c r="I53" s="71">
        <v>-130.43</v>
      </c>
      <c r="J53" s="70">
        <v>15</v>
      </c>
      <c r="K53" s="73" t="s">
        <v>325</v>
      </c>
      <c r="L53" s="94" t="s">
        <v>369</v>
      </c>
      <c r="M53" s="94">
        <f>-G53*3/20</f>
        <v>-130.43549999999999</v>
      </c>
      <c r="N53" s="93" t="s">
        <v>370</v>
      </c>
      <c r="O53" s="93"/>
      <c r="P53" s="93"/>
      <c r="Q53" s="93"/>
      <c r="R53" s="93"/>
      <c r="S53" s="93"/>
    </row>
    <row r="54" spans="1:19" ht="10.95" customHeight="1" x14ac:dyDescent="0.3">
      <c r="A54" s="12">
        <v>45176</v>
      </c>
      <c r="B54" s="9" t="s">
        <v>279</v>
      </c>
      <c r="C54" s="9" t="s">
        <v>24</v>
      </c>
      <c r="D54" s="9" t="s">
        <v>367</v>
      </c>
      <c r="E54" s="9"/>
      <c r="F54" s="82">
        <v>0</v>
      </c>
      <c r="G54" s="82">
        <v>8430</v>
      </c>
      <c r="H54" s="11">
        <f>((H53 + F54) - G54)</f>
        <v>-15579.57</v>
      </c>
      <c r="I54" s="11">
        <v>0</v>
      </c>
      <c r="J54" s="13">
        <v>0</v>
      </c>
      <c r="K54" s="2" t="s">
        <v>4</v>
      </c>
      <c r="N54" s="93"/>
      <c r="O54" s="93"/>
      <c r="P54" s="93"/>
      <c r="Q54" s="93"/>
      <c r="R54" s="93"/>
      <c r="S54" s="93"/>
    </row>
    <row r="55" spans="1:19" ht="15" customHeight="1" x14ac:dyDescent="0.3">
      <c r="A55" s="12">
        <v>45202</v>
      </c>
      <c r="B55" s="9" t="s">
        <v>279</v>
      </c>
      <c r="C55" s="9" t="s">
        <v>24</v>
      </c>
      <c r="D55" s="9" t="s">
        <v>365</v>
      </c>
      <c r="E55" s="9"/>
      <c r="F55" s="82">
        <v>0</v>
      </c>
      <c r="G55" s="82">
        <v>69.569999999999993</v>
      </c>
      <c r="H55" s="11">
        <f>((H54 + F55) - G55)</f>
        <v>-15649.14</v>
      </c>
      <c r="I55" s="11">
        <v>-10.43</v>
      </c>
      <c r="J55" s="10">
        <v>15</v>
      </c>
      <c r="K55" s="9" t="s">
        <v>325</v>
      </c>
      <c r="N55" s="93"/>
      <c r="O55" s="93"/>
      <c r="P55" s="93"/>
      <c r="Q55" s="93"/>
      <c r="R55" s="93"/>
      <c r="S55" s="93"/>
    </row>
    <row r="56" spans="1:19" ht="10.95" customHeight="1" x14ac:dyDescent="0.3">
      <c r="A56" s="12">
        <v>45203</v>
      </c>
      <c r="B56" s="9" t="s">
        <v>279</v>
      </c>
      <c r="C56" s="9" t="s">
        <v>24</v>
      </c>
      <c r="D56" s="9" t="s">
        <v>367</v>
      </c>
      <c r="E56" s="9"/>
      <c r="F56" s="82">
        <v>0</v>
      </c>
      <c r="G56" s="82">
        <v>4850</v>
      </c>
      <c r="H56" s="11">
        <f>((H55 + F56) - G56)</f>
        <v>-20499.14</v>
      </c>
      <c r="I56" s="11">
        <v>0</v>
      </c>
      <c r="J56" s="13">
        <v>0</v>
      </c>
      <c r="K56" s="2" t="s">
        <v>4</v>
      </c>
      <c r="N56" s="49"/>
      <c r="O56" s="49"/>
      <c r="P56" s="49"/>
      <c r="Q56" s="49"/>
      <c r="R56" s="49"/>
    </row>
    <row r="57" spans="1:19" ht="17.25" customHeight="1" x14ac:dyDescent="0.3">
      <c r="A57" s="61">
        <v>45215</v>
      </c>
      <c r="B57" s="60" t="s">
        <v>279</v>
      </c>
      <c r="C57" s="24" t="s">
        <v>24</v>
      </c>
      <c r="D57" s="24" t="s">
        <v>367</v>
      </c>
      <c r="E57" s="24"/>
      <c r="F57" s="59">
        <v>2200</v>
      </c>
      <c r="G57" s="59">
        <v>0</v>
      </c>
      <c r="H57" s="23">
        <f>((H56 + F57) - G57)</f>
        <v>-18299.14</v>
      </c>
      <c r="I57" s="23">
        <f>2530*0.130434782608696</f>
        <v>330.00000000000091</v>
      </c>
      <c r="J57" s="21">
        <v>15</v>
      </c>
      <c r="K57" s="24" t="s">
        <v>325</v>
      </c>
      <c r="L57" s="92" t="s">
        <v>369</v>
      </c>
      <c r="M57" s="92">
        <v>330</v>
      </c>
      <c r="N57" s="91" t="s">
        <v>368</v>
      </c>
      <c r="O57" s="91"/>
      <c r="P57" s="91"/>
      <c r="Q57" s="91"/>
      <c r="R57" s="91"/>
      <c r="S57" s="91"/>
    </row>
    <row r="58" spans="1:19" ht="10.95" customHeight="1" x14ac:dyDescent="0.3">
      <c r="A58" s="12">
        <v>45231</v>
      </c>
      <c r="B58" s="9" t="s">
        <v>279</v>
      </c>
      <c r="C58" s="9" t="s">
        <v>24</v>
      </c>
      <c r="D58" s="9" t="s">
        <v>365</v>
      </c>
      <c r="E58" s="9"/>
      <c r="F58" s="82">
        <v>0</v>
      </c>
      <c r="G58" s="82">
        <v>69.569999999999993</v>
      </c>
      <c r="H58" s="11">
        <f>((H57 + F58) - G58)</f>
        <v>-18368.71</v>
      </c>
      <c r="I58" s="11">
        <v>-10.43</v>
      </c>
      <c r="J58" s="10">
        <v>15</v>
      </c>
      <c r="K58" s="9" t="s">
        <v>325</v>
      </c>
      <c r="N58" s="91"/>
      <c r="O58" s="91"/>
      <c r="P58" s="91"/>
      <c r="Q58" s="91"/>
      <c r="R58" s="91"/>
      <c r="S58" s="91"/>
    </row>
    <row r="59" spans="1:19" ht="10.95" customHeight="1" x14ac:dyDescent="0.3">
      <c r="A59" s="12">
        <v>45233</v>
      </c>
      <c r="B59" s="9" t="s">
        <v>279</v>
      </c>
      <c r="C59" s="9" t="s">
        <v>24</v>
      </c>
      <c r="D59" s="9" t="s">
        <v>367</v>
      </c>
      <c r="E59" s="9"/>
      <c r="F59" s="82">
        <v>0</v>
      </c>
      <c r="G59" s="82">
        <v>3550</v>
      </c>
      <c r="H59" s="11">
        <f>((H58 + F59) - G59)</f>
        <v>-21918.71</v>
      </c>
      <c r="I59" s="11">
        <v>0</v>
      </c>
      <c r="J59" s="13">
        <v>0</v>
      </c>
      <c r="K59" s="2" t="s">
        <v>4</v>
      </c>
      <c r="N59" s="91"/>
      <c r="O59" s="91"/>
      <c r="P59" s="91"/>
      <c r="Q59" s="91"/>
      <c r="R59" s="91"/>
      <c r="S59" s="91"/>
    </row>
    <row r="60" spans="1:19" ht="10.95" customHeight="1" x14ac:dyDescent="0.3">
      <c r="A60" s="12">
        <v>45247</v>
      </c>
      <c r="B60" s="9" t="s">
        <v>279</v>
      </c>
      <c r="C60" s="9" t="s">
        <v>24</v>
      </c>
      <c r="D60" s="9" t="s">
        <v>367</v>
      </c>
      <c r="E60" s="9"/>
      <c r="F60" s="82">
        <v>0</v>
      </c>
      <c r="G60" s="82">
        <v>3150</v>
      </c>
      <c r="H60" s="11">
        <f>((H59 + F60) - G60)</f>
        <v>-25068.71</v>
      </c>
      <c r="I60" s="11">
        <v>0</v>
      </c>
      <c r="J60" s="13">
        <v>0</v>
      </c>
      <c r="K60" s="2" t="s">
        <v>4</v>
      </c>
      <c r="N60" s="91"/>
      <c r="O60" s="91"/>
      <c r="P60" s="91"/>
      <c r="Q60" s="91"/>
      <c r="R60" s="91"/>
      <c r="S60" s="91"/>
    </row>
    <row r="61" spans="1:19" ht="10.95" customHeight="1" x14ac:dyDescent="0.3">
      <c r="A61" s="12">
        <v>45250</v>
      </c>
      <c r="B61" s="9" t="s">
        <v>279</v>
      </c>
      <c r="C61" s="9" t="s">
        <v>24</v>
      </c>
      <c r="D61" s="9" t="s">
        <v>365</v>
      </c>
      <c r="E61" s="9"/>
      <c r="F61" s="82">
        <v>0</v>
      </c>
      <c r="G61" s="82">
        <v>69.569999999999993</v>
      </c>
      <c r="H61" s="11">
        <f>((H60 + F61) - G61)</f>
        <v>-25138.28</v>
      </c>
      <c r="I61" s="11">
        <v>-10.43</v>
      </c>
      <c r="J61" s="10">
        <v>15</v>
      </c>
      <c r="K61" s="9" t="s">
        <v>325</v>
      </c>
      <c r="N61" s="91"/>
      <c r="O61" s="91"/>
      <c r="P61" s="91"/>
      <c r="Q61" s="91"/>
      <c r="R61" s="91"/>
      <c r="S61" s="91"/>
    </row>
    <row r="62" spans="1:19" ht="10.95" customHeight="1" x14ac:dyDescent="0.3">
      <c r="A62" s="12">
        <v>45264</v>
      </c>
      <c r="B62" s="9" t="s">
        <v>279</v>
      </c>
      <c r="C62" s="9" t="s">
        <v>24</v>
      </c>
      <c r="D62" s="9" t="s">
        <v>367</v>
      </c>
      <c r="E62" s="9"/>
      <c r="F62" s="82">
        <v>0</v>
      </c>
      <c r="G62" s="82">
        <v>4400</v>
      </c>
      <c r="H62" s="11">
        <f>((H61 + F62) - G62)</f>
        <v>-29538.28</v>
      </c>
      <c r="I62" s="11">
        <v>0</v>
      </c>
      <c r="J62" s="13">
        <v>0</v>
      </c>
      <c r="K62" s="2" t="s">
        <v>4</v>
      </c>
      <c r="N62" s="90"/>
      <c r="O62" s="90"/>
      <c r="P62" s="90"/>
      <c r="Q62" s="90"/>
      <c r="R62" s="90"/>
    </row>
    <row r="63" spans="1:19" ht="27" customHeight="1" x14ac:dyDescent="0.3">
      <c r="A63" s="89">
        <v>45267</v>
      </c>
      <c r="B63" s="55" t="s">
        <v>279</v>
      </c>
      <c r="C63" s="55" t="s">
        <v>24</v>
      </c>
      <c r="D63" s="55" t="s">
        <v>365</v>
      </c>
      <c r="E63" s="55"/>
      <c r="F63" s="54">
        <v>2000</v>
      </c>
      <c r="G63" s="54">
        <v>0</v>
      </c>
      <c r="H63" s="53">
        <f>((H62 + F63) - G63)</f>
        <v>-27538.28</v>
      </c>
      <c r="I63" s="53">
        <v>0</v>
      </c>
      <c r="J63" s="88">
        <v>0</v>
      </c>
      <c r="K63" s="51" t="s">
        <v>4</v>
      </c>
      <c r="L63" s="87" t="s">
        <v>361</v>
      </c>
      <c r="M63" s="86">
        <f>-(2000*3/23)</f>
        <v>-260.86956521739131</v>
      </c>
      <c r="N63" s="85" t="s">
        <v>366</v>
      </c>
      <c r="O63" s="85"/>
      <c r="P63" s="85"/>
      <c r="Q63" s="85"/>
      <c r="R63" s="85"/>
      <c r="S63" s="85"/>
    </row>
    <row r="64" spans="1:19" ht="17.25" customHeight="1" x14ac:dyDescent="0.3">
      <c r="A64" s="12">
        <v>45274</v>
      </c>
      <c r="B64" s="9" t="s">
        <v>279</v>
      </c>
      <c r="C64" s="9" t="s">
        <v>24</v>
      </c>
      <c r="D64" s="9" t="s">
        <v>365</v>
      </c>
      <c r="E64" s="9"/>
      <c r="F64" s="82">
        <v>0</v>
      </c>
      <c r="G64" s="82">
        <v>69.569999999999993</v>
      </c>
      <c r="H64" s="11">
        <f>((H63 + F64) - G64)</f>
        <v>-27607.85</v>
      </c>
      <c r="I64" s="11">
        <v>-10.43</v>
      </c>
      <c r="J64" s="10">
        <v>15</v>
      </c>
      <c r="K64" s="9" t="s">
        <v>325</v>
      </c>
      <c r="N64" s="85"/>
      <c r="O64" s="85"/>
      <c r="P64" s="85"/>
      <c r="Q64" s="85"/>
      <c r="R64" s="85"/>
      <c r="S64" s="85"/>
    </row>
    <row r="65" spans="1:55" ht="17.25" customHeight="1" x14ac:dyDescent="0.3">
      <c r="A65" s="12">
        <v>45278</v>
      </c>
      <c r="B65" s="9" t="s">
        <v>279</v>
      </c>
      <c r="C65" s="9" t="s">
        <v>24</v>
      </c>
      <c r="D65" s="9" t="s">
        <v>363</v>
      </c>
      <c r="E65" s="9"/>
      <c r="F65" s="82">
        <v>0</v>
      </c>
      <c r="G65" s="82">
        <v>2250</v>
      </c>
      <c r="H65" s="11">
        <f>((H64 + F65) - G65)</f>
        <v>-29857.85</v>
      </c>
      <c r="I65" s="11">
        <v>0</v>
      </c>
      <c r="J65" s="13">
        <v>0</v>
      </c>
      <c r="K65" s="2" t="s">
        <v>4</v>
      </c>
    </row>
    <row r="66" spans="1:55" ht="29.25" customHeight="1" x14ac:dyDescent="0.3">
      <c r="A66" s="68">
        <v>45288</v>
      </c>
      <c r="B66" s="67" t="s">
        <v>279</v>
      </c>
      <c r="C66" s="67" t="s">
        <v>24</v>
      </c>
      <c r="D66" s="67" t="s">
        <v>365</v>
      </c>
      <c r="E66" s="67"/>
      <c r="F66" s="66">
        <v>0</v>
      </c>
      <c r="G66" s="66">
        <v>80</v>
      </c>
      <c r="H66" s="65">
        <f>((H65 + F66) - G66)</f>
        <v>-29937.85</v>
      </c>
      <c r="I66" s="65">
        <v>0</v>
      </c>
      <c r="J66" s="64">
        <v>0</v>
      </c>
      <c r="K66" s="63" t="s">
        <v>4</v>
      </c>
      <c r="L66" s="84" t="s">
        <v>361</v>
      </c>
      <c r="M66" s="84">
        <f>G66*3/23</f>
        <v>10.434782608695652</v>
      </c>
      <c r="N66" s="83" t="s">
        <v>364</v>
      </c>
      <c r="O66" s="83"/>
      <c r="P66" s="83"/>
      <c r="Q66" s="83"/>
      <c r="R66" s="83"/>
      <c r="S66" s="83"/>
    </row>
    <row r="67" spans="1:55" x14ac:dyDescent="0.3">
      <c r="A67" s="12">
        <v>45294</v>
      </c>
      <c r="B67" s="9" t="s">
        <v>279</v>
      </c>
      <c r="C67" s="9" t="s">
        <v>24</v>
      </c>
      <c r="D67" s="9" t="s">
        <v>363</v>
      </c>
      <c r="E67" s="9"/>
      <c r="F67" s="82">
        <v>0</v>
      </c>
      <c r="G67" s="82">
        <v>4400</v>
      </c>
      <c r="H67" s="11">
        <f>((H66 + F67) - G67)</f>
        <v>-34337.85</v>
      </c>
      <c r="I67" s="11">
        <v>0</v>
      </c>
      <c r="J67" s="13">
        <v>0</v>
      </c>
      <c r="K67" s="2" t="s">
        <v>4</v>
      </c>
      <c r="N67" s="83"/>
      <c r="O67" s="83"/>
      <c r="P67" s="83"/>
      <c r="Q67" s="83"/>
      <c r="R67" s="83"/>
      <c r="S67" s="83"/>
    </row>
    <row r="68" spans="1:55" ht="18.75" customHeight="1" x14ac:dyDescent="0.3">
      <c r="A68" s="12">
        <v>45305</v>
      </c>
      <c r="B68" s="9" t="s">
        <v>279</v>
      </c>
      <c r="C68" s="9" t="s">
        <v>28</v>
      </c>
      <c r="D68" s="9" t="s">
        <v>67</v>
      </c>
      <c r="E68" s="9"/>
      <c r="F68" s="82">
        <v>175</v>
      </c>
      <c r="G68" s="82">
        <v>0</v>
      </c>
      <c r="H68" s="11">
        <f>((H67 + F68) - G68)</f>
        <v>-34162.85</v>
      </c>
      <c r="I68" s="11">
        <v>26.25</v>
      </c>
      <c r="J68" s="10">
        <v>15</v>
      </c>
      <c r="K68" s="9" t="s">
        <v>325</v>
      </c>
      <c r="N68" s="83"/>
      <c r="O68" s="83"/>
      <c r="P68" s="83"/>
      <c r="Q68" s="83"/>
      <c r="R68" s="83"/>
      <c r="S68" s="83"/>
    </row>
    <row r="69" spans="1:55" x14ac:dyDescent="0.3">
      <c r="A69" s="12">
        <v>45305</v>
      </c>
      <c r="B69" s="9" t="s">
        <v>279</v>
      </c>
      <c r="C69" s="9" t="s">
        <v>7</v>
      </c>
      <c r="D69" s="9" t="s">
        <v>278</v>
      </c>
      <c r="E69" s="9"/>
      <c r="F69" s="82"/>
      <c r="G69" s="82">
        <v>175</v>
      </c>
      <c r="H69" s="11">
        <f>((H68 + F69) - G69)</f>
        <v>-34337.85</v>
      </c>
      <c r="I69" s="11">
        <v>-26.25</v>
      </c>
      <c r="J69" s="10">
        <v>15</v>
      </c>
      <c r="K69" s="9" t="s">
        <v>325</v>
      </c>
      <c r="N69" s="49"/>
      <c r="O69" s="49"/>
      <c r="P69" s="49"/>
      <c r="Q69" s="49"/>
      <c r="R69" s="49"/>
    </row>
    <row r="70" spans="1:55" ht="10.95" customHeight="1" x14ac:dyDescent="0.3">
      <c r="A70" s="12">
        <v>45308</v>
      </c>
      <c r="B70" s="9" t="s">
        <v>279</v>
      </c>
      <c r="C70" s="9" t="s">
        <v>24</v>
      </c>
      <c r="D70" s="9" t="s">
        <v>363</v>
      </c>
      <c r="E70" s="9"/>
      <c r="F70" s="82">
        <v>0</v>
      </c>
      <c r="G70" s="82">
        <v>4400</v>
      </c>
      <c r="H70" s="11">
        <f>((H69 + F70) - G70)</f>
        <v>-38737.85</v>
      </c>
      <c r="I70" s="11">
        <v>0</v>
      </c>
      <c r="J70" s="13">
        <v>0</v>
      </c>
      <c r="K70" s="2" t="s">
        <v>4</v>
      </c>
    </row>
    <row r="71" spans="1:55" ht="10.95" customHeight="1" x14ac:dyDescent="0.3">
      <c r="A71" s="12">
        <v>45327</v>
      </c>
      <c r="B71" s="9" t="s">
        <v>279</v>
      </c>
      <c r="C71" s="9" t="s">
        <v>24</v>
      </c>
      <c r="D71" s="9" t="s">
        <v>363</v>
      </c>
      <c r="E71" s="9"/>
      <c r="F71" s="82">
        <v>0</v>
      </c>
      <c r="G71" s="82">
        <v>4150</v>
      </c>
      <c r="H71" s="11">
        <f>((H70 + F71) - G71)</f>
        <v>-42887.85</v>
      </c>
      <c r="I71" s="11">
        <v>0</v>
      </c>
      <c r="J71" s="13">
        <v>0</v>
      </c>
      <c r="K71" s="2" t="s">
        <v>4</v>
      </c>
    </row>
    <row r="72" spans="1:55" ht="10.95" customHeight="1" x14ac:dyDescent="0.3">
      <c r="A72" s="12">
        <v>45341</v>
      </c>
      <c r="B72" s="9" t="s">
        <v>279</v>
      </c>
      <c r="C72" s="9" t="s">
        <v>24</v>
      </c>
      <c r="D72" s="9" t="s">
        <v>363</v>
      </c>
      <c r="E72" s="9"/>
      <c r="F72" s="82">
        <v>0</v>
      </c>
      <c r="G72" s="82">
        <v>2850</v>
      </c>
      <c r="H72" s="11">
        <f>((H71 + F72) - G72)</f>
        <v>-45737.85</v>
      </c>
      <c r="I72" s="11">
        <v>0</v>
      </c>
      <c r="J72" s="13">
        <v>0</v>
      </c>
      <c r="K72" s="2" t="s">
        <v>4</v>
      </c>
    </row>
    <row r="73" spans="1:55" ht="10.95" customHeight="1" x14ac:dyDescent="0.3">
      <c r="A73" s="12">
        <v>45355</v>
      </c>
      <c r="B73" s="9" t="s">
        <v>279</v>
      </c>
      <c r="C73" s="9" t="s">
        <v>24</v>
      </c>
      <c r="D73" s="9" t="s">
        <v>363</v>
      </c>
      <c r="E73" s="9"/>
      <c r="F73" s="82">
        <v>0</v>
      </c>
      <c r="G73" s="82">
        <v>4300</v>
      </c>
      <c r="H73" s="11">
        <f>((H72 + F73) - G73)</f>
        <v>-50037.85</v>
      </c>
      <c r="I73" s="11">
        <v>0</v>
      </c>
      <c r="J73" s="13">
        <v>0</v>
      </c>
      <c r="K73" s="2" t="s">
        <v>4</v>
      </c>
    </row>
    <row r="74" spans="1:55" ht="10.95" customHeight="1" x14ac:dyDescent="0.3">
      <c r="A74" s="12">
        <v>45369</v>
      </c>
      <c r="B74" s="9" t="s">
        <v>279</v>
      </c>
      <c r="C74" s="9" t="s">
        <v>24</v>
      </c>
      <c r="D74" s="9" t="s">
        <v>363</v>
      </c>
      <c r="E74" s="9"/>
      <c r="F74" s="82">
        <v>0</v>
      </c>
      <c r="G74" s="82">
        <v>1550</v>
      </c>
      <c r="H74" s="11">
        <f>((H73 + F74) - G74)</f>
        <v>-51587.85</v>
      </c>
      <c r="I74" s="11">
        <v>0</v>
      </c>
      <c r="J74" s="13">
        <v>0</v>
      </c>
      <c r="K74" s="2" t="s">
        <v>4</v>
      </c>
    </row>
    <row r="75" spans="1:55" s="62" customFormat="1" ht="57.75" customHeight="1" x14ac:dyDescent="0.3">
      <c r="A75" s="81">
        <v>45382</v>
      </c>
      <c r="B75" s="77" t="s">
        <v>279</v>
      </c>
      <c r="C75" s="77" t="s">
        <v>7</v>
      </c>
      <c r="D75" s="77" t="s">
        <v>362</v>
      </c>
      <c r="E75" s="77" t="s">
        <v>17</v>
      </c>
      <c r="F75" s="80">
        <v>0</v>
      </c>
      <c r="G75" s="80">
        <v>573.91</v>
      </c>
      <c r="H75" s="79">
        <f>((H74 + F75) - G75)</f>
        <v>-52161.760000000002</v>
      </c>
      <c r="I75" s="79">
        <v>-86.09</v>
      </c>
      <c r="J75" s="78">
        <v>15</v>
      </c>
      <c r="K75" s="77" t="s">
        <v>325</v>
      </c>
      <c r="L75" s="76" t="s">
        <v>361</v>
      </c>
      <c r="M75" s="76">
        <v>-573.91</v>
      </c>
      <c r="N75" s="75" t="s">
        <v>360</v>
      </c>
      <c r="O75" s="75"/>
      <c r="P75" s="75"/>
      <c r="Q75" s="75"/>
      <c r="R75" s="75"/>
      <c r="S75" s="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s="62" customFormat="1" ht="15" customHeight="1" x14ac:dyDescent="0.3">
      <c r="A76" s="74">
        <v>45382</v>
      </c>
      <c r="B76" s="73" t="s">
        <v>279</v>
      </c>
      <c r="C76" s="73" t="s">
        <v>7</v>
      </c>
      <c r="D76" s="73" t="s">
        <v>359</v>
      </c>
      <c r="E76" s="73"/>
      <c r="F76" s="72">
        <v>0</v>
      </c>
      <c r="G76" s="72">
        <f>-M53</f>
        <v>130.43549999999999</v>
      </c>
      <c r="H76" s="71">
        <f>((H75 + F76) - G76)</f>
        <v>-52292.195500000002</v>
      </c>
      <c r="I76" s="71">
        <v>0</v>
      </c>
      <c r="J76" s="70">
        <v>0</v>
      </c>
      <c r="K76" s="69" t="s">
        <v>4</v>
      </c>
      <c r="L76" s="58"/>
      <c r="M76" s="1"/>
      <c r="N76" s="49"/>
      <c r="O76" s="49"/>
      <c r="P76" s="49"/>
      <c r="Q76" s="49"/>
      <c r="R76" s="49"/>
      <c r="S76" s="49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s="62" customFormat="1" ht="15" customHeight="1" x14ac:dyDescent="0.3">
      <c r="A77" s="68">
        <v>45382</v>
      </c>
      <c r="B77" s="67" t="s">
        <v>279</v>
      </c>
      <c r="C77" s="67" t="s">
        <v>7</v>
      </c>
      <c r="D77" s="67" t="s">
        <v>358</v>
      </c>
      <c r="E77" s="67"/>
      <c r="F77" s="66">
        <f>M66</f>
        <v>10.434782608695652</v>
      </c>
      <c r="G77" s="66">
        <v>0</v>
      </c>
      <c r="H77" s="65">
        <f>((H76 + F77) - G77)</f>
        <v>-52281.760717391306</v>
      </c>
      <c r="I77" s="65">
        <v>0</v>
      </c>
      <c r="J77" s="64">
        <v>0</v>
      </c>
      <c r="K77" s="63" t="s">
        <v>4</v>
      </c>
      <c r="L77" s="58"/>
      <c r="M77" s="1"/>
      <c r="N77" s="49"/>
      <c r="O77" s="49"/>
      <c r="P77" s="49"/>
      <c r="Q77" s="49"/>
      <c r="R77" s="49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s="57" customFormat="1" ht="15" customHeight="1" x14ac:dyDescent="0.3">
      <c r="A78" s="61">
        <v>45382</v>
      </c>
      <c r="B78" s="60" t="s">
        <v>279</v>
      </c>
      <c r="C78" s="24" t="s">
        <v>7</v>
      </c>
      <c r="D78" s="24" t="s">
        <v>359</v>
      </c>
      <c r="E78" s="24"/>
      <c r="F78" s="59">
        <f>M57</f>
        <v>330</v>
      </c>
      <c r="G78" s="59"/>
      <c r="H78" s="23">
        <f>((H77 + F78) - G78)</f>
        <v>-51951.760717391306</v>
      </c>
      <c r="I78" s="23">
        <v>0</v>
      </c>
      <c r="J78" s="21">
        <v>0</v>
      </c>
      <c r="K78" s="20" t="s">
        <v>4</v>
      </c>
      <c r="L78" s="58"/>
      <c r="M78" s="1"/>
      <c r="N78" s="49"/>
      <c r="O78" s="49"/>
      <c r="P78" s="49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s="50" customFormat="1" x14ac:dyDescent="0.3">
      <c r="A79" s="56">
        <v>45382</v>
      </c>
      <c r="B79" s="55" t="s">
        <v>279</v>
      </c>
      <c r="C79" s="55" t="s">
        <v>7</v>
      </c>
      <c r="D79" s="55" t="s">
        <v>358</v>
      </c>
      <c r="E79" s="55"/>
      <c r="F79" s="54">
        <v>0</v>
      </c>
      <c r="G79" s="54">
        <f>-M63</f>
        <v>260.86956521739131</v>
      </c>
      <c r="H79" s="53">
        <f>((H78 + F79) - G79)</f>
        <v>-52212.630282608698</v>
      </c>
      <c r="I79" s="53">
        <v>0</v>
      </c>
      <c r="J79" s="52">
        <v>0</v>
      </c>
      <c r="K79" s="51" t="s">
        <v>4</v>
      </c>
      <c r="L79" s="2"/>
      <c r="M79" s="1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55" ht="10.95" customHeight="1" x14ac:dyDescent="0.3">
      <c r="A80" s="7"/>
      <c r="B80" s="7"/>
      <c r="C80" s="7"/>
      <c r="D80" s="7"/>
      <c r="E80" s="7"/>
      <c r="F80" s="8"/>
      <c r="G80" s="8"/>
      <c r="H80" s="8"/>
      <c r="I80" s="8"/>
      <c r="J80" s="7"/>
      <c r="K80" s="7"/>
      <c r="N80" s="49"/>
      <c r="O80" s="49"/>
      <c r="P80" s="49"/>
    </row>
    <row r="81" spans="1:55" ht="10.95" customHeight="1" x14ac:dyDescent="0.3">
      <c r="A81" s="7" t="s">
        <v>347</v>
      </c>
      <c r="B81" s="7"/>
      <c r="C81" s="7"/>
      <c r="D81" s="7"/>
      <c r="E81" s="7"/>
      <c r="F81" s="8">
        <f>SUM(F50:F75)</f>
        <v>9275</v>
      </c>
      <c r="G81" s="8">
        <f>SUM(G50:G75)</f>
        <v>61436.76</v>
      </c>
      <c r="H81" s="8">
        <f>H75</f>
        <v>-52161.760000000002</v>
      </c>
      <c r="I81" s="8">
        <f>SUM(I50:I75)</f>
        <v>71.760000000000872</v>
      </c>
      <c r="J81" s="7"/>
      <c r="K81" s="7"/>
      <c r="N81" s="49"/>
      <c r="O81" s="49"/>
      <c r="P81" s="49"/>
    </row>
    <row r="82" spans="1:55" ht="10.95" customHeight="1" x14ac:dyDescent="0.3">
      <c r="A82" s="7" t="s">
        <v>2</v>
      </c>
      <c r="B82" s="7"/>
      <c r="C82" s="7"/>
      <c r="D82" s="7"/>
      <c r="E82" s="7"/>
      <c r="F82" s="8">
        <v>0</v>
      </c>
      <c r="G82" s="8">
        <f>+G81-F81</f>
        <v>52161.760000000002</v>
      </c>
      <c r="H82" s="8">
        <v>0</v>
      </c>
      <c r="I82" s="8">
        <v>0</v>
      </c>
      <c r="J82" s="7"/>
      <c r="K82" s="7"/>
      <c r="N82" s="49"/>
      <c r="O82" s="49"/>
      <c r="P82" s="49"/>
    </row>
    <row r="83" spans="1:55" ht="15" customHeight="1" x14ac:dyDescent="0.3">
      <c r="A83" s="5" t="s">
        <v>1</v>
      </c>
      <c r="B83" s="5"/>
      <c r="C83" s="5"/>
      <c r="D83" s="5"/>
      <c r="E83" s="5"/>
      <c r="F83" s="6">
        <v>0</v>
      </c>
      <c r="G83" s="6">
        <f>+G82</f>
        <v>52161.760000000002</v>
      </c>
      <c r="H83" s="6">
        <f>H75</f>
        <v>-52161.760000000002</v>
      </c>
      <c r="I83" s="6">
        <v>0</v>
      </c>
      <c r="J83" s="5"/>
      <c r="K83" s="5"/>
      <c r="N83" s="49"/>
      <c r="O83" s="49"/>
      <c r="P83" s="49"/>
    </row>
    <row r="84" spans="1:55" ht="13.35" customHeight="1" x14ac:dyDescent="0.3">
      <c r="N84" s="49"/>
      <c r="O84" s="49"/>
      <c r="P84" s="49"/>
    </row>
    <row r="85" spans="1:55" ht="13.35" customHeight="1" x14ac:dyDescent="0.3">
      <c r="A85" s="18" t="s">
        <v>357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N85" s="49"/>
      <c r="O85" s="49"/>
      <c r="P85" s="49"/>
    </row>
    <row r="86" spans="1:55" ht="13.35" customHeight="1" x14ac:dyDescent="0.3">
      <c r="A86" s="5" t="s">
        <v>12</v>
      </c>
      <c r="B86" s="5"/>
      <c r="C86" s="5"/>
      <c r="D86" s="5"/>
      <c r="E86" s="5"/>
      <c r="F86" s="6">
        <v>0</v>
      </c>
      <c r="G86" s="6">
        <v>0</v>
      </c>
      <c r="H86" s="6">
        <f>(F86 - G86)</f>
        <v>0</v>
      </c>
      <c r="I86" s="6">
        <v>0</v>
      </c>
      <c r="J86" s="5"/>
      <c r="K86" s="5"/>
    </row>
    <row r="87" spans="1:55" ht="13.35" customHeight="1" x14ac:dyDescent="0.3">
      <c r="A87" s="12">
        <v>45027</v>
      </c>
      <c r="B87" s="9" t="s">
        <v>348</v>
      </c>
      <c r="C87" s="9" t="s">
        <v>24</v>
      </c>
      <c r="D87" s="9" t="s">
        <v>50</v>
      </c>
      <c r="F87" s="11">
        <v>0</v>
      </c>
      <c r="G87" s="11">
        <v>139.13</v>
      </c>
      <c r="H87" s="11">
        <f>((H86 + F87) - G87)</f>
        <v>-139.13</v>
      </c>
      <c r="I87" s="11">
        <v>-20.87</v>
      </c>
      <c r="J87" s="10">
        <v>15</v>
      </c>
      <c r="K87" s="9" t="s">
        <v>325</v>
      </c>
    </row>
    <row r="88" spans="1:55" ht="13.35" customHeight="1" x14ac:dyDescent="0.3">
      <c r="A88" s="12">
        <v>45098</v>
      </c>
      <c r="B88" s="9" t="s">
        <v>348</v>
      </c>
      <c r="C88" s="9" t="s">
        <v>24</v>
      </c>
      <c r="D88" s="9" t="s">
        <v>30</v>
      </c>
      <c r="F88" s="11">
        <v>0</v>
      </c>
      <c r="G88" s="11">
        <v>17.39</v>
      </c>
      <c r="H88" s="11">
        <f>((H87 + F88) - G88)</f>
        <v>-156.51999999999998</v>
      </c>
      <c r="I88" s="11">
        <v>-2.61</v>
      </c>
      <c r="J88" s="10">
        <v>15</v>
      </c>
      <c r="K88" s="9" t="s">
        <v>325</v>
      </c>
    </row>
    <row r="89" spans="1:55" s="30" customFormat="1" ht="63.75" customHeight="1" x14ac:dyDescent="0.3">
      <c r="A89" s="35">
        <v>45158</v>
      </c>
      <c r="B89" s="34" t="s">
        <v>348</v>
      </c>
      <c r="C89" s="34" t="s">
        <v>24</v>
      </c>
      <c r="D89" s="34" t="s">
        <v>356</v>
      </c>
      <c r="F89" s="33">
        <v>0</v>
      </c>
      <c r="G89" s="33">
        <v>452.17</v>
      </c>
      <c r="H89" s="33">
        <f>((H88 + F89) - G89)</f>
        <v>-608.69000000000005</v>
      </c>
      <c r="I89" s="33">
        <v>-67.83</v>
      </c>
      <c r="J89" s="48">
        <v>15</v>
      </c>
      <c r="K89" s="34" t="s">
        <v>325</v>
      </c>
      <c r="L89" s="47" t="s">
        <v>355</v>
      </c>
      <c r="M89" s="47">
        <f>+G89</f>
        <v>452.17</v>
      </c>
      <c r="N89" s="46" t="s">
        <v>354</v>
      </c>
      <c r="O89" s="46"/>
      <c r="P89" s="46"/>
      <c r="Q89" s="46"/>
      <c r="R89" s="46"/>
      <c r="S89" s="46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1:55" x14ac:dyDescent="0.3">
      <c r="A90" s="12">
        <v>45245</v>
      </c>
      <c r="B90" s="9" t="s">
        <v>348</v>
      </c>
      <c r="C90" s="9" t="s">
        <v>24</v>
      </c>
      <c r="D90" s="9" t="s">
        <v>353</v>
      </c>
      <c r="F90" s="11">
        <v>0</v>
      </c>
      <c r="G90" s="11">
        <v>69.569999999999993</v>
      </c>
      <c r="H90" s="11">
        <f>((H89 + F90) - G90)</f>
        <v>-678.26</v>
      </c>
      <c r="I90" s="11">
        <v>-10.43</v>
      </c>
      <c r="J90" s="10">
        <v>15</v>
      </c>
      <c r="K90" s="9" t="s">
        <v>325</v>
      </c>
      <c r="N90" s="28"/>
      <c r="O90" s="28"/>
      <c r="P90" s="28"/>
      <c r="Q90" s="28"/>
      <c r="R90" s="28"/>
    </row>
    <row r="91" spans="1:55" s="36" customFormat="1" ht="89.25" customHeight="1" x14ac:dyDescent="0.3">
      <c r="A91" s="42">
        <v>45267</v>
      </c>
      <c r="B91" s="41" t="s">
        <v>348</v>
      </c>
      <c r="C91" s="41" t="s">
        <v>24</v>
      </c>
      <c r="D91" s="41" t="s">
        <v>352</v>
      </c>
      <c r="F91" s="40">
        <v>0</v>
      </c>
      <c r="G91" s="40">
        <v>325.22000000000003</v>
      </c>
      <c r="H91" s="40">
        <f>((H90 + F91) - G91)</f>
        <v>-1003.48</v>
      </c>
      <c r="I91" s="40">
        <f>-374*0.130434782608696</f>
        <v>-48.782608695652307</v>
      </c>
      <c r="J91" s="45">
        <v>15</v>
      </c>
      <c r="K91" s="41" t="s">
        <v>325</v>
      </c>
      <c r="L91" s="44" t="s">
        <v>351</v>
      </c>
      <c r="M91" s="44">
        <f>+G91</f>
        <v>325.22000000000003</v>
      </c>
      <c r="N91" s="43" t="s">
        <v>350</v>
      </c>
      <c r="O91" s="43"/>
      <c r="P91" s="43"/>
      <c r="Q91" s="43"/>
      <c r="R91" s="43"/>
      <c r="S91" s="43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s="36" customFormat="1" ht="15" customHeight="1" x14ac:dyDescent="0.3">
      <c r="A92" s="42">
        <v>45382</v>
      </c>
      <c r="B92" s="41" t="s">
        <v>348</v>
      </c>
      <c r="C92" s="41" t="s">
        <v>7</v>
      </c>
      <c r="D92" s="41" t="s">
        <v>349</v>
      </c>
      <c r="F92" s="40">
        <v>325.22000000000003</v>
      </c>
      <c r="G92" s="40">
        <v>0</v>
      </c>
      <c r="H92" s="40">
        <f>((H91 + F92) - G92)</f>
        <v>-678.26</v>
      </c>
      <c r="I92" s="40">
        <v>0</v>
      </c>
      <c r="J92" s="39">
        <v>0</v>
      </c>
      <c r="K92" s="38" t="s">
        <v>4</v>
      </c>
      <c r="L92" s="29"/>
      <c r="M92" s="29"/>
      <c r="N92" s="37"/>
      <c r="O92" s="37"/>
      <c r="P92" s="37"/>
      <c r="Q92" s="37"/>
      <c r="R92" s="37"/>
      <c r="S92" s="3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s="30" customFormat="1" x14ac:dyDescent="0.3">
      <c r="A93" s="35">
        <v>45382</v>
      </c>
      <c r="B93" s="34" t="s">
        <v>348</v>
      </c>
      <c r="C93" s="34" t="s">
        <v>7</v>
      </c>
      <c r="D93" s="34" t="s">
        <v>344</v>
      </c>
      <c r="F93" s="33">
        <f>M89</f>
        <v>452.17</v>
      </c>
      <c r="G93" s="33">
        <v>0</v>
      </c>
      <c r="H93" s="33">
        <f>((H92 + F93) - G93)</f>
        <v>-226.08999999999997</v>
      </c>
      <c r="I93" s="33">
        <v>0</v>
      </c>
      <c r="J93" s="32">
        <v>0</v>
      </c>
      <c r="K93" s="31" t="s">
        <v>4</v>
      </c>
      <c r="L93" s="29"/>
      <c r="M93" s="29"/>
      <c r="N93" s="28"/>
      <c r="O93" s="28"/>
      <c r="P93" s="28"/>
      <c r="Q93" s="28"/>
      <c r="R93" s="28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3">
      <c r="A94" s="12"/>
      <c r="B94" s="9"/>
      <c r="C94" s="9"/>
      <c r="D94" s="9"/>
      <c r="F94" s="11"/>
      <c r="G94" s="11"/>
      <c r="H94" s="11"/>
      <c r="I94" s="11"/>
      <c r="J94" s="13"/>
      <c r="K94" s="2"/>
      <c r="L94" s="29"/>
      <c r="N94" s="28"/>
      <c r="O94" s="28"/>
      <c r="P94" s="28"/>
      <c r="Q94" s="28"/>
      <c r="R94" s="28"/>
    </row>
    <row r="95" spans="1:55" ht="13.35" customHeight="1" x14ac:dyDescent="0.3">
      <c r="A95" s="7" t="s">
        <v>347</v>
      </c>
      <c r="B95" s="7"/>
      <c r="C95" s="7"/>
      <c r="D95" s="7"/>
      <c r="E95" s="7"/>
      <c r="F95" s="8">
        <f>SUM(F87:F92)</f>
        <v>325.22000000000003</v>
      </c>
      <c r="G95" s="8">
        <f>SUM(G87:G92)</f>
        <v>1003.48</v>
      </c>
      <c r="H95" s="8">
        <f>H91</f>
        <v>-1003.48</v>
      </c>
      <c r="I95" s="8">
        <f>SUM(I87:I92)</f>
        <v>-150.52260869565231</v>
      </c>
      <c r="J95" s="7"/>
      <c r="K95" s="7"/>
    </row>
    <row r="96" spans="1:55" ht="13.35" customHeight="1" x14ac:dyDescent="0.3">
      <c r="A96" s="7" t="s">
        <v>2</v>
      </c>
      <c r="B96" s="7"/>
      <c r="C96" s="7"/>
      <c r="D96" s="7"/>
      <c r="E96" s="7"/>
      <c r="F96" s="8">
        <v>0</v>
      </c>
      <c r="G96" s="8">
        <f>+G95-F95</f>
        <v>678.26</v>
      </c>
      <c r="H96" s="8">
        <v>0</v>
      </c>
      <c r="I96" s="8">
        <v>0</v>
      </c>
      <c r="J96" s="7"/>
      <c r="K96" s="7"/>
    </row>
    <row r="97" spans="1:13" ht="13.35" customHeight="1" x14ac:dyDescent="0.3">
      <c r="A97" s="5" t="s">
        <v>1</v>
      </c>
      <c r="B97" s="5"/>
      <c r="C97" s="5"/>
      <c r="D97" s="5"/>
      <c r="E97" s="5"/>
      <c r="F97" s="6">
        <v>0</v>
      </c>
      <c r="G97" s="6">
        <f>+G96</f>
        <v>678.26</v>
      </c>
      <c r="H97" s="6">
        <f>H91</f>
        <v>-1003.48</v>
      </c>
      <c r="I97" s="6">
        <v>0</v>
      </c>
      <c r="J97" s="5"/>
      <c r="K97" s="5"/>
    </row>
    <row r="98" spans="1:13" ht="13.35" customHeight="1" x14ac:dyDescent="0.3"/>
    <row r="99" spans="1:13" ht="13.35" customHeight="1" x14ac:dyDescent="0.3">
      <c r="A99" s="18" t="s">
        <v>346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3" ht="13.35" customHeight="1" x14ac:dyDescent="0.3">
      <c r="A100" s="5" t="s">
        <v>12</v>
      </c>
      <c r="B100" s="5"/>
      <c r="C100" s="5"/>
      <c r="D100" s="5"/>
      <c r="E100" s="5"/>
      <c r="F100" s="6">
        <v>0</v>
      </c>
      <c r="G100" s="6">
        <v>0</v>
      </c>
      <c r="H100" s="6">
        <f>(F100 - G100)</f>
        <v>0</v>
      </c>
      <c r="I100" s="6">
        <v>0</v>
      </c>
      <c r="J100" s="5"/>
      <c r="K100" s="5"/>
    </row>
    <row r="101" spans="1:13" ht="13.35" customHeight="1" x14ac:dyDescent="0.3">
      <c r="A101" s="12">
        <v>45158</v>
      </c>
      <c r="B101" s="9" t="s">
        <v>345</v>
      </c>
      <c r="C101" s="9" t="s">
        <v>7</v>
      </c>
      <c r="D101" s="9" t="s">
        <v>344</v>
      </c>
      <c r="E101" s="27"/>
      <c r="F101" s="26">
        <v>0</v>
      </c>
      <c r="G101">
        <v>452.17</v>
      </c>
      <c r="H101" s="11">
        <f>((H100 + F101) - G101)</f>
        <v>-452.17</v>
      </c>
      <c r="I101" s="11">
        <v>0</v>
      </c>
      <c r="J101" s="13">
        <v>0</v>
      </c>
      <c r="K101" s="2" t="s">
        <v>4</v>
      </c>
    </row>
    <row r="102" spans="1:13" ht="13.35" customHeight="1" x14ac:dyDescent="0.3">
      <c r="A102" s="7" t="s">
        <v>343</v>
      </c>
      <c r="B102" s="7"/>
      <c r="C102" s="7"/>
      <c r="D102" s="7"/>
      <c r="E102" s="7"/>
      <c r="F102" s="8">
        <f>SUM(F101:F101)</f>
        <v>0</v>
      </c>
      <c r="G102" s="8">
        <f>SUM(G101:G101)</f>
        <v>452.17</v>
      </c>
      <c r="H102" s="8">
        <f>H101</f>
        <v>-452.17</v>
      </c>
      <c r="I102" s="8">
        <f>SUM(I101:I101)</f>
        <v>0</v>
      </c>
      <c r="J102" s="7"/>
      <c r="K102" s="7"/>
    </row>
    <row r="103" spans="1:13" ht="13.35" customHeight="1" x14ac:dyDescent="0.3">
      <c r="A103" s="7" t="s">
        <v>2</v>
      </c>
      <c r="B103" s="7"/>
      <c r="C103" s="7"/>
      <c r="D103" s="7"/>
      <c r="E103" s="7"/>
      <c r="F103" s="8">
        <v>0</v>
      </c>
      <c r="G103" s="8">
        <f>+G102-F102</f>
        <v>452.17</v>
      </c>
      <c r="H103" s="8">
        <v>0</v>
      </c>
      <c r="I103" s="8">
        <v>0</v>
      </c>
      <c r="J103" s="7"/>
      <c r="K103" s="7"/>
    </row>
    <row r="104" spans="1:13" ht="13.35" customHeight="1" x14ac:dyDescent="0.3">
      <c r="A104" s="5" t="s">
        <v>1</v>
      </c>
      <c r="B104" s="5"/>
      <c r="C104" s="5"/>
      <c r="D104" s="5"/>
      <c r="E104" s="5"/>
      <c r="F104" s="6">
        <v>0</v>
      </c>
      <c r="G104" s="6">
        <f>+G103</f>
        <v>452.17</v>
      </c>
      <c r="H104" s="6">
        <f>H101</f>
        <v>-452.17</v>
      </c>
      <c r="I104" s="6">
        <v>0</v>
      </c>
      <c r="J104" s="5"/>
      <c r="K104" s="5"/>
    </row>
    <row r="105" spans="1:13" ht="13.35" customHeight="1" x14ac:dyDescent="0.3"/>
    <row r="106" spans="1:13" s="16" customFormat="1" ht="12.15" customHeight="1" x14ac:dyDescent="0.25">
      <c r="A106" s="18" t="s">
        <v>342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  <c r="M106" s="1"/>
    </row>
    <row r="107" spans="1:13" ht="10.95" customHeight="1" x14ac:dyDescent="0.3">
      <c r="A107" s="5" t="s">
        <v>12</v>
      </c>
      <c r="B107" s="5"/>
      <c r="C107" s="5"/>
      <c r="D107" s="5"/>
      <c r="E107" s="5"/>
      <c r="F107" s="6">
        <v>0</v>
      </c>
      <c r="G107" s="6">
        <v>0</v>
      </c>
      <c r="H107" s="6">
        <f>(F107 - G107)</f>
        <v>0</v>
      </c>
      <c r="I107" s="6">
        <v>0</v>
      </c>
      <c r="J107" s="5"/>
      <c r="K107" s="5"/>
    </row>
    <row r="108" spans="1:13" ht="10.95" customHeight="1" x14ac:dyDescent="0.3">
      <c r="A108" s="15">
        <v>45097</v>
      </c>
      <c r="B108" s="2" t="s">
        <v>264</v>
      </c>
      <c r="C108" s="2" t="s">
        <v>28</v>
      </c>
      <c r="D108" s="2" t="s">
        <v>270</v>
      </c>
      <c r="E108" s="2"/>
      <c r="F108" s="14">
        <v>250</v>
      </c>
      <c r="G108" s="14">
        <v>0</v>
      </c>
      <c r="H108" s="14">
        <f>((H107 + F108) - G108)</f>
        <v>250</v>
      </c>
      <c r="I108" s="14">
        <v>37.5</v>
      </c>
      <c r="J108" s="13">
        <v>15</v>
      </c>
      <c r="K108" s="2" t="s">
        <v>207</v>
      </c>
    </row>
    <row r="109" spans="1:13" ht="10.95" customHeight="1" x14ac:dyDescent="0.3">
      <c r="A109" s="12">
        <v>45250</v>
      </c>
      <c r="B109" s="9" t="s">
        <v>264</v>
      </c>
      <c r="C109" s="9" t="s">
        <v>28</v>
      </c>
      <c r="D109" s="9" t="s">
        <v>272</v>
      </c>
      <c r="E109" s="9"/>
      <c r="F109" s="11">
        <v>150</v>
      </c>
      <c r="G109" s="11">
        <v>0</v>
      </c>
      <c r="H109" s="11">
        <f>((H108 + F109) - G109)</f>
        <v>400</v>
      </c>
      <c r="I109" s="11">
        <v>22.5</v>
      </c>
      <c r="J109" s="10">
        <v>15</v>
      </c>
      <c r="K109" s="9" t="s">
        <v>207</v>
      </c>
    </row>
    <row r="110" spans="1:13" ht="10.95" customHeight="1" x14ac:dyDescent="0.3">
      <c r="A110" s="12">
        <v>45382</v>
      </c>
      <c r="B110" s="9" t="s">
        <v>264</v>
      </c>
      <c r="C110" s="9" t="s">
        <v>7</v>
      </c>
      <c r="D110" s="9" t="s">
        <v>6</v>
      </c>
      <c r="E110" s="9" t="s">
        <v>5</v>
      </c>
      <c r="F110" s="11">
        <v>2250</v>
      </c>
      <c r="G110" s="11">
        <v>0</v>
      </c>
      <c r="H110" s="11">
        <f>((H109 + F110) - G110)</f>
        <v>2650</v>
      </c>
      <c r="I110" s="11">
        <v>0</v>
      </c>
      <c r="J110" s="10">
        <v>0</v>
      </c>
      <c r="K110" s="9" t="s">
        <v>4</v>
      </c>
    </row>
    <row r="111" spans="1:13" ht="10.95" customHeight="1" x14ac:dyDescent="0.3">
      <c r="A111" s="7" t="s">
        <v>341</v>
      </c>
      <c r="B111" s="7"/>
      <c r="C111" s="7"/>
      <c r="D111" s="7"/>
      <c r="E111" s="7"/>
      <c r="F111" s="8">
        <f>SUM(F108:F110)</f>
        <v>2650</v>
      </c>
      <c r="G111" s="8">
        <f>SUM(G108:G110)</f>
        <v>0</v>
      </c>
      <c r="H111" s="8">
        <f>H110</f>
        <v>2650</v>
      </c>
      <c r="I111" s="8">
        <f>SUM(I108:I110)</f>
        <v>60</v>
      </c>
      <c r="J111" s="7"/>
      <c r="K111" s="7"/>
    </row>
    <row r="112" spans="1:13" ht="10.95" customHeight="1" x14ac:dyDescent="0.3">
      <c r="A112" s="7" t="s">
        <v>2</v>
      </c>
      <c r="B112" s="7"/>
      <c r="C112" s="7"/>
      <c r="D112" s="7"/>
      <c r="E112" s="7"/>
      <c r="F112" s="8">
        <v>2650</v>
      </c>
      <c r="G112" s="8">
        <v>0</v>
      </c>
      <c r="H112" s="8">
        <v>0</v>
      </c>
      <c r="I112" s="8">
        <v>0</v>
      </c>
      <c r="J112" s="7"/>
      <c r="K112" s="7"/>
    </row>
    <row r="113" spans="1:13" ht="10.95" customHeight="1" x14ac:dyDescent="0.3">
      <c r="A113" s="5" t="s">
        <v>1</v>
      </c>
      <c r="B113" s="5"/>
      <c r="C113" s="5"/>
      <c r="D113" s="5"/>
      <c r="E113" s="5"/>
      <c r="F113" s="6">
        <v>2650</v>
      </c>
      <c r="G113" s="6">
        <v>0</v>
      </c>
      <c r="H113" s="6">
        <f>H110</f>
        <v>2650</v>
      </c>
      <c r="I113" s="6">
        <v>0</v>
      </c>
      <c r="J113" s="5"/>
      <c r="K113" s="5"/>
    </row>
    <row r="114" spans="1:13" ht="13.35" customHeight="1" x14ac:dyDescent="0.3"/>
    <row r="115" spans="1:13" s="16" customFormat="1" ht="12.15" customHeight="1" x14ac:dyDescent="0.25">
      <c r="A115" s="18" t="s">
        <v>340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  <c r="M115" s="1"/>
    </row>
    <row r="116" spans="1:13" ht="10.95" customHeight="1" x14ac:dyDescent="0.3">
      <c r="A116" s="5" t="s">
        <v>12</v>
      </c>
      <c r="B116" s="5"/>
      <c r="C116" s="5"/>
      <c r="D116" s="5"/>
      <c r="E116" s="5"/>
      <c r="F116" s="6">
        <v>0</v>
      </c>
      <c r="G116" s="6">
        <v>0</v>
      </c>
      <c r="H116" s="6">
        <f>(F116 - G116)</f>
        <v>0</v>
      </c>
      <c r="I116" s="6">
        <v>0</v>
      </c>
      <c r="J116" s="5"/>
      <c r="K116" s="5"/>
    </row>
    <row r="117" spans="1:13" ht="10.95" customHeight="1" x14ac:dyDescent="0.3">
      <c r="A117" s="15">
        <v>45028</v>
      </c>
      <c r="B117" s="2" t="s">
        <v>264</v>
      </c>
      <c r="C117" s="2" t="s">
        <v>28</v>
      </c>
      <c r="D117" s="2" t="s">
        <v>339</v>
      </c>
      <c r="E117" s="2"/>
      <c r="F117" s="14">
        <v>33.35</v>
      </c>
      <c r="G117" s="14">
        <v>0</v>
      </c>
      <c r="H117" s="14">
        <f>((H116 + F117) - G117)</f>
        <v>33.35</v>
      </c>
      <c r="I117" s="14">
        <v>0</v>
      </c>
      <c r="J117" s="13">
        <v>0</v>
      </c>
      <c r="K117" s="2" t="s">
        <v>4</v>
      </c>
    </row>
    <row r="118" spans="1:13" ht="10.95" customHeight="1" x14ac:dyDescent="0.3">
      <c r="A118" s="12">
        <v>45028</v>
      </c>
      <c r="B118" s="9" t="s">
        <v>264</v>
      </c>
      <c r="C118" s="9" t="s">
        <v>28</v>
      </c>
      <c r="D118" s="9" t="s">
        <v>338</v>
      </c>
      <c r="E118" s="9"/>
      <c r="F118" s="11">
        <v>65.84</v>
      </c>
      <c r="G118" s="11">
        <v>0</v>
      </c>
      <c r="H118" s="11">
        <f>((H117 + F118) - G118)</f>
        <v>99.19</v>
      </c>
      <c r="I118" s="11">
        <v>0</v>
      </c>
      <c r="J118" s="10">
        <v>0</v>
      </c>
      <c r="K118" s="9" t="s">
        <v>4</v>
      </c>
    </row>
    <row r="119" spans="1:13" ht="10.95" customHeight="1" x14ac:dyDescent="0.3">
      <c r="A119" s="12">
        <v>45044</v>
      </c>
      <c r="B119" s="9" t="s">
        <v>264</v>
      </c>
      <c r="C119" s="9" t="s">
        <v>28</v>
      </c>
      <c r="D119" s="9" t="s">
        <v>337</v>
      </c>
      <c r="E119" s="9"/>
      <c r="F119" s="11">
        <v>8.5</v>
      </c>
      <c r="G119" s="11">
        <v>0</v>
      </c>
      <c r="H119" s="11">
        <f>((H118 + F119) - G119)</f>
        <v>107.69</v>
      </c>
      <c r="I119" s="11">
        <v>0</v>
      </c>
      <c r="J119" s="10">
        <v>0</v>
      </c>
      <c r="K119" s="9" t="s">
        <v>4</v>
      </c>
    </row>
    <row r="120" spans="1:13" ht="10.95" customHeight="1" x14ac:dyDescent="0.3">
      <c r="A120" s="12">
        <v>45058</v>
      </c>
      <c r="B120" s="9" t="s">
        <v>264</v>
      </c>
      <c r="C120" s="9" t="s">
        <v>28</v>
      </c>
      <c r="D120" s="9" t="s">
        <v>339</v>
      </c>
      <c r="E120" s="9"/>
      <c r="F120" s="11">
        <v>33.35</v>
      </c>
      <c r="G120" s="11">
        <v>0</v>
      </c>
      <c r="H120" s="11">
        <f>((H119 + F120) - G120)</f>
        <v>141.04</v>
      </c>
      <c r="I120" s="11">
        <v>0</v>
      </c>
      <c r="J120" s="10">
        <v>0</v>
      </c>
      <c r="K120" s="9" t="s">
        <v>4</v>
      </c>
    </row>
    <row r="121" spans="1:13" ht="10.95" customHeight="1" x14ac:dyDescent="0.3">
      <c r="A121" s="12">
        <v>45058</v>
      </c>
      <c r="B121" s="9" t="s">
        <v>264</v>
      </c>
      <c r="C121" s="9" t="s">
        <v>28</v>
      </c>
      <c r="D121" s="9" t="s">
        <v>338</v>
      </c>
      <c r="E121" s="9"/>
      <c r="F121" s="11">
        <v>63.53</v>
      </c>
      <c r="G121" s="11">
        <v>0</v>
      </c>
      <c r="H121" s="11">
        <f>((H120 + F121) - G121)</f>
        <v>204.57</v>
      </c>
      <c r="I121" s="11">
        <v>0</v>
      </c>
      <c r="J121" s="10">
        <v>0</v>
      </c>
      <c r="K121" s="9" t="s">
        <v>4</v>
      </c>
    </row>
    <row r="122" spans="1:13" ht="10.95" customHeight="1" x14ac:dyDescent="0.3">
      <c r="A122" s="12">
        <v>45077</v>
      </c>
      <c r="B122" s="9" t="s">
        <v>264</v>
      </c>
      <c r="C122" s="9" t="s">
        <v>28</v>
      </c>
      <c r="D122" s="9" t="s">
        <v>337</v>
      </c>
      <c r="E122" s="9"/>
      <c r="F122" s="11">
        <v>8.5</v>
      </c>
      <c r="G122" s="11">
        <v>0</v>
      </c>
      <c r="H122" s="11">
        <f>((H121 + F122) - G122)</f>
        <v>213.07</v>
      </c>
      <c r="I122" s="11">
        <v>0</v>
      </c>
      <c r="J122" s="10">
        <v>0</v>
      </c>
      <c r="K122" s="9" t="s">
        <v>4</v>
      </c>
    </row>
    <row r="123" spans="1:13" ht="10.95" customHeight="1" x14ac:dyDescent="0.3">
      <c r="A123" s="12">
        <v>45089</v>
      </c>
      <c r="B123" s="9" t="s">
        <v>264</v>
      </c>
      <c r="C123" s="9" t="s">
        <v>28</v>
      </c>
      <c r="D123" s="9" t="s">
        <v>339</v>
      </c>
      <c r="E123" s="9"/>
      <c r="F123" s="11">
        <v>33.35</v>
      </c>
      <c r="G123" s="11">
        <v>0</v>
      </c>
      <c r="H123" s="11">
        <f>((H122 + F123) - G123)</f>
        <v>246.42</v>
      </c>
      <c r="I123" s="11">
        <v>0</v>
      </c>
      <c r="J123" s="10">
        <v>0</v>
      </c>
      <c r="K123" s="9" t="s">
        <v>4</v>
      </c>
    </row>
    <row r="124" spans="1:13" ht="10.95" customHeight="1" x14ac:dyDescent="0.3">
      <c r="A124" s="12">
        <v>45107</v>
      </c>
      <c r="B124" s="9" t="s">
        <v>264</v>
      </c>
      <c r="C124" s="9" t="s">
        <v>28</v>
      </c>
      <c r="D124" s="9" t="s">
        <v>337</v>
      </c>
      <c r="E124" s="9"/>
      <c r="F124" s="11">
        <v>8.5</v>
      </c>
      <c r="G124" s="11">
        <v>0</v>
      </c>
      <c r="H124" s="11">
        <f>((H123 + F124) - G124)</f>
        <v>254.92</v>
      </c>
      <c r="I124" s="11">
        <v>0</v>
      </c>
      <c r="J124" s="10">
        <v>0</v>
      </c>
      <c r="K124" s="9" t="s">
        <v>4</v>
      </c>
    </row>
    <row r="125" spans="1:13" ht="10.95" customHeight="1" x14ac:dyDescent="0.3">
      <c r="A125" s="12">
        <v>45119</v>
      </c>
      <c r="B125" s="9" t="s">
        <v>264</v>
      </c>
      <c r="C125" s="9" t="s">
        <v>28</v>
      </c>
      <c r="D125" s="9" t="s">
        <v>339</v>
      </c>
      <c r="E125" s="9"/>
      <c r="F125" s="11">
        <v>33.35</v>
      </c>
      <c r="G125" s="11">
        <v>0</v>
      </c>
      <c r="H125" s="11">
        <f>((H124 + F125) - G125)</f>
        <v>288.27</v>
      </c>
      <c r="I125" s="11">
        <v>0</v>
      </c>
      <c r="J125" s="10">
        <v>0</v>
      </c>
      <c r="K125" s="9" t="s">
        <v>4</v>
      </c>
    </row>
    <row r="126" spans="1:13" ht="10.95" customHeight="1" x14ac:dyDescent="0.3">
      <c r="A126" s="12">
        <v>45138</v>
      </c>
      <c r="B126" s="9" t="s">
        <v>264</v>
      </c>
      <c r="C126" s="9" t="s">
        <v>28</v>
      </c>
      <c r="D126" s="9" t="s">
        <v>337</v>
      </c>
      <c r="E126" s="9"/>
      <c r="F126" s="11">
        <v>8.5</v>
      </c>
      <c r="G126" s="11">
        <v>0</v>
      </c>
      <c r="H126" s="11">
        <f>((H125 + F126) - G126)</f>
        <v>296.77</v>
      </c>
      <c r="I126" s="11">
        <v>0</v>
      </c>
      <c r="J126" s="10">
        <v>0</v>
      </c>
      <c r="K126" s="9" t="s">
        <v>4</v>
      </c>
    </row>
    <row r="127" spans="1:13" ht="10.95" customHeight="1" x14ac:dyDescent="0.3">
      <c r="A127" s="12">
        <v>45152</v>
      </c>
      <c r="B127" s="9" t="s">
        <v>264</v>
      </c>
      <c r="C127" s="9" t="s">
        <v>28</v>
      </c>
      <c r="D127" s="9" t="s">
        <v>338</v>
      </c>
      <c r="E127" s="9"/>
      <c r="F127" s="11">
        <v>13.5</v>
      </c>
      <c r="G127" s="11">
        <v>0</v>
      </c>
      <c r="H127" s="11">
        <f>((H126 + F127) - G127)</f>
        <v>310.27</v>
      </c>
      <c r="I127" s="11">
        <v>0</v>
      </c>
      <c r="J127" s="10">
        <v>0</v>
      </c>
      <c r="K127" s="9" t="s">
        <v>4</v>
      </c>
    </row>
    <row r="128" spans="1:13" ht="10.95" customHeight="1" x14ac:dyDescent="0.3">
      <c r="A128" s="12">
        <v>45153</v>
      </c>
      <c r="B128" s="9" t="s">
        <v>264</v>
      </c>
      <c r="C128" s="9" t="s">
        <v>28</v>
      </c>
      <c r="D128" s="9" t="s">
        <v>339</v>
      </c>
      <c r="E128" s="9"/>
      <c r="F128" s="11">
        <v>33.35</v>
      </c>
      <c r="G128" s="11">
        <v>0</v>
      </c>
      <c r="H128" s="11">
        <f>((H127 + F128) - G128)</f>
        <v>343.62</v>
      </c>
      <c r="I128" s="11">
        <v>0</v>
      </c>
      <c r="J128" s="10">
        <v>0</v>
      </c>
      <c r="K128" s="9" t="s">
        <v>4</v>
      </c>
    </row>
    <row r="129" spans="1:11" ht="10.95" customHeight="1" x14ac:dyDescent="0.3">
      <c r="A129" s="12">
        <v>45169</v>
      </c>
      <c r="B129" s="9" t="s">
        <v>264</v>
      </c>
      <c r="C129" s="9" t="s">
        <v>28</v>
      </c>
      <c r="D129" s="9" t="s">
        <v>337</v>
      </c>
      <c r="E129" s="9"/>
      <c r="F129" s="11">
        <v>8.5</v>
      </c>
      <c r="G129" s="11">
        <v>0</v>
      </c>
      <c r="H129" s="11">
        <f>((H128 + F129) - G129)</f>
        <v>352.12</v>
      </c>
      <c r="I129" s="11">
        <v>0</v>
      </c>
      <c r="J129" s="10">
        <v>0</v>
      </c>
      <c r="K129" s="9" t="s">
        <v>4</v>
      </c>
    </row>
    <row r="130" spans="1:11" ht="10.95" customHeight="1" x14ac:dyDescent="0.3">
      <c r="A130" s="12">
        <v>45181</v>
      </c>
      <c r="B130" s="9" t="s">
        <v>264</v>
      </c>
      <c r="C130" s="9" t="s">
        <v>28</v>
      </c>
      <c r="D130" s="9" t="s">
        <v>338</v>
      </c>
      <c r="E130" s="9"/>
      <c r="F130" s="11">
        <v>91.14</v>
      </c>
      <c r="G130" s="11">
        <v>0</v>
      </c>
      <c r="H130" s="11">
        <f>((H129 + F130) - G130)</f>
        <v>443.26</v>
      </c>
      <c r="I130" s="11">
        <v>0</v>
      </c>
      <c r="J130" s="10">
        <v>0</v>
      </c>
      <c r="K130" s="9" t="s">
        <v>4</v>
      </c>
    </row>
    <row r="131" spans="1:11" ht="10.95" customHeight="1" x14ac:dyDescent="0.3">
      <c r="A131" s="12">
        <v>45181</v>
      </c>
      <c r="B131" s="9" t="s">
        <v>264</v>
      </c>
      <c r="C131" s="9" t="s">
        <v>28</v>
      </c>
      <c r="D131" s="9" t="s">
        <v>339</v>
      </c>
      <c r="E131" s="9"/>
      <c r="F131" s="11">
        <v>33.35</v>
      </c>
      <c r="G131" s="11">
        <v>0</v>
      </c>
      <c r="H131" s="11">
        <f>((H130 + F131) - G131)</f>
        <v>476.61</v>
      </c>
      <c r="I131" s="11">
        <v>0</v>
      </c>
      <c r="J131" s="10">
        <v>0</v>
      </c>
      <c r="K131" s="9" t="s">
        <v>4</v>
      </c>
    </row>
    <row r="132" spans="1:11" ht="10.95" customHeight="1" x14ac:dyDescent="0.3">
      <c r="A132" s="12">
        <v>45198</v>
      </c>
      <c r="B132" s="9" t="s">
        <v>264</v>
      </c>
      <c r="C132" s="9" t="s">
        <v>28</v>
      </c>
      <c r="D132" s="9" t="s">
        <v>337</v>
      </c>
      <c r="E132" s="9"/>
      <c r="F132" s="11">
        <v>8.5</v>
      </c>
      <c r="G132" s="11">
        <v>0</v>
      </c>
      <c r="H132" s="11">
        <f>((H131 + F132) - G132)</f>
        <v>485.11</v>
      </c>
      <c r="I132" s="11">
        <v>0</v>
      </c>
      <c r="J132" s="10">
        <v>0</v>
      </c>
      <c r="K132" s="9" t="s">
        <v>4</v>
      </c>
    </row>
    <row r="133" spans="1:11" ht="10.95" customHeight="1" x14ac:dyDescent="0.3">
      <c r="A133" s="12">
        <v>45211</v>
      </c>
      <c r="B133" s="9" t="s">
        <v>264</v>
      </c>
      <c r="C133" s="9" t="s">
        <v>28</v>
      </c>
      <c r="D133" s="9" t="s">
        <v>339</v>
      </c>
      <c r="E133" s="9"/>
      <c r="F133" s="11">
        <v>33.35</v>
      </c>
      <c r="G133" s="11">
        <v>0</v>
      </c>
      <c r="H133" s="11">
        <f>((H132 + F133) - G133)</f>
        <v>518.46</v>
      </c>
      <c r="I133" s="11">
        <v>0</v>
      </c>
      <c r="J133" s="10">
        <v>0</v>
      </c>
      <c r="K133" s="9" t="s">
        <v>4</v>
      </c>
    </row>
    <row r="134" spans="1:11" ht="10.95" customHeight="1" x14ac:dyDescent="0.3">
      <c r="A134" s="12">
        <v>45211</v>
      </c>
      <c r="B134" s="9" t="s">
        <v>264</v>
      </c>
      <c r="C134" s="9" t="s">
        <v>28</v>
      </c>
      <c r="D134" s="9" t="s">
        <v>338</v>
      </c>
      <c r="E134" s="9"/>
      <c r="F134" s="11">
        <v>50.6</v>
      </c>
      <c r="G134" s="11">
        <v>0</v>
      </c>
      <c r="H134" s="11">
        <f>((H133 + F134) - G134)</f>
        <v>569.06000000000006</v>
      </c>
      <c r="I134" s="11">
        <v>0</v>
      </c>
      <c r="J134" s="10">
        <v>0</v>
      </c>
      <c r="K134" s="9" t="s">
        <v>4</v>
      </c>
    </row>
    <row r="135" spans="1:11" ht="10.95" customHeight="1" x14ac:dyDescent="0.3">
      <c r="A135" s="12">
        <v>45230</v>
      </c>
      <c r="B135" s="9" t="s">
        <v>264</v>
      </c>
      <c r="C135" s="9" t="s">
        <v>28</v>
      </c>
      <c r="D135" s="9" t="s">
        <v>337</v>
      </c>
      <c r="E135" s="9"/>
      <c r="F135" s="11">
        <v>8.5</v>
      </c>
      <c r="G135" s="11">
        <v>0</v>
      </c>
      <c r="H135" s="11">
        <f>((H134 + F135) - G135)</f>
        <v>577.56000000000006</v>
      </c>
      <c r="I135" s="11">
        <v>0</v>
      </c>
      <c r="J135" s="10">
        <v>0</v>
      </c>
      <c r="K135" s="9" t="s">
        <v>4</v>
      </c>
    </row>
    <row r="136" spans="1:11" ht="10.95" customHeight="1" x14ac:dyDescent="0.3">
      <c r="A136" s="12">
        <v>45243</v>
      </c>
      <c r="B136" s="9" t="s">
        <v>264</v>
      </c>
      <c r="C136" s="9" t="s">
        <v>28</v>
      </c>
      <c r="D136" s="9" t="s">
        <v>339</v>
      </c>
      <c r="E136" s="9"/>
      <c r="F136" s="11">
        <v>33.35</v>
      </c>
      <c r="G136" s="11">
        <v>0</v>
      </c>
      <c r="H136" s="11">
        <f>((H135 + F136) - G136)</f>
        <v>610.91000000000008</v>
      </c>
      <c r="I136" s="11">
        <v>0</v>
      </c>
      <c r="J136" s="10">
        <v>0</v>
      </c>
      <c r="K136" s="9" t="s">
        <v>4</v>
      </c>
    </row>
    <row r="137" spans="1:11" ht="10.95" customHeight="1" x14ac:dyDescent="0.3">
      <c r="A137" s="12">
        <v>45243</v>
      </c>
      <c r="B137" s="9" t="s">
        <v>264</v>
      </c>
      <c r="C137" s="9" t="s">
        <v>28</v>
      </c>
      <c r="D137" s="9" t="s">
        <v>338</v>
      </c>
      <c r="E137" s="9"/>
      <c r="F137" s="11">
        <v>94.68</v>
      </c>
      <c r="G137" s="11">
        <v>0</v>
      </c>
      <c r="H137" s="11">
        <f>((H136 + F137) - G137)</f>
        <v>705.59000000000015</v>
      </c>
      <c r="I137" s="11">
        <v>0</v>
      </c>
      <c r="J137" s="10">
        <v>0</v>
      </c>
      <c r="K137" s="9" t="s">
        <v>4</v>
      </c>
    </row>
    <row r="138" spans="1:11" ht="10.95" customHeight="1" x14ac:dyDescent="0.3">
      <c r="A138" s="12">
        <v>45260</v>
      </c>
      <c r="B138" s="9" t="s">
        <v>264</v>
      </c>
      <c r="C138" s="9" t="s">
        <v>28</v>
      </c>
      <c r="D138" s="9" t="s">
        <v>337</v>
      </c>
      <c r="E138" s="9"/>
      <c r="F138" s="11">
        <v>8.5</v>
      </c>
      <c r="G138" s="11">
        <v>0</v>
      </c>
      <c r="H138" s="11">
        <f>((H137 + F138) - G138)</f>
        <v>714.09000000000015</v>
      </c>
      <c r="I138" s="11">
        <v>0</v>
      </c>
      <c r="J138" s="10">
        <v>0</v>
      </c>
      <c r="K138" s="9" t="s">
        <v>4</v>
      </c>
    </row>
    <row r="139" spans="1:11" ht="10.95" customHeight="1" x14ac:dyDescent="0.3">
      <c r="A139" s="12">
        <v>45272</v>
      </c>
      <c r="B139" s="9" t="s">
        <v>264</v>
      </c>
      <c r="C139" s="9" t="s">
        <v>28</v>
      </c>
      <c r="D139" s="9" t="s">
        <v>339</v>
      </c>
      <c r="E139" s="9"/>
      <c r="F139" s="11">
        <v>33.35</v>
      </c>
      <c r="G139" s="11">
        <v>0</v>
      </c>
      <c r="H139" s="11">
        <f>((H138 + F139) - G139)</f>
        <v>747.44000000000017</v>
      </c>
      <c r="I139" s="11">
        <v>0</v>
      </c>
      <c r="J139" s="10">
        <v>0</v>
      </c>
      <c r="K139" s="9" t="s">
        <v>4</v>
      </c>
    </row>
    <row r="140" spans="1:11" ht="10.95" customHeight="1" x14ac:dyDescent="0.3">
      <c r="A140" s="12">
        <v>45272</v>
      </c>
      <c r="B140" s="9" t="s">
        <v>264</v>
      </c>
      <c r="C140" s="9" t="s">
        <v>28</v>
      </c>
      <c r="D140" s="9" t="s">
        <v>338</v>
      </c>
      <c r="E140" s="9"/>
      <c r="F140" s="11">
        <v>89.27</v>
      </c>
      <c r="G140" s="11">
        <v>0</v>
      </c>
      <c r="H140" s="11">
        <f>((H139 + F140) - G140)</f>
        <v>836.71000000000015</v>
      </c>
      <c r="I140" s="11">
        <v>0</v>
      </c>
      <c r="J140" s="10">
        <v>0</v>
      </c>
      <c r="K140" s="9" t="s">
        <v>4</v>
      </c>
    </row>
    <row r="141" spans="1:11" ht="10.95" customHeight="1" x14ac:dyDescent="0.3">
      <c r="A141" s="12">
        <v>45289</v>
      </c>
      <c r="B141" s="9" t="s">
        <v>264</v>
      </c>
      <c r="C141" s="9" t="s">
        <v>28</v>
      </c>
      <c r="D141" s="9" t="s">
        <v>337</v>
      </c>
      <c r="E141" s="9"/>
      <c r="F141" s="11">
        <v>8.5</v>
      </c>
      <c r="G141" s="11">
        <v>0</v>
      </c>
      <c r="H141" s="11">
        <f>((H140 + F141) - G141)</f>
        <v>845.21000000000015</v>
      </c>
      <c r="I141" s="11">
        <v>0</v>
      </c>
      <c r="J141" s="10">
        <v>0</v>
      </c>
      <c r="K141" s="9" t="s">
        <v>4</v>
      </c>
    </row>
    <row r="142" spans="1:11" ht="10.95" customHeight="1" x14ac:dyDescent="0.3">
      <c r="A142" s="12">
        <v>45303</v>
      </c>
      <c r="B142" s="9" t="s">
        <v>264</v>
      </c>
      <c r="C142" s="9" t="s">
        <v>28</v>
      </c>
      <c r="D142" s="9" t="s">
        <v>339</v>
      </c>
      <c r="E142" s="9"/>
      <c r="F142" s="11">
        <v>33.35</v>
      </c>
      <c r="G142" s="11">
        <v>0</v>
      </c>
      <c r="H142" s="11">
        <f>((H141 + F142) - G142)</f>
        <v>878.56000000000017</v>
      </c>
      <c r="I142" s="11">
        <v>0</v>
      </c>
      <c r="J142" s="10">
        <v>0</v>
      </c>
      <c r="K142" s="9" t="s">
        <v>4</v>
      </c>
    </row>
    <row r="143" spans="1:11" ht="10.95" customHeight="1" x14ac:dyDescent="0.3">
      <c r="A143" s="12">
        <v>45303</v>
      </c>
      <c r="B143" s="9" t="s">
        <v>264</v>
      </c>
      <c r="C143" s="9" t="s">
        <v>28</v>
      </c>
      <c r="D143" s="9" t="s">
        <v>338</v>
      </c>
      <c r="E143" s="9"/>
      <c r="F143" s="11">
        <v>78.69</v>
      </c>
      <c r="G143" s="11">
        <v>0</v>
      </c>
      <c r="H143" s="11">
        <f>((H142 + F143) - G143)</f>
        <v>957.25000000000023</v>
      </c>
      <c r="I143" s="11">
        <v>0</v>
      </c>
      <c r="J143" s="10">
        <v>0</v>
      </c>
      <c r="K143" s="9" t="s">
        <v>4</v>
      </c>
    </row>
    <row r="144" spans="1:11" ht="10.95" customHeight="1" x14ac:dyDescent="0.3">
      <c r="A144" s="12">
        <v>45322</v>
      </c>
      <c r="B144" s="9" t="s">
        <v>264</v>
      </c>
      <c r="C144" s="9" t="s">
        <v>28</v>
      </c>
      <c r="D144" s="9" t="s">
        <v>337</v>
      </c>
      <c r="E144" s="9"/>
      <c r="F144" s="11">
        <v>8.5</v>
      </c>
      <c r="G144" s="11">
        <v>0</v>
      </c>
      <c r="H144" s="11">
        <f>((H143 + F144) - G144)</f>
        <v>965.75000000000023</v>
      </c>
      <c r="I144" s="11">
        <v>0</v>
      </c>
      <c r="J144" s="10">
        <v>0</v>
      </c>
      <c r="K144" s="9" t="s">
        <v>4</v>
      </c>
    </row>
    <row r="145" spans="1:13" ht="10.95" customHeight="1" x14ac:dyDescent="0.3">
      <c r="A145" s="12">
        <v>45334</v>
      </c>
      <c r="B145" s="9" t="s">
        <v>264</v>
      </c>
      <c r="C145" s="9" t="s">
        <v>24</v>
      </c>
      <c r="D145" s="9" t="s">
        <v>218</v>
      </c>
      <c r="E145" s="9"/>
      <c r="F145" s="11">
        <v>0</v>
      </c>
      <c r="G145" s="11">
        <v>33.35</v>
      </c>
      <c r="H145" s="11">
        <f>((H144 + F145) - G145)</f>
        <v>932.4000000000002</v>
      </c>
      <c r="I145" s="11">
        <v>0</v>
      </c>
      <c r="J145" s="10">
        <v>0</v>
      </c>
      <c r="K145" s="9" t="s">
        <v>4</v>
      </c>
    </row>
    <row r="146" spans="1:13" ht="10.95" customHeight="1" x14ac:dyDescent="0.3">
      <c r="A146" s="12">
        <v>45334</v>
      </c>
      <c r="B146" s="9" t="s">
        <v>264</v>
      </c>
      <c r="C146" s="9" t="s">
        <v>28</v>
      </c>
      <c r="D146" s="9" t="s">
        <v>338</v>
      </c>
      <c r="E146" s="9"/>
      <c r="F146" s="11">
        <v>114.32</v>
      </c>
      <c r="G146" s="11">
        <v>0</v>
      </c>
      <c r="H146" s="11">
        <f>((H145 + F146) - G146)</f>
        <v>1046.7200000000003</v>
      </c>
      <c r="I146" s="11">
        <v>0</v>
      </c>
      <c r="J146" s="10">
        <v>0</v>
      </c>
      <c r="K146" s="9" t="s">
        <v>4</v>
      </c>
    </row>
    <row r="147" spans="1:13" ht="10.95" customHeight="1" x14ac:dyDescent="0.3">
      <c r="A147" s="12">
        <v>45335</v>
      </c>
      <c r="B147" s="9" t="s">
        <v>264</v>
      </c>
      <c r="C147" s="9" t="s">
        <v>28</v>
      </c>
      <c r="D147" s="9" t="s">
        <v>339</v>
      </c>
      <c r="E147" s="9"/>
      <c r="F147" s="11">
        <v>33.35</v>
      </c>
      <c r="G147" s="11">
        <v>0</v>
      </c>
      <c r="H147" s="11">
        <f>((H146 + F147) - G147)</f>
        <v>1080.0700000000002</v>
      </c>
      <c r="I147" s="11">
        <v>0</v>
      </c>
      <c r="J147" s="10">
        <v>0</v>
      </c>
      <c r="K147" s="9" t="s">
        <v>4</v>
      </c>
    </row>
    <row r="148" spans="1:13" ht="10.95" customHeight="1" x14ac:dyDescent="0.3">
      <c r="A148" s="12">
        <v>45335</v>
      </c>
      <c r="B148" s="9" t="s">
        <v>264</v>
      </c>
      <c r="C148" s="9" t="s">
        <v>28</v>
      </c>
      <c r="D148" s="9" t="s">
        <v>339</v>
      </c>
      <c r="E148" s="9"/>
      <c r="F148" s="11">
        <v>33.35</v>
      </c>
      <c r="G148" s="11">
        <v>0</v>
      </c>
      <c r="H148" s="11">
        <f>((H147 + F148) - G148)</f>
        <v>1113.42</v>
      </c>
      <c r="I148" s="11">
        <v>0</v>
      </c>
      <c r="J148" s="10">
        <v>0</v>
      </c>
      <c r="K148" s="9" t="s">
        <v>4</v>
      </c>
    </row>
    <row r="149" spans="1:13" ht="10.95" customHeight="1" x14ac:dyDescent="0.3">
      <c r="A149" s="12">
        <v>45351</v>
      </c>
      <c r="B149" s="9" t="s">
        <v>264</v>
      </c>
      <c r="C149" s="9" t="s">
        <v>28</v>
      </c>
      <c r="D149" s="9" t="s">
        <v>337</v>
      </c>
      <c r="E149" s="9"/>
      <c r="F149" s="11">
        <v>8.5</v>
      </c>
      <c r="G149" s="11">
        <v>0</v>
      </c>
      <c r="H149" s="11">
        <f>((H148 + F149) - G149)</f>
        <v>1121.92</v>
      </c>
      <c r="I149" s="11">
        <v>0</v>
      </c>
      <c r="J149" s="10">
        <v>0</v>
      </c>
      <c r="K149" s="9" t="s">
        <v>4</v>
      </c>
    </row>
    <row r="150" spans="1:13" ht="10.95" customHeight="1" x14ac:dyDescent="0.3">
      <c r="A150" s="12">
        <v>45363</v>
      </c>
      <c r="B150" s="9" t="s">
        <v>264</v>
      </c>
      <c r="C150" s="9" t="s">
        <v>28</v>
      </c>
      <c r="D150" s="9" t="s">
        <v>339</v>
      </c>
      <c r="E150" s="9"/>
      <c r="F150" s="11">
        <v>33.35</v>
      </c>
      <c r="G150" s="11">
        <v>0</v>
      </c>
      <c r="H150" s="11">
        <f>((H149 + F150) - G150)</f>
        <v>1155.27</v>
      </c>
      <c r="I150" s="11">
        <v>0</v>
      </c>
      <c r="J150" s="10">
        <v>0</v>
      </c>
      <c r="K150" s="9" t="s">
        <v>4</v>
      </c>
    </row>
    <row r="151" spans="1:13" ht="10.95" customHeight="1" x14ac:dyDescent="0.3">
      <c r="A151" s="12">
        <v>45363</v>
      </c>
      <c r="B151" s="9" t="s">
        <v>264</v>
      </c>
      <c r="C151" s="9" t="s">
        <v>28</v>
      </c>
      <c r="D151" s="9" t="s">
        <v>338</v>
      </c>
      <c r="E151" s="9"/>
      <c r="F151" s="11">
        <v>80.14</v>
      </c>
      <c r="G151" s="11">
        <v>0</v>
      </c>
      <c r="H151" s="11">
        <f>((H150 + F151) - G151)</f>
        <v>1235.4100000000001</v>
      </c>
      <c r="I151" s="11">
        <v>0</v>
      </c>
      <c r="J151" s="10">
        <v>0</v>
      </c>
      <c r="K151" s="9" t="s">
        <v>4</v>
      </c>
    </row>
    <row r="152" spans="1:13" ht="10.95" customHeight="1" x14ac:dyDescent="0.3">
      <c r="A152" s="12">
        <v>45379</v>
      </c>
      <c r="B152" s="9" t="s">
        <v>264</v>
      </c>
      <c r="C152" s="9" t="s">
        <v>28</v>
      </c>
      <c r="D152" s="9" t="s">
        <v>337</v>
      </c>
      <c r="E152" s="9"/>
      <c r="F152" s="11">
        <v>8.5</v>
      </c>
      <c r="G152" s="11">
        <v>0</v>
      </c>
      <c r="H152" s="11">
        <f>((H151 + F152) - G152)</f>
        <v>1243.9100000000001</v>
      </c>
      <c r="I152" s="11">
        <v>0</v>
      </c>
      <c r="J152" s="10">
        <v>0</v>
      </c>
      <c r="K152" s="9" t="s">
        <v>4</v>
      </c>
    </row>
    <row r="153" spans="1:13" ht="10.95" customHeight="1" x14ac:dyDescent="0.3">
      <c r="A153" s="7" t="s">
        <v>336</v>
      </c>
      <c r="B153" s="7"/>
      <c r="C153" s="7"/>
      <c r="D153" s="7"/>
      <c r="E153" s="7"/>
      <c r="F153" s="8">
        <f>SUM(F117:F152)</f>
        <v>1277.26</v>
      </c>
      <c r="G153" s="8">
        <f>SUM(G117:G152)</f>
        <v>33.35</v>
      </c>
      <c r="H153" s="8">
        <f>H152</f>
        <v>1243.9100000000001</v>
      </c>
      <c r="I153" s="8">
        <f>SUM(I117:I152)</f>
        <v>0</v>
      </c>
      <c r="J153" s="7"/>
      <c r="K153" s="7"/>
    </row>
    <row r="154" spans="1:13" ht="10.95" customHeight="1" x14ac:dyDescent="0.3">
      <c r="A154" s="7" t="s">
        <v>2</v>
      </c>
      <c r="B154" s="7"/>
      <c r="C154" s="7"/>
      <c r="D154" s="7"/>
      <c r="E154" s="7"/>
      <c r="F154" s="8">
        <v>1243.9100000000001</v>
      </c>
      <c r="G154" s="8">
        <v>0</v>
      </c>
      <c r="H154" s="8">
        <v>0</v>
      </c>
      <c r="I154" s="8">
        <v>0</v>
      </c>
      <c r="J154" s="7"/>
      <c r="K154" s="7"/>
    </row>
    <row r="155" spans="1:13" ht="10.95" customHeight="1" x14ac:dyDescent="0.3">
      <c r="A155" s="5" t="s">
        <v>1</v>
      </c>
      <c r="B155" s="5"/>
      <c r="C155" s="5"/>
      <c r="D155" s="5"/>
      <c r="E155" s="5"/>
      <c r="F155" s="6">
        <v>1243.9100000000001</v>
      </c>
      <c r="G155" s="6">
        <v>0</v>
      </c>
      <c r="H155" s="6">
        <f>H152</f>
        <v>1243.9100000000001</v>
      </c>
      <c r="I155" s="6">
        <v>0</v>
      </c>
      <c r="J155" s="5"/>
      <c r="K155" s="5"/>
    </row>
    <row r="156" spans="1:13" ht="13.35" customHeight="1" x14ac:dyDescent="0.3"/>
    <row r="157" spans="1:13" s="16" customFormat="1" ht="12.15" customHeight="1" x14ac:dyDescent="0.25">
      <c r="A157" s="18" t="s">
        <v>335</v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7"/>
      <c r="M157" s="1"/>
    </row>
    <row r="158" spans="1:13" ht="10.95" customHeight="1" x14ac:dyDescent="0.3">
      <c r="A158" s="5" t="s">
        <v>12</v>
      </c>
      <c r="B158" s="5"/>
      <c r="C158" s="5"/>
      <c r="D158" s="5"/>
      <c r="E158" s="5"/>
      <c r="F158" s="6">
        <v>0</v>
      </c>
      <c r="G158" s="6">
        <v>0</v>
      </c>
      <c r="H158" s="6">
        <f>(F158 - G158)</f>
        <v>0</v>
      </c>
      <c r="I158" s="6">
        <v>0</v>
      </c>
      <c r="J158" s="5"/>
      <c r="K158" s="5"/>
    </row>
    <row r="159" spans="1:13" ht="10.95" customHeight="1" x14ac:dyDescent="0.3">
      <c r="A159" s="15">
        <v>45382</v>
      </c>
      <c r="B159" s="2" t="s">
        <v>264</v>
      </c>
      <c r="C159" s="2" t="s">
        <v>7</v>
      </c>
      <c r="D159" s="2" t="s">
        <v>242</v>
      </c>
      <c r="E159" s="2" t="s">
        <v>241</v>
      </c>
      <c r="F159" s="14">
        <v>61565.97</v>
      </c>
      <c r="G159" s="14">
        <v>0</v>
      </c>
      <c r="H159" s="14">
        <f>((H158 + F159) - G159)</f>
        <v>61565.97</v>
      </c>
      <c r="I159" s="14">
        <v>0</v>
      </c>
      <c r="J159" s="13">
        <v>0</v>
      </c>
      <c r="K159" s="2" t="s">
        <v>4</v>
      </c>
    </row>
    <row r="160" spans="1:13" ht="10.95" customHeight="1" x14ac:dyDescent="0.3">
      <c r="A160" s="7" t="s">
        <v>334</v>
      </c>
      <c r="B160" s="7"/>
      <c r="C160" s="7"/>
      <c r="D160" s="7"/>
      <c r="E160" s="7"/>
      <c r="F160" s="8">
        <f>F159</f>
        <v>61565.97</v>
      </c>
      <c r="G160" s="8">
        <f>G159</f>
        <v>0</v>
      </c>
      <c r="H160" s="8">
        <f>H159</f>
        <v>61565.97</v>
      </c>
      <c r="I160" s="8">
        <f>I159</f>
        <v>0</v>
      </c>
      <c r="J160" s="7"/>
      <c r="K160" s="7"/>
    </row>
    <row r="161" spans="1:13" ht="10.95" customHeight="1" x14ac:dyDescent="0.3">
      <c r="A161" s="7" t="s">
        <v>2</v>
      </c>
      <c r="B161" s="7"/>
      <c r="C161" s="7"/>
      <c r="D161" s="7"/>
      <c r="E161" s="7"/>
      <c r="F161" s="8">
        <v>61565.97</v>
      </c>
      <c r="G161" s="8">
        <v>0</v>
      </c>
      <c r="H161" s="8">
        <v>0</v>
      </c>
      <c r="I161" s="8">
        <v>0</v>
      </c>
      <c r="J161" s="7"/>
      <c r="K161" s="7"/>
    </row>
    <row r="162" spans="1:13" ht="10.95" customHeight="1" x14ac:dyDescent="0.3">
      <c r="A162" s="5" t="s">
        <v>1</v>
      </c>
      <c r="B162" s="5"/>
      <c r="C162" s="5"/>
      <c r="D162" s="5"/>
      <c r="E162" s="5"/>
      <c r="F162" s="6">
        <v>61565.97</v>
      </c>
      <c r="G162" s="6">
        <v>0</v>
      </c>
      <c r="H162" s="6">
        <f>H159</f>
        <v>61565.97</v>
      </c>
      <c r="I162" s="6">
        <v>0</v>
      </c>
      <c r="J162" s="5"/>
      <c r="K162" s="5"/>
    </row>
    <row r="163" spans="1:13" ht="13.35" customHeight="1" x14ac:dyDescent="0.3"/>
    <row r="164" spans="1:13" s="16" customFormat="1" ht="12.15" customHeight="1" x14ac:dyDescent="0.25">
      <c r="A164" s="18" t="s">
        <v>333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7"/>
      <c r="M164" s="1"/>
    </row>
    <row r="165" spans="1:13" ht="10.95" customHeight="1" x14ac:dyDescent="0.3">
      <c r="A165" s="5" t="s">
        <v>12</v>
      </c>
      <c r="B165" s="5"/>
      <c r="C165" s="5"/>
      <c r="D165" s="5"/>
      <c r="E165" s="5"/>
      <c r="F165" s="6">
        <v>0</v>
      </c>
      <c r="G165" s="6">
        <v>0</v>
      </c>
      <c r="H165" s="6">
        <f>(F165 - G165)</f>
        <v>0</v>
      </c>
      <c r="I165" s="6">
        <v>0</v>
      </c>
      <c r="J165" s="5"/>
      <c r="K165" s="5"/>
    </row>
    <row r="166" spans="1:13" ht="10.95" customHeight="1" x14ac:dyDescent="0.3">
      <c r="A166" s="15">
        <v>45046</v>
      </c>
      <c r="B166" s="2" t="s">
        <v>264</v>
      </c>
      <c r="C166" s="2"/>
      <c r="D166" s="2" t="s">
        <v>203</v>
      </c>
      <c r="E166" s="2"/>
      <c r="F166" s="14">
        <v>0.18</v>
      </c>
      <c r="G166" s="14">
        <v>0</v>
      </c>
      <c r="H166" s="14">
        <f>((H165 + F166) - G166)</f>
        <v>0.18</v>
      </c>
      <c r="I166" s="14">
        <v>0</v>
      </c>
      <c r="J166" s="13">
        <v>0</v>
      </c>
      <c r="K166" s="2"/>
    </row>
    <row r="167" spans="1:13" ht="10.95" customHeight="1" x14ac:dyDescent="0.3">
      <c r="A167" s="12">
        <v>45046</v>
      </c>
      <c r="B167" s="9" t="s">
        <v>264</v>
      </c>
      <c r="C167" s="9"/>
      <c r="D167" s="9" t="s">
        <v>204</v>
      </c>
      <c r="E167" s="9"/>
      <c r="F167" s="11">
        <v>4.8600000000000003</v>
      </c>
      <c r="G167" s="11">
        <v>0</v>
      </c>
      <c r="H167" s="11">
        <f>((H166 + F167) - G167)</f>
        <v>5.04</v>
      </c>
      <c r="I167" s="11">
        <v>0</v>
      </c>
      <c r="J167" s="10">
        <v>0</v>
      </c>
      <c r="K167" s="9"/>
    </row>
    <row r="168" spans="1:13" ht="10.95" customHeight="1" x14ac:dyDescent="0.3">
      <c r="A168" s="12">
        <v>45046</v>
      </c>
      <c r="B168" s="9" t="s">
        <v>264</v>
      </c>
      <c r="C168" s="9"/>
      <c r="D168" s="9" t="s">
        <v>131</v>
      </c>
      <c r="E168" s="9"/>
      <c r="F168" s="11">
        <v>0.51</v>
      </c>
      <c r="G168" s="11">
        <v>0</v>
      </c>
      <c r="H168" s="11">
        <f>((H167 + F168) - G168)</f>
        <v>5.55</v>
      </c>
      <c r="I168" s="11">
        <v>0</v>
      </c>
      <c r="J168" s="10">
        <v>0</v>
      </c>
      <c r="K168" s="9"/>
    </row>
    <row r="169" spans="1:13" ht="10.95" customHeight="1" x14ac:dyDescent="0.3">
      <c r="A169" s="12">
        <v>45046</v>
      </c>
      <c r="B169" s="9" t="s">
        <v>264</v>
      </c>
      <c r="C169" s="9"/>
      <c r="D169" s="9" t="s">
        <v>202</v>
      </c>
      <c r="E169" s="9"/>
      <c r="F169" s="11">
        <v>202.09</v>
      </c>
      <c r="G169" s="11">
        <v>0</v>
      </c>
      <c r="H169" s="11">
        <f>((H168 + F169) - G169)</f>
        <v>207.64000000000001</v>
      </c>
      <c r="I169" s="11">
        <v>0</v>
      </c>
      <c r="J169" s="10">
        <v>0</v>
      </c>
      <c r="K169" s="9"/>
    </row>
    <row r="170" spans="1:13" ht="10.95" customHeight="1" x14ac:dyDescent="0.3">
      <c r="A170" s="12">
        <v>45046</v>
      </c>
      <c r="B170" s="9" t="s">
        <v>264</v>
      </c>
      <c r="C170" s="9"/>
      <c r="D170" s="9" t="s">
        <v>201</v>
      </c>
      <c r="E170" s="9"/>
      <c r="F170" s="11">
        <v>7.0000000000000007E-2</v>
      </c>
      <c r="G170" s="11">
        <v>0</v>
      </c>
      <c r="H170" s="11">
        <f>((H169 + F170) - G170)</f>
        <v>207.71</v>
      </c>
      <c r="I170" s="11">
        <v>0</v>
      </c>
      <c r="J170" s="10">
        <v>0</v>
      </c>
      <c r="K170" s="9"/>
    </row>
    <row r="171" spans="1:13" ht="10.95" customHeight="1" x14ac:dyDescent="0.3">
      <c r="A171" s="12">
        <v>45046</v>
      </c>
      <c r="B171" s="9" t="s">
        <v>264</v>
      </c>
      <c r="C171" s="9"/>
      <c r="D171" s="9" t="s">
        <v>148</v>
      </c>
      <c r="E171" s="9"/>
      <c r="F171" s="11">
        <v>22.2</v>
      </c>
      <c r="G171" s="11">
        <v>0</v>
      </c>
      <c r="H171" s="11">
        <f>((H170 + F171) - G171)</f>
        <v>229.91</v>
      </c>
      <c r="I171" s="11">
        <v>0</v>
      </c>
      <c r="J171" s="10">
        <v>0</v>
      </c>
      <c r="K171" s="9"/>
    </row>
    <row r="172" spans="1:13" ht="10.95" customHeight="1" x14ac:dyDescent="0.3">
      <c r="A172" s="12">
        <v>45077</v>
      </c>
      <c r="B172" s="9" t="s">
        <v>264</v>
      </c>
      <c r="C172" s="9"/>
      <c r="D172" s="9" t="s">
        <v>130</v>
      </c>
      <c r="E172" s="9"/>
      <c r="F172" s="11">
        <v>0.52</v>
      </c>
      <c r="G172" s="11">
        <v>0</v>
      </c>
      <c r="H172" s="11">
        <f>((H171 + F172) - G172)</f>
        <v>230.43</v>
      </c>
      <c r="I172" s="11">
        <v>0</v>
      </c>
      <c r="J172" s="10">
        <v>0</v>
      </c>
      <c r="K172" s="9"/>
    </row>
    <row r="173" spans="1:13" ht="10.95" customHeight="1" x14ac:dyDescent="0.3">
      <c r="A173" s="12">
        <v>45077</v>
      </c>
      <c r="B173" s="9" t="s">
        <v>264</v>
      </c>
      <c r="C173" s="9"/>
      <c r="D173" s="9" t="s">
        <v>198</v>
      </c>
      <c r="E173" s="9"/>
      <c r="F173" s="11">
        <v>202.1</v>
      </c>
      <c r="G173" s="11">
        <v>0</v>
      </c>
      <c r="H173" s="11">
        <f>((H172 + F173) - G173)</f>
        <v>432.53</v>
      </c>
      <c r="I173" s="11">
        <v>0</v>
      </c>
      <c r="J173" s="10">
        <v>0</v>
      </c>
      <c r="K173" s="9"/>
    </row>
    <row r="174" spans="1:13" ht="10.95" customHeight="1" x14ac:dyDescent="0.3">
      <c r="A174" s="12">
        <v>45077</v>
      </c>
      <c r="B174" s="9" t="s">
        <v>264</v>
      </c>
      <c r="C174" s="9"/>
      <c r="D174" s="9" t="s">
        <v>147</v>
      </c>
      <c r="E174" s="9"/>
      <c r="F174" s="11">
        <v>22.2</v>
      </c>
      <c r="G174" s="11">
        <v>0</v>
      </c>
      <c r="H174" s="11">
        <f>((H173 + F174) - G174)</f>
        <v>454.72999999999996</v>
      </c>
      <c r="I174" s="11">
        <v>0</v>
      </c>
      <c r="J174" s="10">
        <v>0</v>
      </c>
      <c r="K174" s="9"/>
    </row>
    <row r="175" spans="1:13" ht="10.95" customHeight="1" x14ac:dyDescent="0.3">
      <c r="A175" s="12">
        <v>45077</v>
      </c>
      <c r="B175" s="9" t="s">
        <v>264</v>
      </c>
      <c r="C175" s="9"/>
      <c r="D175" s="9" t="s">
        <v>197</v>
      </c>
      <c r="E175" s="9"/>
      <c r="F175" s="11">
        <v>7.0000000000000007E-2</v>
      </c>
      <c r="G175" s="11">
        <v>0</v>
      </c>
      <c r="H175" s="11">
        <f>((H174 + F175) - G175)</f>
        <v>454.79999999999995</v>
      </c>
      <c r="I175" s="11">
        <v>0</v>
      </c>
      <c r="J175" s="10">
        <v>0</v>
      </c>
      <c r="K175" s="9"/>
    </row>
    <row r="176" spans="1:13" ht="10.95" customHeight="1" x14ac:dyDescent="0.3">
      <c r="A176" s="12">
        <v>45077</v>
      </c>
      <c r="B176" s="9" t="s">
        <v>264</v>
      </c>
      <c r="C176" s="9"/>
      <c r="D176" s="9" t="s">
        <v>200</v>
      </c>
      <c r="E176" s="9"/>
      <c r="F176" s="11">
        <v>4.87</v>
      </c>
      <c r="G176" s="11">
        <v>0</v>
      </c>
      <c r="H176" s="11">
        <f>((H175 + F176) - G176)</f>
        <v>459.66999999999996</v>
      </c>
      <c r="I176" s="11">
        <v>0</v>
      </c>
      <c r="J176" s="10">
        <v>0</v>
      </c>
      <c r="K176" s="9"/>
    </row>
    <row r="177" spans="1:11" ht="10.95" customHeight="1" x14ac:dyDescent="0.3">
      <c r="A177" s="12">
        <v>45077</v>
      </c>
      <c r="B177" s="9" t="s">
        <v>264</v>
      </c>
      <c r="C177" s="9"/>
      <c r="D177" s="9" t="s">
        <v>199</v>
      </c>
      <c r="E177" s="9"/>
      <c r="F177" s="11">
        <v>0.18</v>
      </c>
      <c r="G177" s="11">
        <v>0</v>
      </c>
      <c r="H177" s="11">
        <f>((H176 + F177) - G177)</f>
        <v>459.84999999999997</v>
      </c>
      <c r="I177" s="11">
        <v>0</v>
      </c>
      <c r="J177" s="10">
        <v>0</v>
      </c>
      <c r="K177" s="9"/>
    </row>
    <row r="178" spans="1:11" ht="10.95" customHeight="1" x14ac:dyDescent="0.3">
      <c r="A178" s="12">
        <v>45107</v>
      </c>
      <c r="B178" s="9" t="s">
        <v>264</v>
      </c>
      <c r="C178" s="9"/>
      <c r="D178" s="9" t="s">
        <v>196</v>
      </c>
      <c r="E178" s="9"/>
      <c r="F178" s="11">
        <v>4.8600000000000003</v>
      </c>
      <c r="G178" s="11">
        <v>0</v>
      </c>
      <c r="H178" s="11">
        <f>((H177 + F178) - G178)</f>
        <v>464.71</v>
      </c>
      <c r="I178" s="11">
        <v>0</v>
      </c>
      <c r="J178" s="10">
        <v>0</v>
      </c>
      <c r="K178" s="9"/>
    </row>
    <row r="179" spans="1:11" ht="10.95" customHeight="1" x14ac:dyDescent="0.3">
      <c r="A179" s="12">
        <v>45107</v>
      </c>
      <c r="B179" s="9" t="s">
        <v>264</v>
      </c>
      <c r="C179" s="9"/>
      <c r="D179" s="9" t="s">
        <v>195</v>
      </c>
      <c r="E179" s="9"/>
      <c r="F179" s="11">
        <v>0.18</v>
      </c>
      <c r="G179" s="11">
        <v>0</v>
      </c>
      <c r="H179" s="11">
        <f>((H178 + F179) - G179)</f>
        <v>464.89</v>
      </c>
      <c r="I179" s="11">
        <v>0</v>
      </c>
      <c r="J179" s="10">
        <v>0</v>
      </c>
      <c r="K179" s="9"/>
    </row>
    <row r="180" spans="1:11" ht="10.95" customHeight="1" x14ac:dyDescent="0.3">
      <c r="A180" s="12">
        <v>45107</v>
      </c>
      <c r="B180" s="9" t="s">
        <v>264</v>
      </c>
      <c r="C180" s="9"/>
      <c r="D180" s="9" t="s">
        <v>129</v>
      </c>
      <c r="E180" s="9"/>
      <c r="F180" s="11">
        <v>0.51</v>
      </c>
      <c r="G180" s="11">
        <v>0</v>
      </c>
      <c r="H180" s="11">
        <f>((H179 + F180) - G180)</f>
        <v>465.4</v>
      </c>
      <c r="I180" s="11">
        <v>0</v>
      </c>
      <c r="J180" s="10">
        <v>0</v>
      </c>
      <c r="K180" s="9"/>
    </row>
    <row r="181" spans="1:11" ht="10.95" customHeight="1" x14ac:dyDescent="0.3">
      <c r="A181" s="12">
        <v>45107</v>
      </c>
      <c r="B181" s="9" t="s">
        <v>264</v>
      </c>
      <c r="C181" s="9"/>
      <c r="D181" s="9" t="s">
        <v>194</v>
      </c>
      <c r="E181" s="9"/>
      <c r="F181" s="11">
        <v>202.09</v>
      </c>
      <c r="G181" s="11">
        <v>0</v>
      </c>
      <c r="H181" s="11">
        <f>((H180 + F181) - G181)</f>
        <v>667.49</v>
      </c>
      <c r="I181" s="11">
        <v>0</v>
      </c>
      <c r="J181" s="10">
        <v>0</v>
      </c>
      <c r="K181" s="9"/>
    </row>
    <row r="182" spans="1:11" ht="10.95" customHeight="1" x14ac:dyDescent="0.3">
      <c r="A182" s="12">
        <v>45107</v>
      </c>
      <c r="B182" s="9" t="s">
        <v>264</v>
      </c>
      <c r="C182" s="9"/>
      <c r="D182" s="9" t="s">
        <v>146</v>
      </c>
      <c r="E182" s="9"/>
      <c r="F182" s="11">
        <v>22.2</v>
      </c>
      <c r="G182" s="11">
        <v>0</v>
      </c>
      <c r="H182" s="11">
        <f>((H181 + F182) - G182)</f>
        <v>689.69</v>
      </c>
      <c r="I182" s="11">
        <v>0</v>
      </c>
      <c r="J182" s="10">
        <v>0</v>
      </c>
      <c r="K182" s="9"/>
    </row>
    <row r="183" spans="1:11" ht="10.95" customHeight="1" x14ac:dyDescent="0.3">
      <c r="A183" s="12">
        <v>45107</v>
      </c>
      <c r="B183" s="9" t="s">
        <v>264</v>
      </c>
      <c r="C183" s="9"/>
      <c r="D183" s="9" t="s">
        <v>193</v>
      </c>
      <c r="E183" s="9"/>
      <c r="F183" s="11">
        <v>0.08</v>
      </c>
      <c r="G183" s="11">
        <v>0</v>
      </c>
      <c r="H183" s="11">
        <f>((H182 + F183) - G183)</f>
        <v>689.7700000000001</v>
      </c>
      <c r="I183" s="11">
        <v>0</v>
      </c>
      <c r="J183" s="10">
        <v>0</v>
      </c>
      <c r="K183" s="9"/>
    </row>
    <row r="184" spans="1:11" ht="10.95" customHeight="1" x14ac:dyDescent="0.3">
      <c r="A184" s="12">
        <v>45138</v>
      </c>
      <c r="B184" s="9" t="s">
        <v>264</v>
      </c>
      <c r="C184" s="9"/>
      <c r="D184" s="9" t="s">
        <v>192</v>
      </c>
      <c r="E184" s="9"/>
      <c r="F184" s="11">
        <v>4.87</v>
      </c>
      <c r="G184" s="11">
        <v>0</v>
      </c>
      <c r="H184" s="11">
        <f>((H183 + F184) - G184)</f>
        <v>694.6400000000001</v>
      </c>
      <c r="I184" s="11">
        <v>0</v>
      </c>
      <c r="J184" s="10">
        <v>0</v>
      </c>
      <c r="K184" s="9"/>
    </row>
    <row r="185" spans="1:11" ht="10.95" customHeight="1" x14ac:dyDescent="0.3">
      <c r="A185" s="12">
        <v>45138</v>
      </c>
      <c r="B185" s="9" t="s">
        <v>264</v>
      </c>
      <c r="C185" s="9"/>
      <c r="D185" s="9" t="s">
        <v>128</v>
      </c>
      <c r="E185" s="9"/>
      <c r="F185" s="11">
        <v>0.52</v>
      </c>
      <c r="G185" s="11">
        <v>0</v>
      </c>
      <c r="H185" s="11">
        <f>((H184 + F185) - G185)</f>
        <v>695.16000000000008</v>
      </c>
      <c r="I185" s="11">
        <v>0</v>
      </c>
      <c r="J185" s="10">
        <v>0</v>
      </c>
      <c r="K185" s="9"/>
    </row>
    <row r="186" spans="1:11" ht="10.95" customHeight="1" x14ac:dyDescent="0.3">
      <c r="A186" s="12">
        <v>45138</v>
      </c>
      <c r="B186" s="9" t="s">
        <v>264</v>
      </c>
      <c r="C186" s="9"/>
      <c r="D186" s="9" t="s">
        <v>190</v>
      </c>
      <c r="E186" s="9"/>
      <c r="F186" s="11">
        <v>202.09</v>
      </c>
      <c r="G186" s="11">
        <v>0</v>
      </c>
      <c r="H186" s="11">
        <f>((H185 + F186) - G186)</f>
        <v>897.25000000000011</v>
      </c>
      <c r="I186" s="11">
        <v>0</v>
      </c>
      <c r="J186" s="10">
        <v>0</v>
      </c>
      <c r="K186" s="9"/>
    </row>
    <row r="187" spans="1:11" ht="10.95" customHeight="1" x14ac:dyDescent="0.3">
      <c r="A187" s="12">
        <v>45138</v>
      </c>
      <c r="B187" s="9" t="s">
        <v>264</v>
      </c>
      <c r="C187" s="9"/>
      <c r="D187" s="9" t="s">
        <v>145</v>
      </c>
      <c r="E187" s="9"/>
      <c r="F187" s="11">
        <v>22.2</v>
      </c>
      <c r="G187" s="11">
        <v>0</v>
      </c>
      <c r="H187" s="11">
        <f>((H186 + F187) - G187)</f>
        <v>919.45000000000016</v>
      </c>
      <c r="I187" s="11">
        <v>0</v>
      </c>
      <c r="J187" s="10">
        <v>0</v>
      </c>
      <c r="K187" s="9"/>
    </row>
    <row r="188" spans="1:11" ht="10.95" customHeight="1" x14ac:dyDescent="0.3">
      <c r="A188" s="12">
        <v>45138</v>
      </c>
      <c r="B188" s="9" t="s">
        <v>264</v>
      </c>
      <c r="C188" s="9"/>
      <c r="D188" s="9" t="s">
        <v>191</v>
      </c>
      <c r="E188" s="9"/>
      <c r="F188" s="11">
        <v>0.17</v>
      </c>
      <c r="G188" s="11">
        <v>0</v>
      </c>
      <c r="H188" s="11">
        <f>((H187 + F188) - G188)</f>
        <v>919.62000000000012</v>
      </c>
      <c r="I188" s="11">
        <v>0</v>
      </c>
      <c r="J188" s="10">
        <v>0</v>
      </c>
      <c r="K188" s="9"/>
    </row>
    <row r="189" spans="1:11" ht="10.95" customHeight="1" x14ac:dyDescent="0.3">
      <c r="A189" s="12">
        <v>45138</v>
      </c>
      <c r="B189" s="9" t="s">
        <v>264</v>
      </c>
      <c r="C189" s="9"/>
      <c r="D189" s="9" t="s">
        <v>189</v>
      </c>
      <c r="E189" s="9"/>
      <c r="F189" s="11">
        <v>7.0000000000000007E-2</v>
      </c>
      <c r="G189" s="11">
        <v>0</v>
      </c>
      <c r="H189" s="11">
        <f>((H188 + F189) - G189)</f>
        <v>919.69000000000017</v>
      </c>
      <c r="I189" s="11">
        <v>0</v>
      </c>
      <c r="J189" s="10">
        <v>0</v>
      </c>
      <c r="K189" s="9"/>
    </row>
    <row r="190" spans="1:11" ht="10.95" customHeight="1" x14ac:dyDescent="0.3">
      <c r="A190" s="12">
        <v>45169</v>
      </c>
      <c r="B190" s="9" t="s">
        <v>264</v>
      </c>
      <c r="C190" s="9"/>
      <c r="D190" s="9" t="s">
        <v>188</v>
      </c>
      <c r="E190" s="9"/>
      <c r="F190" s="11">
        <v>4.8600000000000003</v>
      </c>
      <c r="G190" s="11">
        <v>0</v>
      </c>
      <c r="H190" s="11">
        <f>((H189 + F190) - G190)</f>
        <v>924.55000000000018</v>
      </c>
      <c r="I190" s="11">
        <v>0</v>
      </c>
      <c r="J190" s="10">
        <v>0</v>
      </c>
      <c r="K190" s="9"/>
    </row>
    <row r="191" spans="1:11" ht="10.95" customHeight="1" x14ac:dyDescent="0.3">
      <c r="A191" s="12">
        <v>45169</v>
      </c>
      <c r="B191" s="9" t="s">
        <v>264</v>
      </c>
      <c r="C191" s="9"/>
      <c r="D191" s="9" t="s">
        <v>187</v>
      </c>
      <c r="E191" s="9"/>
      <c r="F191" s="11">
        <v>0.18</v>
      </c>
      <c r="G191" s="11">
        <v>0</v>
      </c>
      <c r="H191" s="11">
        <f>((H190 + F191) - G191)</f>
        <v>924.73000000000013</v>
      </c>
      <c r="I191" s="11">
        <v>0</v>
      </c>
      <c r="J191" s="10">
        <v>0</v>
      </c>
      <c r="K191" s="9"/>
    </row>
    <row r="192" spans="1:11" ht="10.95" customHeight="1" x14ac:dyDescent="0.3">
      <c r="A192" s="12">
        <v>45169</v>
      </c>
      <c r="B192" s="9" t="s">
        <v>264</v>
      </c>
      <c r="C192" s="9"/>
      <c r="D192" s="9" t="s">
        <v>127</v>
      </c>
      <c r="E192" s="9"/>
      <c r="F192" s="11">
        <v>0.51</v>
      </c>
      <c r="G192" s="11">
        <v>0</v>
      </c>
      <c r="H192" s="11">
        <f>((H191 + F192) - G192)</f>
        <v>925.24000000000012</v>
      </c>
      <c r="I192" s="11">
        <v>0</v>
      </c>
      <c r="J192" s="10">
        <v>0</v>
      </c>
      <c r="K192" s="9"/>
    </row>
    <row r="193" spans="1:11" ht="10.95" customHeight="1" x14ac:dyDescent="0.3">
      <c r="A193" s="12">
        <v>45169</v>
      </c>
      <c r="B193" s="9" t="s">
        <v>264</v>
      </c>
      <c r="C193" s="9"/>
      <c r="D193" s="9" t="s">
        <v>186</v>
      </c>
      <c r="E193" s="9"/>
      <c r="F193" s="11">
        <v>202.09</v>
      </c>
      <c r="G193" s="11">
        <v>0</v>
      </c>
      <c r="H193" s="11">
        <f>((H192 + F193) - G193)</f>
        <v>1127.3300000000002</v>
      </c>
      <c r="I193" s="11">
        <v>0</v>
      </c>
      <c r="J193" s="10">
        <v>0</v>
      </c>
      <c r="K193" s="9"/>
    </row>
    <row r="194" spans="1:11" ht="10.95" customHeight="1" x14ac:dyDescent="0.3">
      <c r="A194" s="12">
        <v>45169</v>
      </c>
      <c r="B194" s="9" t="s">
        <v>264</v>
      </c>
      <c r="C194" s="9"/>
      <c r="D194" s="9" t="s">
        <v>144</v>
      </c>
      <c r="E194" s="9"/>
      <c r="F194" s="11">
        <v>22.2</v>
      </c>
      <c r="G194" s="11">
        <v>0</v>
      </c>
      <c r="H194" s="11">
        <f>((H193 + F194) - G194)</f>
        <v>1149.5300000000002</v>
      </c>
      <c r="I194" s="11">
        <v>0</v>
      </c>
      <c r="J194" s="10">
        <v>0</v>
      </c>
      <c r="K194" s="9"/>
    </row>
    <row r="195" spans="1:11" ht="10.95" customHeight="1" x14ac:dyDescent="0.3">
      <c r="A195" s="12">
        <v>45169</v>
      </c>
      <c r="B195" s="9" t="s">
        <v>264</v>
      </c>
      <c r="C195" s="9"/>
      <c r="D195" s="9" t="s">
        <v>185</v>
      </c>
      <c r="E195" s="9"/>
      <c r="F195" s="11">
        <v>7.0000000000000007E-2</v>
      </c>
      <c r="G195" s="11">
        <v>0</v>
      </c>
      <c r="H195" s="11">
        <f>((H194 + F195) - G195)</f>
        <v>1149.6000000000001</v>
      </c>
      <c r="I195" s="11">
        <v>0</v>
      </c>
      <c r="J195" s="10">
        <v>0</v>
      </c>
      <c r="K195" s="9"/>
    </row>
    <row r="196" spans="1:11" ht="10.95" customHeight="1" x14ac:dyDescent="0.3">
      <c r="A196" s="12">
        <v>45199</v>
      </c>
      <c r="B196" s="9" t="s">
        <v>264</v>
      </c>
      <c r="C196" s="9"/>
      <c r="D196" s="9" t="s">
        <v>184</v>
      </c>
      <c r="E196" s="9"/>
      <c r="F196" s="11">
        <v>4.87</v>
      </c>
      <c r="G196" s="11">
        <v>0</v>
      </c>
      <c r="H196" s="11">
        <f>((H195 + F196) - G196)</f>
        <v>1154.47</v>
      </c>
      <c r="I196" s="11">
        <v>0</v>
      </c>
      <c r="J196" s="10">
        <v>0</v>
      </c>
      <c r="K196" s="9"/>
    </row>
    <row r="197" spans="1:11" ht="10.95" customHeight="1" x14ac:dyDescent="0.3">
      <c r="A197" s="12">
        <v>45199</v>
      </c>
      <c r="B197" s="9" t="s">
        <v>264</v>
      </c>
      <c r="C197" s="9"/>
      <c r="D197" s="9" t="s">
        <v>183</v>
      </c>
      <c r="E197" s="9"/>
      <c r="F197" s="11">
        <v>0.18</v>
      </c>
      <c r="G197" s="11">
        <v>0</v>
      </c>
      <c r="H197" s="11">
        <f>((H196 + F197) - G197)</f>
        <v>1154.6500000000001</v>
      </c>
      <c r="I197" s="11">
        <v>0</v>
      </c>
      <c r="J197" s="10">
        <v>0</v>
      </c>
      <c r="K197" s="9"/>
    </row>
    <row r="198" spans="1:11" ht="10.95" customHeight="1" x14ac:dyDescent="0.3">
      <c r="A198" s="12">
        <v>45199</v>
      </c>
      <c r="B198" s="9" t="s">
        <v>264</v>
      </c>
      <c r="C198" s="9"/>
      <c r="D198" s="9" t="s">
        <v>126</v>
      </c>
      <c r="E198" s="9"/>
      <c r="F198" s="11">
        <v>0.52</v>
      </c>
      <c r="G198" s="11">
        <v>0</v>
      </c>
      <c r="H198" s="11">
        <f>((H197 + F198) - G198)</f>
        <v>1155.17</v>
      </c>
      <c r="I198" s="11">
        <v>0</v>
      </c>
      <c r="J198" s="10">
        <v>0</v>
      </c>
      <c r="K198" s="9"/>
    </row>
    <row r="199" spans="1:11" ht="10.95" customHeight="1" x14ac:dyDescent="0.3">
      <c r="A199" s="12">
        <v>45199</v>
      </c>
      <c r="B199" s="9" t="s">
        <v>264</v>
      </c>
      <c r="C199" s="9"/>
      <c r="D199" s="9" t="s">
        <v>182</v>
      </c>
      <c r="E199" s="9"/>
      <c r="F199" s="11">
        <v>202.1</v>
      </c>
      <c r="G199" s="11">
        <v>0</v>
      </c>
      <c r="H199" s="11">
        <f>((H198 + F199) - G199)</f>
        <v>1357.27</v>
      </c>
      <c r="I199" s="11">
        <v>0</v>
      </c>
      <c r="J199" s="10">
        <v>0</v>
      </c>
      <c r="K199" s="9"/>
    </row>
    <row r="200" spans="1:11" ht="10.95" customHeight="1" x14ac:dyDescent="0.3">
      <c r="A200" s="12">
        <v>45199</v>
      </c>
      <c r="B200" s="9" t="s">
        <v>264</v>
      </c>
      <c r="C200" s="9"/>
      <c r="D200" s="9" t="s">
        <v>143</v>
      </c>
      <c r="E200" s="9"/>
      <c r="F200" s="11">
        <v>22.2</v>
      </c>
      <c r="G200" s="11">
        <v>0</v>
      </c>
      <c r="H200" s="11">
        <f>((H199 + F200) - G200)</f>
        <v>1379.47</v>
      </c>
      <c r="I200" s="11">
        <v>0</v>
      </c>
      <c r="J200" s="10">
        <v>0</v>
      </c>
      <c r="K200" s="9"/>
    </row>
    <row r="201" spans="1:11" ht="10.95" customHeight="1" x14ac:dyDescent="0.3">
      <c r="A201" s="12">
        <v>45199</v>
      </c>
      <c r="B201" s="9" t="s">
        <v>264</v>
      </c>
      <c r="C201" s="9"/>
      <c r="D201" s="9" t="s">
        <v>181</v>
      </c>
      <c r="E201" s="9"/>
      <c r="F201" s="11">
        <v>7.0000000000000007E-2</v>
      </c>
      <c r="G201" s="11">
        <v>0</v>
      </c>
      <c r="H201" s="11">
        <f>((H200 + F201) - G201)</f>
        <v>1379.54</v>
      </c>
      <c r="I201" s="11">
        <v>0</v>
      </c>
      <c r="J201" s="10">
        <v>0</v>
      </c>
      <c r="K201" s="9"/>
    </row>
    <row r="202" spans="1:11" ht="10.95" customHeight="1" x14ac:dyDescent="0.3">
      <c r="A202" s="12">
        <v>45230</v>
      </c>
      <c r="B202" s="9" t="s">
        <v>264</v>
      </c>
      <c r="C202" s="9"/>
      <c r="D202" s="9" t="s">
        <v>180</v>
      </c>
      <c r="E202" s="9"/>
      <c r="F202" s="11">
        <v>4.8600000000000003</v>
      </c>
      <c r="G202" s="11">
        <v>0</v>
      </c>
      <c r="H202" s="11">
        <f>((H201 + F202) - G202)</f>
        <v>1384.3999999999999</v>
      </c>
      <c r="I202" s="11">
        <v>0</v>
      </c>
      <c r="J202" s="10">
        <v>0</v>
      </c>
      <c r="K202" s="9"/>
    </row>
    <row r="203" spans="1:11" ht="10.95" customHeight="1" x14ac:dyDescent="0.3">
      <c r="A203" s="12">
        <v>45230</v>
      </c>
      <c r="B203" s="9" t="s">
        <v>264</v>
      </c>
      <c r="C203" s="9"/>
      <c r="D203" s="9" t="s">
        <v>179</v>
      </c>
      <c r="E203" s="9"/>
      <c r="F203" s="11">
        <v>0.18</v>
      </c>
      <c r="G203" s="11">
        <v>0</v>
      </c>
      <c r="H203" s="11">
        <f>((H202 + F203) - G203)</f>
        <v>1384.58</v>
      </c>
      <c r="I203" s="11">
        <v>0</v>
      </c>
      <c r="J203" s="10">
        <v>0</v>
      </c>
      <c r="K203" s="9"/>
    </row>
    <row r="204" spans="1:11" ht="10.95" customHeight="1" x14ac:dyDescent="0.3">
      <c r="A204" s="12">
        <v>45230</v>
      </c>
      <c r="B204" s="9" t="s">
        <v>264</v>
      </c>
      <c r="C204" s="9"/>
      <c r="D204" s="9" t="s">
        <v>125</v>
      </c>
      <c r="E204" s="9"/>
      <c r="F204" s="11">
        <v>0.51</v>
      </c>
      <c r="G204" s="11">
        <v>0</v>
      </c>
      <c r="H204" s="11">
        <f>((H203 + F204) - G204)</f>
        <v>1385.09</v>
      </c>
      <c r="I204" s="11">
        <v>0</v>
      </c>
      <c r="J204" s="10">
        <v>0</v>
      </c>
      <c r="K204" s="9"/>
    </row>
    <row r="205" spans="1:11" ht="10.95" customHeight="1" x14ac:dyDescent="0.3">
      <c r="A205" s="12">
        <v>45230</v>
      </c>
      <c r="B205" s="9" t="s">
        <v>264</v>
      </c>
      <c r="C205" s="9"/>
      <c r="D205" s="9" t="s">
        <v>178</v>
      </c>
      <c r="E205" s="9"/>
      <c r="F205" s="11">
        <v>202.09</v>
      </c>
      <c r="G205" s="11">
        <v>0</v>
      </c>
      <c r="H205" s="11">
        <f>((H204 + F205) - G205)</f>
        <v>1587.1799999999998</v>
      </c>
      <c r="I205" s="11">
        <v>0</v>
      </c>
      <c r="J205" s="10">
        <v>0</v>
      </c>
      <c r="K205" s="9"/>
    </row>
    <row r="206" spans="1:11" ht="10.95" customHeight="1" x14ac:dyDescent="0.3">
      <c r="A206" s="12">
        <v>45230</v>
      </c>
      <c r="B206" s="9" t="s">
        <v>264</v>
      </c>
      <c r="C206" s="9"/>
      <c r="D206" s="9" t="s">
        <v>142</v>
      </c>
      <c r="E206" s="9"/>
      <c r="F206" s="11">
        <v>22.2</v>
      </c>
      <c r="G206" s="11">
        <v>0</v>
      </c>
      <c r="H206" s="11">
        <f>((H205 + F206) - G206)</f>
        <v>1609.3799999999999</v>
      </c>
      <c r="I206" s="11">
        <v>0</v>
      </c>
      <c r="J206" s="10">
        <v>0</v>
      </c>
      <c r="K206" s="9"/>
    </row>
    <row r="207" spans="1:11" ht="10.95" customHeight="1" x14ac:dyDescent="0.3">
      <c r="A207" s="12">
        <v>45230</v>
      </c>
      <c r="B207" s="9" t="s">
        <v>264</v>
      </c>
      <c r="C207" s="9"/>
      <c r="D207" s="9" t="s">
        <v>177</v>
      </c>
      <c r="E207" s="9"/>
      <c r="F207" s="11">
        <v>7.0000000000000007E-2</v>
      </c>
      <c r="G207" s="11">
        <v>0</v>
      </c>
      <c r="H207" s="11">
        <f>((H206 + F207) - G207)</f>
        <v>1609.4499999999998</v>
      </c>
      <c r="I207" s="11">
        <v>0</v>
      </c>
      <c r="J207" s="10">
        <v>0</v>
      </c>
      <c r="K207" s="9"/>
    </row>
    <row r="208" spans="1:11" ht="10.95" customHeight="1" x14ac:dyDescent="0.3">
      <c r="A208" s="12">
        <v>45260</v>
      </c>
      <c r="B208" s="9" t="s">
        <v>264</v>
      </c>
      <c r="C208" s="9"/>
      <c r="D208" s="9" t="s">
        <v>173</v>
      </c>
      <c r="E208" s="9"/>
      <c r="F208" s="11">
        <v>0.08</v>
      </c>
      <c r="G208" s="11">
        <v>0</v>
      </c>
      <c r="H208" s="11">
        <f>((H207 + F208) - G208)</f>
        <v>1609.5299999999997</v>
      </c>
      <c r="I208" s="11">
        <v>0</v>
      </c>
      <c r="J208" s="10">
        <v>0</v>
      </c>
      <c r="K208" s="9"/>
    </row>
    <row r="209" spans="1:11" ht="10.95" customHeight="1" x14ac:dyDescent="0.3">
      <c r="A209" s="12">
        <v>45260</v>
      </c>
      <c r="B209" s="9" t="s">
        <v>264</v>
      </c>
      <c r="C209" s="9"/>
      <c r="D209" s="9" t="s">
        <v>176</v>
      </c>
      <c r="E209" s="9"/>
      <c r="F209" s="11">
        <v>4.8600000000000003</v>
      </c>
      <c r="G209" s="11">
        <v>0</v>
      </c>
      <c r="H209" s="11">
        <f>((H208 + F209) - G209)</f>
        <v>1614.3899999999996</v>
      </c>
      <c r="I209" s="11">
        <v>0</v>
      </c>
      <c r="J209" s="10">
        <v>0</v>
      </c>
      <c r="K209" s="9"/>
    </row>
    <row r="210" spans="1:11" ht="10.95" customHeight="1" x14ac:dyDescent="0.3">
      <c r="A210" s="12">
        <v>45260</v>
      </c>
      <c r="B210" s="9" t="s">
        <v>264</v>
      </c>
      <c r="C210" s="9"/>
      <c r="D210" s="9" t="s">
        <v>175</v>
      </c>
      <c r="E210" s="9"/>
      <c r="F210" s="11">
        <v>0.18</v>
      </c>
      <c r="G210" s="11">
        <v>0</v>
      </c>
      <c r="H210" s="11">
        <f>((H209 + F210) - G210)</f>
        <v>1614.5699999999997</v>
      </c>
      <c r="I210" s="11">
        <v>0</v>
      </c>
      <c r="J210" s="10">
        <v>0</v>
      </c>
      <c r="K210" s="9"/>
    </row>
    <row r="211" spans="1:11" ht="10.95" customHeight="1" x14ac:dyDescent="0.3">
      <c r="A211" s="12">
        <v>45260</v>
      </c>
      <c r="B211" s="9" t="s">
        <v>264</v>
      </c>
      <c r="C211" s="9"/>
      <c r="D211" s="9" t="s">
        <v>124</v>
      </c>
      <c r="E211" s="9"/>
      <c r="F211" s="11">
        <v>0.52</v>
      </c>
      <c r="G211" s="11">
        <v>0</v>
      </c>
      <c r="H211" s="11">
        <f>((H210 + F211) - G211)</f>
        <v>1615.0899999999997</v>
      </c>
      <c r="I211" s="11">
        <v>0</v>
      </c>
      <c r="J211" s="10">
        <v>0</v>
      </c>
      <c r="K211" s="9"/>
    </row>
    <row r="212" spans="1:11" ht="10.95" customHeight="1" x14ac:dyDescent="0.3">
      <c r="A212" s="12">
        <v>45260</v>
      </c>
      <c r="B212" s="9" t="s">
        <v>264</v>
      </c>
      <c r="C212" s="9"/>
      <c r="D212" s="9" t="s">
        <v>174</v>
      </c>
      <c r="E212" s="9"/>
      <c r="F212" s="11">
        <v>202.09</v>
      </c>
      <c r="G212" s="11">
        <v>0</v>
      </c>
      <c r="H212" s="11">
        <f>((H211 + F212) - G212)</f>
        <v>1817.1799999999996</v>
      </c>
      <c r="I212" s="11">
        <v>0</v>
      </c>
      <c r="J212" s="10">
        <v>0</v>
      </c>
      <c r="K212" s="9"/>
    </row>
    <row r="213" spans="1:11" ht="10.95" customHeight="1" x14ac:dyDescent="0.3">
      <c r="A213" s="12">
        <v>45260</v>
      </c>
      <c r="B213" s="9" t="s">
        <v>264</v>
      </c>
      <c r="C213" s="9"/>
      <c r="D213" s="9" t="s">
        <v>141</v>
      </c>
      <c r="E213" s="9"/>
      <c r="F213" s="11">
        <v>22.21</v>
      </c>
      <c r="G213" s="11">
        <v>0</v>
      </c>
      <c r="H213" s="11">
        <f>((H212 + F213) - G213)</f>
        <v>1839.3899999999996</v>
      </c>
      <c r="I213" s="11">
        <v>0</v>
      </c>
      <c r="J213" s="10">
        <v>0</v>
      </c>
      <c r="K213" s="9"/>
    </row>
    <row r="214" spans="1:11" ht="10.95" customHeight="1" x14ac:dyDescent="0.3">
      <c r="A214" s="12">
        <v>45291</v>
      </c>
      <c r="B214" s="9" t="s">
        <v>264</v>
      </c>
      <c r="C214" s="9"/>
      <c r="D214" s="9" t="s">
        <v>172</v>
      </c>
      <c r="E214" s="9"/>
      <c r="F214" s="11">
        <v>4.87</v>
      </c>
      <c r="G214" s="11">
        <v>0</v>
      </c>
      <c r="H214" s="11">
        <f>((H213 + F214) - G214)</f>
        <v>1844.2599999999995</v>
      </c>
      <c r="I214" s="11">
        <v>0</v>
      </c>
      <c r="J214" s="10">
        <v>0</v>
      </c>
      <c r="K214" s="9"/>
    </row>
    <row r="215" spans="1:11" ht="10.95" customHeight="1" x14ac:dyDescent="0.3">
      <c r="A215" s="12">
        <v>45291</v>
      </c>
      <c r="B215" s="9" t="s">
        <v>264</v>
      </c>
      <c r="C215" s="9"/>
      <c r="D215" s="9" t="s">
        <v>171</v>
      </c>
      <c r="E215" s="9"/>
      <c r="F215" s="11">
        <v>0.18</v>
      </c>
      <c r="G215" s="11">
        <v>0</v>
      </c>
      <c r="H215" s="11">
        <f>((H214 + F215) - G215)</f>
        <v>1844.4399999999996</v>
      </c>
      <c r="I215" s="11">
        <v>0</v>
      </c>
      <c r="J215" s="10">
        <v>0</v>
      </c>
      <c r="K215" s="9"/>
    </row>
    <row r="216" spans="1:11" ht="10.95" customHeight="1" x14ac:dyDescent="0.3">
      <c r="A216" s="12">
        <v>45291</v>
      </c>
      <c r="B216" s="9" t="s">
        <v>264</v>
      </c>
      <c r="C216" s="9"/>
      <c r="D216" s="9" t="s">
        <v>123</v>
      </c>
      <c r="E216" s="9"/>
      <c r="F216" s="11">
        <v>0.51</v>
      </c>
      <c r="G216" s="11">
        <v>0</v>
      </c>
      <c r="H216" s="11">
        <f>((H215 + F216) - G216)</f>
        <v>1844.9499999999996</v>
      </c>
      <c r="I216" s="11">
        <v>0</v>
      </c>
      <c r="J216" s="10">
        <v>0</v>
      </c>
      <c r="K216" s="9"/>
    </row>
    <row r="217" spans="1:11" ht="10.95" customHeight="1" x14ac:dyDescent="0.3">
      <c r="A217" s="12">
        <v>45291</v>
      </c>
      <c r="B217" s="9" t="s">
        <v>264</v>
      </c>
      <c r="C217" s="9"/>
      <c r="D217" s="9" t="s">
        <v>170</v>
      </c>
      <c r="E217" s="9"/>
      <c r="F217" s="11">
        <v>202.09</v>
      </c>
      <c r="G217" s="11">
        <v>0</v>
      </c>
      <c r="H217" s="11">
        <f>((H216 + F217) - G217)</f>
        <v>2047.0399999999995</v>
      </c>
      <c r="I217" s="11">
        <v>0</v>
      </c>
      <c r="J217" s="10">
        <v>0</v>
      </c>
      <c r="K217" s="9"/>
    </row>
    <row r="218" spans="1:11" ht="10.95" customHeight="1" x14ac:dyDescent="0.3">
      <c r="A218" s="12">
        <v>45291</v>
      </c>
      <c r="B218" s="9" t="s">
        <v>264</v>
      </c>
      <c r="C218" s="9"/>
      <c r="D218" s="9" t="s">
        <v>140</v>
      </c>
      <c r="E218" s="9"/>
      <c r="F218" s="11">
        <v>22.2</v>
      </c>
      <c r="G218" s="11">
        <v>0</v>
      </c>
      <c r="H218" s="11">
        <f>((H217 + F218) - G218)</f>
        <v>2069.2399999999993</v>
      </c>
      <c r="I218" s="11">
        <v>0</v>
      </c>
      <c r="J218" s="10">
        <v>0</v>
      </c>
      <c r="K218" s="9"/>
    </row>
    <row r="219" spans="1:11" ht="10.95" customHeight="1" x14ac:dyDescent="0.3">
      <c r="A219" s="12">
        <v>45291</v>
      </c>
      <c r="B219" s="9" t="s">
        <v>264</v>
      </c>
      <c r="C219" s="9"/>
      <c r="D219" s="9" t="s">
        <v>169</v>
      </c>
      <c r="E219" s="9"/>
      <c r="F219" s="11">
        <v>7.0000000000000007E-2</v>
      </c>
      <c r="G219" s="11">
        <v>0</v>
      </c>
      <c r="H219" s="11">
        <f>((H218 + F219) - G219)</f>
        <v>2069.3099999999995</v>
      </c>
      <c r="I219" s="11">
        <v>0</v>
      </c>
      <c r="J219" s="10">
        <v>0</v>
      </c>
      <c r="K219" s="9"/>
    </row>
    <row r="220" spans="1:11" ht="10.95" customHeight="1" x14ac:dyDescent="0.3">
      <c r="A220" s="12">
        <v>45322</v>
      </c>
      <c r="B220" s="9" t="s">
        <v>264</v>
      </c>
      <c r="C220" s="9"/>
      <c r="D220" s="9" t="s">
        <v>167</v>
      </c>
      <c r="E220" s="9"/>
      <c r="F220" s="11">
        <v>4.8600000000000003</v>
      </c>
      <c r="G220" s="11">
        <v>0</v>
      </c>
      <c r="H220" s="11">
        <f>((H219 + F220) - G220)</f>
        <v>2074.1699999999996</v>
      </c>
      <c r="I220" s="11">
        <v>0</v>
      </c>
      <c r="J220" s="10">
        <v>0</v>
      </c>
      <c r="K220" s="9"/>
    </row>
    <row r="221" spans="1:11" ht="10.95" customHeight="1" x14ac:dyDescent="0.3">
      <c r="A221" s="12">
        <v>45322</v>
      </c>
      <c r="B221" s="9" t="s">
        <v>264</v>
      </c>
      <c r="C221" s="9"/>
      <c r="D221" s="9" t="s">
        <v>166</v>
      </c>
      <c r="E221" s="9"/>
      <c r="F221" s="11">
        <v>0.18</v>
      </c>
      <c r="G221" s="11">
        <v>0</v>
      </c>
      <c r="H221" s="11">
        <f>((H220 + F221) - G221)</f>
        <v>2074.3499999999995</v>
      </c>
      <c r="I221" s="11">
        <v>0</v>
      </c>
      <c r="J221" s="10">
        <v>0</v>
      </c>
      <c r="K221" s="9"/>
    </row>
    <row r="222" spans="1:11" ht="10.95" customHeight="1" x14ac:dyDescent="0.3">
      <c r="A222" s="12">
        <v>45322</v>
      </c>
      <c r="B222" s="9" t="s">
        <v>264</v>
      </c>
      <c r="C222" s="9"/>
      <c r="D222" s="9" t="s">
        <v>122</v>
      </c>
      <c r="E222" s="9"/>
      <c r="F222" s="11">
        <v>0.52</v>
      </c>
      <c r="G222" s="11">
        <v>0</v>
      </c>
      <c r="H222" s="11">
        <f>((H221 + F222) - G222)</f>
        <v>2074.8699999999994</v>
      </c>
      <c r="I222" s="11">
        <v>0</v>
      </c>
      <c r="J222" s="10">
        <v>0</v>
      </c>
      <c r="K222" s="9"/>
    </row>
    <row r="223" spans="1:11" ht="10.95" customHeight="1" x14ac:dyDescent="0.3">
      <c r="A223" s="12">
        <v>45322</v>
      </c>
      <c r="B223" s="9" t="s">
        <v>264</v>
      </c>
      <c r="C223" s="9"/>
      <c r="D223" s="9" t="s">
        <v>165</v>
      </c>
      <c r="E223" s="9"/>
      <c r="F223" s="11">
        <v>202.1</v>
      </c>
      <c r="G223" s="11">
        <v>0</v>
      </c>
      <c r="H223" s="11">
        <f>((H222 + F223) - G223)</f>
        <v>2276.9699999999993</v>
      </c>
      <c r="I223" s="11">
        <v>0</v>
      </c>
      <c r="J223" s="10">
        <v>0</v>
      </c>
      <c r="K223" s="9"/>
    </row>
    <row r="224" spans="1:11" ht="10.95" customHeight="1" x14ac:dyDescent="0.3">
      <c r="A224" s="12">
        <v>45322</v>
      </c>
      <c r="B224" s="9" t="s">
        <v>264</v>
      </c>
      <c r="C224" s="9"/>
      <c r="D224" s="9" t="s">
        <v>139</v>
      </c>
      <c r="E224" s="9"/>
      <c r="F224" s="11">
        <v>22.2</v>
      </c>
      <c r="G224" s="11">
        <v>0</v>
      </c>
      <c r="H224" s="11">
        <f>((H223 + F224) - G224)</f>
        <v>2299.1699999999992</v>
      </c>
      <c r="I224" s="11">
        <v>0</v>
      </c>
      <c r="J224" s="10">
        <v>0</v>
      </c>
      <c r="K224" s="9"/>
    </row>
    <row r="225" spans="1:11" ht="10.95" customHeight="1" x14ac:dyDescent="0.3">
      <c r="A225" s="12">
        <v>45322</v>
      </c>
      <c r="B225" s="9" t="s">
        <v>264</v>
      </c>
      <c r="C225" s="9"/>
      <c r="D225" s="9" t="s">
        <v>164</v>
      </c>
      <c r="E225" s="9"/>
      <c r="F225" s="11">
        <v>7.0000000000000007E-2</v>
      </c>
      <c r="G225" s="11">
        <v>0</v>
      </c>
      <c r="H225" s="11">
        <f>((H224 + F225) - G225)</f>
        <v>2299.2399999999993</v>
      </c>
      <c r="I225" s="11">
        <v>0</v>
      </c>
      <c r="J225" s="10">
        <v>0</v>
      </c>
      <c r="K225" s="9"/>
    </row>
    <row r="226" spans="1:11" ht="10.95" customHeight="1" x14ac:dyDescent="0.3">
      <c r="A226" s="12">
        <v>45322</v>
      </c>
      <c r="B226" s="9" t="s">
        <v>264</v>
      </c>
      <c r="C226" s="9"/>
      <c r="D226" s="9" t="s">
        <v>163</v>
      </c>
      <c r="E226" s="9"/>
      <c r="F226" s="11">
        <v>41.27</v>
      </c>
      <c r="G226" s="11">
        <v>0</v>
      </c>
      <c r="H226" s="11">
        <f>((H225 + F226) - G226)</f>
        <v>2340.5099999999993</v>
      </c>
      <c r="I226" s="11">
        <v>0</v>
      </c>
      <c r="J226" s="10">
        <v>0</v>
      </c>
      <c r="K226" s="9"/>
    </row>
    <row r="227" spans="1:11" ht="10.95" customHeight="1" x14ac:dyDescent="0.3">
      <c r="A227" s="12">
        <v>45351</v>
      </c>
      <c r="B227" s="9" t="s">
        <v>264</v>
      </c>
      <c r="C227" s="9"/>
      <c r="D227" s="9" t="s">
        <v>162</v>
      </c>
      <c r="E227" s="9"/>
      <c r="F227" s="11">
        <v>4.87</v>
      </c>
      <c r="G227" s="11">
        <v>0</v>
      </c>
      <c r="H227" s="11">
        <f>((H226 + F227) - G227)</f>
        <v>2345.3799999999992</v>
      </c>
      <c r="I227" s="11">
        <v>0</v>
      </c>
      <c r="J227" s="10">
        <v>0</v>
      </c>
      <c r="K227" s="9"/>
    </row>
    <row r="228" spans="1:11" ht="10.95" customHeight="1" x14ac:dyDescent="0.3">
      <c r="A228" s="12">
        <v>45351</v>
      </c>
      <c r="B228" s="9" t="s">
        <v>264</v>
      </c>
      <c r="C228" s="9"/>
      <c r="D228" s="9" t="s">
        <v>161</v>
      </c>
      <c r="E228" s="9"/>
      <c r="F228" s="11">
        <v>0.18</v>
      </c>
      <c r="G228" s="11">
        <v>0</v>
      </c>
      <c r="H228" s="11">
        <f>((H227 + F228) - G228)</f>
        <v>2345.559999999999</v>
      </c>
      <c r="I228" s="11">
        <v>0</v>
      </c>
      <c r="J228" s="10">
        <v>0</v>
      </c>
      <c r="K228" s="9"/>
    </row>
    <row r="229" spans="1:11" ht="10.95" customHeight="1" x14ac:dyDescent="0.3">
      <c r="A229" s="12">
        <v>45351</v>
      </c>
      <c r="B229" s="9" t="s">
        <v>264</v>
      </c>
      <c r="C229" s="9"/>
      <c r="D229" s="9" t="s">
        <v>121</v>
      </c>
      <c r="E229" s="9"/>
      <c r="F229" s="11">
        <v>0.51</v>
      </c>
      <c r="G229" s="11">
        <v>0</v>
      </c>
      <c r="H229" s="11">
        <f>((H228 + F229) - G229)</f>
        <v>2346.0699999999993</v>
      </c>
      <c r="I229" s="11">
        <v>0</v>
      </c>
      <c r="J229" s="10">
        <v>0</v>
      </c>
      <c r="K229" s="9"/>
    </row>
    <row r="230" spans="1:11" ht="10.95" customHeight="1" x14ac:dyDescent="0.3">
      <c r="A230" s="12">
        <v>45351</v>
      </c>
      <c r="B230" s="9" t="s">
        <v>264</v>
      </c>
      <c r="C230" s="9"/>
      <c r="D230" s="9" t="s">
        <v>160</v>
      </c>
      <c r="E230" s="9"/>
      <c r="F230" s="11">
        <v>202.09</v>
      </c>
      <c r="G230" s="11">
        <v>0</v>
      </c>
      <c r="H230" s="11">
        <f>((H229 + F230) - G230)</f>
        <v>2548.1599999999994</v>
      </c>
      <c r="I230" s="11">
        <v>0</v>
      </c>
      <c r="J230" s="10">
        <v>0</v>
      </c>
      <c r="K230" s="9"/>
    </row>
    <row r="231" spans="1:11" ht="10.95" customHeight="1" x14ac:dyDescent="0.3">
      <c r="A231" s="12">
        <v>45351</v>
      </c>
      <c r="B231" s="9" t="s">
        <v>264</v>
      </c>
      <c r="C231" s="9"/>
      <c r="D231" s="9" t="s">
        <v>138</v>
      </c>
      <c r="E231" s="9"/>
      <c r="F231" s="11">
        <v>22.2</v>
      </c>
      <c r="G231" s="11">
        <v>0</v>
      </c>
      <c r="H231" s="11">
        <f>((H230 + F231) - G231)</f>
        <v>2570.3599999999992</v>
      </c>
      <c r="I231" s="11">
        <v>0</v>
      </c>
      <c r="J231" s="10">
        <v>0</v>
      </c>
      <c r="K231" s="9"/>
    </row>
    <row r="232" spans="1:11" ht="10.95" customHeight="1" x14ac:dyDescent="0.3">
      <c r="A232" s="12">
        <v>45351</v>
      </c>
      <c r="B232" s="9" t="s">
        <v>264</v>
      </c>
      <c r="C232" s="9"/>
      <c r="D232" s="9" t="s">
        <v>159</v>
      </c>
      <c r="E232" s="9"/>
      <c r="F232" s="11">
        <v>7.0000000000000007E-2</v>
      </c>
      <c r="G232" s="11">
        <v>0</v>
      </c>
      <c r="H232" s="11">
        <f>((H231 + F232) - G232)</f>
        <v>2570.4299999999994</v>
      </c>
      <c r="I232" s="11">
        <v>0</v>
      </c>
      <c r="J232" s="10">
        <v>0</v>
      </c>
      <c r="K232" s="9"/>
    </row>
    <row r="233" spans="1:11" ht="10.95" customHeight="1" x14ac:dyDescent="0.3">
      <c r="A233" s="12">
        <v>45351</v>
      </c>
      <c r="B233" s="9" t="s">
        <v>264</v>
      </c>
      <c r="C233" s="9"/>
      <c r="D233" s="9" t="s">
        <v>158</v>
      </c>
      <c r="E233" s="9"/>
      <c r="F233" s="11">
        <v>41.26</v>
      </c>
      <c r="G233" s="11">
        <v>0</v>
      </c>
      <c r="H233" s="11">
        <f>((H232 + F233) - G233)</f>
        <v>2611.6899999999996</v>
      </c>
      <c r="I233" s="11">
        <v>0</v>
      </c>
      <c r="J233" s="10">
        <v>0</v>
      </c>
      <c r="K233" s="9"/>
    </row>
    <row r="234" spans="1:11" ht="10.95" customHeight="1" x14ac:dyDescent="0.3">
      <c r="A234" s="12">
        <v>45382</v>
      </c>
      <c r="B234" s="9" t="s">
        <v>264</v>
      </c>
      <c r="C234" s="9"/>
      <c r="D234" s="9" t="s">
        <v>157</v>
      </c>
      <c r="E234" s="9"/>
      <c r="F234" s="11">
        <v>4.8600000000000003</v>
      </c>
      <c r="G234" s="11">
        <v>0</v>
      </c>
      <c r="H234" s="11">
        <f>((H233 + F234) - G234)</f>
        <v>2616.5499999999997</v>
      </c>
      <c r="I234" s="11">
        <v>0</v>
      </c>
      <c r="J234" s="10">
        <v>0</v>
      </c>
      <c r="K234" s="9"/>
    </row>
    <row r="235" spans="1:11" ht="10.95" customHeight="1" x14ac:dyDescent="0.3">
      <c r="A235" s="12">
        <v>45382</v>
      </c>
      <c r="B235" s="9" t="s">
        <v>264</v>
      </c>
      <c r="C235" s="9"/>
      <c r="D235" s="9" t="s">
        <v>156</v>
      </c>
      <c r="E235" s="9"/>
      <c r="F235" s="11">
        <v>0.17</v>
      </c>
      <c r="G235" s="11">
        <v>0</v>
      </c>
      <c r="H235" s="11">
        <f>((H234 + F235) - G235)</f>
        <v>2616.7199999999998</v>
      </c>
      <c r="I235" s="11">
        <v>0</v>
      </c>
      <c r="J235" s="10">
        <v>0</v>
      </c>
      <c r="K235" s="9"/>
    </row>
    <row r="236" spans="1:11" ht="10.95" customHeight="1" x14ac:dyDescent="0.3">
      <c r="A236" s="12">
        <v>45382</v>
      </c>
      <c r="B236" s="9" t="s">
        <v>264</v>
      </c>
      <c r="C236" s="9"/>
      <c r="D236" s="9" t="s">
        <v>119</v>
      </c>
      <c r="E236" s="9"/>
      <c r="F236" s="11">
        <v>0.51</v>
      </c>
      <c r="G236" s="11">
        <v>0</v>
      </c>
      <c r="H236" s="11">
        <f>((H235 + F236) - G236)</f>
        <v>2617.23</v>
      </c>
      <c r="I236" s="11">
        <v>0</v>
      </c>
      <c r="J236" s="10">
        <v>0</v>
      </c>
      <c r="K236" s="9"/>
    </row>
    <row r="237" spans="1:11" ht="10.95" customHeight="1" x14ac:dyDescent="0.3">
      <c r="A237" s="12">
        <v>45382</v>
      </c>
      <c r="B237" s="9" t="s">
        <v>264</v>
      </c>
      <c r="C237" s="9"/>
      <c r="D237" s="9" t="s">
        <v>155</v>
      </c>
      <c r="E237" s="9"/>
      <c r="F237" s="11">
        <v>202.09</v>
      </c>
      <c r="G237" s="11">
        <v>0</v>
      </c>
      <c r="H237" s="11">
        <f>((H236 + F237) - G237)</f>
        <v>2819.32</v>
      </c>
      <c r="I237" s="11">
        <v>0</v>
      </c>
      <c r="J237" s="10">
        <v>0</v>
      </c>
      <c r="K237" s="9"/>
    </row>
    <row r="238" spans="1:11" ht="10.95" customHeight="1" x14ac:dyDescent="0.3">
      <c r="A238" s="12">
        <v>45382</v>
      </c>
      <c r="B238" s="9" t="s">
        <v>264</v>
      </c>
      <c r="C238" s="9"/>
      <c r="D238" s="9" t="s">
        <v>137</v>
      </c>
      <c r="E238" s="9"/>
      <c r="F238" s="11">
        <v>22.2</v>
      </c>
      <c r="G238" s="11">
        <v>0</v>
      </c>
      <c r="H238" s="11">
        <f>((H237 + F238) - G238)</f>
        <v>2841.52</v>
      </c>
      <c r="I238" s="11">
        <v>0</v>
      </c>
      <c r="J238" s="10">
        <v>0</v>
      </c>
      <c r="K238" s="9"/>
    </row>
    <row r="239" spans="1:11" ht="10.95" customHeight="1" x14ac:dyDescent="0.3">
      <c r="A239" s="12">
        <v>45382</v>
      </c>
      <c r="B239" s="9" t="s">
        <v>264</v>
      </c>
      <c r="C239" s="9"/>
      <c r="D239" s="9" t="s">
        <v>154</v>
      </c>
      <c r="E239" s="9"/>
      <c r="F239" s="11">
        <v>7.0000000000000007E-2</v>
      </c>
      <c r="G239" s="11">
        <v>0</v>
      </c>
      <c r="H239" s="11">
        <f>((H238 + F239) - G239)</f>
        <v>2841.59</v>
      </c>
      <c r="I239" s="11">
        <v>0</v>
      </c>
      <c r="J239" s="10">
        <v>0</v>
      </c>
      <c r="K239" s="9"/>
    </row>
    <row r="240" spans="1:11" ht="10.95" customHeight="1" x14ac:dyDescent="0.3">
      <c r="A240" s="12">
        <v>45382</v>
      </c>
      <c r="B240" s="9" t="s">
        <v>264</v>
      </c>
      <c r="C240" s="9"/>
      <c r="D240" s="9" t="s">
        <v>153</v>
      </c>
      <c r="E240" s="9"/>
      <c r="F240" s="11">
        <v>41.27</v>
      </c>
      <c r="G240" s="11">
        <v>0</v>
      </c>
      <c r="H240" s="11">
        <f>((H239 + F240) - G240)</f>
        <v>2882.86</v>
      </c>
      <c r="I240" s="11">
        <v>0</v>
      </c>
      <c r="J240" s="10">
        <v>0</v>
      </c>
      <c r="K240" s="9"/>
    </row>
    <row r="241" spans="1:13" ht="10.95" customHeight="1" x14ac:dyDescent="0.3">
      <c r="A241" s="7" t="s">
        <v>332</v>
      </c>
      <c r="B241" s="7"/>
      <c r="C241" s="7"/>
      <c r="D241" s="7"/>
      <c r="E241" s="7"/>
      <c r="F241" s="8">
        <f>SUM(F166:F240)</f>
        <v>2882.86</v>
      </c>
      <c r="G241" s="8">
        <f>SUM(G166:G240)</f>
        <v>0</v>
      </c>
      <c r="H241" s="8">
        <f>H240</f>
        <v>2882.86</v>
      </c>
      <c r="I241" s="8">
        <f>SUM(I166:I240)</f>
        <v>0</v>
      </c>
      <c r="J241" s="7"/>
      <c r="K241" s="7"/>
    </row>
    <row r="242" spans="1:13" ht="10.95" customHeight="1" x14ac:dyDescent="0.3">
      <c r="A242" s="7" t="s">
        <v>2</v>
      </c>
      <c r="B242" s="7"/>
      <c r="C242" s="7"/>
      <c r="D242" s="7"/>
      <c r="E242" s="7"/>
      <c r="F242" s="8">
        <v>2882.86</v>
      </c>
      <c r="G242" s="8">
        <v>0</v>
      </c>
      <c r="H242" s="8">
        <v>0</v>
      </c>
      <c r="I242" s="8">
        <v>0</v>
      </c>
      <c r="J242" s="7"/>
      <c r="K242" s="7"/>
    </row>
    <row r="243" spans="1:13" ht="10.95" customHeight="1" x14ac:dyDescent="0.3">
      <c r="A243" s="5" t="s">
        <v>1</v>
      </c>
      <c r="B243" s="5"/>
      <c r="C243" s="5"/>
      <c r="D243" s="5"/>
      <c r="E243" s="5"/>
      <c r="F243" s="6">
        <v>2882.86</v>
      </c>
      <c r="G243" s="6">
        <v>0</v>
      </c>
      <c r="H243" s="6">
        <f>H240</f>
        <v>2882.86</v>
      </c>
      <c r="I243" s="6">
        <v>0</v>
      </c>
      <c r="J243" s="5"/>
      <c r="K243" s="5"/>
    </row>
    <row r="244" spans="1:13" ht="13.35" customHeight="1" x14ac:dyDescent="0.3"/>
    <row r="245" spans="1:13" s="16" customFormat="1" ht="12.15" customHeight="1" x14ac:dyDescent="0.25">
      <c r="A245" s="18" t="s">
        <v>331</v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7"/>
      <c r="M245" s="1"/>
    </row>
    <row r="246" spans="1:13" ht="10.95" customHeight="1" x14ac:dyDescent="0.3">
      <c r="A246" s="5" t="s">
        <v>12</v>
      </c>
      <c r="B246" s="5"/>
      <c r="C246" s="5"/>
      <c r="D246" s="5"/>
      <c r="E246" s="5"/>
      <c r="F246" s="6">
        <v>0</v>
      </c>
      <c r="G246" s="6">
        <v>0</v>
      </c>
      <c r="H246" s="6">
        <f>(F246 - G246)</f>
        <v>0</v>
      </c>
      <c r="I246" s="6">
        <v>0</v>
      </c>
      <c r="J246" s="5"/>
      <c r="K246" s="5"/>
    </row>
    <row r="247" spans="1:13" ht="10.95" customHeight="1" x14ac:dyDescent="0.3">
      <c r="A247" s="15">
        <v>45180</v>
      </c>
      <c r="B247" s="2" t="s">
        <v>264</v>
      </c>
      <c r="C247" s="2" t="s">
        <v>28</v>
      </c>
      <c r="D247" s="2" t="s">
        <v>330</v>
      </c>
      <c r="E247" s="2" t="s">
        <v>100</v>
      </c>
      <c r="F247" s="14">
        <v>385</v>
      </c>
      <c r="G247" s="14">
        <v>0</v>
      </c>
      <c r="H247" s="14">
        <f>((H246 + F247) - G247)</f>
        <v>385</v>
      </c>
      <c r="I247" s="14">
        <v>57.75</v>
      </c>
      <c r="J247" s="13">
        <v>15</v>
      </c>
      <c r="K247" s="2" t="s">
        <v>207</v>
      </c>
    </row>
    <row r="248" spans="1:13" ht="10.95" customHeight="1" x14ac:dyDescent="0.3">
      <c r="A248" s="7" t="s">
        <v>329</v>
      </c>
      <c r="B248" s="7"/>
      <c r="C248" s="7"/>
      <c r="D248" s="7"/>
      <c r="E248" s="7"/>
      <c r="F248" s="8">
        <f>F247</f>
        <v>385</v>
      </c>
      <c r="G248" s="8">
        <f>G247</f>
        <v>0</v>
      </c>
      <c r="H248" s="8">
        <f>H247</f>
        <v>385</v>
      </c>
      <c r="I248" s="8">
        <f>I247</f>
        <v>57.75</v>
      </c>
      <c r="J248" s="7"/>
      <c r="K248" s="7"/>
    </row>
    <row r="249" spans="1:13" ht="10.95" customHeight="1" x14ac:dyDescent="0.3">
      <c r="A249" s="7" t="s">
        <v>2</v>
      </c>
      <c r="B249" s="7"/>
      <c r="C249" s="7"/>
      <c r="D249" s="7"/>
      <c r="E249" s="7"/>
      <c r="F249" s="8">
        <v>385</v>
      </c>
      <c r="G249" s="8">
        <v>0</v>
      </c>
      <c r="H249" s="8">
        <v>0</v>
      </c>
      <c r="I249" s="8">
        <v>0</v>
      </c>
      <c r="J249" s="7"/>
      <c r="K249" s="7"/>
    </row>
    <row r="250" spans="1:13" ht="10.95" customHeight="1" x14ac:dyDescent="0.3">
      <c r="A250" s="5" t="s">
        <v>1</v>
      </c>
      <c r="B250" s="5"/>
      <c r="C250" s="5"/>
      <c r="D250" s="5"/>
      <c r="E250" s="5"/>
      <c r="F250" s="6">
        <v>385</v>
      </c>
      <c r="G250" s="6">
        <v>0</v>
      </c>
      <c r="H250" s="6">
        <f>H247</f>
        <v>385</v>
      </c>
      <c r="I250" s="6">
        <v>0</v>
      </c>
      <c r="J250" s="5"/>
      <c r="K250" s="5"/>
    </row>
    <row r="251" spans="1:13" ht="13.35" customHeight="1" x14ac:dyDescent="0.3"/>
    <row r="252" spans="1:13" s="16" customFormat="1" ht="12.15" customHeight="1" x14ac:dyDescent="0.25">
      <c r="A252" s="18" t="s">
        <v>328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7"/>
      <c r="M252" s="1"/>
    </row>
    <row r="253" spans="1:13" ht="10.95" customHeight="1" x14ac:dyDescent="0.3">
      <c r="A253" s="5" t="s">
        <v>12</v>
      </c>
      <c r="B253" s="5"/>
      <c r="C253" s="5"/>
      <c r="D253" s="5"/>
      <c r="E253" s="5"/>
      <c r="F253" s="6">
        <v>0</v>
      </c>
      <c r="G253" s="6">
        <v>0</v>
      </c>
      <c r="H253" s="6">
        <f>(F253 - G253)</f>
        <v>0</v>
      </c>
      <c r="I253" s="6">
        <v>0</v>
      </c>
      <c r="J253" s="5"/>
      <c r="K253" s="5"/>
    </row>
    <row r="254" spans="1:13" ht="10.95" customHeight="1" x14ac:dyDescent="0.3">
      <c r="A254" s="15">
        <v>45252</v>
      </c>
      <c r="B254" s="2" t="s">
        <v>264</v>
      </c>
      <c r="C254" s="2" t="s">
        <v>28</v>
      </c>
      <c r="D254" s="2" t="s">
        <v>327</v>
      </c>
      <c r="E254" s="2"/>
      <c r="F254" s="14">
        <v>124.35</v>
      </c>
      <c r="G254" s="14">
        <v>0</v>
      </c>
      <c r="H254" s="14">
        <f>((H253 + F254) - G254)</f>
        <v>124.35</v>
      </c>
      <c r="I254" s="14">
        <v>18.649999999999999</v>
      </c>
      <c r="J254" s="13">
        <v>15</v>
      </c>
      <c r="K254" s="2" t="s">
        <v>207</v>
      </c>
    </row>
    <row r="255" spans="1:13" ht="10.95" customHeight="1" x14ac:dyDescent="0.3">
      <c r="A255" s="25">
        <v>45252</v>
      </c>
      <c r="B255" s="20" t="s">
        <v>264</v>
      </c>
      <c r="C255" s="20" t="s">
        <v>28</v>
      </c>
      <c r="D255" s="24" t="s">
        <v>326</v>
      </c>
      <c r="E255" s="24"/>
      <c r="F255" s="23">
        <v>0</v>
      </c>
      <c r="G255" s="23">
        <v>656.99</v>
      </c>
      <c r="H255" s="22">
        <f>((H254 + F255) - G255)</f>
        <v>-532.64</v>
      </c>
      <c r="I255" s="22">
        <v>18.649999999999999</v>
      </c>
      <c r="J255" s="21">
        <v>15</v>
      </c>
      <c r="K255" s="20" t="s">
        <v>325</v>
      </c>
    </row>
    <row r="256" spans="1:13" ht="10.95" customHeight="1" x14ac:dyDescent="0.3">
      <c r="A256" s="12">
        <v>45267</v>
      </c>
      <c r="B256" s="9" t="s">
        <v>264</v>
      </c>
      <c r="C256" s="9" t="s">
        <v>28</v>
      </c>
      <c r="D256" s="9" t="s">
        <v>324</v>
      </c>
      <c r="E256" s="9"/>
      <c r="F256" s="11">
        <v>130.43</v>
      </c>
      <c r="G256" s="11">
        <v>0</v>
      </c>
      <c r="H256" s="14">
        <f>((H255 + F256) - G256)</f>
        <v>-402.21</v>
      </c>
      <c r="I256" s="11">
        <v>19.559999999999999</v>
      </c>
      <c r="J256" s="10">
        <v>15</v>
      </c>
      <c r="K256" s="9" t="s">
        <v>207</v>
      </c>
    </row>
    <row r="257" spans="1:13" ht="10.95" customHeight="1" x14ac:dyDescent="0.3">
      <c r="A257" s="7" t="s">
        <v>323</v>
      </c>
      <c r="B257" s="7"/>
      <c r="C257" s="7"/>
      <c r="D257" s="7"/>
      <c r="E257" s="7"/>
      <c r="F257" s="8">
        <f>SUM(F254:F256)</f>
        <v>254.78</v>
      </c>
      <c r="G257" s="8">
        <f>SUM(G254:G256)</f>
        <v>656.99</v>
      </c>
      <c r="H257" s="8">
        <f>H256</f>
        <v>-402.21</v>
      </c>
      <c r="I257" s="8">
        <f>SUM(I254:I256)</f>
        <v>56.86</v>
      </c>
      <c r="J257" s="7"/>
      <c r="K257" s="7"/>
    </row>
    <row r="258" spans="1:13" ht="10.95" customHeight="1" x14ac:dyDescent="0.3">
      <c r="A258" s="7" t="s">
        <v>2</v>
      </c>
      <c r="B258" s="7"/>
      <c r="C258" s="7"/>
      <c r="D258" s="7"/>
      <c r="E258" s="7"/>
      <c r="F258" s="8">
        <v>0</v>
      </c>
      <c r="G258" s="8">
        <f>+G257-F257</f>
        <v>402.21000000000004</v>
      </c>
      <c r="H258" s="8">
        <v>0</v>
      </c>
      <c r="I258" s="8">
        <v>0</v>
      </c>
      <c r="J258" s="7"/>
      <c r="K258" s="7"/>
    </row>
    <row r="259" spans="1:13" ht="10.95" customHeight="1" x14ac:dyDescent="0.3">
      <c r="A259" s="5" t="s">
        <v>1</v>
      </c>
      <c r="B259" s="5"/>
      <c r="C259" s="5"/>
      <c r="D259" s="5"/>
      <c r="E259" s="5"/>
      <c r="F259" s="6">
        <v>0</v>
      </c>
      <c r="G259" s="6">
        <v>402.21</v>
      </c>
      <c r="H259" s="6">
        <f>H256</f>
        <v>-402.21</v>
      </c>
      <c r="I259" s="6">
        <v>0</v>
      </c>
      <c r="J259" s="5"/>
      <c r="K259" s="5"/>
    </row>
    <row r="260" spans="1:13" ht="13.35" customHeight="1" x14ac:dyDescent="0.3"/>
    <row r="261" spans="1:13" s="16" customFormat="1" ht="12.15" customHeight="1" x14ac:dyDescent="0.25">
      <c r="A261" s="18" t="s">
        <v>322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7"/>
      <c r="M261" s="1"/>
    </row>
    <row r="262" spans="1:13" ht="10.95" customHeight="1" x14ac:dyDescent="0.3">
      <c r="A262" s="5" t="s">
        <v>12</v>
      </c>
      <c r="B262" s="5"/>
      <c r="C262" s="5"/>
      <c r="D262" s="5"/>
      <c r="E262" s="5"/>
      <c r="F262" s="6">
        <v>0</v>
      </c>
      <c r="G262" s="6">
        <v>0</v>
      </c>
      <c r="H262" s="6">
        <f>(F262 - G262)</f>
        <v>0</v>
      </c>
      <c r="I262" s="6">
        <v>0</v>
      </c>
      <c r="J262" s="5"/>
      <c r="K262" s="5"/>
    </row>
    <row r="263" spans="1:13" ht="10.95" customHeight="1" x14ac:dyDescent="0.3">
      <c r="A263" s="15">
        <v>45159</v>
      </c>
      <c r="B263" s="2" t="s">
        <v>264</v>
      </c>
      <c r="C263" s="2" t="s">
        <v>28</v>
      </c>
      <c r="D263" s="2" t="s">
        <v>321</v>
      </c>
      <c r="E263" s="2"/>
      <c r="F263" s="14">
        <v>4.6399999999999997</v>
      </c>
      <c r="G263" s="14">
        <v>0</v>
      </c>
      <c r="H263" s="14">
        <f>((H262 + F263) - G263)</f>
        <v>4.6399999999999997</v>
      </c>
      <c r="I263" s="14">
        <v>0</v>
      </c>
      <c r="J263" s="13">
        <v>0</v>
      </c>
      <c r="K263" s="2" t="s">
        <v>4</v>
      </c>
    </row>
    <row r="264" spans="1:13" ht="10.95" customHeight="1" x14ac:dyDescent="0.3">
      <c r="A264" s="12">
        <v>45169</v>
      </c>
      <c r="B264" s="9" t="s">
        <v>264</v>
      </c>
      <c r="C264" s="9" t="s">
        <v>28</v>
      </c>
      <c r="D264" s="9" t="s">
        <v>321</v>
      </c>
      <c r="E264" s="9"/>
      <c r="F264" s="11">
        <v>4.6399999999999997</v>
      </c>
      <c r="G264" s="11">
        <v>0</v>
      </c>
      <c r="H264" s="11">
        <f>((H263 + F264) - G264)</f>
        <v>9.2799999999999994</v>
      </c>
      <c r="I264" s="11">
        <v>0</v>
      </c>
      <c r="J264" s="10">
        <v>0</v>
      </c>
      <c r="K264" s="9" t="s">
        <v>4</v>
      </c>
    </row>
    <row r="265" spans="1:13" ht="10.95" customHeight="1" x14ac:dyDescent="0.3">
      <c r="A265" s="12">
        <v>45173</v>
      </c>
      <c r="B265" s="9" t="s">
        <v>264</v>
      </c>
      <c r="C265" s="9" t="s">
        <v>28</v>
      </c>
      <c r="D265" s="9" t="s">
        <v>321</v>
      </c>
      <c r="E265" s="9"/>
      <c r="F265" s="11">
        <v>12.8</v>
      </c>
      <c r="G265" s="11">
        <v>0</v>
      </c>
      <c r="H265" s="11">
        <f>((H264 + F265) - G265)</f>
        <v>22.08</v>
      </c>
      <c r="I265" s="11">
        <v>0</v>
      </c>
      <c r="J265" s="10">
        <v>0</v>
      </c>
      <c r="K265" s="9" t="s">
        <v>4</v>
      </c>
    </row>
    <row r="266" spans="1:13" ht="10.95" customHeight="1" x14ac:dyDescent="0.3">
      <c r="A266" s="12">
        <v>45173</v>
      </c>
      <c r="B266" s="9" t="s">
        <v>264</v>
      </c>
      <c r="C266" s="9" t="s">
        <v>28</v>
      </c>
      <c r="D266" s="9" t="s">
        <v>321</v>
      </c>
      <c r="E266" s="9"/>
      <c r="F266" s="11">
        <v>3</v>
      </c>
      <c r="G266" s="11">
        <v>0</v>
      </c>
      <c r="H266" s="11">
        <f>((H265 + F266) - G266)</f>
        <v>25.08</v>
      </c>
      <c r="I266" s="11">
        <v>0</v>
      </c>
      <c r="J266" s="10">
        <v>0</v>
      </c>
      <c r="K266" s="9" t="s">
        <v>4</v>
      </c>
    </row>
    <row r="267" spans="1:13" ht="10.95" customHeight="1" x14ac:dyDescent="0.3">
      <c r="A267" s="12">
        <v>45173</v>
      </c>
      <c r="B267" s="9" t="s">
        <v>264</v>
      </c>
      <c r="C267" s="9" t="s">
        <v>28</v>
      </c>
      <c r="D267" s="9" t="s">
        <v>321</v>
      </c>
      <c r="E267" s="9"/>
      <c r="F267" s="11">
        <v>5.84</v>
      </c>
      <c r="G267" s="11">
        <v>0</v>
      </c>
      <c r="H267" s="11">
        <f>((H266 + F267) - G267)</f>
        <v>30.919999999999998</v>
      </c>
      <c r="I267" s="11">
        <v>0</v>
      </c>
      <c r="J267" s="10">
        <v>0</v>
      </c>
      <c r="K267" s="9" t="s">
        <v>4</v>
      </c>
    </row>
    <row r="268" spans="1:13" ht="10.95" customHeight="1" x14ac:dyDescent="0.3">
      <c r="A268" s="12">
        <v>45173</v>
      </c>
      <c r="B268" s="9" t="s">
        <v>264</v>
      </c>
      <c r="C268" s="9" t="s">
        <v>28</v>
      </c>
      <c r="D268" s="9" t="s">
        <v>321</v>
      </c>
      <c r="E268" s="9"/>
      <c r="F268" s="11">
        <v>12.8</v>
      </c>
      <c r="G268" s="11">
        <v>0</v>
      </c>
      <c r="H268" s="11">
        <f>((H267 + F268) - G268)</f>
        <v>43.72</v>
      </c>
      <c r="I268" s="11">
        <v>0</v>
      </c>
      <c r="J268" s="10">
        <v>0</v>
      </c>
      <c r="K268" s="9" t="s">
        <v>4</v>
      </c>
    </row>
    <row r="269" spans="1:13" ht="10.95" customHeight="1" x14ac:dyDescent="0.3">
      <c r="A269" s="12">
        <v>45174</v>
      </c>
      <c r="B269" s="9" t="s">
        <v>264</v>
      </c>
      <c r="C269" s="9" t="s">
        <v>28</v>
      </c>
      <c r="D269" s="9" t="s">
        <v>321</v>
      </c>
      <c r="E269" s="9" t="s">
        <v>229</v>
      </c>
      <c r="F269" s="11">
        <v>12.8</v>
      </c>
      <c r="G269" s="11">
        <v>0</v>
      </c>
      <c r="H269" s="11">
        <f>((H268 + F269) - G269)</f>
        <v>56.519999999999996</v>
      </c>
      <c r="I269" s="11">
        <v>0</v>
      </c>
      <c r="J269" s="10">
        <v>0</v>
      </c>
      <c r="K269" s="9" t="s">
        <v>4</v>
      </c>
    </row>
    <row r="270" spans="1:13" ht="10.95" customHeight="1" x14ac:dyDescent="0.3">
      <c r="A270" s="12">
        <v>45175</v>
      </c>
      <c r="B270" s="9" t="s">
        <v>264</v>
      </c>
      <c r="C270" s="9" t="s">
        <v>28</v>
      </c>
      <c r="D270" s="9" t="s">
        <v>321</v>
      </c>
      <c r="E270" s="9" t="s">
        <v>229</v>
      </c>
      <c r="F270" s="11">
        <v>4.24</v>
      </c>
      <c r="G270" s="11">
        <v>0</v>
      </c>
      <c r="H270" s="11">
        <f>((H269 + F270) - G270)</f>
        <v>60.76</v>
      </c>
      <c r="I270" s="11">
        <v>0</v>
      </c>
      <c r="J270" s="10">
        <v>0</v>
      </c>
      <c r="K270" s="9" t="s">
        <v>4</v>
      </c>
    </row>
    <row r="271" spans="1:13" ht="10.95" customHeight="1" x14ac:dyDescent="0.3">
      <c r="A271" s="12">
        <v>45199</v>
      </c>
      <c r="B271" s="9" t="s">
        <v>264</v>
      </c>
      <c r="C271" s="9" t="s">
        <v>7</v>
      </c>
      <c r="D271" s="9" t="s">
        <v>94</v>
      </c>
      <c r="E271" s="9" t="s">
        <v>93</v>
      </c>
      <c r="F271" s="11">
        <v>0</v>
      </c>
      <c r="G271" s="11">
        <v>7.93</v>
      </c>
      <c r="H271" s="11">
        <f>((H270 + F271) - G271)</f>
        <v>52.83</v>
      </c>
      <c r="I271" s="11">
        <v>0</v>
      </c>
      <c r="J271" s="10">
        <v>0</v>
      </c>
      <c r="K271" s="9" t="s">
        <v>4</v>
      </c>
    </row>
    <row r="272" spans="1:13" ht="10.95" customHeight="1" x14ac:dyDescent="0.3">
      <c r="A272" s="12">
        <v>45201</v>
      </c>
      <c r="B272" s="9" t="s">
        <v>264</v>
      </c>
      <c r="C272" s="9" t="s">
        <v>28</v>
      </c>
      <c r="D272" s="9" t="s">
        <v>320</v>
      </c>
      <c r="E272" s="9"/>
      <c r="F272" s="11">
        <v>10.43</v>
      </c>
      <c r="G272" s="11">
        <v>0</v>
      </c>
      <c r="H272" s="11">
        <f>((H271 + F272) - G272)</f>
        <v>63.26</v>
      </c>
      <c r="I272" s="11">
        <v>1.57</v>
      </c>
      <c r="J272" s="10">
        <v>15</v>
      </c>
      <c r="K272" s="9" t="s">
        <v>207</v>
      </c>
    </row>
    <row r="273" spans="1:11" ht="10.95" customHeight="1" x14ac:dyDescent="0.3">
      <c r="A273" s="12">
        <v>45202</v>
      </c>
      <c r="B273" s="9" t="s">
        <v>264</v>
      </c>
      <c r="C273" s="9" t="s">
        <v>28</v>
      </c>
      <c r="D273" s="9" t="s">
        <v>319</v>
      </c>
      <c r="E273" s="9"/>
      <c r="F273" s="11">
        <v>4.8499999999999996</v>
      </c>
      <c r="G273" s="11">
        <v>0</v>
      </c>
      <c r="H273" s="11">
        <f>((H272 + F273) - G273)</f>
        <v>68.11</v>
      </c>
      <c r="I273" s="11">
        <v>0.73</v>
      </c>
      <c r="J273" s="10">
        <v>15</v>
      </c>
      <c r="K273" s="9" t="s">
        <v>207</v>
      </c>
    </row>
    <row r="274" spans="1:11" ht="10.95" customHeight="1" x14ac:dyDescent="0.3">
      <c r="A274" s="12">
        <v>45205</v>
      </c>
      <c r="B274" s="9" t="s">
        <v>264</v>
      </c>
      <c r="C274" s="9" t="s">
        <v>28</v>
      </c>
      <c r="D274" s="9" t="s">
        <v>89</v>
      </c>
      <c r="E274" s="9"/>
      <c r="F274" s="11">
        <v>5.32</v>
      </c>
      <c r="G274" s="11">
        <v>0</v>
      </c>
      <c r="H274" s="11">
        <f>((H273 + F274) - G274)</f>
        <v>73.430000000000007</v>
      </c>
      <c r="I274" s="11">
        <v>0.8</v>
      </c>
      <c r="J274" s="10">
        <v>15</v>
      </c>
      <c r="K274" s="9" t="s">
        <v>207</v>
      </c>
    </row>
    <row r="275" spans="1:11" ht="10.95" customHeight="1" x14ac:dyDescent="0.3">
      <c r="A275" s="12">
        <v>45208</v>
      </c>
      <c r="B275" s="9" t="s">
        <v>264</v>
      </c>
      <c r="C275" s="9" t="s">
        <v>28</v>
      </c>
      <c r="D275" s="9" t="s">
        <v>318</v>
      </c>
      <c r="E275" s="9"/>
      <c r="F275" s="11">
        <v>3.69</v>
      </c>
      <c r="G275" s="11">
        <v>0</v>
      </c>
      <c r="H275" s="11">
        <f>((H274 + F275) - G275)</f>
        <v>77.12</v>
      </c>
      <c r="I275" s="11">
        <v>0.55000000000000004</v>
      </c>
      <c r="J275" s="10">
        <v>15</v>
      </c>
      <c r="K275" s="9" t="s">
        <v>207</v>
      </c>
    </row>
    <row r="276" spans="1:11" ht="10.95" customHeight="1" x14ac:dyDescent="0.3">
      <c r="A276" s="12">
        <v>45208</v>
      </c>
      <c r="B276" s="9" t="s">
        <v>264</v>
      </c>
      <c r="C276" s="9" t="s">
        <v>28</v>
      </c>
      <c r="D276" s="9" t="s">
        <v>318</v>
      </c>
      <c r="E276" s="9"/>
      <c r="F276" s="11">
        <v>11.13</v>
      </c>
      <c r="G276" s="11">
        <v>0</v>
      </c>
      <c r="H276" s="11">
        <f>((H275 + F276) - G276)</f>
        <v>88.25</v>
      </c>
      <c r="I276" s="11">
        <v>1.67</v>
      </c>
      <c r="J276" s="10">
        <v>15</v>
      </c>
      <c r="K276" s="9" t="s">
        <v>207</v>
      </c>
    </row>
    <row r="277" spans="1:11" ht="10.95" customHeight="1" x14ac:dyDescent="0.3">
      <c r="A277" s="12">
        <v>45208</v>
      </c>
      <c r="B277" s="9" t="s">
        <v>264</v>
      </c>
      <c r="C277" s="9" t="s">
        <v>28</v>
      </c>
      <c r="D277" s="9" t="s">
        <v>89</v>
      </c>
      <c r="E277" s="9"/>
      <c r="F277" s="11">
        <v>5.32</v>
      </c>
      <c r="G277" s="11">
        <v>0</v>
      </c>
      <c r="H277" s="11">
        <f>((H276 + F277) - G277)</f>
        <v>93.57</v>
      </c>
      <c r="I277" s="11">
        <v>0.8</v>
      </c>
      <c r="J277" s="10">
        <v>15</v>
      </c>
      <c r="K277" s="9" t="s">
        <v>207</v>
      </c>
    </row>
    <row r="278" spans="1:11" ht="10.95" customHeight="1" x14ac:dyDescent="0.3">
      <c r="A278" s="12">
        <v>45211</v>
      </c>
      <c r="B278" s="9" t="s">
        <v>264</v>
      </c>
      <c r="C278" s="9" t="s">
        <v>28</v>
      </c>
      <c r="D278" s="9" t="s">
        <v>89</v>
      </c>
      <c r="E278" s="9"/>
      <c r="F278" s="11">
        <v>4.43</v>
      </c>
      <c r="G278" s="11">
        <v>0</v>
      </c>
      <c r="H278" s="11">
        <f>((H277 + F278) - G278)</f>
        <v>98</v>
      </c>
      <c r="I278" s="11">
        <v>0.67</v>
      </c>
      <c r="J278" s="10">
        <v>15</v>
      </c>
      <c r="K278" s="9" t="s">
        <v>207</v>
      </c>
    </row>
    <row r="279" spans="1:11" ht="10.95" customHeight="1" x14ac:dyDescent="0.3">
      <c r="A279" s="12">
        <v>45218</v>
      </c>
      <c r="B279" s="9" t="s">
        <v>264</v>
      </c>
      <c r="C279" s="9" t="s">
        <v>28</v>
      </c>
      <c r="D279" s="9" t="s">
        <v>318</v>
      </c>
      <c r="E279" s="9"/>
      <c r="F279" s="11">
        <v>0.87</v>
      </c>
      <c r="G279" s="11">
        <v>0</v>
      </c>
      <c r="H279" s="11">
        <f>((H278 + F279) - G279)</f>
        <v>98.87</v>
      </c>
      <c r="I279" s="11">
        <v>0.13</v>
      </c>
      <c r="J279" s="10">
        <v>15</v>
      </c>
      <c r="K279" s="9" t="s">
        <v>207</v>
      </c>
    </row>
    <row r="280" spans="1:11" ht="10.95" customHeight="1" x14ac:dyDescent="0.3">
      <c r="A280" s="12">
        <v>45229</v>
      </c>
      <c r="B280" s="9" t="s">
        <v>264</v>
      </c>
      <c r="C280" s="9" t="s">
        <v>28</v>
      </c>
      <c r="D280" s="9" t="s">
        <v>318</v>
      </c>
      <c r="E280" s="9"/>
      <c r="F280" s="11">
        <v>11.13</v>
      </c>
      <c r="G280" s="11">
        <v>0</v>
      </c>
      <c r="H280" s="11">
        <f>((H279 + F280) - G280)</f>
        <v>110</v>
      </c>
      <c r="I280" s="11">
        <v>1.67</v>
      </c>
      <c r="J280" s="10">
        <v>15</v>
      </c>
      <c r="K280" s="9" t="s">
        <v>207</v>
      </c>
    </row>
    <row r="281" spans="1:11" ht="10.95" customHeight="1" x14ac:dyDescent="0.3">
      <c r="A281" s="12">
        <v>45243</v>
      </c>
      <c r="B281" s="9" t="s">
        <v>264</v>
      </c>
      <c r="C281" s="9" t="s">
        <v>28</v>
      </c>
      <c r="D281" s="9" t="s">
        <v>318</v>
      </c>
      <c r="E281" s="9"/>
      <c r="F281" s="11">
        <v>11.48</v>
      </c>
      <c r="G281" s="11">
        <v>0</v>
      </c>
      <c r="H281" s="11">
        <f>((H280 + F281) - G281)</f>
        <v>121.48</v>
      </c>
      <c r="I281" s="11">
        <v>1.72</v>
      </c>
      <c r="J281" s="10">
        <v>15</v>
      </c>
      <c r="K281" s="9" t="s">
        <v>207</v>
      </c>
    </row>
    <row r="282" spans="1:11" ht="10.95" customHeight="1" x14ac:dyDescent="0.3">
      <c r="A282" s="12">
        <v>45278</v>
      </c>
      <c r="B282" s="9" t="s">
        <v>264</v>
      </c>
      <c r="C282" s="9" t="s">
        <v>28</v>
      </c>
      <c r="D282" s="9" t="s">
        <v>77</v>
      </c>
      <c r="E282" s="9"/>
      <c r="F282" s="11">
        <v>8.6999999999999993</v>
      </c>
      <c r="G282" s="11">
        <v>0</v>
      </c>
      <c r="H282" s="11">
        <f>((H281 + F282) - G282)</f>
        <v>130.18</v>
      </c>
      <c r="I282" s="11">
        <v>1.3</v>
      </c>
      <c r="J282" s="10">
        <v>15</v>
      </c>
      <c r="K282" s="9" t="s">
        <v>207</v>
      </c>
    </row>
    <row r="283" spans="1:11" ht="10.95" customHeight="1" x14ac:dyDescent="0.3">
      <c r="A283" s="12">
        <v>45313</v>
      </c>
      <c r="B283" s="9" t="s">
        <v>264</v>
      </c>
      <c r="C283" s="9" t="s">
        <v>28</v>
      </c>
      <c r="D283" s="9" t="s">
        <v>65</v>
      </c>
      <c r="E283" s="9"/>
      <c r="F283" s="11">
        <v>16.04</v>
      </c>
      <c r="G283" s="11">
        <v>0</v>
      </c>
      <c r="H283" s="11">
        <f>((H282 + F283) - G283)</f>
        <v>146.22</v>
      </c>
      <c r="I283" s="11">
        <v>2.41</v>
      </c>
      <c r="J283" s="10">
        <v>15</v>
      </c>
      <c r="K283" s="9" t="s">
        <v>207</v>
      </c>
    </row>
    <row r="284" spans="1:11" ht="10.95" customHeight="1" x14ac:dyDescent="0.3">
      <c r="A284" s="12">
        <v>45338</v>
      </c>
      <c r="B284" s="9" t="s">
        <v>264</v>
      </c>
      <c r="C284" s="9" t="s">
        <v>28</v>
      </c>
      <c r="D284" s="9" t="s">
        <v>55</v>
      </c>
      <c r="E284" s="9"/>
      <c r="F284" s="11">
        <v>4.43</v>
      </c>
      <c r="G284" s="11">
        <v>0</v>
      </c>
      <c r="H284" s="11">
        <f>((H283 + F284) - G284)</f>
        <v>150.65</v>
      </c>
      <c r="I284" s="11">
        <v>0.67</v>
      </c>
      <c r="J284" s="10">
        <v>15</v>
      </c>
      <c r="K284" s="9" t="s">
        <v>207</v>
      </c>
    </row>
    <row r="285" spans="1:11" ht="10.95" customHeight="1" x14ac:dyDescent="0.3">
      <c r="A285" s="12">
        <v>45351</v>
      </c>
      <c r="B285" s="9" t="s">
        <v>264</v>
      </c>
      <c r="C285" s="9" t="s">
        <v>28</v>
      </c>
      <c r="D285" s="9" t="s">
        <v>45</v>
      </c>
      <c r="E285" s="9"/>
      <c r="F285" s="11">
        <v>23.12</v>
      </c>
      <c r="G285" s="11">
        <v>0</v>
      </c>
      <c r="H285" s="11">
        <f>((H284 + F285) - G285)</f>
        <v>173.77</v>
      </c>
      <c r="I285" s="11">
        <v>3.47</v>
      </c>
      <c r="J285" s="10">
        <v>15</v>
      </c>
      <c r="K285" s="9" t="s">
        <v>207</v>
      </c>
    </row>
    <row r="286" spans="1:11" ht="10.95" customHeight="1" x14ac:dyDescent="0.3">
      <c r="A286" s="12">
        <v>45382</v>
      </c>
      <c r="B286" s="9" t="s">
        <v>264</v>
      </c>
      <c r="C286" s="9" t="s">
        <v>7</v>
      </c>
      <c r="D286" s="9" t="s">
        <v>16</v>
      </c>
      <c r="E286" s="9" t="s">
        <v>15</v>
      </c>
      <c r="F286" s="11">
        <v>0</v>
      </c>
      <c r="G286" s="11">
        <v>86.9</v>
      </c>
      <c r="H286" s="11">
        <f>((H285 + F286) - G286)</f>
        <v>86.87</v>
      </c>
      <c r="I286" s="11">
        <v>-13.04</v>
      </c>
      <c r="J286" s="10">
        <v>15</v>
      </c>
      <c r="K286" s="9" t="s">
        <v>207</v>
      </c>
    </row>
    <row r="287" spans="1:11" ht="10.95" customHeight="1" x14ac:dyDescent="0.3">
      <c r="A287" s="7" t="s">
        <v>317</v>
      </c>
      <c r="B287" s="7"/>
      <c r="C287" s="7"/>
      <c r="D287" s="7"/>
      <c r="E287" s="7"/>
      <c r="F287" s="8">
        <f>SUM(F263:F286)</f>
        <v>181.69999999999996</v>
      </c>
      <c r="G287" s="8">
        <f>SUM(G263:G286)</f>
        <v>94.830000000000013</v>
      </c>
      <c r="H287" s="8">
        <f>H286</f>
        <v>86.87</v>
      </c>
      <c r="I287" s="8">
        <f>SUM(I263:I286)</f>
        <v>5.120000000000001</v>
      </c>
      <c r="J287" s="7"/>
      <c r="K287" s="7"/>
    </row>
    <row r="288" spans="1:11" ht="10.95" customHeight="1" x14ac:dyDescent="0.3">
      <c r="A288" s="7" t="s">
        <v>2</v>
      </c>
      <c r="B288" s="7"/>
      <c r="C288" s="7"/>
      <c r="D288" s="7"/>
      <c r="E288" s="7"/>
      <c r="F288" s="8">
        <v>86.87</v>
      </c>
      <c r="G288" s="8">
        <v>0</v>
      </c>
      <c r="H288" s="8">
        <v>0</v>
      </c>
      <c r="I288" s="8">
        <v>0</v>
      </c>
      <c r="J288" s="7"/>
      <c r="K288" s="7"/>
    </row>
    <row r="289" spans="1:13" ht="10.95" customHeight="1" x14ac:dyDescent="0.3">
      <c r="A289" s="5" t="s">
        <v>1</v>
      </c>
      <c r="B289" s="5"/>
      <c r="C289" s="5"/>
      <c r="D289" s="5"/>
      <c r="E289" s="5"/>
      <c r="F289" s="6">
        <v>86.87</v>
      </c>
      <c r="G289" s="6">
        <v>0</v>
      </c>
      <c r="H289" s="6">
        <f>H286</f>
        <v>86.87</v>
      </c>
      <c r="I289" s="6">
        <v>0</v>
      </c>
      <c r="J289" s="5"/>
      <c r="K289" s="5"/>
    </row>
    <row r="290" spans="1:13" ht="13.35" customHeight="1" x14ac:dyDescent="0.3"/>
    <row r="291" spans="1:13" s="16" customFormat="1" ht="12.15" customHeight="1" x14ac:dyDescent="0.25">
      <c r="A291" s="18" t="s">
        <v>316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7"/>
      <c r="M291" s="1"/>
    </row>
    <row r="292" spans="1:13" ht="10.95" customHeight="1" x14ac:dyDescent="0.3">
      <c r="A292" s="5" t="s">
        <v>12</v>
      </c>
      <c r="B292" s="5"/>
      <c r="C292" s="5"/>
      <c r="D292" s="5"/>
      <c r="E292" s="5"/>
      <c r="F292" s="6">
        <v>0</v>
      </c>
      <c r="G292" s="6">
        <v>0</v>
      </c>
      <c r="H292" s="6">
        <f>(F292 - G292)</f>
        <v>0</v>
      </c>
      <c r="I292" s="6">
        <v>0</v>
      </c>
      <c r="J292" s="5"/>
      <c r="K292" s="5"/>
    </row>
    <row r="293" spans="1:13" ht="10.95" customHeight="1" x14ac:dyDescent="0.3">
      <c r="A293" s="15">
        <v>45382</v>
      </c>
      <c r="B293" s="2" t="s">
        <v>264</v>
      </c>
      <c r="C293" s="2" t="s">
        <v>7</v>
      </c>
      <c r="D293" s="2" t="s">
        <v>16</v>
      </c>
      <c r="E293" s="2" t="s">
        <v>15</v>
      </c>
      <c r="F293" s="14">
        <v>99.94</v>
      </c>
      <c r="G293" s="14">
        <v>0</v>
      </c>
      <c r="H293" s="14">
        <f>((H292 + F293) - G293)</f>
        <v>99.94</v>
      </c>
      <c r="I293" s="14">
        <v>0</v>
      </c>
      <c r="J293" s="13">
        <v>0</v>
      </c>
      <c r="K293" s="2" t="s">
        <v>4</v>
      </c>
    </row>
    <row r="294" spans="1:13" ht="10.95" customHeight="1" x14ac:dyDescent="0.3">
      <c r="A294" s="7" t="s">
        <v>315</v>
      </c>
      <c r="B294" s="7"/>
      <c r="C294" s="7"/>
      <c r="D294" s="7"/>
      <c r="E294" s="7"/>
      <c r="F294" s="8">
        <f>F293</f>
        <v>99.94</v>
      </c>
      <c r="G294" s="8">
        <f>G293</f>
        <v>0</v>
      </c>
      <c r="H294" s="8">
        <f>H293</f>
        <v>99.94</v>
      </c>
      <c r="I294" s="8">
        <f>I293</f>
        <v>0</v>
      </c>
      <c r="J294" s="7"/>
      <c r="K294" s="7"/>
    </row>
    <row r="295" spans="1:13" ht="10.95" customHeight="1" x14ac:dyDescent="0.3">
      <c r="A295" s="7" t="s">
        <v>2</v>
      </c>
      <c r="B295" s="7"/>
      <c r="C295" s="7"/>
      <c r="D295" s="7"/>
      <c r="E295" s="7"/>
      <c r="F295" s="8">
        <v>99.94</v>
      </c>
      <c r="G295" s="8">
        <v>0</v>
      </c>
      <c r="H295" s="8">
        <v>0</v>
      </c>
      <c r="I295" s="8">
        <v>0</v>
      </c>
      <c r="J295" s="7"/>
      <c r="K295" s="7"/>
    </row>
    <row r="296" spans="1:13" ht="10.95" customHeight="1" x14ac:dyDescent="0.3">
      <c r="A296" s="5" t="s">
        <v>1</v>
      </c>
      <c r="B296" s="5"/>
      <c r="C296" s="5"/>
      <c r="D296" s="5"/>
      <c r="E296" s="5"/>
      <c r="F296" s="6">
        <v>99.94</v>
      </c>
      <c r="G296" s="6">
        <v>0</v>
      </c>
      <c r="H296" s="6">
        <f>H293</f>
        <v>99.94</v>
      </c>
      <c r="I296" s="6">
        <v>0</v>
      </c>
      <c r="J296" s="5"/>
      <c r="K296" s="5"/>
    </row>
    <row r="297" spans="1:13" ht="13.35" customHeight="1" x14ac:dyDescent="0.3"/>
    <row r="298" spans="1:13" s="16" customFormat="1" ht="12.15" customHeight="1" x14ac:dyDescent="0.25">
      <c r="A298" s="18" t="s">
        <v>314</v>
      </c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7"/>
      <c r="M298" s="1"/>
    </row>
    <row r="299" spans="1:13" ht="10.95" customHeight="1" x14ac:dyDescent="0.3">
      <c r="A299" s="5" t="s">
        <v>12</v>
      </c>
      <c r="B299" s="5"/>
      <c r="C299" s="5"/>
      <c r="D299" s="5"/>
      <c r="E299" s="5"/>
      <c r="F299" s="6">
        <v>0</v>
      </c>
      <c r="G299" s="6">
        <v>0</v>
      </c>
      <c r="H299" s="6">
        <f>(F299 - G299)</f>
        <v>0</v>
      </c>
      <c r="I299" s="6">
        <v>0</v>
      </c>
      <c r="J299" s="5"/>
      <c r="K299" s="5"/>
    </row>
    <row r="300" spans="1:13" ht="10.95" customHeight="1" x14ac:dyDescent="0.3">
      <c r="A300" s="15">
        <v>45382</v>
      </c>
      <c r="B300" s="2" t="s">
        <v>264</v>
      </c>
      <c r="C300" s="2" t="s">
        <v>7</v>
      </c>
      <c r="D300" s="2" t="s">
        <v>313</v>
      </c>
      <c r="E300" s="2" t="s">
        <v>19</v>
      </c>
      <c r="F300" s="14">
        <v>1576.14</v>
      </c>
      <c r="G300" s="14">
        <v>0</v>
      </c>
      <c r="H300" s="14">
        <f>((H299 + F300) - G300)</f>
        <v>1576.14</v>
      </c>
      <c r="I300" s="14">
        <v>236.42</v>
      </c>
      <c r="J300" s="13">
        <v>15</v>
      </c>
      <c r="K300" s="2" t="s">
        <v>207</v>
      </c>
    </row>
    <row r="301" spans="1:13" ht="10.95" customHeight="1" x14ac:dyDescent="0.3">
      <c r="A301" s="7" t="s">
        <v>312</v>
      </c>
      <c r="B301" s="7"/>
      <c r="C301" s="7"/>
      <c r="D301" s="7"/>
      <c r="E301" s="7"/>
      <c r="F301" s="8">
        <f>F300</f>
        <v>1576.14</v>
      </c>
      <c r="G301" s="8">
        <f>G300</f>
        <v>0</v>
      </c>
      <c r="H301" s="8">
        <f>H300</f>
        <v>1576.14</v>
      </c>
      <c r="I301" s="8">
        <f>I300</f>
        <v>236.42</v>
      </c>
      <c r="J301" s="7"/>
      <c r="K301" s="7"/>
    </row>
    <row r="302" spans="1:13" ht="10.95" customHeight="1" x14ac:dyDescent="0.3">
      <c r="A302" s="7" t="s">
        <v>2</v>
      </c>
      <c r="B302" s="7"/>
      <c r="C302" s="7"/>
      <c r="D302" s="7"/>
      <c r="E302" s="7"/>
      <c r="F302" s="8">
        <v>1576.14</v>
      </c>
      <c r="G302" s="8">
        <v>0</v>
      </c>
      <c r="H302" s="8">
        <v>0</v>
      </c>
      <c r="I302" s="8">
        <v>0</v>
      </c>
      <c r="J302" s="7"/>
      <c r="K302" s="7"/>
    </row>
    <row r="303" spans="1:13" ht="10.95" customHeight="1" x14ac:dyDescent="0.3">
      <c r="A303" s="5" t="s">
        <v>1</v>
      </c>
      <c r="B303" s="5"/>
      <c r="C303" s="5"/>
      <c r="D303" s="5"/>
      <c r="E303" s="5"/>
      <c r="F303" s="6">
        <v>1576.14</v>
      </c>
      <c r="G303" s="6">
        <v>0</v>
      </c>
      <c r="H303" s="6">
        <f>H300</f>
        <v>1576.14</v>
      </c>
      <c r="I303" s="6">
        <v>0</v>
      </c>
      <c r="J303" s="5"/>
      <c r="K303" s="5"/>
    </row>
    <row r="304" spans="1:13" ht="13.35" customHeight="1" x14ac:dyDescent="0.3"/>
    <row r="305" spans="1:13" s="16" customFormat="1" ht="12.15" customHeight="1" x14ac:dyDescent="0.25">
      <c r="A305" s="18" t="s">
        <v>311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7"/>
      <c r="M305" s="1"/>
    </row>
    <row r="306" spans="1:13" ht="10.95" customHeight="1" x14ac:dyDescent="0.3">
      <c r="A306" s="5" t="s">
        <v>12</v>
      </c>
      <c r="B306" s="5"/>
      <c r="C306" s="5"/>
      <c r="D306" s="5"/>
      <c r="E306" s="5"/>
      <c r="F306" s="6">
        <v>0</v>
      </c>
      <c r="G306" s="6">
        <v>0</v>
      </c>
      <c r="H306" s="6">
        <f>(F306 - G306)</f>
        <v>0</v>
      </c>
      <c r="I306" s="6">
        <v>0</v>
      </c>
      <c r="J306" s="5"/>
      <c r="K306" s="5"/>
    </row>
    <row r="307" spans="1:13" ht="10.95" customHeight="1" x14ac:dyDescent="0.3">
      <c r="A307" s="15">
        <v>45266</v>
      </c>
      <c r="B307" s="2" t="s">
        <v>264</v>
      </c>
      <c r="C307" s="2" t="s">
        <v>28</v>
      </c>
      <c r="D307" s="2" t="s">
        <v>310</v>
      </c>
      <c r="E307" s="2"/>
      <c r="F307" s="14">
        <v>38.130000000000003</v>
      </c>
      <c r="G307" s="14">
        <v>0</v>
      </c>
      <c r="H307" s="14">
        <f>((H306 + F307) - G307)</f>
        <v>38.130000000000003</v>
      </c>
      <c r="I307" s="14">
        <v>0</v>
      </c>
      <c r="J307" s="13">
        <v>0</v>
      </c>
      <c r="K307" s="2" t="s">
        <v>4</v>
      </c>
    </row>
    <row r="308" spans="1:13" ht="10.95" customHeight="1" x14ac:dyDescent="0.3">
      <c r="A308" s="7" t="s">
        <v>309</v>
      </c>
      <c r="B308" s="7"/>
      <c r="C308" s="7"/>
      <c r="D308" s="7"/>
      <c r="E308" s="7"/>
      <c r="F308" s="8">
        <f>F307</f>
        <v>38.130000000000003</v>
      </c>
      <c r="G308" s="8">
        <f>G307</f>
        <v>0</v>
      </c>
      <c r="H308" s="8">
        <f>H307</f>
        <v>38.130000000000003</v>
      </c>
      <c r="I308" s="8">
        <f>I307</f>
        <v>0</v>
      </c>
      <c r="J308" s="7"/>
      <c r="K308" s="7"/>
    </row>
    <row r="309" spans="1:13" ht="10.95" customHeight="1" x14ac:dyDescent="0.3">
      <c r="A309" s="7" t="s">
        <v>2</v>
      </c>
      <c r="B309" s="7"/>
      <c r="C309" s="7"/>
      <c r="D309" s="7"/>
      <c r="E309" s="7"/>
      <c r="F309" s="8">
        <v>38.130000000000003</v>
      </c>
      <c r="G309" s="8">
        <v>0</v>
      </c>
      <c r="H309" s="8">
        <v>0</v>
      </c>
      <c r="I309" s="8">
        <v>0</v>
      </c>
      <c r="J309" s="7"/>
      <c r="K309" s="7"/>
    </row>
    <row r="310" spans="1:13" ht="10.95" customHeight="1" x14ac:dyDescent="0.3">
      <c r="A310" s="5" t="s">
        <v>1</v>
      </c>
      <c r="B310" s="5"/>
      <c r="C310" s="5"/>
      <c r="D310" s="5"/>
      <c r="E310" s="5"/>
      <c r="F310" s="6">
        <v>38.130000000000003</v>
      </c>
      <c r="G310" s="6">
        <v>0</v>
      </c>
      <c r="H310" s="6">
        <f>H307</f>
        <v>38.130000000000003</v>
      </c>
      <c r="I310" s="6">
        <v>0</v>
      </c>
      <c r="J310" s="5"/>
      <c r="K310" s="5"/>
    </row>
    <row r="311" spans="1:13" ht="13.35" customHeight="1" x14ac:dyDescent="0.3"/>
    <row r="312" spans="1:13" s="16" customFormat="1" ht="12.15" customHeight="1" x14ac:dyDescent="0.25">
      <c r="A312" s="18" t="s">
        <v>308</v>
      </c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7"/>
      <c r="M312" s="1"/>
    </row>
    <row r="313" spans="1:13" ht="10.95" customHeight="1" x14ac:dyDescent="0.3">
      <c r="A313" s="5" t="s">
        <v>12</v>
      </c>
      <c r="B313" s="5"/>
      <c r="C313" s="5"/>
      <c r="D313" s="5"/>
      <c r="E313" s="5"/>
      <c r="F313" s="6">
        <v>0</v>
      </c>
      <c r="G313" s="6">
        <v>0</v>
      </c>
      <c r="H313" s="6">
        <f>(F313 - G313)</f>
        <v>0</v>
      </c>
      <c r="I313" s="6">
        <v>0</v>
      </c>
      <c r="J313" s="5"/>
      <c r="K313" s="5"/>
    </row>
    <row r="314" spans="1:13" ht="10.95" customHeight="1" x14ac:dyDescent="0.3">
      <c r="A314" s="15">
        <v>45313</v>
      </c>
      <c r="B314" s="2" t="s">
        <v>264</v>
      </c>
      <c r="C314" s="2"/>
      <c r="D314" s="2" t="s">
        <v>168</v>
      </c>
      <c r="E314" s="2"/>
      <c r="F314" s="14">
        <v>3.57</v>
      </c>
      <c r="G314" s="14">
        <v>0</v>
      </c>
      <c r="H314" s="14">
        <f>((H313 + F314) - G314)</f>
        <v>3.57</v>
      </c>
      <c r="I314" s="14">
        <v>0</v>
      </c>
      <c r="J314" s="13">
        <v>0</v>
      </c>
      <c r="K314" s="2"/>
    </row>
    <row r="315" spans="1:13" ht="10.95" customHeight="1" x14ac:dyDescent="0.3">
      <c r="A315" s="7" t="s">
        <v>307</v>
      </c>
      <c r="B315" s="7"/>
      <c r="C315" s="7"/>
      <c r="D315" s="7"/>
      <c r="E315" s="7"/>
      <c r="F315" s="8">
        <f>F314</f>
        <v>3.57</v>
      </c>
      <c r="G315" s="8">
        <f>G314</f>
        <v>0</v>
      </c>
      <c r="H315" s="8">
        <f>H314</f>
        <v>3.57</v>
      </c>
      <c r="I315" s="8">
        <f>I314</f>
        <v>0</v>
      </c>
      <c r="J315" s="7"/>
      <c r="K315" s="7"/>
    </row>
    <row r="316" spans="1:13" ht="10.95" customHeight="1" x14ac:dyDescent="0.3">
      <c r="A316" s="7" t="s">
        <v>2</v>
      </c>
      <c r="B316" s="7"/>
      <c r="C316" s="7"/>
      <c r="D316" s="7"/>
      <c r="E316" s="7"/>
      <c r="F316" s="8">
        <v>3.57</v>
      </c>
      <c r="G316" s="8">
        <v>0</v>
      </c>
      <c r="H316" s="8">
        <v>0</v>
      </c>
      <c r="I316" s="8">
        <v>0</v>
      </c>
      <c r="J316" s="7"/>
      <c r="K316" s="7"/>
    </row>
    <row r="317" spans="1:13" ht="10.95" customHeight="1" x14ac:dyDescent="0.3">
      <c r="A317" s="5" t="s">
        <v>1</v>
      </c>
      <c r="B317" s="5"/>
      <c r="C317" s="5"/>
      <c r="D317" s="5"/>
      <c r="E317" s="5"/>
      <c r="F317" s="6">
        <v>3.57</v>
      </c>
      <c r="G317" s="6">
        <v>0</v>
      </c>
      <c r="H317" s="6">
        <f>H314</f>
        <v>3.57</v>
      </c>
      <c r="I317" s="6">
        <v>0</v>
      </c>
      <c r="J317" s="5"/>
      <c r="K317" s="5"/>
    </row>
    <row r="318" spans="1:13" ht="13.35" customHeight="1" x14ac:dyDescent="0.3"/>
    <row r="319" spans="1:13" s="16" customFormat="1" ht="12.15" customHeight="1" x14ac:dyDescent="0.25">
      <c r="A319" s="18" t="s">
        <v>306</v>
      </c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7"/>
      <c r="M319" s="1"/>
    </row>
    <row r="320" spans="1:13" ht="10.95" customHeight="1" x14ac:dyDescent="0.3">
      <c r="A320" s="5" t="s">
        <v>12</v>
      </c>
      <c r="B320" s="5"/>
      <c r="C320" s="5"/>
      <c r="D320" s="5"/>
      <c r="E320" s="5"/>
      <c r="F320" s="6">
        <v>0</v>
      </c>
      <c r="G320" s="6">
        <v>0</v>
      </c>
      <c r="H320" s="6">
        <f>(F320 - G320)</f>
        <v>0</v>
      </c>
      <c r="I320" s="6">
        <v>0</v>
      </c>
      <c r="J320" s="5"/>
      <c r="K320" s="5"/>
    </row>
    <row r="321" spans="1:13" ht="10.95" customHeight="1" x14ac:dyDescent="0.3">
      <c r="A321" s="15">
        <v>45086</v>
      </c>
      <c r="B321" s="2" t="s">
        <v>264</v>
      </c>
      <c r="C321" s="2" t="s">
        <v>28</v>
      </c>
      <c r="D321" s="2" t="s">
        <v>112</v>
      </c>
      <c r="E321" s="2"/>
      <c r="F321" s="14">
        <v>46.62</v>
      </c>
      <c r="G321" s="14">
        <v>0</v>
      </c>
      <c r="H321" s="14">
        <f>((H320 + F321) - G321)</f>
        <v>46.62</v>
      </c>
      <c r="I321" s="14">
        <v>6.99</v>
      </c>
      <c r="J321" s="13">
        <v>15</v>
      </c>
      <c r="K321" s="2" t="s">
        <v>207</v>
      </c>
    </row>
    <row r="322" spans="1:13" ht="10.95" customHeight="1" x14ac:dyDescent="0.3">
      <c r="A322" s="12">
        <v>45177</v>
      </c>
      <c r="B322" s="9" t="s">
        <v>264</v>
      </c>
      <c r="C322" s="9" t="s">
        <v>28</v>
      </c>
      <c r="D322" s="9" t="s">
        <v>305</v>
      </c>
      <c r="E322" s="9" t="s">
        <v>102</v>
      </c>
      <c r="F322" s="11">
        <v>80.87</v>
      </c>
      <c r="G322" s="11">
        <v>0</v>
      </c>
      <c r="H322" s="11">
        <f>((H321 + F322) - G322)</f>
        <v>127.49000000000001</v>
      </c>
      <c r="I322" s="11">
        <v>12.13</v>
      </c>
      <c r="J322" s="10">
        <v>15</v>
      </c>
      <c r="K322" s="9" t="s">
        <v>207</v>
      </c>
    </row>
    <row r="323" spans="1:13" ht="10.95" customHeight="1" x14ac:dyDescent="0.3">
      <c r="A323" s="12">
        <v>45209</v>
      </c>
      <c r="B323" s="9" t="s">
        <v>264</v>
      </c>
      <c r="C323" s="9" t="s">
        <v>28</v>
      </c>
      <c r="D323" s="9" t="s">
        <v>304</v>
      </c>
      <c r="E323" s="9"/>
      <c r="F323" s="11">
        <v>76.7</v>
      </c>
      <c r="G323" s="11">
        <v>0</v>
      </c>
      <c r="H323" s="11">
        <f>((H322 + F323) - G323)</f>
        <v>204.19</v>
      </c>
      <c r="I323" s="11">
        <v>11.5</v>
      </c>
      <c r="J323" s="10">
        <v>15</v>
      </c>
      <c r="K323" s="9" t="s">
        <v>207</v>
      </c>
    </row>
    <row r="324" spans="1:13" ht="10.95" customHeight="1" x14ac:dyDescent="0.3">
      <c r="A324" s="12">
        <v>45382</v>
      </c>
      <c r="B324" s="9" t="s">
        <v>264</v>
      </c>
      <c r="C324" s="9" t="s">
        <v>7</v>
      </c>
      <c r="D324" s="9" t="s">
        <v>22</v>
      </c>
      <c r="E324" s="9" t="s">
        <v>21</v>
      </c>
      <c r="F324" s="11">
        <v>0</v>
      </c>
      <c r="G324" s="11">
        <v>153.13999999999999</v>
      </c>
      <c r="H324" s="11">
        <f>((H323 + F324) - G324)</f>
        <v>51.050000000000011</v>
      </c>
      <c r="I324" s="11">
        <v>0</v>
      </c>
      <c r="J324" s="10">
        <v>0</v>
      </c>
      <c r="K324" s="9" t="s">
        <v>4</v>
      </c>
    </row>
    <row r="325" spans="1:13" ht="10.95" customHeight="1" x14ac:dyDescent="0.3">
      <c r="A325" s="12">
        <v>45382</v>
      </c>
      <c r="B325" s="9" t="s">
        <v>264</v>
      </c>
      <c r="C325" s="9" t="s">
        <v>7</v>
      </c>
      <c r="D325" s="9" t="s">
        <v>258</v>
      </c>
      <c r="E325" s="9" t="s">
        <v>257</v>
      </c>
      <c r="F325" s="11">
        <v>1081.5999999999999</v>
      </c>
      <c r="G325" s="11">
        <v>0</v>
      </c>
      <c r="H325" s="11">
        <f>((H324 + F325) - G325)</f>
        <v>1132.6499999999999</v>
      </c>
      <c r="I325" s="11">
        <v>0</v>
      </c>
      <c r="J325" s="10">
        <v>0</v>
      </c>
      <c r="K325" s="9" t="s">
        <v>4</v>
      </c>
    </row>
    <row r="326" spans="1:13" ht="10.95" customHeight="1" x14ac:dyDescent="0.3">
      <c r="A326" s="7" t="s">
        <v>303</v>
      </c>
      <c r="B326" s="7"/>
      <c r="C326" s="7"/>
      <c r="D326" s="7"/>
      <c r="E326" s="7"/>
      <c r="F326" s="8">
        <f>SUM(F321:F325)</f>
        <v>1285.79</v>
      </c>
      <c r="G326" s="8">
        <f>SUM(G321:G325)</f>
        <v>153.13999999999999</v>
      </c>
      <c r="H326" s="8">
        <f>H325</f>
        <v>1132.6499999999999</v>
      </c>
      <c r="I326" s="8">
        <f>SUM(I321:I325)</f>
        <v>30.62</v>
      </c>
      <c r="J326" s="7"/>
      <c r="K326" s="7"/>
    </row>
    <row r="327" spans="1:13" ht="10.95" customHeight="1" x14ac:dyDescent="0.3">
      <c r="A327" s="7" t="s">
        <v>2</v>
      </c>
      <c r="B327" s="7"/>
      <c r="C327" s="7"/>
      <c r="D327" s="7"/>
      <c r="E327" s="7"/>
      <c r="F327" s="8">
        <v>1132.6500000000001</v>
      </c>
      <c r="G327" s="8">
        <v>0</v>
      </c>
      <c r="H327" s="8">
        <v>0</v>
      </c>
      <c r="I327" s="8">
        <v>0</v>
      </c>
      <c r="J327" s="7"/>
      <c r="K327" s="7"/>
    </row>
    <row r="328" spans="1:13" ht="10.95" customHeight="1" x14ac:dyDescent="0.3">
      <c r="A328" s="5" t="s">
        <v>1</v>
      </c>
      <c r="B328" s="5"/>
      <c r="C328" s="5"/>
      <c r="D328" s="5"/>
      <c r="E328" s="5"/>
      <c r="F328" s="6">
        <v>1132.6500000000001</v>
      </c>
      <c r="G328" s="6">
        <v>0</v>
      </c>
      <c r="H328" s="6">
        <f>H325</f>
        <v>1132.6499999999999</v>
      </c>
      <c r="I328" s="6">
        <v>0</v>
      </c>
      <c r="J328" s="5"/>
      <c r="K328" s="5"/>
    </row>
    <row r="329" spans="1:13" ht="13.35" customHeight="1" x14ac:dyDescent="0.3"/>
    <row r="330" spans="1:13" s="16" customFormat="1" ht="12.15" customHeight="1" x14ac:dyDescent="0.25">
      <c r="A330" s="18" t="s">
        <v>302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7"/>
      <c r="M330" s="1"/>
    </row>
    <row r="331" spans="1:13" ht="10.95" customHeight="1" x14ac:dyDescent="0.3">
      <c r="A331" s="5" t="s">
        <v>12</v>
      </c>
      <c r="B331" s="5"/>
      <c r="C331" s="5"/>
      <c r="D331" s="5"/>
      <c r="E331" s="5"/>
      <c r="F331" s="6">
        <v>0</v>
      </c>
      <c r="G331" s="6">
        <v>0</v>
      </c>
      <c r="H331" s="6">
        <f>(F331 - G331)</f>
        <v>0</v>
      </c>
      <c r="I331" s="6">
        <v>0</v>
      </c>
      <c r="J331" s="5"/>
      <c r="K331" s="5"/>
    </row>
    <row r="332" spans="1:13" ht="10.95" customHeight="1" x14ac:dyDescent="0.3">
      <c r="A332" s="15">
        <v>45089</v>
      </c>
      <c r="B332" s="2" t="s">
        <v>264</v>
      </c>
      <c r="C332" s="2" t="s">
        <v>28</v>
      </c>
      <c r="D332" s="2" t="s">
        <v>301</v>
      </c>
      <c r="E332" s="2" t="s">
        <v>111</v>
      </c>
      <c r="F332" s="14">
        <v>151.41</v>
      </c>
      <c r="G332" s="14">
        <v>0</v>
      </c>
      <c r="H332" s="14">
        <f>((H331 + F332) - G332)</f>
        <v>151.41</v>
      </c>
      <c r="I332" s="14">
        <v>22.71</v>
      </c>
      <c r="J332" s="13">
        <v>15</v>
      </c>
      <c r="K332" s="2" t="s">
        <v>207</v>
      </c>
    </row>
    <row r="333" spans="1:13" ht="10.95" customHeight="1" x14ac:dyDescent="0.3">
      <c r="A333" s="12">
        <v>45107</v>
      </c>
      <c r="B333" s="9" t="s">
        <v>264</v>
      </c>
      <c r="C333" s="9" t="s">
        <v>28</v>
      </c>
      <c r="D333" s="9" t="s">
        <v>300</v>
      </c>
      <c r="E333" s="9" t="s">
        <v>110</v>
      </c>
      <c r="F333" s="11">
        <v>455.46</v>
      </c>
      <c r="G333" s="11">
        <v>0</v>
      </c>
      <c r="H333" s="11">
        <f>((H332 + F333) - G333)</f>
        <v>606.87</v>
      </c>
      <c r="I333" s="11">
        <v>68.319999999999993</v>
      </c>
      <c r="J333" s="10">
        <v>15</v>
      </c>
      <c r="K333" s="9" t="s">
        <v>207</v>
      </c>
    </row>
    <row r="334" spans="1:13" ht="10.95" customHeight="1" x14ac:dyDescent="0.3">
      <c r="A334" s="12">
        <v>45124</v>
      </c>
      <c r="B334" s="9" t="s">
        <v>264</v>
      </c>
      <c r="C334" s="9" t="s">
        <v>28</v>
      </c>
      <c r="D334" s="9" t="s">
        <v>299</v>
      </c>
      <c r="E334" s="9" t="s">
        <v>109</v>
      </c>
      <c r="F334" s="11">
        <v>55.16</v>
      </c>
      <c r="G334" s="11">
        <v>0</v>
      </c>
      <c r="H334" s="11">
        <f>((H333 + F334) - G334)</f>
        <v>662.03</v>
      </c>
      <c r="I334" s="11">
        <v>8.27</v>
      </c>
      <c r="J334" s="10">
        <v>15</v>
      </c>
      <c r="K334" s="9" t="s">
        <v>207</v>
      </c>
    </row>
    <row r="335" spans="1:13" ht="10.95" customHeight="1" x14ac:dyDescent="0.3">
      <c r="A335" s="12">
        <v>45146</v>
      </c>
      <c r="B335" s="9" t="s">
        <v>264</v>
      </c>
      <c r="C335" s="9" t="s">
        <v>28</v>
      </c>
      <c r="D335" s="9" t="s">
        <v>298</v>
      </c>
      <c r="E335" s="9" t="s">
        <v>107</v>
      </c>
      <c r="F335" s="11">
        <v>219.82</v>
      </c>
      <c r="G335" s="11">
        <v>0</v>
      </c>
      <c r="H335" s="11">
        <f>((H334 + F335) - G335)</f>
        <v>881.84999999999991</v>
      </c>
      <c r="I335" s="11">
        <v>32.97</v>
      </c>
      <c r="J335" s="10">
        <v>15</v>
      </c>
      <c r="K335" s="9" t="s">
        <v>207</v>
      </c>
    </row>
    <row r="336" spans="1:13" ht="10.95" customHeight="1" x14ac:dyDescent="0.3">
      <c r="A336" s="12">
        <v>45175</v>
      </c>
      <c r="B336" s="9" t="s">
        <v>264</v>
      </c>
      <c r="C336" s="9" t="s">
        <v>28</v>
      </c>
      <c r="D336" s="9" t="s">
        <v>297</v>
      </c>
      <c r="E336" s="9" t="s">
        <v>103</v>
      </c>
      <c r="F336" s="11">
        <v>166.36</v>
      </c>
      <c r="G336" s="11">
        <v>0</v>
      </c>
      <c r="H336" s="11">
        <f>((H335 + F336) - G336)</f>
        <v>1048.21</v>
      </c>
      <c r="I336" s="11">
        <v>24.95</v>
      </c>
      <c r="J336" s="10">
        <v>15</v>
      </c>
      <c r="K336" s="9" t="s">
        <v>207</v>
      </c>
    </row>
    <row r="337" spans="1:13" ht="10.95" customHeight="1" x14ac:dyDescent="0.3">
      <c r="A337" s="12">
        <v>45215</v>
      </c>
      <c r="B337" s="9" t="s">
        <v>264</v>
      </c>
      <c r="C337" s="9" t="s">
        <v>28</v>
      </c>
      <c r="D337" s="9" t="s">
        <v>88</v>
      </c>
      <c r="E337" s="9"/>
      <c r="F337" s="11">
        <v>17.38</v>
      </c>
      <c r="G337" s="11">
        <v>0</v>
      </c>
      <c r="H337" s="11">
        <f>((H336 + F337) - G337)</f>
        <v>1065.5900000000001</v>
      </c>
      <c r="I337" s="11">
        <v>2.61</v>
      </c>
      <c r="J337" s="10">
        <v>15</v>
      </c>
      <c r="K337" s="9" t="s">
        <v>207</v>
      </c>
    </row>
    <row r="338" spans="1:13" ht="10.95" customHeight="1" x14ac:dyDescent="0.3">
      <c r="A338" s="12">
        <v>45229</v>
      </c>
      <c r="B338" s="9" t="s">
        <v>264</v>
      </c>
      <c r="C338" s="9" t="s">
        <v>28</v>
      </c>
      <c r="D338" s="9" t="s">
        <v>296</v>
      </c>
      <c r="E338" s="9"/>
      <c r="F338" s="11">
        <v>260.87</v>
      </c>
      <c r="G338" s="11">
        <v>0</v>
      </c>
      <c r="H338" s="11">
        <f>((H337 + F338) - G338)</f>
        <v>1326.46</v>
      </c>
      <c r="I338" s="11">
        <v>39.130000000000003</v>
      </c>
      <c r="J338" s="10">
        <v>15</v>
      </c>
      <c r="K338" s="9" t="s">
        <v>207</v>
      </c>
    </row>
    <row r="339" spans="1:13" ht="10.95" customHeight="1" x14ac:dyDescent="0.3">
      <c r="A339" s="7" t="s">
        <v>295</v>
      </c>
      <c r="B339" s="7"/>
      <c r="C339" s="7"/>
      <c r="D339" s="7"/>
      <c r="E339" s="7"/>
      <c r="F339" s="8">
        <f>SUM(F332:F338)</f>
        <v>1326.46</v>
      </c>
      <c r="G339" s="8">
        <f>SUM(G332:G338)</f>
        <v>0</v>
      </c>
      <c r="H339" s="8">
        <f>H338</f>
        <v>1326.46</v>
      </c>
      <c r="I339" s="8">
        <f>SUM(I332:I338)</f>
        <v>198.95999999999998</v>
      </c>
      <c r="J339" s="7"/>
      <c r="K339" s="7"/>
    </row>
    <row r="340" spans="1:13" ht="10.95" customHeight="1" x14ac:dyDescent="0.3">
      <c r="A340" s="7" t="s">
        <v>2</v>
      </c>
      <c r="B340" s="7"/>
      <c r="C340" s="7"/>
      <c r="D340" s="7"/>
      <c r="E340" s="7"/>
      <c r="F340" s="8">
        <v>1326.46</v>
      </c>
      <c r="G340" s="8">
        <v>0</v>
      </c>
      <c r="H340" s="8">
        <v>0</v>
      </c>
      <c r="I340" s="8">
        <v>0</v>
      </c>
      <c r="J340" s="7"/>
      <c r="K340" s="7"/>
    </row>
    <row r="341" spans="1:13" ht="10.95" customHeight="1" x14ac:dyDescent="0.3">
      <c r="A341" s="5" t="s">
        <v>1</v>
      </c>
      <c r="B341" s="5"/>
      <c r="C341" s="5"/>
      <c r="D341" s="5"/>
      <c r="E341" s="5"/>
      <c r="F341" s="6">
        <v>1326.46</v>
      </c>
      <c r="G341" s="6">
        <v>0</v>
      </c>
      <c r="H341" s="6">
        <f>H338</f>
        <v>1326.46</v>
      </c>
      <c r="I341" s="6">
        <v>0</v>
      </c>
      <c r="J341" s="5"/>
      <c r="K341" s="5"/>
    </row>
    <row r="342" spans="1:13" ht="13.35" customHeight="1" x14ac:dyDescent="0.3"/>
    <row r="343" spans="1:13" s="16" customFormat="1" ht="12.15" customHeight="1" x14ac:dyDescent="0.25">
      <c r="A343" s="18" t="s">
        <v>294</v>
      </c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7"/>
      <c r="M343" s="1"/>
    </row>
    <row r="344" spans="1:13" ht="10.95" customHeight="1" x14ac:dyDescent="0.3">
      <c r="A344" s="5" t="s">
        <v>12</v>
      </c>
      <c r="B344" s="5"/>
      <c r="C344" s="5"/>
      <c r="D344" s="5"/>
      <c r="E344" s="5"/>
      <c r="F344" s="6">
        <v>0</v>
      </c>
      <c r="G344" s="6">
        <v>0</v>
      </c>
      <c r="H344" s="6">
        <f>(F344 - G344)</f>
        <v>0</v>
      </c>
      <c r="I344" s="6">
        <v>0</v>
      </c>
      <c r="J344" s="5"/>
      <c r="K344" s="5"/>
    </row>
    <row r="345" spans="1:13" ht="10.95" customHeight="1" x14ac:dyDescent="0.3">
      <c r="A345" s="15">
        <v>45028</v>
      </c>
      <c r="B345" s="2" t="s">
        <v>264</v>
      </c>
      <c r="C345" s="2" t="s">
        <v>28</v>
      </c>
      <c r="D345" s="2" t="s">
        <v>115</v>
      </c>
      <c r="E345" s="2"/>
      <c r="F345" s="14">
        <v>86.96</v>
      </c>
      <c r="G345" s="14">
        <v>0</v>
      </c>
      <c r="H345" s="14">
        <f>((H344 + F345) - G345)</f>
        <v>86.96</v>
      </c>
      <c r="I345" s="14">
        <v>13.04</v>
      </c>
      <c r="J345" s="13">
        <v>15</v>
      </c>
      <c r="K345" s="2" t="s">
        <v>207</v>
      </c>
    </row>
    <row r="346" spans="1:13" ht="10.95" customHeight="1" x14ac:dyDescent="0.3">
      <c r="A346" s="12">
        <v>45183</v>
      </c>
      <c r="B346" s="9" t="s">
        <v>264</v>
      </c>
      <c r="C346" s="9" t="s">
        <v>28</v>
      </c>
      <c r="D346" s="9" t="s">
        <v>98</v>
      </c>
      <c r="E346" s="9"/>
      <c r="F346" s="11">
        <v>656.99</v>
      </c>
      <c r="G346" s="11">
        <v>0</v>
      </c>
      <c r="H346" s="11">
        <f>((H345 + F346) - G346)</f>
        <v>743.95</v>
      </c>
      <c r="I346" s="11">
        <v>98.55</v>
      </c>
      <c r="J346" s="10">
        <v>15</v>
      </c>
      <c r="K346" s="9" t="s">
        <v>207</v>
      </c>
    </row>
    <row r="347" spans="1:13" ht="10.95" customHeight="1" x14ac:dyDescent="0.3">
      <c r="A347" s="12">
        <v>45184</v>
      </c>
      <c r="B347" s="9" t="s">
        <v>293</v>
      </c>
      <c r="C347" s="9" t="s">
        <v>7</v>
      </c>
      <c r="D347" s="9" t="s">
        <v>292</v>
      </c>
      <c r="E347" s="9"/>
      <c r="F347" s="11"/>
      <c r="G347" s="11">
        <v>656.99</v>
      </c>
      <c r="H347" s="11">
        <f>((H346 + F347) - G347)</f>
        <v>86.960000000000036</v>
      </c>
      <c r="I347" s="11">
        <v>-98.55</v>
      </c>
      <c r="J347" s="10">
        <v>15</v>
      </c>
      <c r="K347" s="9" t="s">
        <v>207</v>
      </c>
    </row>
    <row r="348" spans="1:13" ht="10.95" customHeight="1" x14ac:dyDescent="0.3">
      <c r="A348" s="7" t="s">
        <v>291</v>
      </c>
      <c r="B348" s="7"/>
      <c r="C348" s="7"/>
      <c r="D348" s="7"/>
      <c r="E348" s="7"/>
      <c r="F348" s="8">
        <f>SUM(F345:F347)</f>
        <v>743.95</v>
      </c>
      <c r="G348" s="8">
        <f>SUM(G345:G347)</f>
        <v>656.99</v>
      </c>
      <c r="H348" s="8">
        <f>+H347</f>
        <v>86.960000000000036</v>
      </c>
      <c r="I348" s="8">
        <f>SUM(I345:I347)</f>
        <v>13.040000000000006</v>
      </c>
      <c r="J348" s="7"/>
      <c r="K348" s="7"/>
    </row>
    <row r="349" spans="1:13" ht="10.95" customHeight="1" x14ac:dyDescent="0.3">
      <c r="A349" s="7" t="s">
        <v>2</v>
      </c>
      <c r="B349" s="7"/>
      <c r="C349" s="7"/>
      <c r="D349" s="7"/>
      <c r="E349" s="7"/>
      <c r="F349" s="8">
        <f>+F348-G348</f>
        <v>86.960000000000036</v>
      </c>
      <c r="G349" s="8">
        <v>0</v>
      </c>
      <c r="H349" s="8">
        <v>0</v>
      </c>
      <c r="I349" s="8">
        <v>0</v>
      </c>
      <c r="J349" s="7"/>
      <c r="K349" s="7"/>
    </row>
    <row r="350" spans="1:13" ht="10.95" customHeight="1" x14ac:dyDescent="0.3">
      <c r="A350" s="5" t="s">
        <v>1</v>
      </c>
      <c r="B350" s="5"/>
      <c r="C350" s="5"/>
      <c r="D350" s="5"/>
      <c r="E350" s="5"/>
      <c r="F350" s="6">
        <f>+F349</f>
        <v>86.960000000000036</v>
      </c>
      <c r="G350" s="6">
        <v>0</v>
      </c>
      <c r="H350" s="6">
        <f>+H348</f>
        <v>86.960000000000036</v>
      </c>
      <c r="I350" s="6">
        <v>0</v>
      </c>
      <c r="J350" s="5"/>
      <c r="K350" s="5"/>
    </row>
    <row r="351" spans="1:13" ht="13.35" customHeight="1" x14ac:dyDescent="0.3"/>
    <row r="352" spans="1:13" s="16" customFormat="1" ht="12.15" customHeight="1" x14ac:dyDescent="0.25">
      <c r="A352" s="18" t="s">
        <v>290</v>
      </c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7"/>
      <c r="M352" s="1"/>
    </row>
    <row r="353" spans="1:13" ht="10.95" customHeight="1" x14ac:dyDescent="0.3">
      <c r="A353" s="5" t="s">
        <v>12</v>
      </c>
      <c r="B353" s="5"/>
      <c r="C353" s="5"/>
      <c r="D353" s="5"/>
      <c r="E353" s="5"/>
      <c r="F353" s="6">
        <v>0</v>
      </c>
      <c r="G353" s="6">
        <v>0</v>
      </c>
      <c r="H353" s="6">
        <f>(F353 - G353)</f>
        <v>0</v>
      </c>
      <c r="I353" s="6">
        <v>0</v>
      </c>
      <c r="J353" s="5"/>
      <c r="K353" s="5"/>
    </row>
    <row r="354" spans="1:13" ht="10.95" customHeight="1" x14ac:dyDescent="0.3">
      <c r="A354" s="15">
        <v>45084</v>
      </c>
      <c r="B354" s="2" t="s">
        <v>264</v>
      </c>
      <c r="C354" s="2" t="s">
        <v>28</v>
      </c>
      <c r="D354" s="2" t="s">
        <v>289</v>
      </c>
      <c r="E354" s="2" t="s">
        <v>113</v>
      </c>
      <c r="F354" s="14">
        <v>676.38</v>
      </c>
      <c r="G354" s="14">
        <v>0</v>
      </c>
      <c r="H354" s="14">
        <f>((H353 + F354) - G354)</f>
        <v>676.38</v>
      </c>
      <c r="I354" s="14">
        <v>101.46</v>
      </c>
      <c r="J354" s="13">
        <v>15</v>
      </c>
      <c r="K354" s="2" t="s">
        <v>207</v>
      </c>
    </row>
    <row r="355" spans="1:13" ht="10.95" customHeight="1" x14ac:dyDescent="0.3">
      <c r="A355" s="12">
        <v>45225</v>
      </c>
      <c r="B355" s="9" t="s">
        <v>264</v>
      </c>
      <c r="C355" s="9" t="s">
        <v>28</v>
      </c>
      <c r="D355" s="9" t="s">
        <v>88</v>
      </c>
      <c r="E355" s="9"/>
      <c r="F355" s="11">
        <v>43.48</v>
      </c>
      <c r="G355" s="11">
        <v>0</v>
      </c>
      <c r="H355" s="11">
        <f>((H354 + F355) - G355)</f>
        <v>719.86</v>
      </c>
      <c r="I355" s="11">
        <v>6.52</v>
      </c>
      <c r="J355" s="10">
        <v>15</v>
      </c>
      <c r="K355" s="9" t="s">
        <v>207</v>
      </c>
    </row>
    <row r="356" spans="1:13" ht="10.95" customHeight="1" x14ac:dyDescent="0.3">
      <c r="A356" s="12">
        <v>45233</v>
      </c>
      <c r="B356" s="9" t="s">
        <v>264</v>
      </c>
      <c r="C356" s="9" t="s">
        <v>28</v>
      </c>
      <c r="D356" s="9" t="s">
        <v>288</v>
      </c>
      <c r="E356" s="9"/>
      <c r="F356" s="11">
        <v>217.48</v>
      </c>
      <c r="G356" s="11">
        <v>0</v>
      </c>
      <c r="H356" s="11">
        <f>((H355 + F356) - G356)</f>
        <v>937.34</v>
      </c>
      <c r="I356" s="11">
        <v>32.619999999999997</v>
      </c>
      <c r="J356" s="10">
        <v>15</v>
      </c>
      <c r="K356" s="9" t="s">
        <v>207</v>
      </c>
    </row>
    <row r="357" spans="1:13" ht="10.95" customHeight="1" x14ac:dyDescent="0.3">
      <c r="A357" s="12">
        <v>45254</v>
      </c>
      <c r="B357" s="9" t="s">
        <v>264</v>
      </c>
      <c r="C357" s="9" t="s">
        <v>28</v>
      </c>
      <c r="D357" s="9" t="s">
        <v>287</v>
      </c>
      <c r="E357" s="9"/>
      <c r="F357" s="11">
        <v>868.7</v>
      </c>
      <c r="G357" s="11">
        <v>0</v>
      </c>
      <c r="H357" s="11">
        <f>((H356 + F357) - G357)</f>
        <v>1806.04</v>
      </c>
      <c r="I357" s="11">
        <v>130.30000000000001</v>
      </c>
      <c r="J357" s="10">
        <v>15</v>
      </c>
      <c r="K357" s="9" t="s">
        <v>207</v>
      </c>
    </row>
    <row r="358" spans="1:13" ht="10.95" customHeight="1" x14ac:dyDescent="0.3">
      <c r="A358" s="12">
        <v>45303</v>
      </c>
      <c r="B358" s="9" t="s">
        <v>264</v>
      </c>
      <c r="C358" s="9" t="s">
        <v>28</v>
      </c>
      <c r="D358" s="9" t="s">
        <v>286</v>
      </c>
      <c r="E358" s="9"/>
      <c r="F358" s="11">
        <v>17.37</v>
      </c>
      <c r="G358" s="11">
        <v>0</v>
      </c>
      <c r="H358" s="11">
        <f>((H357 + F358) - G358)</f>
        <v>1823.4099999999999</v>
      </c>
      <c r="I358" s="11">
        <v>2.61</v>
      </c>
      <c r="J358" s="10">
        <v>15</v>
      </c>
      <c r="K358" s="9" t="s">
        <v>207</v>
      </c>
    </row>
    <row r="359" spans="1:13" ht="21.45" customHeight="1" x14ac:dyDescent="0.3">
      <c r="A359" s="12">
        <v>45314</v>
      </c>
      <c r="B359" s="9" t="s">
        <v>264</v>
      </c>
      <c r="C359" s="9" t="s">
        <v>28</v>
      </c>
      <c r="D359" s="19" t="s">
        <v>285</v>
      </c>
      <c r="E359" s="9"/>
      <c r="F359" s="11">
        <v>739.13</v>
      </c>
      <c r="G359" s="11">
        <v>0</v>
      </c>
      <c r="H359" s="11">
        <f>((H358 + F359) - G359)</f>
        <v>2562.54</v>
      </c>
      <c r="I359" s="11">
        <v>110.87</v>
      </c>
      <c r="J359" s="10">
        <v>15</v>
      </c>
      <c r="K359" s="9" t="s">
        <v>207</v>
      </c>
    </row>
    <row r="360" spans="1:13" ht="10.95" customHeight="1" x14ac:dyDescent="0.3">
      <c r="A360" s="12">
        <v>45342</v>
      </c>
      <c r="B360" s="9" t="s">
        <v>264</v>
      </c>
      <c r="C360" s="9" t="s">
        <v>28</v>
      </c>
      <c r="D360" s="9" t="s">
        <v>284</v>
      </c>
      <c r="E360" s="9"/>
      <c r="F360" s="11">
        <v>126.09</v>
      </c>
      <c r="G360" s="11">
        <v>0</v>
      </c>
      <c r="H360" s="11">
        <f>((H359 + F360) - G360)</f>
        <v>2688.63</v>
      </c>
      <c r="I360" s="11">
        <v>18.91</v>
      </c>
      <c r="J360" s="10">
        <v>15</v>
      </c>
      <c r="K360" s="9" t="s">
        <v>207</v>
      </c>
    </row>
    <row r="361" spans="1:13" ht="10.95" customHeight="1" x14ac:dyDescent="0.3">
      <c r="A361" s="12">
        <v>45369</v>
      </c>
      <c r="B361" s="9" t="s">
        <v>264</v>
      </c>
      <c r="C361" s="9" t="s">
        <v>28</v>
      </c>
      <c r="D361" s="9" t="s">
        <v>283</v>
      </c>
      <c r="E361" s="9"/>
      <c r="F361" s="11">
        <v>8.6999999999999993</v>
      </c>
      <c r="G361" s="11">
        <v>0</v>
      </c>
      <c r="H361" s="11">
        <f>((H360 + F361) - G361)</f>
        <v>2697.33</v>
      </c>
      <c r="I361" s="11">
        <v>1.3</v>
      </c>
      <c r="J361" s="10">
        <v>15</v>
      </c>
      <c r="K361" s="9" t="s">
        <v>207</v>
      </c>
    </row>
    <row r="362" spans="1:13" ht="10.95" customHeight="1" x14ac:dyDescent="0.3">
      <c r="A362" s="12">
        <v>45373</v>
      </c>
      <c r="B362" s="9" t="s">
        <v>264</v>
      </c>
      <c r="C362" s="9" t="s">
        <v>28</v>
      </c>
      <c r="D362" s="9" t="s">
        <v>282</v>
      </c>
      <c r="E362" s="9"/>
      <c r="F362" s="11">
        <v>6.78</v>
      </c>
      <c r="G362" s="11">
        <v>0</v>
      </c>
      <c r="H362" s="11">
        <f>((H361 + F362) - G362)</f>
        <v>2704.11</v>
      </c>
      <c r="I362" s="11">
        <v>1.02</v>
      </c>
      <c r="J362" s="10">
        <v>15</v>
      </c>
      <c r="K362" s="9" t="s">
        <v>207</v>
      </c>
    </row>
    <row r="363" spans="1:13" ht="10.95" customHeight="1" x14ac:dyDescent="0.3">
      <c r="A363" s="7" t="s">
        <v>281</v>
      </c>
      <c r="B363" s="7"/>
      <c r="C363" s="7"/>
      <c r="D363" s="7"/>
      <c r="E363" s="7"/>
      <c r="F363" s="8">
        <f>SUM(F354:F362)</f>
        <v>2704.11</v>
      </c>
      <c r="G363" s="8">
        <f>SUM(G354:G362)</f>
        <v>0</v>
      </c>
      <c r="H363" s="8">
        <f>H362</f>
        <v>2704.11</v>
      </c>
      <c r="I363" s="8">
        <f>SUM(I354:I362)</f>
        <v>405.61</v>
      </c>
      <c r="J363" s="7"/>
      <c r="K363" s="7"/>
    </row>
    <row r="364" spans="1:13" ht="10.95" customHeight="1" x14ac:dyDescent="0.3">
      <c r="A364" s="7" t="s">
        <v>2</v>
      </c>
      <c r="B364" s="7"/>
      <c r="C364" s="7"/>
      <c r="D364" s="7"/>
      <c r="E364" s="7"/>
      <c r="F364" s="8">
        <v>2704.11</v>
      </c>
      <c r="G364" s="8">
        <v>0</v>
      </c>
      <c r="H364" s="8">
        <v>0</v>
      </c>
      <c r="I364" s="8">
        <v>0</v>
      </c>
      <c r="J364" s="7"/>
      <c r="K364" s="7"/>
    </row>
    <row r="365" spans="1:13" ht="10.95" customHeight="1" x14ac:dyDescent="0.3">
      <c r="A365" s="5" t="s">
        <v>1</v>
      </c>
      <c r="B365" s="5"/>
      <c r="C365" s="5"/>
      <c r="D365" s="5"/>
      <c r="E365" s="5"/>
      <c r="F365" s="6">
        <v>2704.11</v>
      </c>
      <c r="G365" s="6">
        <v>0</v>
      </c>
      <c r="H365" s="6">
        <f>H362</f>
        <v>2704.11</v>
      </c>
      <c r="I365" s="6">
        <v>0</v>
      </c>
      <c r="J365" s="5"/>
      <c r="K365" s="5"/>
    </row>
    <row r="366" spans="1:13" ht="13.35" customHeight="1" x14ac:dyDescent="0.3"/>
    <row r="367" spans="1:13" s="16" customFormat="1" ht="12.15" customHeight="1" x14ac:dyDescent="0.25">
      <c r="A367" s="18" t="s">
        <v>280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7"/>
      <c r="M367" s="1"/>
    </row>
    <row r="368" spans="1:13" ht="10.95" customHeight="1" x14ac:dyDescent="0.3">
      <c r="A368" s="5" t="s">
        <v>12</v>
      </c>
      <c r="B368" s="5"/>
      <c r="C368" s="5"/>
      <c r="D368" s="5"/>
      <c r="E368" s="5"/>
      <c r="F368" s="6">
        <v>0</v>
      </c>
      <c r="G368" s="6">
        <v>0</v>
      </c>
      <c r="H368" s="6">
        <f>(F368 - G368)</f>
        <v>0</v>
      </c>
      <c r="I368" s="6">
        <v>0</v>
      </c>
      <c r="J368" s="5"/>
      <c r="K368" s="5"/>
    </row>
    <row r="369" spans="1:13" ht="10.95" customHeight="1" x14ac:dyDescent="0.3">
      <c r="A369" s="15">
        <v>45229</v>
      </c>
      <c r="B369" s="2" t="s">
        <v>264</v>
      </c>
      <c r="C369" s="2" t="s">
        <v>28</v>
      </c>
      <c r="D369" s="2" t="s">
        <v>67</v>
      </c>
      <c r="E369" s="2"/>
      <c r="F369" s="14">
        <v>156.52000000000001</v>
      </c>
      <c r="G369" s="14">
        <v>0</v>
      </c>
      <c r="H369" s="14">
        <f>((H368 + F369) - G369)</f>
        <v>156.52000000000001</v>
      </c>
      <c r="I369" s="14">
        <v>23.48</v>
      </c>
      <c r="J369" s="13">
        <v>15</v>
      </c>
      <c r="K369" s="2" t="s">
        <v>207</v>
      </c>
    </row>
    <row r="370" spans="1:13" ht="10.95" customHeight="1" x14ac:dyDescent="0.3">
      <c r="A370" s="12">
        <v>45305</v>
      </c>
      <c r="B370" s="9" t="s">
        <v>279</v>
      </c>
      <c r="C370" s="9" t="s">
        <v>7</v>
      </c>
      <c r="D370" s="9" t="s">
        <v>278</v>
      </c>
      <c r="E370" s="2"/>
      <c r="F370" s="14">
        <v>175</v>
      </c>
      <c r="G370" s="14">
        <v>0</v>
      </c>
      <c r="H370" s="11">
        <f>((H369 + F370) - G370)</f>
        <v>331.52</v>
      </c>
      <c r="I370" s="14">
        <v>26.25</v>
      </c>
      <c r="J370" s="13">
        <v>15</v>
      </c>
      <c r="K370" s="2" t="s">
        <v>207</v>
      </c>
    </row>
    <row r="371" spans="1:13" ht="10.95" customHeight="1" x14ac:dyDescent="0.3">
      <c r="A371" s="7" t="s">
        <v>277</v>
      </c>
      <c r="B371" s="7"/>
      <c r="C371" s="7"/>
      <c r="D371" s="7"/>
      <c r="E371" s="7"/>
      <c r="F371" s="8">
        <f>F369+F370</f>
        <v>331.52</v>
      </c>
      <c r="G371" s="8">
        <f>G369</f>
        <v>0</v>
      </c>
      <c r="H371" s="8">
        <f>+H370</f>
        <v>331.52</v>
      </c>
      <c r="I371" s="8">
        <f>I369</f>
        <v>23.48</v>
      </c>
      <c r="J371" s="7"/>
      <c r="K371" s="7"/>
    </row>
    <row r="372" spans="1:13" ht="10.95" customHeight="1" x14ac:dyDescent="0.3">
      <c r="A372" s="7" t="s">
        <v>2</v>
      </c>
      <c r="B372" s="7"/>
      <c r="C372" s="7"/>
      <c r="D372" s="7"/>
      <c r="E372" s="7"/>
      <c r="F372" s="8">
        <f>+F371</f>
        <v>331.52</v>
      </c>
      <c r="G372" s="8">
        <v>0</v>
      </c>
      <c r="H372" s="8">
        <v>0</v>
      </c>
      <c r="I372" s="8">
        <v>0</v>
      </c>
      <c r="J372" s="7"/>
      <c r="K372" s="7"/>
    </row>
    <row r="373" spans="1:13" ht="10.95" customHeight="1" x14ac:dyDescent="0.3">
      <c r="A373" s="5" t="s">
        <v>1</v>
      </c>
      <c r="B373" s="5"/>
      <c r="C373" s="5"/>
      <c r="D373" s="5"/>
      <c r="E373" s="5"/>
      <c r="F373" s="6">
        <f>+F372</f>
        <v>331.52</v>
      </c>
      <c r="G373" s="6">
        <v>0</v>
      </c>
      <c r="H373" s="6">
        <f>+H371</f>
        <v>331.52</v>
      </c>
      <c r="I373" s="6">
        <v>0</v>
      </c>
      <c r="J373" s="5"/>
      <c r="K373" s="5"/>
    </row>
    <row r="374" spans="1:13" ht="13.35" customHeight="1" x14ac:dyDescent="0.3"/>
    <row r="375" spans="1:13" s="16" customFormat="1" ht="12.15" customHeight="1" x14ac:dyDescent="0.25">
      <c r="A375" s="18" t="s">
        <v>276</v>
      </c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7"/>
      <c r="M375" s="1"/>
    </row>
    <row r="376" spans="1:13" ht="10.95" customHeight="1" x14ac:dyDescent="0.3">
      <c r="A376" s="5" t="s">
        <v>12</v>
      </c>
      <c r="B376" s="5"/>
      <c r="C376" s="5"/>
      <c r="D376" s="5"/>
      <c r="E376" s="5"/>
      <c r="F376" s="6">
        <v>0</v>
      </c>
      <c r="G376" s="6">
        <v>0</v>
      </c>
      <c r="H376" s="6">
        <f>(F376 - G376)</f>
        <v>0</v>
      </c>
      <c r="I376" s="6">
        <v>0</v>
      </c>
      <c r="J376" s="5"/>
      <c r="K376" s="5"/>
    </row>
    <row r="377" spans="1:13" ht="10.95" customHeight="1" x14ac:dyDescent="0.3">
      <c r="A377" s="15">
        <v>45017</v>
      </c>
      <c r="B377" s="2" t="s">
        <v>264</v>
      </c>
      <c r="C377" s="2" t="s">
        <v>7</v>
      </c>
      <c r="D377" s="2" t="s">
        <v>11</v>
      </c>
      <c r="E377" s="2" t="s">
        <v>10</v>
      </c>
      <c r="F377" s="14">
        <v>0</v>
      </c>
      <c r="G377" s="14">
        <v>23</v>
      </c>
      <c r="H377" s="14">
        <f>((H376 + F377) - G377)</f>
        <v>-23</v>
      </c>
      <c r="I377" s="14">
        <v>-3.45</v>
      </c>
      <c r="J377" s="13">
        <v>15</v>
      </c>
      <c r="K377" s="2" t="s">
        <v>207</v>
      </c>
    </row>
    <row r="378" spans="1:13" ht="10.95" customHeight="1" x14ac:dyDescent="0.3">
      <c r="A378" s="12">
        <v>45036</v>
      </c>
      <c r="B378" s="9" t="s">
        <v>264</v>
      </c>
      <c r="C378" s="9" t="s">
        <v>28</v>
      </c>
      <c r="D378" s="9" t="s">
        <v>270</v>
      </c>
      <c r="E378" s="9"/>
      <c r="F378" s="11">
        <v>23</v>
      </c>
      <c r="G378" s="11">
        <v>0</v>
      </c>
      <c r="H378" s="11">
        <f>((H377 + F378) - G378)</f>
        <v>0</v>
      </c>
      <c r="I378" s="11">
        <v>3.45</v>
      </c>
      <c r="J378" s="10">
        <v>15</v>
      </c>
      <c r="K378" s="9" t="s">
        <v>207</v>
      </c>
    </row>
    <row r="379" spans="1:13" ht="10.95" customHeight="1" x14ac:dyDescent="0.3">
      <c r="A379" s="12">
        <v>45068</v>
      </c>
      <c r="B379" s="9" t="s">
        <v>264</v>
      </c>
      <c r="C379" s="9" t="s">
        <v>28</v>
      </c>
      <c r="D379" s="9" t="s">
        <v>270</v>
      </c>
      <c r="E379" s="9"/>
      <c r="F379" s="11">
        <v>25</v>
      </c>
      <c r="G379" s="11">
        <v>0</v>
      </c>
      <c r="H379" s="11">
        <f>((H378 + F379) - G379)</f>
        <v>25</v>
      </c>
      <c r="I379" s="11">
        <v>3.75</v>
      </c>
      <c r="J379" s="10">
        <v>15</v>
      </c>
      <c r="K379" s="9" t="s">
        <v>207</v>
      </c>
    </row>
    <row r="380" spans="1:13" ht="10.95" customHeight="1" x14ac:dyDescent="0.3">
      <c r="A380" s="12">
        <v>45077</v>
      </c>
      <c r="B380" s="9" t="s">
        <v>264</v>
      </c>
      <c r="C380" s="9" t="s">
        <v>28</v>
      </c>
      <c r="D380" s="9" t="s">
        <v>271</v>
      </c>
      <c r="E380" s="9"/>
      <c r="F380" s="11">
        <v>724.27</v>
      </c>
      <c r="G380" s="11">
        <v>0</v>
      </c>
      <c r="H380" s="11">
        <f>((H379 + F380) - G380)</f>
        <v>749.27</v>
      </c>
      <c r="I380" s="11">
        <v>108.64</v>
      </c>
      <c r="J380" s="10">
        <v>15</v>
      </c>
      <c r="K380" s="9" t="s">
        <v>207</v>
      </c>
    </row>
    <row r="381" spans="1:13" ht="10.95" customHeight="1" x14ac:dyDescent="0.3">
      <c r="A381" s="12">
        <v>45097</v>
      </c>
      <c r="B381" s="9" t="s">
        <v>264</v>
      </c>
      <c r="C381" s="9" t="s">
        <v>28</v>
      </c>
      <c r="D381" s="9" t="s">
        <v>270</v>
      </c>
      <c r="E381" s="9"/>
      <c r="F381" s="11">
        <v>25</v>
      </c>
      <c r="G381" s="11">
        <v>0</v>
      </c>
      <c r="H381" s="11">
        <f>((H380 + F381) - G381)</f>
        <v>774.27</v>
      </c>
      <c r="I381" s="11">
        <v>3.75</v>
      </c>
      <c r="J381" s="10">
        <v>15</v>
      </c>
      <c r="K381" s="9" t="s">
        <v>207</v>
      </c>
    </row>
    <row r="382" spans="1:13" ht="10.95" customHeight="1" x14ac:dyDescent="0.3">
      <c r="A382" s="12">
        <v>45127</v>
      </c>
      <c r="B382" s="9" t="s">
        <v>264</v>
      </c>
      <c r="C382" s="9" t="s">
        <v>28</v>
      </c>
      <c r="D382" s="9" t="s">
        <v>270</v>
      </c>
      <c r="E382" s="9"/>
      <c r="F382" s="11">
        <v>25</v>
      </c>
      <c r="G382" s="11">
        <v>0</v>
      </c>
      <c r="H382" s="11">
        <f>((H381 + F382) - G382)</f>
        <v>799.27</v>
      </c>
      <c r="I382" s="11">
        <v>3.75</v>
      </c>
      <c r="J382" s="10">
        <v>15</v>
      </c>
      <c r="K382" s="9" t="s">
        <v>207</v>
      </c>
    </row>
    <row r="383" spans="1:13" ht="10.95" customHeight="1" x14ac:dyDescent="0.3">
      <c r="A383" s="12">
        <v>45159</v>
      </c>
      <c r="B383" s="9" t="s">
        <v>264</v>
      </c>
      <c r="C383" s="9" t="s">
        <v>28</v>
      </c>
      <c r="D383" s="9" t="s">
        <v>270</v>
      </c>
      <c r="E383" s="9"/>
      <c r="F383" s="11">
        <v>25</v>
      </c>
      <c r="G383" s="11">
        <v>0</v>
      </c>
      <c r="H383" s="11">
        <f>((H382 + F383) - G383)</f>
        <v>824.27</v>
      </c>
      <c r="I383" s="11">
        <v>3.75</v>
      </c>
      <c r="J383" s="10">
        <v>15</v>
      </c>
      <c r="K383" s="9" t="s">
        <v>207</v>
      </c>
    </row>
    <row r="384" spans="1:13" ht="10.95" customHeight="1" x14ac:dyDescent="0.3">
      <c r="A384" s="12">
        <v>45163</v>
      </c>
      <c r="B384" s="9" t="s">
        <v>264</v>
      </c>
      <c r="C384" s="9" t="s">
        <v>28</v>
      </c>
      <c r="D384" s="9" t="s">
        <v>275</v>
      </c>
      <c r="E384" s="9" t="s">
        <v>105</v>
      </c>
      <c r="F384" s="11">
        <v>75.23</v>
      </c>
      <c r="G384" s="11">
        <v>0</v>
      </c>
      <c r="H384" s="11">
        <f>((H383 + F384) - G384)</f>
        <v>899.5</v>
      </c>
      <c r="I384" s="11">
        <v>11.28</v>
      </c>
      <c r="J384" s="10">
        <v>15</v>
      </c>
      <c r="K384" s="9" t="s">
        <v>207</v>
      </c>
    </row>
    <row r="385" spans="1:13" ht="10.95" customHeight="1" x14ac:dyDescent="0.3">
      <c r="A385" s="12">
        <v>45189</v>
      </c>
      <c r="B385" s="9" t="s">
        <v>264</v>
      </c>
      <c r="C385" s="9" t="s">
        <v>28</v>
      </c>
      <c r="D385" s="9" t="s">
        <v>270</v>
      </c>
      <c r="E385" s="9"/>
      <c r="F385" s="11">
        <v>25</v>
      </c>
      <c r="G385" s="11">
        <v>0</v>
      </c>
      <c r="H385" s="11">
        <f>((H384 + F385) - G385)</f>
        <v>924.5</v>
      </c>
      <c r="I385" s="11">
        <v>3.75</v>
      </c>
      <c r="J385" s="10">
        <v>15</v>
      </c>
      <c r="K385" s="9" t="s">
        <v>207</v>
      </c>
    </row>
    <row r="386" spans="1:13" ht="10.95" customHeight="1" x14ac:dyDescent="0.3">
      <c r="A386" s="12">
        <v>45219</v>
      </c>
      <c r="B386" s="9" t="s">
        <v>264</v>
      </c>
      <c r="C386" s="9" t="s">
        <v>28</v>
      </c>
      <c r="D386" s="9" t="s">
        <v>272</v>
      </c>
      <c r="E386" s="9"/>
      <c r="F386" s="11">
        <v>25</v>
      </c>
      <c r="G386" s="11">
        <v>0</v>
      </c>
      <c r="H386" s="11">
        <f>((H385 + F386) - G386)</f>
        <v>949.5</v>
      </c>
      <c r="I386" s="11">
        <v>3.75</v>
      </c>
      <c r="J386" s="10">
        <v>15</v>
      </c>
      <c r="K386" s="9" t="s">
        <v>207</v>
      </c>
    </row>
    <row r="387" spans="1:13" ht="10.95" customHeight="1" x14ac:dyDescent="0.3">
      <c r="A387" s="12">
        <v>45250</v>
      </c>
      <c r="B387" s="9" t="s">
        <v>264</v>
      </c>
      <c r="C387" s="9" t="s">
        <v>28</v>
      </c>
      <c r="D387" s="9" t="s">
        <v>272</v>
      </c>
      <c r="E387" s="9"/>
      <c r="F387" s="11">
        <v>25</v>
      </c>
      <c r="G387" s="11">
        <v>0</v>
      </c>
      <c r="H387" s="11">
        <f>((H386 + F387) - G387)</f>
        <v>974.5</v>
      </c>
      <c r="I387" s="11">
        <v>3.75</v>
      </c>
      <c r="J387" s="10">
        <v>15</v>
      </c>
      <c r="K387" s="9" t="s">
        <v>207</v>
      </c>
    </row>
    <row r="388" spans="1:13" ht="10.95" customHeight="1" x14ac:dyDescent="0.3">
      <c r="A388" s="12">
        <v>45275</v>
      </c>
      <c r="B388" s="9" t="s">
        <v>264</v>
      </c>
      <c r="C388" s="9" t="s">
        <v>28</v>
      </c>
      <c r="D388" s="9" t="s">
        <v>274</v>
      </c>
      <c r="E388" s="9"/>
      <c r="F388" s="11">
        <v>80.02</v>
      </c>
      <c r="G388" s="11">
        <v>0</v>
      </c>
      <c r="H388" s="11">
        <f>((H387 + F388) - G388)</f>
        <v>1054.52</v>
      </c>
      <c r="I388" s="11">
        <v>12</v>
      </c>
      <c r="J388" s="10">
        <v>15</v>
      </c>
      <c r="K388" s="9" t="s">
        <v>207</v>
      </c>
    </row>
    <row r="389" spans="1:13" ht="10.95" customHeight="1" x14ac:dyDescent="0.3">
      <c r="A389" s="12">
        <v>45280</v>
      </c>
      <c r="B389" s="9" t="s">
        <v>264</v>
      </c>
      <c r="C389" s="9" t="s">
        <v>28</v>
      </c>
      <c r="D389" s="9" t="s">
        <v>272</v>
      </c>
      <c r="E389" s="9"/>
      <c r="F389" s="11">
        <v>25</v>
      </c>
      <c r="G389" s="11">
        <v>0</v>
      </c>
      <c r="H389" s="11">
        <f>((H388 + F389) - G389)</f>
        <v>1079.52</v>
      </c>
      <c r="I389" s="11">
        <v>3.75</v>
      </c>
      <c r="J389" s="10">
        <v>15</v>
      </c>
      <c r="K389" s="9" t="s">
        <v>207</v>
      </c>
    </row>
    <row r="390" spans="1:13" ht="10.95" customHeight="1" x14ac:dyDescent="0.3">
      <c r="A390" s="12">
        <v>45313</v>
      </c>
      <c r="B390" s="9" t="s">
        <v>264</v>
      </c>
      <c r="C390" s="9" t="s">
        <v>28</v>
      </c>
      <c r="D390" s="9" t="s">
        <v>270</v>
      </c>
      <c r="E390" s="9"/>
      <c r="F390" s="11">
        <v>25</v>
      </c>
      <c r="G390" s="11">
        <v>0</v>
      </c>
      <c r="H390" s="11">
        <f>((H389 + F390) - G390)</f>
        <v>1104.52</v>
      </c>
      <c r="I390" s="11">
        <v>3.75</v>
      </c>
      <c r="J390" s="10">
        <v>15</v>
      </c>
      <c r="K390" s="9" t="s">
        <v>207</v>
      </c>
    </row>
    <row r="391" spans="1:13" ht="10.95" customHeight="1" x14ac:dyDescent="0.3">
      <c r="A391" s="12">
        <v>45314</v>
      </c>
      <c r="B391" s="9" t="s">
        <v>264</v>
      </c>
      <c r="C391" s="9" t="s">
        <v>28</v>
      </c>
      <c r="D391" s="9" t="s">
        <v>273</v>
      </c>
      <c r="E391" s="9"/>
      <c r="F391" s="11">
        <v>14.77</v>
      </c>
      <c r="G391" s="11">
        <v>0</v>
      </c>
      <c r="H391" s="11">
        <f>((H390 + F391) - G391)</f>
        <v>1119.29</v>
      </c>
      <c r="I391" s="11">
        <v>2.2200000000000002</v>
      </c>
      <c r="J391" s="10">
        <v>15</v>
      </c>
      <c r="K391" s="9" t="s">
        <v>207</v>
      </c>
    </row>
    <row r="392" spans="1:13" ht="10.95" customHeight="1" x14ac:dyDescent="0.3">
      <c r="A392" s="12">
        <v>45342</v>
      </c>
      <c r="B392" s="9" t="s">
        <v>264</v>
      </c>
      <c r="C392" s="9" t="s">
        <v>28</v>
      </c>
      <c r="D392" s="9" t="s">
        <v>272</v>
      </c>
      <c r="E392" s="9"/>
      <c r="F392" s="11">
        <v>25</v>
      </c>
      <c r="G392" s="11">
        <v>0</v>
      </c>
      <c r="H392" s="11">
        <f>((H391 + F392) - G392)</f>
        <v>1144.29</v>
      </c>
      <c r="I392" s="11">
        <v>3.75</v>
      </c>
      <c r="J392" s="10">
        <v>15</v>
      </c>
      <c r="K392" s="9" t="s">
        <v>207</v>
      </c>
    </row>
    <row r="393" spans="1:13" ht="10.95" customHeight="1" x14ac:dyDescent="0.3">
      <c r="A393" s="12">
        <v>45362</v>
      </c>
      <c r="B393" s="9" t="s">
        <v>264</v>
      </c>
      <c r="C393" s="9" t="s">
        <v>28</v>
      </c>
      <c r="D393" s="9" t="s">
        <v>271</v>
      </c>
      <c r="E393" s="9"/>
      <c r="F393" s="11">
        <v>112.99</v>
      </c>
      <c r="G393" s="11">
        <v>0</v>
      </c>
      <c r="H393" s="11">
        <f>((H392 + F393) - G393)</f>
        <v>1257.28</v>
      </c>
      <c r="I393" s="11">
        <v>16.95</v>
      </c>
      <c r="J393" s="10">
        <v>15</v>
      </c>
      <c r="K393" s="9" t="s">
        <v>207</v>
      </c>
    </row>
    <row r="394" spans="1:13" ht="10.95" customHeight="1" x14ac:dyDescent="0.3">
      <c r="A394" s="12">
        <v>45371</v>
      </c>
      <c r="B394" s="9" t="s">
        <v>264</v>
      </c>
      <c r="C394" s="9" t="s">
        <v>28</v>
      </c>
      <c r="D394" s="9" t="s">
        <v>270</v>
      </c>
      <c r="E394" s="9"/>
      <c r="F394" s="11">
        <v>25</v>
      </c>
      <c r="G394" s="11">
        <v>0</v>
      </c>
      <c r="H394" s="11">
        <f>((H393 + F394) - G394)</f>
        <v>1282.28</v>
      </c>
      <c r="I394" s="11">
        <v>3.75</v>
      </c>
      <c r="J394" s="10">
        <v>15</v>
      </c>
      <c r="K394" s="9" t="s">
        <v>207</v>
      </c>
    </row>
    <row r="395" spans="1:13" ht="10.95" customHeight="1" x14ac:dyDescent="0.3">
      <c r="A395" s="12">
        <v>45382</v>
      </c>
      <c r="B395" s="9" t="s">
        <v>264</v>
      </c>
      <c r="C395" s="9" t="s">
        <v>7</v>
      </c>
      <c r="D395" s="9" t="s">
        <v>9</v>
      </c>
      <c r="E395" s="9" t="s">
        <v>5</v>
      </c>
      <c r="F395" s="11">
        <v>25</v>
      </c>
      <c r="G395" s="11">
        <v>0</v>
      </c>
      <c r="H395" s="11">
        <f>((H394 + F395) - G395)</f>
        <v>1307.28</v>
      </c>
      <c r="I395" s="11">
        <v>0</v>
      </c>
      <c r="J395" s="10">
        <v>0</v>
      </c>
      <c r="K395" s="9" t="s">
        <v>4</v>
      </c>
    </row>
    <row r="396" spans="1:13" ht="10.95" customHeight="1" x14ac:dyDescent="0.3">
      <c r="A396" s="7" t="s">
        <v>269</v>
      </c>
      <c r="B396" s="7"/>
      <c r="C396" s="7"/>
      <c r="D396" s="7"/>
      <c r="E396" s="7"/>
      <c r="F396" s="8">
        <f>SUM(F377:F395)</f>
        <v>1330.28</v>
      </c>
      <c r="G396" s="8">
        <f>SUM(G377:G395)</f>
        <v>23</v>
      </c>
      <c r="H396" s="8">
        <f>H395</f>
        <v>1307.28</v>
      </c>
      <c r="I396" s="8">
        <f>SUM(I377:I395)</f>
        <v>192.33999999999997</v>
      </c>
      <c r="J396" s="7"/>
      <c r="K396" s="7"/>
    </row>
    <row r="397" spans="1:13" ht="10.95" customHeight="1" x14ac:dyDescent="0.3">
      <c r="A397" s="7" t="s">
        <v>2</v>
      </c>
      <c r="B397" s="7"/>
      <c r="C397" s="7"/>
      <c r="D397" s="7"/>
      <c r="E397" s="7"/>
      <c r="F397" s="8">
        <v>1307.28</v>
      </c>
      <c r="G397" s="8">
        <v>0</v>
      </c>
      <c r="H397" s="8">
        <v>0</v>
      </c>
      <c r="I397" s="8">
        <v>0</v>
      </c>
      <c r="J397" s="7"/>
      <c r="K397" s="7"/>
    </row>
    <row r="398" spans="1:13" ht="10.95" customHeight="1" x14ac:dyDescent="0.3">
      <c r="A398" s="5" t="s">
        <v>1</v>
      </c>
      <c r="B398" s="5"/>
      <c r="C398" s="5"/>
      <c r="D398" s="5"/>
      <c r="E398" s="5"/>
      <c r="F398" s="6">
        <v>1307.28</v>
      </c>
      <c r="G398" s="6">
        <v>0</v>
      </c>
      <c r="H398" s="6">
        <f>H395</f>
        <v>1307.28</v>
      </c>
      <c r="I398" s="6">
        <v>0</v>
      </c>
      <c r="J398" s="5"/>
      <c r="K398" s="5"/>
    </row>
    <row r="399" spans="1:13" ht="13.35" customHeight="1" x14ac:dyDescent="0.3"/>
    <row r="400" spans="1:13" s="16" customFormat="1" ht="12.15" customHeight="1" x14ac:dyDescent="0.25">
      <c r="A400" s="18" t="s">
        <v>268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7"/>
      <c r="M400" s="1"/>
    </row>
    <row r="401" spans="1:11" ht="10.95" customHeight="1" x14ac:dyDescent="0.3">
      <c r="A401" s="5" t="s">
        <v>12</v>
      </c>
      <c r="B401" s="5"/>
      <c r="C401" s="5"/>
      <c r="D401" s="5"/>
      <c r="E401" s="5"/>
      <c r="F401" s="6">
        <v>0</v>
      </c>
      <c r="G401" s="6">
        <v>0</v>
      </c>
      <c r="H401" s="6">
        <f>(F401 - G401)</f>
        <v>0</v>
      </c>
      <c r="I401" s="6">
        <v>0</v>
      </c>
      <c r="J401" s="5"/>
      <c r="K401" s="5"/>
    </row>
    <row r="402" spans="1:11" ht="10.95" customHeight="1" x14ac:dyDescent="0.3">
      <c r="A402" s="15">
        <v>45037</v>
      </c>
      <c r="B402" s="2" t="s">
        <v>264</v>
      </c>
      <c r="C402" s="2" t="s">
        <v>28</v>
      </c>
      <c r="D402" s="2" t="s">
        <v>267</v>
      </c>
      <c r="E402" s="2"/>
      <c r="F402" s="14">
        <v>40.42</v>
      </c>
      <c r="G402" s="14">
        <v>0</v>
      </c>
      <c r="H402" s="14">
        <f>((H401 + F402) - G402)</f>
        <v>40.42</v>
      </c>
      <c r="I402" s="14">
        <v>6.06</v>
      </c>
      <c r="J402" s="13">
        <v>15</v>
      </c>
      <c r="K402" s="2" t="s">
        <v>207</v>
      </c>
    </row>
    <row r="403" spans="1:11" ht="10.95" customHeight="1" x14ac:dyDescent="0.3">
      <c r="A403" s="12">
        <v>45068</v>
      </c>
      <c r="B403" s="9" t="s">
        <v>264</v>
      </c>
      <c r="C403" s="9" t="s">
        <v>28</v>
      </c>
      <c r="D403" s="9" t="s">
        <v>267</v>
      </c>
      <c r="E403" s="9"/>
      <c r="F403" s="11">
        <v>39.130000000000003</v>
      </c>
      <c r="G403" s="11">
        <v>0</v>
      </c>
      <c r="H403" s="11">
        <f>((H402 + F403) - G403)</f>
        <v>79.550000000000011</v>
      </c>
      <c r="I403" s="11">
        <v>5.87</v>
      </c>
      <c r="J403" s="10">
        <v>15</v>
      </c>
      <c r="K403" s="9" t="s">
        <v>207</v>
      </c>
    </row>
    <row r="404" spans="1:11" ht="10.95" customHeight="1" x14ac:dyDescent="0.3">
      <c r="A404" s="12">
        <v>45098</v>
      </c>
      <c r="B404" s="9" t="s">
        <v>264</v>
      </c>
      <c r="C404" s="9" t="s">
        <v>28</v>
      </c>
      <c r="D404" s="9" t="s">
        <v>267</v>
      </c>
      <c r="E404" s="9"/>
      <c r="F404" s="11">
        <v>39.130000000000003</v>
      </c>
      <c r="G404" s="11">
        <v>0</v>
      </c>
      <c r="H404" s="11">
        <f>((H403 + F404) - G404)</f>
        <v>118.68</v>
      </c>
      <c r="I404" s="11">
        <v>5.87</v>
      </c>
      <c r="J404" s="10">
        <v>15</v>
      </c>
      <c r="K404" s="9" t="s">
        <v>207</v>
      </c>
    </row>
    <row r="405" spans="1:11" ht="10.95" customHeight="1" x14ac:dyDescent="0.3">
      <c r="A405" s="12">
        <v>45127</v>
      </c>
      <c r="B405" s="9" t="s">
        <v>264</v>
      </c>
      <c r="C405" s="9" t="s">
        <v>28</v>
      </c>
      <c r="D405" s="9" t="s">
        <v>267</v>
      </c>
      <c r="E405" s="9"/>
      <c r="F405" s="11">
        <v>39.130000000000003</v>
      </c>
      <c r="G405" s="11">
        <v>0</v>
      </c>
      <c r="H405" s="11">
        <f>((H404 + F405) - G405)</f>
        <v>157.81</v>
      </c>
      <c r="I405" s="11">
        <v>5.87</v>
      </c>
      <c r="J405" s="10">
        <v>15</v>
      </c>
      <c r="K405" s="9" t="s">
        <v>207</v>
      </c>
    </row>
    <row r="406" spans="1:11" ht="10.95" customHeight="1" x14ac:dyDescent="0.3">
      <c r="A406" s="12">
        <v>45159</v>
      </c>
      <c r="B406" s="9" t="s">
        <v>264</v>
      </c>
      <c r="C406" s="9" t="s">
        <v>28</v>
      </c>
      <c r="D406" s="9" t="s">
        <v>267</v>
      </c>
      <c r="E406" s="9"/>
      <c r="F406" s="11">
        <v>39.299999999999997</v>
      </c>
      <c r="G406" s="11">
        <v>0</v>
      </c>
      <c r="H406" s="11">
        <f>((H405 + F406) - G406)</f>
        <v>197.11</v>
      </c>
      <c r="I406" s="11">
        <v>5.89</v>
      </c>
      <c r="J406" s="10">
        <v>15</v>
      </c>
      <c r="K406" s="9" t="s">
        <v>207</v>
      </c>
    </row>
    <row r="407" spans="1:11" ht="10.95" customHeight="1" x14ac:dyDescent="0.3">
      <c r="A407" s="12">
        <v>45190</v>
      </c>
      <c r="B407" s="9" t="s">
        <v>264</v>
      </c>
      <c r="C407" s="9" t="s">
        <v>28</v>
      </c>
      <c r="D407" s="9" t="s">
        <v>267</v>
      </c>
      <c r="E407" s="9"/>
      <c r="F407" s="11">
        <v>39.130000000000003</v>
      </c>
      <c r="G407" s="11">
        <v>0</v>
      </c>
      <c r="H407" s="11">
        <f>((H406 + F407) - G407)</f>
        <v>236.24</v>
      </c>
      <c r="I407" s="11">
        <v>5.87</v>
      </c>
      <c r="J407" s="10">
        <v>15</v>
      </c>
      <c r="K407" s="9" t="s">
        <v>207</v>
      </c>
    </row>
    <row r="408" spans="1:11" ht="10.95" customHeight="1" x14ac:dyDescent="0.3">
      <c r="A408" s="12">
        <v>45223</v>
      </c>
      <c r="B408" s="9" t="s">
        <v>264</v>
      </c>
      <c r="C408" s="9" t="s">
        <v>28</v>
      </c>
      <c r="D408" s="9" t="s">
        <v>267</v>
      </c>
      <c r="E408" s="9"/>
      <c r="F408" s="11">
        <v>39.130000000000003</v>
      </c>
      <c r="G408" s="11">
        <v>0</v>
      </c>
      <c r="H408" s="11">
        <f>((H407 + F408) - G408)</f>
        <v>275.37</v>
      </c>
      <c r="I408" s="11">
        <v>5.87</v>
      </c>
      <c r="J408" s="10">
        <v>15</v>
      </c>
      <c r="K408" s="9" t="s">
        <v>207</v>
      </c>
    </row>
    <row r="409" spans="1:11" ht="10.95" customHeight="1" x14ac:dyDescent="0.3">
      <c r="A409" s="12">
        <v>45250</v>
      </c>
      <c r="B409" s="9" t="s">
        <v>264</v>
      </c>
      <c r="C409" s="9" t="s">
        <v>28</v>
      </c>
      <c r="D409" s="9" t="s">
        <v>267</v>
      </c>
      <c r="E409" s="9"/>
      <c r="F409" s="11">
        <v>39.130000000000003</v>
      </c>
      <c r="G409" s="11">
        <v>0</v>
      </c>
      <c r="H409" s="11">
        <f>((H408 + F409) - G409)</f>
        <v>314.5</v>
      </c>
      <c r="I409" s="11">
        <v>5.87</v>
      </c>
      <c r="J409" s="10">
        <v>15</v>
      </c>
      <c r="K409" s="9" t="s">
        <v>207</v>
      </c>
    </row>
    <row r="410" spans="1:11" ht="10.95" customHeight="1" x14ac:dyDescent="0.3">
      <c r="A410" s="12">
        <v>45280</v>
      </c>
      <c r="B410" s="9" t="s">
        <v>264</v>
      </c>
      <c r="C410" s="9" t="s">
        <v>28</v>
      </c>
      <c r="D410" s="9" t="s">
        <v>267</v>
      </c>
      <c r="E410" s="9"/>
      <c r="F410" s="11">
        <v>39.130000000000003</v>
      </c>
      <c r="G410" s="11">
        <v>0</v>
      </c>
      <c r="H410" s="11">
        <f>((H409 + F410) - G410)</f>
        <v>353.63</v>
      </c>
      <c r="I410" s="11">
        <v>5.87</v>
      </c>
      <c r="J410" s="10">
        <v>15</v>
      </c>
      <c r="K410" s="9" t="s">
        <v>207</v>
      </c>
    </row>
    <row r="411" spans="1:11" ht="10.95" customHeight="1" x14ac:dyDescent="0.3">
      <c r="A411" s="12">
        <v>45313</v>
      </c>
      <c r="B411" s="9" t="s">
        <v>264</v>
      </c>
      <c r="C411" s="9" t="s">
        <v>28</v>
      </c>
      <c r="D411" s="9" t="s">
        <v>267</v>
      </c>
      <c r="E411" s="9"/>
      <c r="F411" s="11">
        <v>40.39</v>
      </c>
      <c r="G411" s="11">
        <v>0</v>
      </c>
      <c r="H411" s="11">
        <f>((H410 + F411) - G411)</f>
        <v>394.02</v>
      </c>
      <c r="I411" s="11">
        <v>6.06</v>
      </c>
      <c r="J411" s="10">
        <v>15</v>
      </c>
      <c r="K411" s="9" t="s">
        <v>207</v>
      </c>
    </row>
    <row r="412" spans="1:11" ht="10.95" customHeight="1" x14ac:dyDescent="0.3">
      <c r="A412" s="12">
        <v>45342</v>
      </c>
      <c r="B412" s="9" t="s">
        <v>264</v>
      </c>
      <c r="C412" s="9" t="s">
        <v>28</v>
      </c>
      <c r="D412" s="9" t="s">
        <v>267</v>
      </c>
      <c r="E412" s="9"/>
      <c r="F412" s="11">
        <v>39.130000000000003</v>
      </c>
      <c r="G412" s="11">
        <v>0</v>
      </c>
      <c r="H412" s="11">
        <f>((H411 + F412) - G412)</f>
        <v>433.15</v>
      </c>
      <c r="I412" s="11">
        <v>5.87</v>
      </c>
      <c r="J412" s="10">
        <v>15</v>
      </c>
      <c r="K412" s="9" t="s">
        <v>207</v>
      </c>
    </row>
    <row r="413" spans="1:11" ht="10.95" customHeight="1" x14ac:dyDescent="0.3">
      <c r="A413" s="12">
        <v>45371</v>
      </c>
      <c r="B413" s="9" t="s">
        <v>264</v>
      </c>
      <c r="C413" s="9" t="s">
        <v>28</v>
      </c>
      <c r="D413" s="9" t="s">
        <v>267</v>
      </c>
      <c r="E413" s="9"/>
      <c r="F413" s="11">
        <v>39.130000000000003</v>
      </c>
      <c r="G413" s="11">
        <v>0</v>
      </c>
      <c r="H413" s="11">
        <f>((H412 + F413) - G413)</f>
        <v>472.28</v>
      </c>
      <c r="I413" s="11">
        <v>5.87</v>
      </c>
      <c r="J413" s="10">
        <v>15</v>
      </c>
      <c r="K413" s="9" t="s">
        <v>207</v>
      </c>
    </row>
    <row r="414" spans="1:11" ht="10.95" customHeight="1" x14ac:dyDescent="0.3">
      <c r="A414" s="12">
        <v>45382</v>
      </c>
      <c r="B414" s="9" t="s">
        <v>264</v>
      </c>
      <c r="C414" s="9" t="s">
        <v>7</v>
      </c>
      <c r="D414" s="9" t="s">
        <v>22</v>
      </c>
      <c r="E414" s="9" t="s">
        <v>21</v>
      </c>
      <c r="F414" s="11">
        <v>0</v>
      </c>
      <c r="G414" s="11">
        <v>354.21</v>
      </c>
      <c r="H414" s="11">
        <f>((H413 + F414) - G414)</f>
        <v>118.07</v>
      </c>
      <c r="I414" s="11">
        <v>0</v>
      </c>
      <c r="J414" s="10">
        <v>0</v>
      </c>
      <c r="K414" s="9" t="s">
        <v>4</v>
      </c>
    </row>
    <row r="415" spans="1:11" ht="10.95" customHeight="1" x14ac:dyDescent="0.3">
      <c r="A415" s="7" t="s">
        <v>266</v>
      </c>
      <c r="B415" s="7"/>
      <c r="C415" s="7"/>
      <c r="D415" s="7"/>
      <c r="E415" s="7"/>
      <c r="F415" s="8">
        <f>SUM(F402:F414)</f>
        <v>472.28</v>
      </c>
      <c r="G415" s="8">
        <f>SUM(G402:G414)</f>
        <v>354.21</v>
      </c>
      <c r="H415" s="8">
        <f>H414</f>
        <v>118.07</v>
      </c>
      <c r="I415" s="8">
        <f>SUM(I402:I414)</f>
        <v>70.84</v>
      </c>
      <c r="J415" s="7"/>
      <c r="K415" s="7"/>
    </row>
    <row r="416" spans="1:11" ht="10.95" customHeight="1" x14ac:dyDescent="0.3">
      <c r="A416" s="7" t="s">
        <v>2</v>
      </c>
      <c r="B416" s="7"/>
      <c r="C416" s="7"/>
      <c r="D416" s="7"/>
      <c r="E416" s="7"/>
      <c r="F416" s="8">
        <v>118.07</v>
      </c>
      <c r="G416" s="8">
        <v>0</v>
      </c>
      <c r="H416" s="8">
        <v>0</v>
      </c>
      <c r="I416" s="8">
        <v>0</v>
      </c>
      <c r="J416" s="7"/>
      <c r="K416" s="7"/>
    </row>
    <row r="417" spans="1:13" ht="10.95" customHeight="1" x14ac:dyDescent="0.3">
      <c r="A417" s="5" t="s">
        <v>1</v>
      </c>
      <c r="B417" s="5"/>
      <c r="C417" s="5"/>
      <c r="D417" s="5"/>
      <c r="E417" s="5"/>
      <c r="F417" s="6">
        <v>118.07</v>
      </c>
      <c r="G417" s="6">
        <v>0</v>
      </c>
      <c r="H417" s="6">
        <f>H414</f>
        <v>118.07</v>
      </c>
      <c r="I417" s="6">
        <v>0</v>
      </c>
      <c r="J417" s="5"/>
      <c r="K417" s="5"/>
    </row>
    <row r="418" spans="1:13" ht="13.35" customHeight="1" x14ac:dyDescent="0.3"/>
    <row r="419" spans="1:13" s="16" customFormat="1" ht="12.15" customHeight="1" x14ac:dyDescent="0.25">
      <c r="A419" s="18" t="s">
        <v>265</v>
      </c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7"/>
      <c r="M419" s="1"/>
    </row>
    <row r="420" spans="1:13" ht="10.95" customHeight="1" x14ac:dyDescent="0.3">
      <c r="A420" s="5" t="s">
        <v>12</v>
      </c>
      <c r="B420" s="5"/>
      <c r="C420" s="5"/>
      <c r="D420" s="5"/>
      <c r="E420" s="5"/>
      <c r="F420" s="6">
        <v>0</v>
      </c>
      <c r="G420" s="6">
        <v>0</v>
      </c>
      <c r="H420" s="6">
        <f>(F420 - G420)</f>
        <v>0</v>
      </c>
      <c r="I420" s="6">
        <v>0</v>
      </c>
      <c r="J420" s="5"/>
      <c r="K420" s="5"/>
    </row>
    <row r="421" spans="1:13" ht="10.95" customHeight="1" x14ac:dyDescent="0.3">
      <c r="A421" s="15">
        <v>45266</v>
      </c>
      <c r="B421" s="2" t="s">
        <v>264</v>
      </c>
      <c r="C421" s="2" t="s">
        <v>28</v>
      </c>
      <c r="D421" s="2" t="s">
        <v>263</v>
      </c>
      <c r="E421" s="2"/>
      <c r="F421" s="14">
        <v>171.3</v>
      </c>
      <c r="G421" s="14">
        <v>0</v>
      </c>
      <c r="H421" s="14">
        <f>((H420 + F421) - G421)</f>
        <v>171.3</v>
      </c>
      <c r="I421" s="14">
        <v>0</v>
      </c>
      <c r="J421" s="13">
        <v>0</v>
      </c>
      <c r="K421" s="2" t="s">
        <v>4</v>
      </c>
    </row>
    <row r="422" spans="1:13" ht="10.95" customHeight="1" x14ac:dyDescent="0.3">
      <c r="A422" s="7" t="s">
        <v>262</v>
      </c>
      <c r="B422" s="7"/>
      <c r="C422" s="7"/>
      <c r="D422" s="7"/>
      <c r="E422" s="7"/>
      <c r="F422" s="8">
        <f>F421</f>
        <v>171.3</v>
      </c>
      <c r="G422" s="8">
        <f>G421</f>
        <v>0</v>
      </c>
      <c r="H422" s="8">
        <f>H421</f>
        <v>171.3</v>
      </c>
      <c r="I422" s="8">
        <f>I421</f>
        <v>0</v>
      </c>
      <c r="J422" s="7"/>
      <c r="K422" s="7"/>
    </row>
    <row r="423" spans="1:13" ht="10.95" customHeight="1" x14ac:dyDescent="0.3">
      <c r="A423" s="7" t="s">
        <v>2</v>
      </c>
      <c r="B423" s="7"/>
      <c r="C423" s="7"/>
      <c r="D423" s="7"/>
      <c r="E423" s="7"/>
      <c r="F423" s="8">
        <v>171.3</v>
      </c>
      <c r="G423" s="8">
        <v>0</v>
      </c>
      <c r="H423" s="8">
        <v>0</v>
      </c>
      <c r="I423" s="8">
        <v>0</v>
      </c>
      <c r="J423" s="7"/>
      <c r="K423" s="7"/>
    </row>
    <row r="424" spans="1:13" ht="10.95" customHeight="1" x14ac:dyDescent="0.3">
      <c r="A424" s="5" t="s">
        <v>1</v>
      </c>
      <c r="B424" s="5"/>
      <c r="C424" s="5"/>
      <c r="D424" s="5"/>
      <c r="E424" s="5"/>
      <c r="F424" s="6">
        <v>171.3</v>
      </c>
      <c r="G424" s="6">
        <v>0</v>
      </c>
      <c r="H424" s="6">
        <f>H421</f>
        <v>171.3</v>
      </c>
      <c r="I424" s="6">
        <v>0</v>
      </c>
      <c r="J424" s="5"/>
      <c r="K424" s="5"/>
    </row>
    <row r="425" spans="1:13" ht="13.35" customHeight="1" x14ac:dyDescent="0.3"/>
    <row r="426" spans="1:13" s="16" customFormat="1" ht="12.15" customHeight="1" x14ac:dyDescent="0.25">
      <c r="A426" s="18" t="s">
        <v>261</v>
      </c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7"/>
      <c r="M426" s="1"/>
    </row>
    <row r="427" spans="1:13" ht="10.95" customHeight="1" x14ac:dyDescent="0.3">
      <c r="A427" s="5" t="s">
        <v>12</v>
      </c>
      <c r="B427" s="5"/>
      <c r="C427" s="5"/>
      <c r="D427" s="5"/>
      <c r="E427" s="5"/>
      <c r="F427" s="6">
        <v>338.01</v>
      </c>
      <c r="G427" s="6">
        <v>0</v>
      </c>
      <c r="H427" s="6">
        <f>(F427 - G427)</f>
        <v>338.01</v>
      </c>
      <c r="I427" s="6">
        <v>0</v>
      </c>
      <c r="J427" s="5"/>
      <c r="K427" s="5"/>
    </row>
    <row r="428" spans="1:13" ht="10.95" customHeight="1" x14ac:dyDescent="0.3">
      <c r="A428" s="2"/>
      <c r="B428" s="2" t="s">
        <v>243</v>
      </c>
      <c r="C428" s="2"/>
      <c r="D428" s="2" t="s">
        <v>134</v>
      </c>
      <c r="E428" s="2"/>
      <c r="F428" s="14">
        <v>0</v>
      </c>
      <c r="G428" s="14">
        <v>0</v>
      </c>
      <c r="H428" s="14">
        <f>((H427 + F428) - G428)</f>
        <v>338.01</v>
      </c>
      <c r="I428" s="14">
        <v>0</v>
      </c>
      <c r="J428" s="13">
        <v>0</v>
      </c>
      <c r="K428" s="2"/>
    </row>
    <row r="429" spans="1:13" ht="10.95" customHeight="1" x14ac:dyDescent="0.3">
      <c r="A429" s="7" t="s">
        <v>260</v>
      </c>
      <c r="B429" s="7"/>
      <c r="C429" s="7"/>
      <c r="D429" s="7"/>
      <c r="E429" s="7"/>
      <c r="F429" s="8">
        <f>F428</f>
        <v>0</v>
      </c>
      <c r="G429" s="8">
        <f>G428</f>
        <v>0</v>
      </c>
      <c r="H429" s="8">
        <f>H428</f>
        <v>338.01</v>
      </c>
      <c r="I429" s="8">
        <f>I428</f>
        <v>0</v>
      </c>
      <c r="J429" s="7"/>
      <c r="K429" s="7"/>
    </row>
    <row r="430" spans="1:13" ht="10.95" customHeight="1" x14ac:dyDescent="0.3">
      <c r="A430" s="7" t="s">
        <v>2</v>
      </c>
      <c r="B430" s="7"/>
      <c r="C430" s="7"/>
      <c r="D430" s="7"/>
      <c r="E430" s="7"/>
      <c r="F430" s="8">
        <v>0</v>
      </c>
      <c r="G430" s="8">
        <v>0</v>
      </c>
      <c r="H430" s="8">
        <v>0</v>
      </c>
      <c r="I430" s="8">
        <v>0</v>
      </c>
      <c r="J430" s="7"/>
      <c r="K430" s="7"/>
    </row>
    <row r="431" spans="1:13" ht="10.95" customHeight="1" x14ac:dyDescent="0.3">
      <c r="A431" s="5" t="s">
        <v>1</v>
      </c>
      <c r="B431" s="5"/>
      <c r="C431" s="5"/>
      <c r="D431" s="5"/>
      <c r="E431" s="5"/>
      <c r="F431" s="6">
        <v>338.01</v>
      </c>
      <c r="G431" s="6">
        <v>0</v>
      </c>
      <c r="H431" s="6">
        <f>H428</f>
        <v>338.01</v>
      </c>
      <c r="I431" s="6">
        <v>0</v>
      </c>
      <c r="J431" s="5"/>
      <c r="K431" s="5"/>
    </row>
    <row r="432" spans="1:13" ht="13.35" customHeight="1" x14ac:dyDescent="0.3"/>
    <row r="433" spans="1:13" s="16" customFormat="1" ht="12.15" customHeight="1" x14ac:dyDescent="0.25">
      <c r="A433" s="18" t="s">
        <v>259</v>
      </c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7"/>
      <c r="M433" s="1"/>
    </row>
    <row r="434" spans="1:13" ht="10.95" customHeight="1" x14ac:dyDescent="0.3">
      <c r="A434" s="5" t="s">
        <v>12</v>
      </c>
      <c r="B434" s="5"/>
      <c r="C434" s="5"/>
      <c r="D434" s="5"/>
      <c r="E434" s="5"/>
      <c r="F434" s="6">
        <v>0</v>
      </c>
      <c r="G434" s="6">
        <v>1150</v>
      </c>
      <c r="H434" s="6">
        <f>(F434 - G434)</f>
        <v>-1150</v>
      </c>
      <c r="I434" s="6">
        <v>0</v>
      </c>
      <c r="J434" s="5"/>
      <c r="K434" s="5"/>
    </row>
    <row r="435" spans="1:13" ht="10.95" customHeight="1" x14ac:dyDescent="0.3">
      <c r="A435" s="15">
        <v>45313</v>
      </c>
      <c r="B435" s="2" t="s">
        <v>243</v>
      </c>
      <c r="C435" s="2" t="s">
        <v>7</v>
      </c>
      <c r="D435" s="2" t="s">
        <v>64</v>
      </c>
      <c r="E435" s="2" t="s">
        <v>63</v>
      </c>
      <c r="F435" s="14">
        <v>0</v>
      </c>
      <c r="G435" s="14">
        <v>850</v>
      </c>
      <c r="H435" s="14">
        <f>((H434 + F435) - G435)</f>
        <v>-2000</v>
      </c>
      <c r="I435" s="14">
        <v>0</v>
      </c>
      <c r="J435" s="13">
        <v>0</v>
      </c>
      <c r="K435" s="2" t="s">
        <v>4</v>
      </c>
    </row>
    <row r="436" spans="1:13" ht="10.95" customHeight="1" x14ac:dyDescent="0.3">
      <c r="A436" s="12">
        <v>45382</v>
      </c>
      <c r="B436" s="9" t="s">
        <v>243</v>
      </c>
      <c r="C436" s="9" t="s">
        <v>7</v>
      </c>
      <c r="D436" s="9" t="s">
        <v>20</v>
      </c>
      <c r="E436" s="9" t="s">
        <v>19</v>
      </c>
      <c r="F436" s="11">
        <v>0</v>
      </c>
      <c r="G436" s="11">
        <v>1812.56</v>
      </c>
      <c r="H436" s="11">
        <f>((H435 + F436) - G436)</f>
        <v>-3812.56</v>
      </c>
      <c r="I436" s="11">
        <v>0</v>
      </c>
      <c r="J436" s="10">
        <v>0</v>
      </c>
      <c r="K436" s="9" t="s">
        <v>4</v>
      </c>
    </row>
    <row r="437" spans="1:13" ht="10.95" customHeight="1" x14ac:dyDescent="0.3">
      <c r="A437" s="12">
        <v>45382</v>
      </c>
      <c r="B437" s="9" t="s">
        <v>243</v>
      </c>
      <c r="C437" s="9" t="s">
        <v>7</v>
      </c>
      <c r="D437" s="9" t="s">
        <v>258</v>
      </c>
      <c r="E437" s="9" t="s">
        <v>257</v>
      </c>
      <c r="F437" s="11">
        <v>0</v>
      </c>
      <c r="G437" s="11">
        <v>1081.5999999999999</v>
      </c>
      <c r="H437" s="11">
        <f>((H436 + F437) - G437)</f>
        <v>-4894.16</v>
      </c>
      <c r="I437" s="11">
        <v>0</v>
      </c>
      <c r="J437" s="10">
        <v>0</v>
      </c>
      <c r="K437" s="9" t="s">
        <v>4</v>
      </c>
    </row>
    <row r="438" spans="1:13" ht="10.95" customHeight="1" x14ac:dyDescent="0.3">
      <c r="A438" s="12">
        <v>45382</v>
      </c>
      <c r="B438" s="9" t="s">
        <v>243</v>
      </c>
      <c r="C438" s="9" t="s">
        <v>7</v>
      </c>
      <c r="D438" s="9" t="s">
        <v>247</v>
      </c>
      <c r="E438" s="9" t="s">
        <v>246</v>
      </c>
      <c r="F438" s="11">
        <v>3744.16</v>
      </c>
      <c r="G438" s="11">
        <v>0</v>
      </c>
      <c r="H438" s="11">
        <f>((H437 + F438) - G438)</f>
        <v>-1150</v>
      </c>
      <c r="I438" s="11">
        <v>0</v>
      </c>
      <c r="J438" s="10">
        <v>0</v>
      </c>
      <c r="K438" s="9" t="s">
        <v>4</v>
      </c>
    </row>
    <row r="439" spans="1:13" ht="10.95" customHeight="1" x14ac:dyDescent="0.3">
      <c r="A439" s="7" t="s">
        <v>256</v>
      </c>
      <c r="B439" s="7"/>
      <c r="C439" s="7"/>
      <c r="D439" s="7"/>
      <c r="E439" s="7"/>
      <c r="F439" s="8">
        <f>SUM(F435:F438)</f>
        <v>3744.16</v>
      </c>
      <c r="G439" s="8">
        <f>SUM(G435:G438)</f>
        <v>3744.16</v>
      </c>
      <c r="H439" s="8">
        <f>H438</f>
        <v>-1150</v>
      </c>
      <c r="I439" s="8">
        <f>SUM(I435:I438)</f>
        <v>0</v>
      </c>
      <c r="J439" s="7"/>
      <c r="K439" s="7"/>
    </row>
    <row r="440" spans="1:13" ht="10.95" customHeight="1" x14ac:dyDescent="0.3">
      <c r="A440" s="7" t="s">
        <v>2</v>
      </c>
      <c r="B440" s="7"/>
      <c r="C440" s="7"/>
      <c r="D440" s="7"/>
      <c r="E440" s="7"/>
      <c r="F440" s="8">
        <v>0</v>
      </c>
      <c r="G440" s="8">
        <v>0</v>
      </c>
      <c r="H440" s="8">
        <v>0</v>
      </c>
      <c r="I440" s="8">
        <v>0</v>
      </c>
      <c r="J440" s="7"/>
      <c r="K440" s="7"/>
    </row>
    <row r="441" spans="1:13" ht="10.95" customHeight="1" x14ac:dyDescent="0.3">
      <c r="A441" s="5" t="s">
        <v>1</v>
      </c>
      <c r="B441" s="5"/>
      <c r="C441" s="5"/>
      <c r="D441" s="5"/>
      <c r="E441" s="5"/>
      <c r="F441" s="6">
        <v>0</v>
      </c>
      <c r="G441" s="6">
        <v>1150</v>
      </c>
      <c r="H441" s="6">
        <f>H438</f>
        <v>-1150</v>
      </c>
      <c r="I441" s="6">
        <v>0</v>
      </c>
      <c r="J441" s="5"/>
      <c r="K441" s="5"/>
    </row>
    <row r="442" spans="1:13" ht="13.35" customHeight="1" x14ac:dyDescent="0.3"/>
    <row r="443" spans="1:13" s="16" customFormat="1" ht="12.15" customHeight="1" x14ac:dyDescent="0.25">
      <c r="A443" s="18" t="s">
        <v>255</v>
      </c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7"/>
      <c r="M443" s="1"/>
    </row>
    <row r="444" spans="1:13" ht="10.95" customHeight="1" x14ac:dyDescent="0.3">
      <c r="A444" s="5" t="s">
        <v>12</v>
      </c>
      <c r="B444" s="5"/>
      <c r="C444" s="5"/>
      <c r="D444" s="5"/>
      <c r="E444" s="5"/>
      <c r="F444" s="6">
        <v>54428.95</v>
      </c>
      <c r="G444" s="6">
        <v>0</v>
      </c>
      <c r="H444" s="6">
        <f>(F444 - G444)</f>
        <v>54428.95</v>
      </c>
      <c r="I444" s="6">
        <v>0</v>
      </c>
      <c r="J444" s="5"/>
      <c r="K444" s="5"/>
    </row>
    <row r="445" spans="1:13" ht="10.95" customHeight="1" x14ac:dyDescent="0.3">
      <c r="A445" s="15">
        <v>45027</v>
      </c>
      <c r="B445" s="2" t="s">
        <v>243</v>
      </c>
      <c r="C445" s="2" t="s">
        <v>28</v>
      </c>
      <c r="D445" s="2" t="s">
        <v>235</v>
      </c>
      <c r="E445" s="2"/>
      <c r="F445" s="14">
        <v>8.3000000000000007</v>
      </c>
      <c r="G445" s="14">
        <v>0</v>
      </c>
      <c r="H445" s="14">
        <f>((H444 + F445) - G445)</f>
        <v>54437.25</v>
      </c>
      <c r="I445" s="14">
        <v>0</v>
      </c>
      <c r="J445" s="13">
        <v>0</v>
      </c>
      <c r="K445" s="2" t="s">
        <v>4</v>
      </c>
    </row>
    <row r="446" spans="1:13" ht="10.95" customHeight="1" x14ac:dyDescent="0.3">
      <c r="A446" s="12">
        <v>45044</v>
      </c>
      <c r="B446" s="9" t="s">
        <v>243</v>
      </c>
      <c r="C446" s="9" t="s">
        <v>28</v>
      </c>
      <c r="D446" s="9" t="s">
        <v>249</v>
      </c>
      <c r="E446" s="9"/>
      <c r="F446" s="11">
        <v>5000</v>
      </c>
      <c r="G446" s="11">
        <v>0</v>
      </c>
      <c r="H446" s="11">
        <f>((H445 + F446) - G446)</f>
        <v>59437.25</v>
      </c>
      <c r="I446" s="11">
        <v>0</v>
      </c>
      <c r="J446" s="10">
        <v>0</v>
      </c>
      <c r="K446" s="9" t="s">
        <v>4</v>
      </c>
    </row>
    <row r="447" spans="1:13" ht="10.95" customHeight="1" x14ac:dyDescent="0.3">
      <c r="A447" s="12">
        <v>45046</v>
      </c>
      <c r="B447" s="9" t="s">
        <v>243</v>
      </c>
      <c r="C447" s="9"/>
      <c r="D447" s="9" t="s">
        <v>148</v>
      </c>
      <c r="E447" s="9"/>
      <c r="F447" s="11">
        <v>22.2</v>
      </c>
      <c r="G447" s="11">
        <v>0</v>
      </c>
      <c r="H447" s="11">
        <f>((H446 + F447) - G447)</f>
        <v>59459.45</v>
      </c>
      <c r="I447" s="11">
        <v>0</v>
      </c>
      <c r="J447" s="10">
        <v>0</v>
      </c>
      <c r="K447" s="9"/>
    </row>
    <row r="448" spans="1:13" ht="10.95" customHeight="1" x14ac:dyDescent="0.3">
      <c r="A448" s="12">
        <v>45058</v>
      </c>
      <c r="B448" s="9" t="s">
        <v>243</v>
      </c>
      <c r="C448" s="9" t="s">
        <v>28</v>
      </c>
      <c r="D448" s="9" t="s">
        <v>234</v>
      </c>
      <c r="E448" s="9"/>
      <c r="F448" s="11">
        <v>50</v>
      </c>
      <c r="G448" s="11">
        <v>0</v>
      </c>
      <c r="H448" s="11">
        <f>((H447 + F448) - G448)</f>
        <v>59509.45</v>
      </c>
      <c r="I448" s="11">
        <v>0</v>
      </c>
      <c r="J448" s="10">
        <v>0</v>
      </c>
      <c r="K448" s="9" t="s">
        <v>4</v>
      </c>
    </row>
    <row r="449" spans="1:11" ht="10.95" customHeight="1" x14ac:dyDescent="0.3">
      <c r="A449" s="12">
        <v>45077</v>
      </c>
      <c r="B449" s="9" t="s">
        <v>243</v>
      </c>
      <c r="C449" s="9"/>
      <c r="D449" s="9" t="s">
        <v>147</v>
      </c>
      <c r="E449" s="9"/>
      <c r="F449" s="11">
        <v>22.2</v>
      </c>
      <c r="G449" s="11">
        <v>0</v>
      </c>
      <c r="H449" s="11">
        <f>((H448 + F449) - G449)</f>
        <v>59531.649999999994</v>
      </c>
      <c r="I449" s="11">
        <v>0</v>
      </c>
      <c r="J449" s="10">
        <v>0</v>
      </c>
      <c r="K449" s="9"/>
    </row>
    <row r="450" spans="1:11" ht="10.95" customHeight="1" x14ac:dyDescent="0.3">
      <c r="A450" s="12">
        <v>45103</v>
      </c>
      <c r="B450" s="9" t="s">
        <v>243</v>
      </c>
      <c r="C450" s="9" t="s">
        <v>28</v>
      </c>
      <c r="D450" s="9" t="s">
        <v>249</v>
      </c>
      <c r="E450" s="9"/>
      <c r="F450" s="11">
        <v>2000</v>
      </c>
      <c r="G450" s="11">
        <v>0</v>
      </c>
      <c r="H450" s="11">
        <f>((H449 + F450) - G450)</f>
        <v>61531.649999999994</v>
      </c>
      <c r="I450" s="11">
        <v>0</v>
      </c>
      <c r="J450" s="10">
        <v>0</v>
      </c>
      <c r="K450" s="9" t="s">
        <v>4</v>
      </c>
    </row>
    <row r="451" spans="1:11" ht="10.95" customHeight="1" x14ac:dyDescent="0.3">
      <c r="A451" s="12">
        <v>45107</v>
      </c>
      <c r="B451" s="9" t="s">
        <v>243</v>
      </c>
      <c r="C451" s="9"/>
      <c r="D451" s="9" t="s">
        <v>146</v>
      </c>
      <c r="E451" s="9"/>
      <c r="F451" s="11">
        <v>22.21</v>
      </c>
      <c r="G451" s="11">
        <v>0</v>
      </c>
      <c r="H451" s="11">
        <f>((H450 + F451) - G451)</f>
        <v>61553.859999999993</v>
      </c>
      <c r="I451" s="11">
        <v>0</v>
      </c>
      <c r="J451" s="10">
        <v>0</v>
      </c>
      <c r="K451" s="9"/>
    </row>
    <row r="452" spans="1:11" ht="10.95" customHeight="1" x14ac:dyDescent="0.3">
      <c r="A452" s="12">
        <v>45138</v>
      </c>
      <c r="B452" s="9" t="s">
        <v>243</v>
      </c>
      <c r="C452" s="9"/>
      <c r="D452" s="9" t="s">
        <v>145</v>
      </c>
      <c r="E452" s="9"/>
      <c r="F452" s="11">
        <v>22.2</v>
      </c>
      <c r="G452" s="11">
        <v>0</v>
      </c>
      <c r="H452" s="11">
        <f>((H451 + F452) - G452)</f>
        <v>61576.05999999999</v>
      </c>
      <c r="I452" s="11">
        <v>0</v>
      </c>
      <c r="J452" s="10">
        <v>0</v>
      </c>
      <c r="K452" s="9"/>
    </row>
    <row r="453" spans="1:11" ht="10.95" customHeight="1" x14ac:dyDescent="0.3">
      <c r="A453" s="12">
        <v>45142</v>
      </c>
      <c r="B453" s="9" t="s">
        <v>243</v>
      </c>
      <c r="C453" s="9" t="s">
        <v>28</v>
      </c>
      <c r="D453" s="9" t="s">
        <v>249</v>
      </c>
      <c r="E453" s="9"/>
      <c r="F453" s="11">
        <v>2500</v>
      </c>
      <c r="G453" s="11">
        <v>0</v>
      </c>
      <c r="H453" s="11">
        <f>((H452 + F453) - G453)</f>
        <v>64076.05999999999</v>
      </c>
      <c r="I453" s="11">
        <v>0</v>
      </c>
      <c r="J453" s="10">
        <v>0</v>
      </c>
      <c r="K453" s="9" t="s">
        <v>4</v>
      </c>
    </row>
    <row r="454" spans="1:11" ht="10.95" customHeight="1" x14ac:dyDescent="0.3">
      <c r="A454" s="12">
        <v>45156</v>
      </c>
      <c r="B454" s="9" t="s">
        <v>243</v>
      </c>
      <c r="C454" s="9" t="s">
        <v>28</v>
      </c>
      <c r="D454" s="9" t="s">
        <v>249</v>
      </c>
      <c r="E454" s="9"/>
      <c r="F454" s="11">
        <v>7000</v>
      </c>
      <c r="G454" s="11">
        <v>0</v>
      </c>
      <c r="H454" s="11">
        <f>((H453 + F454) - G454)</f>
        <v>71076.06</v>
      </c>
      <c r="I454" s="11">
        <v>0</v>
      </c>
      <c r="J454" s="10">
        <v>0</v>
      </c>
      <c r="K454" s="9" t="s">
        <v>4</v>
      </c>
    </row>
    <row r="455" spans="1:11" ht="10.95" customHeight="1" x14ac:dyDescent="0.3">
      <c r="A455" s="12">
        <v>45159</v>
      </c>
      <c r="B455" s="9" t="s">
        <v>243</v>
      </c>
      <c r="C455" s="9" t="s">
        <v>28</v>
      </c>
      <c r="D455" s="9" t="s">
        <v>224</v>
      </c>
      <c r="E455" s="9"/>
      <c r="F455" s="11">
        <v>4.5</v>
      </c>
      <c r="G455" s="11">
        <v>0</v>
      </c>
      <c r="H455" s="11">
        <f>((H454 + F455) - G455)</f>
        <v>71080.56</v>
      </c>
      <c r="I455" s="11">
        <v>0</v>
      </c>
      <c r="J455" s="10">
        <v>0</v>
      </c>
      <c r="K455" s="9" t="s">
        <v>4</v>
      </c>
    </row>
    <row r="456" spans="1:11" ht="10.95" customHeight="1" x14ac:dyDescent="0.3">
      <c r="A456" s="12">
        <v>45161</v>
      </c>
      <c r="B456" s="9" t="s">
        <v>243</v>
      </c>
      <c r="C456" s="9" t="s">
        <v>28</v>
      </c>
      <c r="D456" s="9" t="s">
        <v>233</v>
      </c>
      <c r="E456" s="9"/>
      <c r="F456" s="11">
        <v>40.799999999999997</v>
      </c>
      <c r="G456" s="11">
        <v>0</v>
      </c>
      <c r="H456" s="11">
        <f>((H455 + F456) - G456)</f>
        <v>71121.36</v>
      </c>
      <c r="I456" s="11">
        <v>0</v>
      </c>
      <c r="J456" s="10">
        <v>0</v>
      </c>
      <c r="K456" s="9" t="s">
        <v>4</v>
      </c>
    </row>
    <row r="457" spans="1:11" ht="10.95" customHeight="1" x14ac:dyDescent="0.3">
      <c r="A457" s="12">
        <v>45161</v>
      </c>
      <c r="B457" s="9" t="s">
        <v>243</v>
      </c>
      <c r="C457" s="9" t="s">
        <v>28</v>
      </c>
      <c r="D457" s="9" t="s">
        <v>233</v>
      </c>
      <c r="E457" s="9"/>
      <c r="F457" s="11">
        <v>520</v>
      </c>
      <c r="G457" s="11">
        <v>0</v>
      </c>
      <c r="H457" s="11">
        <f>((H456 + F457) - G457)</f>
        <v>71641.36</v>
      </c>
      <c r="I457" s="11">
        <v>0</v>
      </c>
      <c r="J457" s="10">
        <v>0</v>
      </c>
      <c r="K457" s="9" t="s">
        <v>4</v>
      </c>
    </row>
    <row r="458" spans="1:11" ht="10.95" customHeight="1" x14ac:dyDescent="0.3">
      <c r="A458" s="12">
        <v>45166</v>
      </c>
      <c r="B458" s="9" t="s">
        <v>243</v>
      </c>
      <c r="C458" s="9" t="s">
        <v>28</v>
      </c>
      <c r="D458" s="9" t="s">
        <v>232</v>
      </c>
      <c r="E458" s="9"/>
      <c r="F458" s="11">
        <v>48.9</v>
      </c>
      <c r="G458" s="11">
        <v>0</v>
      </c>
      <c r="H458" s="11">
        <f>((H457 + F458) - G458)</f>
        <v>71690.259999999995</v>
      </c>
      <c r="I458" s="11">
        <v>0</v>
      </c>
      <c r="J458" s="10">
        <v>0</v>
      </c>
      <c r="K458" s="9" t="s">
        <v>4</v>
      </c>
    </row>
    <row r="459" spans="1:11" ht="10.95" customHeight="1" x14ac:dyDescent="0.3">
      <c r="A459" s="12">
        <v>45169</v>
      </c>
      <c r="B459" s="9" t="s">
        <v>243</v>
      </c>
      <c r="C459" s="9"/>
      <c r="D459" s="9" t="s">
        <v>144</v>
      </c>
      <c r="E459" s="9"/>
      <c r="F459" s="11">
        <v>22.2</v>
      </c>
      <c r="G459" s="11">
        <v>0</v>
      </c>
      <c r="H459" s="11">
        <f>((H458 + F459) - G459)</f>
        <v>71712.459999999992</v>
      </c>
      <c r="I459" s="11">
        <v>0</v>
      </c>
      <c r="J459" s="10">
        <v>0</v>
      </c>
      <c r="K459" s="9"/>
    </row>
    <row r="460" spans="1:11" ht="10.95" customHeight="1" x14ac:dyDescent="0.3">
      <c r="A460" s="12">
        <v>45173</v>
      </c>
      <c r="B460" s="9" t="s">
        <v>243</v>
      </c>
      <c r="C460" s="9" t="s">
        <v>28</v>
      </c>
      <c r="D460" s="9" t="s">
        <v>232</v>
      </c>
      <c r="E460" s="9"/>
      <c r="F460" s="11">
        <v>4.18</v>
      </c>
      <c r="G460" s="11">
        <v>0</v>
      </c>
      <c r="H460" s="11">
        <f>((H459 + F460) - G460)</f>
        <v>71716.639999999985</v>
      </c>
      <c r="I460" s="11">
        <v>0</v>
      </c>
      <c r="J460" s="10">
        <v>0</v>
      </c>
      <c r="K460" s="9" t="s">
        <v>4</v>
      </c>
    </row>
    <row r="461" spans="1:11" ht="10.95" customHeight="1" x14ac:dyDescent="0.3">
      <c r="A461" s="12">
        <v>45174</v>
      </c>
      <c r="B461" s="9" t="s">
        <v>243</v>
      </c>
      <c r="C461" s="9" t="s">
        <v>28</v>
      </c>
      <c r="D461" s="9" t="s">
        <v>249</v>
      </c>
      <c r="E461" s="9"/>
      <c r="F461" s="11">
        <v>1000</v>
      </c>
      <c r="G461" s="11">
        <v>0</v>
      </c>
      <c r="H461" s="11">
        <f>((H460 + F461) - G461)</f>
        <v>72716.639999999985</v>
      </c>
      <c r="I461" s="11">
        <v>0</v>
      </c>
      <c r="J461" s="10">
        <v>0</v>
      </c>
      <c r="K461" s="9" t="s">
        <v>4</v>
      </c>
    </row>
    <row r="462" spans="1:11" ht="10.95" customHeight="1" x14ac:dyDescent="0.3">
      <c r="A462" s="12">
        <v>45174</v>
      </c>
      <c r="B462" s="9" t="s">
        <v>243</v>
      </c>
      <c r="C462" s="9" t="s">
        <v>28</v>
      </c>
      <c r="D462" s="9" t="s">
        <v>254</v>
      </c>
      <c r="E462" s="9" t="s">
        <v>231</v>
      </c>
      <c r="F462" s="11">
        <v>1</v>
      </c>
      <c r="G462" s="11">
        <v>0</v>
      </c>
      <c r="H462" s="11">
        <f>((H461 + F462) - G462)</f>
        <v>72717.639999999985</v>
      </c>
      <c r="I462" s="11">
        <v>0</v>
      </c>
      <c r="J462" s="10">
        <v>0</v>
      </c>
      <c r="K462" s="9" t="s">
        <v>4</v>
      </c>
    </row>
    <row r="463" spans="1:11" ht="10.95" customHeight="1" x14ac:dyDescent="0.3">
      <c r="A463" s="12">
        <v>45175</v>
      </c>
      <c r="B463" s="9" t="s">
        <v>243</v>
      </c>
      <c r="C463" s="9" t="s">
        <v>28</v>
      </c>
      <c r="D463" s="9" t="s">
        <v>253</v>
      </c>
      <c r="E463" s="9"/>
      <c r="F463" s="11">
        <v>50</v>
      </c>
      <c r="G463" s="11">
        <v>0</v>
      </c>
      <c r="H463" s="11">
        <f>((H462 + F463) - G463)</f>
        <v>72767.639999999985</v>
      </c>
      <c r="I463" s="11">
        <v>0</v>
      </c>
      <c r="J463" s="10">
        <v>0</v>
      </c>
      <c r="K463" s="9" t="s">
        <v>4</v>
      </c>
    </row>
    <row r="464" spans="1:11" ht="10.95" customHeight="1" x14ac:dyDescent="0.3">
      <c r="A464" s="12">
        <v>45177</v>
      </c>
      <c r="B464" s="9" t="s">
        <v>243</v>
      </c>
      <c r="C464" s="9" t="s">
        <v>28</v>
      </c>
      <c r="D464" s="9" t="s">
        <v>249</v>
      </c>
      <c r="E464" s="9"/>
      <c r="F464" s="11">
        <v>6000</v>
      </c>
      <c r="G464" s="11">
        <v>0</v>
      </c>
      <c r="H464" s="11">
        <f>((H463 + F464) - G464)</f>
        <v>78767.639999999985</v>
      </c>
      <c r="I464" s="11">
        <v>0</v>
      </c>
      <c r="J464" s="10">
        <v>0</v>
      </c>
      <c r="K464" s="9" t="s">
        <v>4</v>
      </c>
    </row>
    <row r="465" spans="1:11" ht="10.95" customHeight="1" x14ac:dyDescent="0.3">
      <c r="A465" s="12">
        <v>45183</v>
      </c>
      <c r="B465" s="9" t="s">
        <v>243</v>
      </c>
      <c r="C465" s="9" t="s">
        <v>24</v>
      </c>
      <c r="D465" s="9" t="s">
        <v>252</v>
      </c>
      <c r="E465" s="9" t="s">
        <v>227</v>
      </c>
      <c r="F465" s="11">
        <v>0</v>
      </c>
      <c r="G465" s="11">
        <v>100</v>
      </c>
      <c r="H465" s="11">
        <f>((H464 + F465) - G465)</f>
        <v>78667.639999999985</v>
      </c>
      <c r="I465" s="11">
        <v>0</v>
      </c>
      <c r="J465" s="10">
        <v>0</v>
      </c>
      <c r="K465" s="9" t="s">
        <v>4</v>
      </c>
    </row>
    <row r="466" spans="1:11" ht="10.95" customHeight="1" x14ac:dyDescent="0.3">
      <c r="A466" s="12">
        <v>45187</v>
      </c>
      <c r="B466" s="9" t="s">
        <v>243</v>
      </c>
      <c r="C466" s="9" t="s">
        <v>28</v>
      </c>
      <c r="D466" s="9" t="s">
        <v>226</v>
      </c>
      <c r="E466" s="9"/>
      <c r="F466" s="11">
        <v>117.23</v>
      </c>
      <c r="G466" s="11">
        <v>0</v>
      </c>
      <c r="H466" s="11">
        <f>((H465 + F466) - G466)</f>
        <v>78784.869999999981</v>
      </c>
      <c r="I466" s="11">
        <v>0</v>
      </c>
      <c r="J466" s="10">
        <v>0</v>
      </c>
      <c r="K466" s="9" t="s">
        <v>4</v>
      </c>
    </row>
    <row r="467" spans="1:11" ht="10.95" customHeight="1" x14ac:dyDescent="0.3">
      <c r="A467" s="12">
        <v>45199</v>
      </c>
      <c r="B467" s="9" t="s">
        <v>243</v>
      </c>
      <c r="C467" s="9"/>
      <c r="D467" s="9" t="s">
        <v>143</v>
      </c>
      <c r="E467" s="9"/>
      <c r="F467" s="11">
        <v>22.2</v>
      </c>
      <c r="G467" s="11">
        <v>0</v>
      </c>
      <c r="H467" s="11">
        <f>((H466 + F467) - G467)</f>
        <v>78807.069999999978</v>
      </c>
      <c r="I467" s="11">
        <v>0</v>
      </c>
      <c r="J467" s="10">
        <v>0</v>
      </c>
      <c r="K467" s="9"/>
    </row>
    <row r="468" spans="1:11" ht="10.95" customHeight="1" x14ac:dyDescent="0.3">
      <c r="A468" s="12">
        <v>45201</v>
      </c>
      <c r="B468" s="9" t="s">
        <v>243</v>
      </c>
      <c r="C468" s="9" t="s">
        <v>28</v>
      </c>
      <c r="D468" s="9" t="s">
        <v>249</v>
      </c>
      <c r="E468" s="9"/>
      <c r="F468" s="11">
        <v>2000</v>
      </c>
      <c r="G468" s="11">
        <v>0</v>
      </c>
      <c r="H468" s="11">
        <f>((H467 + F468) - G468)</f>
        <v>80807.069999999978</v>
      </c>
      <c r="I468" s="11">
        <v>0</v>
      </c>
      <c r="J468" s="10">
        <v>0</v>
      </c>
      <c r="K468" s="9" t="s">
        <v>4</v>
      </c>
    </row>
    <row r="469" spans="1:11" ht="10.95" customHeight="1" x14ac:dyDescent="0.3">
      <c r="A469" s="12">
        <v>45201</v>
      </c>
      <c r="B469" s="9" t="s">
        <v>243</v>
      </c>
      <c r="C469" s="9" t="s">
        <v>28</v>
      </c>
      <c r="D469" s="9" t="s">
        <v>220</v>
      </c>
      <c r="E469" s="9"/>
      <c r="F469" s="11">
        <v>180</v>
      </c>
      <c r="G469" s="11">
        <v>0</v>
      </c>
      <c r="H469" s="11">
        <f>((H468 + F469) - G469)</f>
        <v>80987.069999999978</v>
      </c>
      <c r="I469" s="11">
        <v>0</v>
      </c>
      <c r="J469" s="10">
        <v>0</v>
      </c>
      <c r="K469" s="9" t="s">
        <v>4</v>
      </c>
    </row>
    <row r="470" spans="1:11" ht="10.95" customHeight="1" x14ac:dyDescent="0.3">
      <c r="A470" s="12">
        <v>45203</v>
      </c>
      <c r="B470" s="9" t="s">
        <v>243</v>
      </c>
      <c r="C470" s="9" t="s">
        <v>28</v>
      </c>
      <c r="D470" s="9" t="s">
        <v>251</v>
      </c>
      <c r="E470" s="9"/>
      <c r="F470" s="11">
        <v>5.27</v>
      </c>
      <c r="G470" s="11">
        <v>0</v>
      </c>
      <c r="H470" s="11">
        <f>((H469 + F470) - G470)</f>
        <v>80992.339999999982</v>
      </c>
      <c r="I470" s="11">
        <v>0</v>
      </c>
      <c r="J470" s="10">
        <v>0</v>
      </c>
      <c r="K470" s="9" t="s">
        <v>4</v>
      </c>
    </row>
    <row r="471" spans="1:11" ht="10.95" customHeight="1" x14ac:dyDescent="0.3">
      <c r="A471" s="12">
        <v>45204</v>
      </c>
      <c r="B471" s="9" t="s">
        <v>243</v>
      </c>
      <c r="C471" s="9" t="s">
        <v>28</v>
      </c>
      <c r="D471" s="9" t="s">
        <v>98</v>
      </c>
      <c r="E471" s="9"/>
      <c r="F471" s="11">
        <v>112.87</v>
      </c>
      <c r="G471" s="11">
        <v>0</v>
      </c>
      <c r="H471" s="11">
        <f>((H470 + F471) - G471)</f>
        <v>81105.209999999977</v>
      </c>
      <c r="I471" s="11">
        <v>0</v>
      </c>
      <c r="J471" s="10">
        <v>0</v>
      </c>
      <c r="K471" s="9" t="s">
        <v>4</v>
      </c>
    </row>
    <row r="472" spans="1:11" ht="10.95" customHeight="1" x14ac:dyDescent="0.3">
      <c r="A472" s="12">
        <v>45208</v>
      </c>
      <c r="B472" s="9" t="s">
        <v>243</v>
      </c>
      <c r="C472" s="9" t="s">
        <v>28</v>
      </c>
      <c r="D472" s="9" t="s">
        <v>250</v>
      </c>
      <c r="E472" s="9"/>
      <c r="F472" s="11">
        <v>70</v>
      </c>
      <c r="G472" s="11">
        <v>0</v>
      </c>
      <c r="H472" s="11">
        <f>((H471 + F472) - G472)</f>
        <v>81175.209999999977</v>
      </c>
      <c r="I472" s="11">
        <v>0</v>
      </c>
      <c r="J472" s="10">
        <v>0</v>
      </c>
      <c r="K472" s="9" t="s">
        <v>4</v>
      </c>
    </row>
    <row r="473" spans="1:11" ht="10.95" customHeight="1" x14ac:dyDescent="0.3">
      <c r="A473" s="12">
        <v>45209</v>
      </c>
      <c r="B473" s="9" t="s">
        <v>243</v>
      </c>
      <c r="C473" s="9" t="s">
        <v>28</v>
      </c>
      <c r="D473" s="9" t="s">
        <v>249</v>
      </c>
      <c r="E473" s="9"/>
      <c r="F473" s="11">
        <v>1000</v>
      </c>
      <c r="G473" s="11">
        <v>0</v>
      </c>
      <c r="H473" s="11">
        <f>((H472 + F473) - G473)</f>
        <v>82175.209999999977</v>
      </c>
      <c r="I473" s="11">
        <v>0</v>
      </c>
      <c r="J473" s="10">
        <v>0</v>
      </c>
      <c r="K473" s="9" t="s">
        <v>4</v>
      </c>
    </row>
    <row r="474" spans="1:11" ht="10.95" customHeight="1" x14ac:dyDescent="0.3">
      <c r="A474" s="12">
        <v>45211</v>
      </c>
      <c r="B474" s="9" t="s">
        <v>243</v>
      </c>
      <c r="C474" s="9" t="s">
        <v>28</v>
      </c>
      <c r="D474" s="9" t="s">
        <v>249</v>
      </c>
      <c r="E474" s="9"/>
      <c r="F474" s="11">
        <v>1000</v>
      </c>
      <c r="G474" s="11">
        <v>0</v>
      </c>
      <c r="H474" s="11">
        <f>((H473 + F474) - G474)</f>
        <v>83175.209999999977</v>
      </c>
      <c r="I474" s="11">
        <v>0</v>
      </c>
      <c r="J474" s="10">
        <v>0</v>
      </c>
      <c r="K474" s="9" t="s">
        <v>4</v>
      </c>
    </row>
    <row r="475" spans="1:11" ht="10.95" customHeight="1" x14ac:dyDescent="0.3">
      <c r="A475" s="12">
        <v>45224</v>
      </c>
      <c r="B475" s="9" t="s">
        <v>243</v>
      </c>
      <c r="C475" s="9" t="s">
        <v>28</v>
      </c>
      <c r="D475" s="9" t="s">
        <v>248</v>
      </c>
      <c r="E475" s="9"/>
      <c r="F475" s="11">
        <v>4100</v>
      </c>
      <c r="G475" s="11">
        <v>0</v>
      </c>
      <c r="H475" s="11">
        <f>((H474 + F475) - G475)</f>
        <v>87275.209999999977</v>
      </c>
      <c r="I475" s="11">
        <v>0</v>
      </c>
      <c r="J475" s="10">
        <v>0</v>
      </c>
      <c r="K475" s="9" t="s">
        <v>4</v>
      </c>
    </row>
    <row r="476" spans="1:11" ht="10.95" customHeight="1" x14ac:dyDescent="0.3">
      <c r="A476" s="12">
        <v>45226</v>
      </c>
      <c r="B476" s="9" t="s">
        <v>243</v>
      </c>
      <c r="C476" s="9" t="s">
        <v>28</v>
      </c>
      <c r="D476" s="9" t="s">
        <v>224</v>
      </c>
      <c r="E476" s="9"/>
      <c r="F476" s="11">
        <v>126</v>
      </c>
      <c r="G476" s="11">
        <v>0</v>
      </c>
      <c r="H476" s="11">
        <f>((H475 + F476) - G476)</f>
        <v>87401.209999999977</v>
      </c>
      <c r="I476" s="11">
        <v>0</v>
      </c>
      <c r="J476" s="10">
        <v>0</v>
      </c>
      <c r="K476" s="9" t="s">
        <v>4</v>
      </c>
    </row>
    <row r="477" spans="1:11" ht="10.95" customHeight="1" x14ac:dyDescent="0.3">
      <c r="A477" s="12">
        <v>45230</v>
      </c>
      <c r="B477" s="9" t="s">
        <v>243</v>
      </c>
      <c r="C477" s="9"/>
      <c r="D477" s="9" t="s">
        <v>142</v>
      </c>
      <c r="E477" s="9"/>
      <c r="F477" s="11">
        <v>22.2</v>
      </c>
      <c r="G477" s="11">
        <v>0</v>
      </c>
      <c r="H477" s="11">
        <f>((H476 + F477) - G477)</f>
        <v>87423.409999999974</v>
      </c>
      <c r="I477" s="11">
        <v>0</v>
      </c>
      <c r="J477" s="10">
        <v>0</v>
      </c>
      <c r="K477" s="9"/>
    </row>
    <row r="478" spans="1:11" ht="10.95" customHeight="1" x14ac:dyDescent="0.3">
      <c r="A478" s="12">
        <v>45231</v>
      </c>
      <c r="B478" s="9" t="s">
        <v>243</v>
      </c>
      <c r="C478" s="9" t="s">
        <v>28</v>
      </c>
      <c r="D478" s="9" t="s">
        <v>248</v>
      </c>
      <c r="E478" s="9"/>
      <c r="F478" s="11">
        <v>1000</v>
      </c>
      <c r="G478" s="11">
        <v>0</v>
      </c>
      <c r="H478" s="11">
        <f>((H477 + F478) - G478)</f>
        <v>88423.409999999974</v>
      </c>
      <c r="I478" s="11">
        <v>0</v>
      </c>
      <c r="J478" s="10">
        <v>0</v>
      </c>
      <c r="K478" s="9" t="s">
        <v>4</v>
      </c>
    </row>
    <row r="479" spans="1:11" ht="10.95" customHeight="1" x14ac:dyDescent="0.3">
      <c r="A479" s="12">
        <v>45237</v>
      </c>
      <c r="B479" s="9" t="s">
        <v>243</v>
      </c>
      <c r="C479" s="9" t="s">
        <v>28</v>
      </c>
      <c r="D479" s="9" t="s">
        <v>224</v>
      </c>
      <c r="E479" s="9"/>
      <c r="F479" s="11">
        <v>269</v>
      </c>
      <c r="G479" s="11">
        <v>0</v>
      </c>
      <c r="H479" s="11">
        <f>((H478 + F479) - G479)</f>
        <v>88692.409999999974</v>
      </c>
      <c r="I479" s="11">
        <v>0</v>
      </c>
      <c r="J479" s="10">
        <v>0</v>
      </c>
      <c r="K479" s="9" t="s">
        <v>4</v>
      </c>
    </row>
    <row r="480" spans="1:11" ht="10.95" customHeight="1" x14ac:dyDescent="0.3">
      <c r="A480" s="12">
        <v>45250</v>
      </c>
      <c r="B480" s="9" t="s">
        <v>243</v>
      </c>
      <c r="C480" s="9" t="s">
        <v>28</v>
      </c>
      <c r="D480" s="9" t="s">
        <v>248</v>
      </c>
      <c r="E480" s="9"/>
      <c r="F480" s="11">
        <v>1300</v>
      </c>
      <c r="G480" s="11">
        <v>0</v>
      </c>
      <c r="H480" s="11">
        <f>((H479 + F480) - G480)</f>
        <v>89992.409999999974</v>
      </c>
      <c r="I480" s="11">
        <v>0</v>
      </c>
      <c r="J480" s="10">
        <v>0</v>
      </c>
      <c r="K480" s="9" t="s">
        <v>4</v>
      </c>
    </row>
    <row r="481" spans="1:11" ht="10.95" customHeight="1" x14ac:dyDescent="0.3">
      <c r="A481" s="12">
        <v>45251</v>
      </c>
      <c r="B481" s="9" t="s">
        <v>243</v>
      </c>
      <c r="C481" s="9" t="s">
        <v>28</v>
      </c>
      <c r="D481" s="9" t="s">
        <v>248</v>
      </c>
      <c r="E481" s="9"/>
      <c r="F481" s="11">
        <v>5000</v>
      </c>
      <c r="G481" s="11">
        <v>0</v>
      </c>
      <c r="H481" s="11">
        <f>((H480 + F481) - G481)</f>
        <v>94992.409999999974</v>
      </c>
      <c r="I481" s="11">
        <v>0</v>
      </c>
      <c r="J481" s="10">
        <v>0</v>
      </c>
      <c r="K481" s="9" t="s">
        <v>4</v>
      </c>
    </row>
    <row r="482" spans="1:11" ht="10.95" customHeight="1" x14ac:dyDescent="0.3">
      <c r="A482" s="12">
        <v>45260</v>
      </c>
      <c r="B482" s="9" t="s">
        <v>243</v>
      </c>
      <c r="C482" s="9"/>
      <c r="D482" s="9" t="s">
        <v>141</v>
      </c>
      <c r="E482" s="9"/>
      <c r="F482" s="11">
        <v>22.2</v>
      </c>
      <c r="G482" s="11">
        <v>0</v>
      </c>
      <c r="H482" s="11">
        <f>((H481 + F482) - G482)</f>
        <v>95014.609999999971</v>
      </c>
      <c r="I482" s="11">
        <v>0</v>
      </c>
      <c r="J482" s="10">
        <v>0</v>
      </c>
      <c r="K482" s="9"/>
    </row>
    <row r="483" spans="1:11" ht="10.95" customHeight="1" x14ac:dyDescent="0.3">
      <c r="A483" s="12">
        <v>45264</v>
      </c>
      <c r="B483" s="9" t="s">
        <v>243</v>
      </c>
      <c r="C483" s="9" t="s">
        <v>28</v>
      </c>
      <c r="D483" s="9" t="s">
        <v>248</v>
      </c>
      <c r="E483" s="9"/>
      <c r="F483" s="11">
        <v>2400</v>
      </c>
      <c r="G483" s="11">
        <v>0</v>
      </c>
      <c r="H483" s="11">
        <f>((H482 + F483) - G483)</f>
        <v>97414.609999999971</v>
      </c>
      <c r="I483" s="11">
        <v>0</v>
      </c>
      <c r="J483" s="10">
        <v>0</v>
      </c>
      <c r="K483" s="9" t="s">
        <v>4</v>
      </c>
    </row>
    <row r="484" spans="1:11" ht="10.95" customHeight="1" x14ac:dyDescent="0.3">
      <c r="A484" s="12">
        <v>45278</v>
      </c>
      <c r="B484" s="9" t="s">
        <v>243</v>
      </c>
      <c r="C484" s="9" t="s">
        <v>28</v>
      </c>
      <c r="D484" s="9" t="s">
        <v>248</v>
      </c>
      <c r="E484" s="9"/>
      <c r="F484" s="11">
        <v>1000</v>
      </c>
      <c r="G484" s="11">
        <v>0</v>
      </c>
      <c r="H484" s="11">
        <f>((H483 + F484) - G484)</f>
        <v>98414.609999999971</v>
      </c>
      <c r="I484" s="11">
        <v>0</v>
      </c>
      <c r="J484" s="10">
        <v>0</v>
      </c>
      <c r="K484" s="9" t="s">
        <v>4</v>
      </c>
    </row>
    <row r="485" spans="1:11" ht="10.95" customHeight="1" x14ac:dyDescent="0.3">
      <c r="A485" s="12">
        <v>45287</v>
      </c>
      <c r="B485" s="9" t="s">
        <v>243</v>
      </c>
      <c r="C485" s="9" t="s">
        <v>28</v>
      </c>
      <c r="D485" s="9" t="s">
        <v>248</v>
      </c>
      <c r="E485" s="9"/>
      <c r="F485" s="11">
        <v>4000</v>
      </c>
      <c r="G485" s="11">
        <v>0</v>
      </c>
      <c r="H485" s="11">
        <f>((H484 + F485) - G485)</f>
        <v>102414.60999999997</v>
      </c>
      <c r="I485" s="11">
        <v>0</v>
      </c>
      <c r="J485" s="10">
        <v>0</v>
      </c>
      <c r="K485" s="9" t="s">
        <v>4</v>
      </c>
    </row>
    <row r="486" spans="1:11" ht="10.95" customHeight="1" x14ac:dyDescent="0.3">
      <c r="A486" s="12">
        <v>45291</v>
      </c>
      <c r="B486" s="9" t="s">
        <v>243</v>
      </c>
      <c r="C486" s="9"/>
      <c r="D486" s="9" t="s">
        <v>140</v>
      </c>
      <c r="E486" s="9"/>
      <c r="F486" s="11">
        <v>22.2</v>
      </c>
      <c r="G486" s="11">
        <v>0</v>
      </c>
      <c r="H486" s="11">
        <f>((H485 + F486) - G486)</f>
        <v>102436.80999999997</v>
      </c>
      <c r="I486" s="11">
        <v>0</v>
      </c>
      <c r="J486" s="10">
        <v>0</v>
      </c>
      <c r="K486" s="9"/>
    </row>
    <row r="487" spans="1:11" ht="10.95" customHeight="1" x14ac:dyDescent="0.3">
      <c r="A487" s="12">
        <v>45317</v>
      </c>
      <c r="B487" s="9" t="s">
        <v>243</v>
      </c>
      <c r="C487" s="9" t="s">
        <v>28</v>
      </c>
      <c r="D487" s="9" t="s">
        <v>248</v>
      </c>
      <c r="E487" s="9"/>
      <c r="F487" s="11">
        <v>4000</v>
      </c>
      <c r="G487" s="11">
        <v>0</v>
      </c>
      <c r="H487" s="11">
        <f>((H486 + F487) - G487)</f>
        <v>106436.80999999997</v>
      </c>
      <c r="I487" s="11">
        <v>0</v>
      </c>
      <c r="J487" s="10">
        <v>0</v>
      </c>
      <c r="K487" s="9" t="s">
        <v>4</v>
      </c>
    </row>
    <row r="488" spans="1:11" ht="10.95" customHeight="1" x14ac:dyDescent="0.3">
      <c r="A488" s="12">
        <v>45317</v>
      </c>
      <c r="B488" s="9" t="s">
        <v>243</v>
      </c>
      <c r="C488" s="9" t="s">
        <v>28</v>
      </c>
      <c r="D488" s="9" t="s">
        <v>220</v>
      </c>
      <c r="E488" s="9"/>
      <c r="F488" s="11">
        <v>11.71</v>
      </c>
      <c r="G488" s="11">
        <v>0</v>
      </c>
      <c r="H488" s="11">
        <f>((H487 + F488) - G488)</f>
        <v>106448.51999999997</v>
      </c>
      <c r="I488" s="11">
        <v>0</v>
      </c>
      <c r="J488" s="10">
        <v>0</v>
      </c>
      <c r="K488" s="9" t="s">
        <v>4</v>
      </c>
    </row>
    <row r="489" spans="1:11" ht="10.95" customHeight="1" x14ac:dyDescent="0.3">
      <c r="A489" s="12">
        <v>45320</v>
      </c>
      <c r="B489" s="9" t="s">
        <v>243</v>
      </c>
      <c r="C489" s="9" t="s">
        <v>28</v>
      </c>
      <c r="D489" s="9" t="s">
        <v>248</v>
      </c>
      <c r="E489" s="9"/>
      <c r="F489" s="11">
        <v>500</v>
      </c>
      <c r="G489" s="11">
        <v>0</v>
      </c>
      <c r="H489" s="11">
        <f>((H488 + F489) - G489)</f>
        <v>106948.51999999997</v>
      </c>
      <c r="I489" s="11">
        <v>0</v>
      </c>
      <c r="J489" s="10">
        <v>0</v>
      </c>
      <c r="K489" s="9" t="s">
        <v>4</v>
      </c>
    </row>
    <row r="490" spans="1:11" ht="10.95" customHeight="1" x14ac:dyDescent="0.3">
      <c r="A490" s="12">
        <v>45322</v>
      </c>
      <c r="B490" s="9" t="s">
        <v>243</v>
      </c>
      <c r="C490" s="9"/>
      <c r="D490" s="9" t="s">
        <v>139</v>
      </c>
      <c r="E490" s="9"/>
      <c r="F490" s="11">
        <v>22.2</v>
      </c>
      <c r="G490" s="11">
        <v>0</v>
      </c>
      <c r="H490" s="11">
        <f>((H489 + F490) - G490)</f>
        <v>106970.71999999997</v>
      </c>
      <c r="I490" s="11">
        <v>0</v>
      </c>
      <c r="J490" s="10">
        <v>0</v>
      </c>
      <c r="K490" s="9"/>
    </row>
    <row r="491" spans="1:11" ht="10.95" customHeight="1" x14ac:dyDescent="0.3">
      <c r="A491" s="12">
        <v>45334</v>
      </c>
      <c r="B491" s="9" t="s">
        <v>243</v>
      </c>
      <c r="C491" s="9" t="s">
        <v>28</v>
      </c>
      <c r="D491" s="9" t="s">
        <v>248</v>
      </c>
      <c r="E491" s="9"/>
      <c r="F491" s="11">
        <v>4500</v>
      </c>
      <c r="G491" s="11">
        <v>0</v>
      </c>
      <c r="H491" s="11">
        <f>((H490 + F491) - G491)</f>
        <v>111470.71999999997</v>
      </c>
      <c r="I491" s="11">
        <v>0</v>
      </c>
      <c r="J491" s="10">
        <v>0</v>
      </c>
      <c r="K491" s="9" t="s">
        <v>4</v>
      </c>
    </row>
    <row r="492" spans="1:11" ht="10.95" customHeight="1" x14ac:dyDescent="0.3">
      <c r="A492" s="12">
        <v>45338</v>
      </c>
      <c r="B492" s="9" t="s">
        <v>243</v>
      </c>
      <c r="C492" s="9" t="s">
        <v>28</v>
      </c>
      <c r="D492" s="9" t="s">
        <v>220</v>
      </c>
      <c r="E492" s="9"/>
      <c r="F492" s="11">
        <v>1530</v>
      </c>
      <c r="G492" s="11">
        <v>0</v>
      </c>
      <c r="H492" s="11">
        <f>((H491 + F492) - G492)</f>
        <v>113000.71999999997</v>
      </c>
      <c r="I492" s="11">
        <v>0</v>
      </c>
      <c r="J492" s="10">
        <v>0</v>
      </c>
      <c r="K492" s="9" t="s">
        <v>4</v>
      </c>
    </row>
    <row r="493" spans="1:11" ht="10.95" customHeight="1" x14ac:dyDescent="0.3">
      <c r="A493" s="12">
        <v>45348</v>
      </c>
      <c r="B493" s="9" t="s">
        <v>243</v>
      </c>
      <c r="C493" s="9" t="s">
        <v>28</v>
      </c>
      <c r="D493" s="9" t="s">
        <v>68</v>
      </c>
      <c r="E493" s="9"/>
      <c r="F493" s="11">
        <v>130.77000000000001</v>
      </c>
      <c r="G493" s="11">
        <v>0</v>
      </c>
      <c r="H493" s="11">
        <f>((H492 + F493) - G493)</f>
        <v>113131.48999999998</v>
      </c>
      <c r="I493" s="11">
        <v>0</v>
      </c>
      <c r="J493" s="10">
        <v>0</v>
      </c>
      <c r="K493" s="9" t="s">
        <v>4</v>
      </c>
    </row>
    <row r="494" spans="1:11" ht="10.95" customHeight="1" x14ac:dyDescent="0.3">
      <c r="A494" s="12">
        <v>45349</v>
      </c>
      <c r="B494" s="9" t="s">
        <v>243</v>
      </c>
      <c r="C494" s="9" t="s">
        <v>28</v>
      </c>
      <c r="D494" s="9" t="s">
        <v>248</v>
      </c>
      <c r="E494" s="9"/>
      <c r="F494" s="11">
        <v>4000</v>
      </c>
      <c r="G494" s="11">
        <v>0</v>
      </c>
      <c r="H494" s="11">
        <f>((H493 + F494) - G494)</f>
        <v>117131.48999999998</v>
      </c>
      <c r="I494" s="11">
        <v>0</v>
      </c>
      <c r="J494" s="10">
        <v>0</v>
      </c>
      <c r="K494" s="9" t="s">
        <v>4</v>
      </c>
    </row>
    <row r="495" spans="1:11" ht="10.95" customHeight="1" x14ac:dyDescent="0.3">
      <c r="A495" s="12">
        <v>45351</v>
      </c>
      <c r="B495" s="9" t="s">
        <v>243</v>
      </c>
      <c r="C495" s="9"/>
      <c r="D495" s="9" t="s">
        <v>138</v>
      </c>
      <c r="E495" s="9"/>
      <c r="F495" s="11">
        <v>22.2</v>
      </c>
      <c r="G495" s="11">
        <v>0</v>
      </c>
      <c r="H495" s="11">
        <f>((H494 + F495) - G495)</f>
        <v>117153.68999999997</v>
      </c>
      <c r="I495" s="11">
        <v>0</v>
      </c>
      <c r="J495" s="10">
        <v>0</v>
      </c>
      <c r="K495" s="9"/>
    </row>
    <row r="496" spans="1:11" ht="10.95" customHeight="1" x14ac:dyDescent="0.3">
      <c r="A496" s="12">
        <v>45369</v>
      </c>
      <c r="B496" s="9" t="s">
        <v>243</v>
      </c>
      <c r="C496" s="9" t="s">
        <v>28</v>
      </c>
      <c r="D496" s="9" t="s">
        <v>221</v>
      </c>
      <c r="E496" s="9"/>
      <c r="F496" s="11">
        <v>4.99</v>
      </c>
      <c r="G496" s="11">
        <v>0</v>
      </c>
      <c r="H496" s="11">
        <f>((H495 + F496) - G496)</f>
        <v>117158.67999999998</v>
      </c>
      <c r="I496" s="11">
        <v>0</v>
      </c>
      <c r="J496" s="10">
        <v>0</v>
      </c>
      <c r="K496" s="9" t="s">
        <v>4</v>
      </c>
    </row>
    <row r="497" spans="1:13" ht="10.95" customHeight="1" x14ac:dyDescent="0.3">
      <c r="A497" s="12">
        <v>45377</v>
      </c>
      <c r="B497" s="9" t="s">
        <v>243</v>
      </c>
      <c r="C497" s="9" t="s">
        <v>28</v>
      </c>
      <c r="D497" s="9" t="s">
        <v>248</v>
      </c>
      <c r="E497" s="9"/>
      <c r="F497" s="11">
        <v>7000</v>
      </c>
      <c r="G497" s="11">
        <v>0</v>
      </c>
      <c r="H497" s="11">
        <f>((H496 + F497) - G497)</f>
        <v>124158.67999999998</v>
      </c>
      <c r="I497" s="11">
        <v>0</v>
      </c>
      <c r="J497" s="10">
        <v>0</v>
      </c>
      <c r="K497" s="9" t="s">
        <v>4</v>
      </c>
    </row>
    <row r="498" spans="1:13" ht="10.95" customHeight="1" x14ac:dyDescent="0.3">
      <c r="A498" s="12">
        <v>45382</v>
      </c>
      <c r="B498" s="9" t="s">
        <v>243</v>
      </c>
      <c r="C498" s="9"/>
      <c r="D498" s="9" t="s">
        <v>137</v>
      </c>
      <c r="E498" s="9"/>
      <c r="F498" s="11">
        <v>22.2</v>
      </c>
      <c r="G498" s="11">
        <v>0</v>
      </c>
      <c r="H498" s="11">
        <f>((H497 + F498) - G498)</f>
        <v>124180.87999999998</v>
      </c>
      <c r="I498" s="11">
        <v>0</v>
      </c>
      <c r="J498" s="10">
        <v>0</v>
      </c>
      <c r="K498" s="9"/>
    </row>
    <row r="499" spans="1:13" ht="10.95" customHeight="1" x14ac:dyDescent="0.3">
      <c r="A499" s="12">
        <v>45382</v>
      </c>
      <c r="B499" s="9" t="s">
        <v>243</v>
      </c>
      <c r="C499" s="9" t="s">
        <v>7</v>
      </c>
      <c r="D499" s="9" t="s">
        <v>22</v>
      </c>
      <c r="E499" s="9" t="s">
        <v>21</v>
      </c>
      <c r="F499" s="11">
        <v>176.11</v>
      </c>
      <c r="G499" s="11">
        <v>0</v>
      </c>
      <c r="H499" s="11">
        <f>((H498 + F499) - G499)</f>
        <v>124356.98999999998</v>
      </c>
      <c r="I499" s="11">
        <v>0</v>
      </c>
      <c r="J499" s="10">
        <v>0</v>
      </c>
      <c r="K499" s="9" t="s">
        <v>4</v>
      </c>
    </row>
    <row r="500" spans="1:13" ht="10.95" customHeight="1" x14ac:dyDescent="0.3">
      <c r="A500" s="12">
        <v>45382</v>
      </c>
      <c r="B500" s="9" t="s">
        <v>243</v>
      </c>
      <c r="C500" s="9" t="s">
        <v>7</v>
      </c>
      <c r="D500" s="9" t="s">
        <v>22</v>
      </c>
      <c r="E500" s="9" t="s">
        <v>21</v>
      </c>
      <c r="F500" s="11">
        <v>407.34</v>
      </c>
      <c r="G500" s="11">
        <v>0</v>
      </c>
      <c r="H500" s="11">
        <f>((H499 + F500) - G500)</f>
        <v>124764.32999999997</v>
      </c>
      <c r="I500" s="11">
        <v>0</v>
      </c>
      <c r="J500" s="10">
        <v>0</v>
      </c>
      <c r="K500" s="9" t="s">
        <v>4</v>
      </c>
    </row>
    <row r="501" spans="1:13" ht="10.95" customHeight="1" x14ac:dyDescent="0.3">
      <c r="A501" s="12">
        <v>45382</v>
      </c>
      <c r="B501" s="9" t="s">
        <v>243</v>
      </c>
      <c r="C501" s="9" t="s">
        <v>7</v>
      </c>
      <c r="D501" s="9" t="s">
        <v>247</v>
      </c>
      <c r="E501" s="9" t="s">
        <v>246</v>
      </c>
      <c r="F501" s="11">
        <v>0</v>
      </c>
      <c r="G501" s="11">
        <v>3744.16</v>
      </c>
      <c r="H501" s="11">
        <f>((H500 + F501) - G501)</f>
        <v>121020.16999999997</v>
      </c>
      <c r="I501" s="11">
        <v>0</v>
      </c>
      <c r="J501" s="10">
        <v>0</v>
      </c>
      <c r="K501" s="9" t="s">
        <v>4</v>
      </c>
    </row>
    <row r="502" spans="1:13" ht="10.95" customHeight="1" x14ac:dyDescent="0.3">
      <c r="A502" s="7" t="s">
        <v>245</v>
      </c>
      <c r="B502" s="7"/>
      <c r="C502" s="7"/>
      <c r="D502" s="7"/>
      <c r="E502" s="7"/>
      <c r="F502" s="8">
        <f>SUM(F445:F501)</f>
        <v>70435.379999999976</v>
      </c>
      <c r="G502" s="8">
        <f>SUM(G445:G501)</f>
        <v>3844.16</v>
      </c>
      <c r="H502" s="8">
        <f>H501</f>
        <v>121020.16999999997</v>
      </c>
      <c r="I502" s="8">
        <f>SUM(I445:I501)</f>
        <v>0</v>
      </c>
      <c r="J502" s="7"/>
      <c r="K502" s="7"/>
    </row>
    <row r="503" spans="1:13" ht="10.95" customHeight="1" x14ac:dyDescent="0.3">
      <c r="A503" s="7" t="s">
        <v>2</v>
      </c>
      <c r="B503" s="7"/>
      <c r="C503" s="7"/>
      <c r="D503" s="7"/>
      <c r="E503" s="7"/>
      <c r="F503" s="8">
        <v>66591.22</v>
      </c>
      <c r="G503" s="8">
        <v>0</v>
      </c>
      <c r="H503" s="8">
        <v>0</v>
      </c>
      <c r="I503" s="8">
        <v>0</v>
      </c>
      <c r="J503" s="7"/>
      <c r="K503" s="7"/>
    </row>
    <row r="504" spans="1:13" ht="10.95" customHeight="1" x14ac:dyDescent="0.3">
      <c r="A504" s="5" t="s">
        <v>1</v>
      </c>
      <c r="B504" s="5"/>
      <c r="C504" s="5"/>
      <c r="D504" s="5"/>
      <c r="E504" s="5"/>
      <c r="F504" s="6">
        <v>121020.17</v>
      </c>
      <c r="G504" s="6">
        <v>0</v>
      </c>
      <c r="H504" s="6">
        <f>H501</f>
        <v>121020.16999999997</v>
      </c>
      <c r="I504" s="6">
        <v>0</v>
      </c>
      <c r="J504" s="5"/>
      <c r="K504" s="5"/>
    </row>
    <row r="505" spans="1:13" ht="13.35" customHeight="1" x14ac:dyDescent="0.3"/>
    <row r="506" spans="1:13" s="16" customFormat="1" ht="12.15" customHeight="1" x14ac:dyDescent="0.25">
      <c r="A506" s="18" t="s">
        <v>244</v>
      </c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7"/>
      <c r="M506" s="1"/>
    </row>
    <row r="507" spans="1:13" ht="10.95" customHeight="1" x14ac:dyDescent="0.3">
      <c r="A507" s="5" t="s">
        <v>12</v>
      </c>
      <c r="B507" s="5"/>
      <c r="C507" s="5"/>
      <c r="D507" s="5"/>
      <c r="E507" s="5"/>
      <c r="F507" s="6">
        <v>0</v>
      </c>
      <c r="G507" s="6">
        <v>69697.62</v>
      </c>
      <c r="H507" s="6">
        <f>(F507 - G507)</f>
        <v>-69697.62</v>
      </c>
      <c r="I507" s="6">
        <v>0</v>
      </c>
      <c r="J507" s="5"/>
      <c r="K507" s="5"/>
    </row>
    <row r="508" spans="1:13" ht="10.95" customHeight="1" x14ac:dyDescent="0.3">
      <c r="A508" s="15">
        <v>45382</v>
      </c>
      <c r="B508" s="2" t="s">
        <v>243</v>
      </c>
      <c r="C508" s="2" t="s">
        <v>7</v>
      </c>
      <c r="D508" s="2" t="s">
        <v>242</v>
      </c>
      <c r="E508" s="2" t="s">
        <v>241</v>
      </c>
      <c r="F508" s="14">
        <v>0</v>
      </c>
      <c r="G508" s="14">
        <v>61565.97</v>
      </c>
      <c r="H508" s="14">
        <f>((H507 + F508) - G508)</f>
        <v>-131263.59</v>
      </c>
      <c r="I508" s="14">
        <v>0</v>
      </c>
      <c r="J508" s="13">
        <v>0</v>
      </c>
      <c r="K508" s="2" t="s">
        <v>4</v>
      </c>
    </row>
    <row r="509" spans="1:13" ht="10.95" customHeight="1" x14ac:dyDescent="0.3">
      <c r="A509" s="7" t="s">
        <v>240</v>
      </c>
      <c r="B509" s="7"/>
      <c r="C509" s="7"/>
      <c r="D509" s="7"/>
      <c r="E509" s="7"/>
      <c r="F509" s="8">
        <f>F508</f>
        <v>0</v>
      </c>
      <c r="G509" s="8">
        <f>G508</f>
        <v>61565.97</v>
      </c>
      <c r="H509" s="8">
        <f>H508</f>
        <v>-131263.59</v>
      </c>
      <c r="I509" s="8">
        <f>I508</f>
        <v>0</v>
      </c>
      <c r="J509" s="7"/>
      <c r="K509" s="7"/>
    </row>
    <row r="510" spans="1:13" ht="10.95" customHeight="1" x14ac:dyDescent="0.3">
      <c r="A510" s="7" t="s">
        <v>2</v>
      </c>
      <c r="B510" s="7"/>
      <c r="C510" s="7"/>
      <c r="D510" s="7"/>
      <c r="E510" s="7"/>
      <c r="F510" s="8">
        <v>0</v>
      </c>
      <c r="G510" s="8">
        <v>61565.97</v>
      </c>
      <c r="H510" s="8">
        <v>0</v>
      </c>
      <c r="I510" s="8">
        <v>0</v>
      </c>
      <c r="J510" s="7"/>
      <c r="K510" s="7"/>
    </row>
    <row r="511" spans="1:13" ht="10.95" customHeight="1" x14ac:dyDescent="0.3">
      <c r="A511" s="5" t="s">
        <v>1</v>
      </c>
      <c r="B511" s="5"/>
      <c r="C511" s="5"/>
      <c r="D511" s="5"/>
      <c r="E511" s="5"/>
      <c r="F511" s="6">
        <v>0</v>
      </c>
      <c r="G511" s="6">
        <v>131263.59</v>
      </c>
      <c r="H511" s="6">
        <f>H508</f>
        <v>-131263.59</v>
      </c>
      <c r="I511" s="6">
        <v>0</v>
      </c>
      <c r="J511" s="5"/>
      <c r="K511" s="5"/>
    </row>
    <row r="512" spans="1:13" ht="13.35" customHeight="1" x14ac:dyDescent="0.3"/>
    <row r="513" spans="1:13" s="16" customFormat="1" ht="12.15" customHeight="1" x14ac:dyDescent="0.25">
      <c r="A513" s="18" t="s">
        <v>239</v>
      </c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7"/>
      <c r="M513" s="1"/>
    </row>
    <row r="514" spans="1:13" ht="10.95" customHeight="1" x14ac:dyDescent="0.3">
      <c r="A514" s="5" t="s">
        <v>12</v>
      </c>
      <c r="B514" s="5"/>
      <c r="C514" s="5"/>
      <c r="D514" s="5"/>
      <c r="E514" s="5"/>
      <c r="F514" s="6">
        <v>0</v>
      </c>
      <c r="G514" s="6">
        <v>1</v>
      </c>
      <c r="H514" s="6">
        <f>(F514 - G514)</f>
        <v>-1</v>
      </c>
      <c r="I514" s="6">
        <v>0</v>
      </c>
      <c r="J514" s="5"/>
      <c r="K514" s="5"/>
    </row>
    <row r="515" spans="1:13" ht="10.95" customHeight="1" x14ac:dyDescent="0.3">
      <c r="A515" s="2"/>
      <c r="B515" s="2" t="s">
        <v>238</v>
      </c>
      <c r="C515" s="2"/>
      <c r="D515" s="2" t="s">
        <v>134</v>
      </c>
      <c r="E515" s="2"/>
      <c r="F515" s="14">
        <v>0</v>
      </c>
      <c r="G515" s="14">
        <v>0</v>
      </c>
      <c r="H515" s="14">
        <f>((H514 + F515) - G515)</f>
        <v>-1</v>
      </c>
      <c r="I515" s="14">
        <v>0</v>
      </c>
      <c r="J515" s="13">
        <v>0</v>
      </c>
      <c r="K515" s="2"/>
    </row>
    <row r="516" spans="1:13" ht="10.95" customHeight="1" x14ac:dyDescent="0.3">
      <c r="A516" s="7" t="s">
        <v>237</v>
      </c>
      <c r="B516" s="7"/>
      <c r="C516" s="7"/>
      <c r="D516" s="7"/>
      <c r="E516" s="7"/>
      <c r="F516" s="8">
        <f>F515</f>
        <v>0</v>
      </c>
      <c r="G516" s="8">
        <f>G515</f>
        <v>0</v>
      </c>
      <c r="H516" s="8">
        <f>H515</f>
        <v>-1</v>
      </c>
      <c r="I516" s="8">
        <f>I515</f>
        <v>0</v>
      </c>
      <c r="J516" s="7"/>
      <c r="K516" s="7"/>
    </row>
    <row r="517" spans="1:13" ht="10.95" customHeight="1" x14ac:dyDescent="0.3">
      <c r="A517" s="7" t="s">
        <v>2</v>
      </c>
      <c r="B517" s="7"/>
      <c r="C517" s="7"/>
      <c r="D517" s="7"/>
      <c r="E517" s="7"/>
      <c r="F517" s="8">
        <v>0</v>
      </c>
      <c r="G517" s="8">
        <v>0</v>
      </c>
      <c r="H517" s="8">
        <v>0</v>
      </c>
      <c r="I517" s="8">
        <v>0</v>
      </c>
      <c r="J517" s="7"/>
      <c r="K517" s="7"/>
    </row>
    <row r="518" spans="1:13" ht="10.95" customHeight="1" x14ac:dyDescent="0.3">
      <c r="A518" s="5" t="s">
        <v>1</v>
      </c>
      <c r="B518" s="5"/>
      <c r="C518" s="5"/>
      <c r="D518" s="5"/>
      <c r="E518" s="5"/>
      <c r="F518" s="6">
        <v>0</v>
      </c>
      <c r="G518" s="6">
        <v>1</v>
      </c>
      <c r="H518" s="6">
        <f>H515</f>
        <v>-1</v>
      </c>
      <c r="I518" s="6">
        <v>0</v>
      </c>
      <c r="J518" s="5"/>
      <c r="K518" s="5"/>
    </row>
    <row r="519" spans="1:13" ht="13.35" customHeight="1" x14ac:dyDescent="0.3"/>
    <row r="520" spans="1:13" s="16" customFormat="1" ht="12.15" customHeight="1" x14ac:dyDescent="0.25">
      <c r="A520" s="18" t="s">
        <v>236</v>
      </c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7"/>
      <c r="M520" s="1"/>
    </row>
    <row r="521" spans="1:13" ht="10.95" customHeight="1" x14ac:dyDescent="0.3">
      <c r="A521" s="5" t="s">
        <v>12</v>
      </c>
      <c r="B521" s="5"/>
      <c r="C521" s="5"/>
      <c r="D521" s="5"/>
      <c r="E521" s="5"/>
      <c r="F521" s="6">
        <v>9950.4</v>
      </c>
      <c r="G521" s="6">
        <v>0</v>
      </c>
      <c r="H521" s="6">
        <f>(F521 - G521)</f>
        <v>9950.4</v>
      </c>
      <c r="I521" s="6">
        <v>0</v>
      </c>
      <c r="J521" s="5"/>
      <c r="K521" s="5"/>
    </row>
    <row r="522" spans="1:13" ht="10.95" customHeight="1" x14ac:dyDescent="0.3">
      <c r="A522" s="15">
        <v>45019</v>
      </c>
      <c r="B522" s="2" t="s">
        <v>219</v>
      </c>
      <c r="C522" s="2" t="s">
        <v>24</v>
      </c>
      <c r="D522" s="2" t="s">
        <v>36</v>
      </c>
      <c r="E522" s="2"/>
      <c r="F522" s="14">
        <v>80</v>
      </c>
      <c r="G522" s="14">
        <v>0</v>
      </c>
      <c r="H522" s="14">
        <f>((H521 + F522) - G522)</f>
        <v>10030.4</v>
      </c>
      <c r="I522" s="14">
        <v>0</v>
      </c>
      <c r="J522" s="13">
        <v>0</v>
      </c>
      <c r="K522" s="2"/>
    </row>
    <row r="523" spans="1:13" ht="10.95" customHeight="1" x14ac:dyDescent="0.3">
      <c r="A523" s="12">
        <v>45020</v>
      </c>
      <c r="B523" s="9" t="s">
        <v>219</v>
      </c>
      <c r="C523" s="9" t="s">
        <v>24</v>
      </c>
      <c r="D523" s="9" t="s">
        <v>222</v>
      </c>
      <c r="E523" s="9"/>
      <c r="F523" s="11">
        <v>4900</v>
      </c>
      <c r="G523" s="11">
        <v>0</v>
      </c>
      <c r="H523" s="11">
        <f>((H522 + F523) - G523)</f>
        <v>14930.4</v>
      </c>
      <c r="I523" s="11">
        <v>0</v>
      </c>
      <c r="J523" s="10">
        <v>0</v>
      </c>
      <c r="K523" s="9"/>
    </row>
    <row r="524" spans="1:13" ht="10.95" customHeight="1" x14ac:dyDescent="0.3">
      <c r="A524" s="12">
        <v>45027</v>
      </c>
      <c r="B524" s="9" t="s">
        <v>219</v>
      </c>
      <c r="C524" s="9" t="s">
        <v>24</v>
      </c>
      <c r="D524" s="9" t="s">
        <v>30</v>
      </c>
      <c r="E524" s="9"/>
      <c r="F524" s="11">
        <v>20</v>
      </c>
      <c r="G524" s="11">
        <v>0</v>
      </c>
      <c r="H524" s="11">
        <f>((H523 + F524) - G524)</f>
        <v>14950.4</v>
      </c>
      <c r="I524" s="11">
        <v>0</v>
      </c>
      <c r="J524" s="10">
        <v>0</v>
      </c>
      <c r="K524" s="9"/>
    </row>
    <row r="525" spans="1:13" ht="10.95" customHeight="1" x14ac:dyDescent="0.3">
      <c r="A525" s="12">
        <v>45027</v>
      </c>
      <c r="B525" s="9" t="s">
        <v>219</v>
      </c>
      <c r="C525" s="9" t="s">
        <v>24</v>
      </c>
      <c r="D525" s="9" t="s">
        <v>69</v>
      </c>
      <c r="E525" s="9"/>
      <c r="F525" s="11">
        <v>40</v>
      </c>
      <c r="G525" s="11">
        <v>0</v>
      </c>
      <c r="H525" s="11">
        <f>((H524 + F525) - G525)</f>
        <v>14990.4</v>
      </c>
      <c r="I525" s="11">
        <v>0</v>
      </c>
      <c r="J525" s="10">
        <v>0</v>
      </c>
      <c r="K525" s="9"/>
    </row>
    <row r="526" spans="1:13" ht="10.95" customHeight="1" x14ac:dyDescent="0.3">
      <c r="A526" s="12">
        <v>45027</v>
      </c>
      <c r="B526" s="9" t="s">
        <v>219</v>
      </c>
      <c r="C526" s="9" t="s">
        <v>24</v>
      </c>
      <c r="D526" s="9" t="s">
        <v>26</v>
      </c>
      <c r="E526" s="9"/>
      <c r="F526" s="11">
        <v>80</v>
      </c>
      <c r="G526" s="11">
        <v>0</v>
      </c>
      <c r="H526" s="11">
        <f>((H525 + F526) - G526)</f>
        <v>15070.4</v>
      </c>
      <c r="I526" s="11">
        <v>0</v>
      </c>
      <c r="J526" s="10">
        <v>0</v>
      </c>
      <c r="K526" s="9"/>
    </row>
    <row r="527" spans="1:13" ht="10.95" customHeight="1" x14ac:dyDescent="0.3">
      <c r="A527" s="12">
        <v>45027</v>
      </c>
      <c r="B527" s="9" t="s">
        <v>219</v>
      </c>
      <c r="C527" s="9" t="s">
        <v>24</v>
      </c>
      <c r="D527" s="9" t="s">
        <v>37</v>
      </c>
      <c r="E527" s="9"/>
      <c r="F527" s="11">
        <v>60</v>
      </c>
      <c r="G527" s="11">
        <v>0</v>
      </c>
      <c r="H527" s="11">
        <f>((H526 + F527) - G527)</f>
        <v>15130.4</v>
      </c>
      <c r="I527" s="11">
        <v>0</v>
      </c>
      <c r="J527" s="10">
        <v>0</v>
      </c>
      <c r="K527" s="9"/>
    </row>
    <row r="528" spans="1:13" ht="10.95" customHeight="1" x14ac:dyDescent="0.3">
      <c r="A528" s="12">
        <v>45027</v>
      </c>
      <c r="B528" s="9" t="s">
        <v>219</v>
      </c>
      <c r="C528" s="9" t="s">
        <v>24</v>
      </c>
      <c r="D528" s="9" t="s">
        <v>50</v>
      </c>
      <c r="E528" s="9"/>
      <c r="F528" s="11">
        <v>80</v>
      </c>
      <c r="G528" s="11">
        <v>0</v>
      </c>
      <c r="H528" s="11">
        <f>((H527 + F528) - G528)</f>
        <v>15210.4</v>
      </c>
      <c r="I528" s="11">
        <v>0</v>
      </c>
      <c r="J528" s="10">
        <v>0</v>
      </c>
      <c r="K528" s="9"/>
    </row>
    <row r="529" spans="1:11" ht="10.95" customHeight="1" x14ac:dyDescent="0.3">
      <c r="A529" s="12">
        <v>45027</v>
      </c>
      <c r="B529" s="9" t="s">
        <v>219</v>
      </c>
      <c r="C529" s="9" t="s">
        <v>24</v>
      </c>
      <c r="D529" s="9" t="s">
        <v>57</v>
      </c>
      <c r="E529" s="9"/>
      <c r="F529" s="11">
        <v>80</v>
      </c>
      <c r="G529" s="11">
        <v>0</v>
      </c>
      <c r="H529" s="11">
        <f>((H528 + F529) - G529)</f>
        <v>15290.4</v>
      </c>
      <c r="I529" s="11">
        <v>0</v>
      </c>
      <c r="J529" s="10">
        <v>0</v>
      </c>
      <c r="K529" s="9"/>
    </row>
    <row r="530" spans="1:11" ht="10.95" customHeight="1" x14ac:dyDescent="0.3">
      <c r="A530" s="12">
        <v>45027</v>
      </c>
      <c r="B530" s="9" t="s">
        <v>219</v>
      </c>
      <c r="C530" s="9" t="s">
        <v>24</v>
      </c>
      <c r="D530" s="9" t="s">
        <v>26</v>
      </c>
      <c r="E530" s="9"/>
      <c r="F530" s="11">
        <v>160</v>
      </c>
      <c r="G530" s="11">
        <v>0</v>
      </c>
      <c r="H530" s="11">
        <f>((H529 + F530) - G530)</f>
        <v>15450.4</v>
      </c>
      <c r="I530" s="11">
        <v>0</v>
      </c>
      <c r="J530" s="10">
        <v>0</v>
      </c>
      <c r="K530" s="9"/>
    </row>
    <row r="531" spans="1:11" ht="10.95" customHeight="1" x14ac:dyDescent="0.3">
      <c r="A531" s="12">
        <v>45027</v>
      </c>
      <c r="B531" s="9" t="s">
        <v>219</v>
      </c>
      <c r="C531" s="9" t="s">
        <v>24</v>
      </c>
      <c r="D531" s="9" t="s">
        <v>26</v>
      </c>
      <c r="E531" s="9"/>
      <c r="F531" s="11">
        <v>320</v>
      </c>
      <c r="G531" s="11">
        <v>0</v>
      </c>
      <c r="H531" s="11">
        <f>((H530 + F531) - G531)</f>
        <v>15770.4</v>
      </c>
      <c r="I531" s="11">
        <v>0</v>
      </c>
      <c r="J531" s="10">
        <v>0</v>
      </c>
      <c r="K531" s="9"/>
    </row>
    <row r="532" spans="1:11" ht="10.95" customHeight="1" x14ac:dyDescent="0.3">
      <c r="A532" s="12">
        <v>45027</v>
      </c>
      <c r="B532" s="9" t="s">
        <v>219</v>
      </c>
      <c r="C532" s="9" t="s">
        <v>24</v>
      </c>
      <c r="D532" s="9" t="s">
        <v>26</v>
      </c>
      <c r="E532" s="9"/>
      <c r="F532" s="11">
        <v>520</v>
      </c>
      <c r="G532" s="11">
        <v>0</v>
      </c>
      <c r="H532" s="11">
        <f>((H531 + F532) - G532)</f>
        <v>16290.4</v>
      </c>
      <c r="I532" s="11">
        <v>0</v>
      </c>
      <c r="J532" s="10">
        <v>0</v>
      </c>
      <c r="K532" s="9"/>
    </row>
    <row r="533" spans="1:11" ht="10.95" customHeight="1" x14ac:dyDescent="0.3">
      <c r="A533" s="12">
        <v>45027</v>
      </c>
      <c r="B533" s="9" t="s">
        <v>219</v>
      </c>
      <c r="C533" s="9" t="s">
        <v>28</v>
      </c>
      <c r="D533" s="9" t="s">
        <v>50</v>
      </c>
      <c r="E533" s="9"/>
      <c r="F533" s="11">
        <v>0</v>
      </c>
      <c r="G533" s="11">
        <v>20</v>
      </c>
      <c r="H533" s="11">
        <f>((H532 + F533) - G533)</f>
        <v>16270.4</v>
      </c>
      <c r="I533" s="11">
        <v>0</v>
      </c>
      <c r="J533" s="10">
        <v>0</v>
      </c>
      <c r="K533" s="9"/>
    </row>
    <row r="534" spans="1:11" ht="10.95" customHeight="1" x14ac:dyDescent="0.3">
      <c r="A534" s="12">
        <v>45027</v>
      </c>
      <c r="B534" s="9" t="s">
        <v>219</v>
      </c>
      <c r="C534" s="9" t="s">
        <v>28</v>
      </c>
      <c r="D534" s="9" t="s">
        <v>46</v>
      </c>
      <c r="E534" s="9"/>
      <c r="F534" s="11">
        <v>0</v>
      </c>
      <c r="G534" s="11">
        <v>20</v>
      </c>
      <c r="H534" s="11">
        <f>((H533 + F534) - G534)</f>
        <v>16250.4</v>
      </c>
      <c r="I534" s="11">
        <v>0</v>
      </c>
      <c r="J534" s="10">
        <v>0</v>
      </c>
      <c r="K534" s="9"/>
    </row>
    <row r="535" spans="1:11" ht="10.95" customHeight="1" x14ac:dyDescent="0.3">
      <c r="A535" s="12">
        <v>45027</v>
      </c>
      <c r="B535" s="9" t="s">
        <v>219</v>
      </c>
      <c r="C535" s="9" t="s">
        <v>28</v>
      </c>
      <c r="D535" s="9" t="s">
        <v>25</v>
      </c>
      <c r="E535" s="9"/>
      <c r="F535" s="11">
        <v>0</v>
      </c>
      <c r="G535" s="11">
        <v>20</v>
      </c>
      <c r="H535" s="11">
        <f>((H534 + F535) - G535)</f>
        <v>16230.4</v>
      </c>
      <c r="I535" s="11">
        <v>0</v>
      </c>
      <c r="J535" s="10">
        <v>0</v>
      </c>
      <c r="K535" s="9"/>
    </row>
    <row r="536" spans="1:11" ht="10.95" customHeight="1" x14ac:dyDescent="0.3">
      <c r="A536" s="12">
        <v>45027</v>
      </c>
      <c r="B536" s="9" t="s">
        <v>219</v>
      </c>
      <c r="C536" s="9" t="s">
        <v>28</v>
      </c>
      <c r="D536" s="9" t="s">
        <v>30</v>
      </c>
      <c r="E536" s="9"/>
      <c r="F536" s="11">
        <v>0</v>
      </c>
      <c r="G536" s="11">
        <v>60</v>
      </c>
      <c r="H536" s="11">
        <f>((H535 + F536) - G536)</f>
        <v>16170.4</v>
      </c>
      <c r="I536" s="11">
        <v>0</v>
      </c>
      <c r="J536" s="10">
        <v>0</v>
      </c>
      <c r="K536" s="9"/>
    </row>
    <row r="537" spans="1:11" ht="10.95" customHeight="1" x14ac:dyDescent="0.3">
      <c r="A537" s="12">
        <v>45027</v>
      </c>
      <c r="B537" s="9" t="s">
        <v>219</v>
      </c>
      <c r="C537" s="9" t="s">
        <v>28</v>
      </c>
      <c r="D537" s="9" t="s">
        <v>37</v>
      </c>
      <c r="E537" s="9"/>
      <c r="F537" s="11">
        <v>0</v>
      </c>
      <c r="G537" s="11">
        <v>60</v>
      </c>
      <c r="H537" s="11">
        <f>((H536 + F537) - G537)</f>
        <v>16110.4</v>
      </c>
      <c r="I537" s="11">
        <v>0</v>
      </c>
      <c r="J537" s="10">
        <v>0</v>
      </c>
      <c r="K537" s="9"/>
    </row>
    <row r="538" spans="1:11" ht="10.95" customHeight="1" x14ac:dyDescent="0.3">
      <c r="A538" s="12">
        <v>45027</v>
      </c>
      <c r="B538" s="9" t="s">
        <v>219</v>
      </c>
      <c r="C538" s="9" t="s">
        <v>28</v>
      </c>
      <c r="D538" s="9" t="s">
        <v>57</v>
      </c>
      <c r="E538" s="9"/>
      <c r="F538" s="11">
        <v>0</v>
      </c>
      <c r="G538" s="11">
        <v>80</v>
      </c>
      <c r="H538" s="11">
        <f>((H537 + F538) - G538)</f>
        <v>16030.4</v>
      </c>
      <c r="I538" s="11">
        <v>0</v>
      </c>
      <c r="J538" s="10">
        <v>0</v>
      </c>
      <c r="K538" s="9"/>
    </row>
    <row r="539" spans="1:11" ht="10.95" customHeight="1" x14ac:dyDescent="0.3">
      <c r="A539" s="12">
        <v>45027</v>
      </c>
      <c r="B539" s="9" t="s">
        <v>219</v>
      </c>
      <c r="C539" s="9" t="s">
        <v>28</v>
      </c>
      <c r="D539" s="9" t="s">
        <v>235</v>
      </c>
      <c r="E539" s="9"/>
      <c r="F539" s="11">
        <v>0</v>
      </c>
      <c r="G539" s="11">
        <v>8.3000000000000007</v>
      </c>
      <c r="H539" s="11">
        <f>((H538 + F539) - G539)</f>
        <v>16022.1</v>
      </c>
      <c r="I539" s="11">
        <v>0</v>
      </c>
      <c r="J539" s="10">
        <v>0</v>
      </c>
      <c r="K539" s="9"/>
    </row>
    <row r="540" spans="1:11" ht="10.95" customHeight="1" x14ac:dyDescent="0.3">
      <c r="A540" s="12">
        <v>45028</v>
      </c>
      <c r="B540" s="9" t="s">
        <v>219</v>
      </c>
      <c r="C540" s="9" t="s">
        <v>28</v>
      </c>
      <c r="D540" s="9" t="s">
        <v>218</v>
      </c>
      <c r="E540" s="9"/>
      <c r="F540" s="11">
        <v>0</v>
      </c>
      <c r="G540" s="11">
        <v>33.35</v>
      </c>
      <c r="H540" s="11">
        <f>((H539 + F540) - G540)</f>
        <v>15988.75</v>
      </c>
      <c r="I540" s="11">
        <v>0</v>
      </c>
      <c r="J540" s="10">
        <v>0</v>
      </c>
      <c r="K540" s="9"/>
    </row>
    <row r="541" spans="1:11" ht="10.95" customHeight="1" x14ac:dyDescent="0.3">
      <c r="A541" s="12">
        <v>45028</v>
      </c>
      <c r="B541" s="9" t="s">
        <v>219</v>
      </c>
      <c r="C541" s="9" t="s">
        <v>28</v>
      </c>
      <c r="D541" s="9" t="s">
        <v>218</v>
      </c>
      <c r="E541" s="9"/>
      <c r="F541" s="11">
        <v>0</v>
      </c>
      <c r="G541" s="11">
        <v>65.84</v>
      </c>
      <c r="H541" s="11">
        <f>((H540 + F541) - G541)</f>
        <v>15922.91</v>
      </c>
      <c r="I541" s="11">
        <v>0</v>
      </c>
      <c r="J541" s="10">
        <v>0</v>
      </c>
      <c r="K541" s="9"/>
    </row>
    <row r="542" spans="1:11" ht="10.95" customHeight="1" x14ac:dyDescent="0.3">
      <c r="A542" s="12">
        <v>45028</v>
      </c>
      <c r="B542" s="9" t="s">
        <v>219</v>
      </c>
      <c r="C542" s="9" t="s">
        <v>28</v>
      </c>
      <c r="D542" s="9" t="s">
        <v>115</v>
      </c>
      <c r="E542" s="9"/>
      <c r="F542" s="11">
        <v>0</v>
      </c>
      <c r="G542" s="11">
        <v>100</v>
      </c>
      <c r="H542" s="11">
        <f>((H541 + F542) - G542)</f>
        <v>15822.91</v>
      </c>
      <c r="I542" s="11">
        <v>0</v>
      </c>
      <c r="J542" s="10">
        <v>0</v>
      </c>
      <c r="K542" s="9"/>
    </row>
    <row r="543" spans="1:11" ht="10.95" customHeight="1" x14ac:dyDescent="0.3">
      <c r="A543" s="12">
        <v>45033</v>
      </c>
      <c r="B543" s="9" t="s">
        <v>219</v>
      </c>
      <c r="C543" s="9" t="s">
        <v>24</v>
      </c>
      <c r="D543" s="9" t="s">
        <v>57</v>
      </c>
      <c r="E543" s="9"/>
      <c r="F543" s="11">
        <v>20</v>
      </c>
      <c r="G543" s="11">
        <v>0</v>
      </c>
      <c r="H543" s="11">
        <f>((H542 + F543) - G543)</f>
        <v>15842.91</v>
      </c>
      <c r="I543" s="11">
        <v>0</v>
      </c>
      <c r="J543" s="10">
        <v>0</v>
      </c>
      <c r="K543" s="9"/>
    </row>
    <row r="544" spans="1:11" ht="10.95" customHeight="1" x14ac:dyDescent="0.3">
      <c r="A544" s="12">
        <v>45033</v>
      </c>
      <c r="B544" s="9" t="s">
        <v>219</v>
      </c>
      <c r="C544" s="9" t="s">
        <v>24</v>
      </c>
      <c r="D544" s="9" t="s">
        <v>69</v>
      </c>
      <c r="E544" s="9"/>
      <c r="F544" s="11">
        <v>40</v>
      </c>
      <c r="G544" s="11">
        <v>0</v>
      </c>
      <c r="H544" s="11">
        <f>((H543 + F544) - G544)</f>
        <v>15882.91</v>
      </c>
      <c r="I544" s="11">
        <v>0</v>
      </c>
      <c r="J544" s="10">
        <v>0</v>
      </c>
      <c r="K544" s="9"/>
    </row>
    <row r="545" spans="1:11" ht="10.95" customHeight="1" x14ac:dyDescent="0.3">
      <c r="A545" s="12">
        <v>45033</v>
      </c>
      <c r="B545" s="9" t="s">
        <v>219</v>
      </c>
      <c r="C545" s="9" t="s">
        <v>24</v>
      </c>
      <c r="D545" s="9" t="s">
        <v>57</v>
      </c>
      <c r="E545" s="9"/>
      <c r="F545" s="11">
        <v>60</v>
      </c>
      <c r="G545" s="11">
        <v>0</v>
      </c>
      <c r="H545" s="11">
        <f>((H544 + F545) - G545)</f>
        <v>15942.91</v>
      </c>
      <c r="I545" s="11">
        <v>0</v>
      </c>
      <c r="J545" s="10">
        <v>0</v>
      </c>
      <c r="K545" s="9"/>
    </row>
    <row r="546" spans="1:11" ht="10.95" customHeight="1" x14ac:dyDescent="0.3">
      <c r="A546" s="12">
        <v>45033</v>
      </c>
      <c r="B546" s="9" t="s">
        <v>219</v>
      </c>
      <c r="C546" s="9" t="s">
        <v>24</v>
      </c>
      <c r="D546" s="9" t="s">
        <v>66</v>
      </c>
      <c r="E546" s="9"/>
      <c r="F546" s="11">
        <v>80</v>
      </c>
      <c r="G546" s="11">
        <v>0</v>
      </c>
      <c r="H546" s="11">
        <f>((H545 + F546) - G546)</f>
        <v>16022.91</v>
      </c>
      <c r="I546" s="11">
        <v>0</v>
      </c>
      <c r="J546" s="10">
        <v>0</v>
      </c>
      <c r="K546" s="9"/>
    </row>
    <row r="547" spans="1:11" ht="10.95" customHeight="1" x14ac:dyDescent="0.3">
      <c r="A547" s="12">
        <v>45033</v>
      </c>
      <c r="B547" s="9" t="s">
        <v>219</v>
      </c>
      <c r="C547" s="9" t="s">
        <v>24</v>
      </c>
      <c r="D547" s="9" t="s">
        <v>50</v>
      </c>
      <c r="E547" s="9"/>
      <c r="F547" s="11">
        <v>80</v>
      </c>
      <c r="G547" s="11">
        <v>0</v>
      </c>
      <c r="H547" s="11">
        <f>((H546 + F547) - G547)</f>
        <v>16102.91</v>
      </c>
      <c r="I547" s="11">
        <v>0</v>
      </c>
      <c r="J547" s="10">
        <v>0</v>
      </c>
      <c r="K547" s="9"/>
    </row>
    <row r="548" spans="1:11" ht="10.95" customHeight="1" x14ac:dyDescent="0.3">
      <c r="A548" s="12">
        <v>45033</v>
      </c>
      <c r="B548" s="9" t="s">
        <v>219</v>
      </c>
      <c r="C548" s="9" t="s">
        <v>24</v>
      </c>
      <c r="D548" s="9" t="s">
        <v>26</v>
      </c>
      <c r="E548" s="9"/>
      <c r="F548" s="11">
        <v>400</v>
      </c>
      <c r="G548" s="11">
        <v>0</v>
      </c>
      <c r="H548" s="11">
        <f>((H547 + F548) - G548)</f>
        <v>16502.91</v>
      </c>
      <c r="I548" s="11">
        <v>0</v>
      </c>
      <c r="J548" s="10">
        <v>0</v>
      </c>
      <c r="K548" s="9"/>
    </row>
    <row r="549" spans="1:11" ht="10.95" customHeight="1" x14ac:dyDescent="0.3">
      <c r="A549" s="12">
        <v>45033</v>
      </c>
      <c r="B549" s="9" t="s">
        <v>219</v>
      </c>
      <c r="C549" s="9" t="s">
        <v>24</v>
      </c>
      <c r="D549" s="9" t="s">
        <v>26</v>
      </c>
      <c r="E549" s="9"/>
      <c r="F549" s="11">
        <v>480</v>
      </c>
      <c r="G549" s="11">
        <v>0</v>
      </c>
      <c r="H549" s="11">
        <f>((H548 + F549) - G549)</f>
        <v>16982.91</v>
      </c>
      <c r="I549" s="11">
        <v>0</v>
      </c>
      <c r="J549" s="10">
        <v>0</v>
      </c>
      <c r="K549" s="9"/>
    </row>
    <row r="550" spans="1:11" ht="10.95" customHeight="1" x14ac:dyDescent="0.3">
      <c r="A550" s="12">
        <v>45033</v>
      </c>
      <c r="B550" s="9" t="s">
        <v>219</v>
      </c>
      <c r="C550" s="9" t="s">
        <v>28</v>
      </c>
      <c r="D550" s="9" t="s">
        <v>32</v>
      </c>
      <c r="E550" s="9"/>
      <c r="F550" s="11">
        <v>0</v>
      </c>
      <c r="G550" s="11">
        <v>80</v>
      </c>
      <c r="H550" s="11">
        <f>((H549 + F550) - G550)</f>
        <v>16902.91</v>
      </c>
      <c r="I550" s="11">
        <v>0</v>
      </c>
      <c r="J550" s="10">
        <v>0</v>
      </c>
      <c r="K550" s="9"/>
    </row>
    <row r="551" spans="1:11" ht="10.95" customHeight="1" x14ac:dyDescent="0.3">
      <c r="A551" s="12">
        <v>45033</v>
      </c>
      <c r="B551" s="9" t="s">
        <v>219</v>
      </c>
      <c r="C551" s="9" t="s">
        <v>28</v>
      </c>
      <c r="D551" s="9" t="s">
        <v>32</v>
      </c>
      <c r="E551" s="9"/>
      <c r="F551" s="11">
        <v>0</v>
      </c>
      <c r="G551" s="11">
        <v>80</v>
      </c>
      <c r="H551" s="11">
        <f>((H550 + F551) - G551)</f>
        <v>16822.91</v>
      </c>
      <c r="I551" s="11">
        <v>0</v>
      </c>
      <c r="J551" s="10">
        <v>0</v>
      </c>
      <c r="K551" s="9"/>
    </row>
    <row r="552" spans="1:11" ht="10.95" customHeight="1" x14ac:dyDescent="0.3">
      <c r="A552" s="12">
        <v>45033</v>
      </c>
      <c r="B552" s="9" t="s">
        <v>219</v>
      </c>
      <c r="C552" s="9" t="s">
        <v>28</v>
      </c>
      <c r="D552" s="9" t="s">
        <v>29</v>
      </c>
      <c r="E552" s="9"/>
      <c r="F552" s="11">
        <v>0</v>
      </c>
      <c r="G552" s="11">
        <v>80</v>
      </c>
      <c r="H552" s="11">
        <f>((H551 + F552) - G552)</f>
        <v>16742.91</v>
      </c>
      <c r="I552" s="11">
        <v>0</v>
      </c>
      <c r="J552" s="10">
        <v>0</v>
      </c>
      <c r="K552" s="9"/>
    </row>
    <row r="553" spans="1:11" ht="10.95" customHeight="1" x14ac:dyDescent="0.3">
      <c r="A553" s="12">
        <v>45036</v>
      </c>
      <c r="B553" s="9" t="s">
        <v>219</v>
      </c>
      <c r="C553" s="9" t="s">
        <v>24</v>
      </c>
      <c r="D553" s="9" t="s">
        <v>69</v>
      </c>
      <c r="E553" s="9"/>
      <c r="F553" s="11">
        <v>60</v>
      </c>
      <c r="G553" s="11">
        <v>0</v>
      </c>
      <c r="H553" s="11">
        <f>((H552 + F553) - G553)</f>
        <v>16802.91</v>
      </c>
      <c r="I553" s="11">
        <v>0</v>
      </c>
      <c r="J553" s="10">
        <v>0</v>
      </c>
      <c r="K553" s="9"/>
    </row>
    <row r="554" spans="1:11" ht="10.95" customHeight="1" x14ac:dyDescent="0.3">
      <c r="A554" s="12">
        <v>45036</v>
      </c>
      <c r="B554" s="9" t="s">
        <v>219</v>
      </c>
      <c r="C554" s="9" t="s">
        <v>24</v>
      </c>
      <c r="D554" s="9" t="s">
        <v>74</v>
      </c>
      <c r="E554" s="9"/>
      <c r="F554" s="11">
        <v>80</v>
      </c>
      <c r="G554" s="11">
        <v>0</v>
      </c>
      <c r="H554" s="11">
        <f>((H553 + F554) - G554)</f>
        <v>16882.91</v>
      </c>
      <c r="I554" s="11">
        <v>0</v>
      </c>
      <c r="J554" s="10">
        <v>0</v>
      </c>
      <c r="K554" s="9"/>
    </row>
    <row r="555" spans="1:11" ht="10.95" customHeight="1" x14ac:dyDescent="0.3">
      <c r="A555" s="12">
        <v>45036</v>
      </c>
      <c r="B555" s="9" t="s">
        <v>219</v>
      </c>
      <c r="C555" s="9" t="s">
        <v>24</v>
      </c>
      <c r="D555" s="9" t="s">
        <v>26</v>
      </c>
      <c r="E555" s="9"/>
      <c r="F555" s="11">
        <v>400</v>
      </c>
      <c r="G555" s="11">
        <v>0</v>
      </c>
      <c r="H555" s="11">
        <f>((H554 + F555) - G555)</f>
        <v>17282.91</v>
      </c>
      <c r="I555" s="11">
        <v>0</v>
      </c>
      <c r="J555" s="10">
        <v>0</v>
      </c>
      <c r="K555" s="9"/>
    </row>
    <row r="556" spans="1:11" ht="10.95" customHeight="1" x14ac:dyDescent="0.3">
      <c r="A556" s="12">
        <v>45036</v>
      </c>
      <c r="B556" s="9" t="s">
        <v>219</v>
      </c>
      <c r="C556" s="9" t="s">
        <v>28</v>
      </c>
      <c r="D556" s="9" t="s">
        <v>59</v>
      </c>
      <c r="E556" s="9"/>
      <c r="F556" s="11">
        <v>0</v>
      </c>
      <c r="G556" s="11">
        <v>80</v>
      </c>
      <c r="H556" s="11">
        <f>((H555 + F556) - G556)</f>
        <v>17202.91</v>
      </c>
      <c r="I556" s="11">
        <v>0</v>
      </c>
      <c r="J556" s="10">
        <v>0</v>
      </c>
      <c r="K556" s="9"/>
    </row>
    <row r="557" spans="1:11" ht="10.95" customHeight="1" x14ac:dyDescent="0.3">
      <c r="A557" s="12">
        <v>45036</v>
      </c>
      <c r="B557" s="9" t="s">
        <v>219</v>
      </c>
      <c r="C557" s="9" t="s">
        <v>28</v>
      </c>
      <c r="D557" s="9" t="s">
        <v>39</v>
      </c>
      <c r="E557" s="9"/>
      <c r="F557" s="11">
        <v>0</v>
      </c>
      <c r="G557" s="11">
        <v>80</v>
      </c>
      <c r="H557" s="11">
        <f>((H556 + F557) - G557)</f>
        <v>17122.91</v>
      </c>
      <c r="I557" s="11">
        <v>0</v>
      </c>
      <c r="J557" s="10">
        <v>0</v>
      </c>
      <c r="K557" s="9"/>
    </row>
    <row r="558" spans="1:11" ht="10.95" customHeight="1" x14ac:dyDescent="0.3">
      <c r="A558" s="12">
        <v>45036</v>
      </c>
      <c r="B558" s="9" t="s">
        <v>219</v>
      </c>
      <c r="C558" s="9" t="s">
        <v>28</v>
      </c>
      <c r="D558" s="9" t="s">
        <v>34</v>
      </c>
      <c r="E558" s="9"/>
      <c r="F558" s="11">
        <v>0</v>
      </c>
      <c r="G558" s="11">
        <v>26.45</v>
      </c>
      <c r="H558" s="11">
        <f>((H557 + F558) - G558)</f>
        <v>17096.46</v>
      </c>
      <c r="I558" s="11">
        <v>0</v>
      </c>
      <c r="J558" s="10">
        <v>0</v>
      </c>
      <c r="K558" s="9"/>
    </row>
    <row r="559" spans="1:11" ht="10.95" customHeight="1" x14ac:dyDescent="0.3">
      <c r="A559" s="12">
        <v>45037</v>
      </c>
      <c r="B559" s="9" t="s">
        <v>219</v>
      </c>
      <c r="C559" s="9" t="s">
        <v>24</v>
      </c>
      <c r="D559" s="9" t="s">
        <v>50</v>
      </c>
      <c r="E559" s="9"/>
      <c r="F559" s="11">
        <v>60</v>
      </c>
      <c r="G559" s="11">
        <v>0</v>
      </c>
      <c r="H559" s="11">
        <f>((H558 + F559) - G559)</f>
        <v>17156.46</v>
      </c>
      <c r="I559" s="11">
        <v>0</v>
      </c>
      <c r="J559" s="10">
        <v>0</v>
      </c>
      <c r="K559" s="9"/>
    </row>
    <row r="560" spans="1:11" ht="10.95" customHeight="1" x14ac:dyDescent="0.3">
      <c r="A560" s="12">
        <v>45037</v>
      </c>
      <c r="B560" s="9" t="s">
        <v>219</v>
      </c>
      <c r="C560" s="9" t="s">
        <v>24</v>
      </c>
      <c r="D560" s="9" t="s">
        <v>36</v>
      </c>
      <c r="E560" s="9"/>
      <c r="F560" s="11">
        <v>160</v>
      </c>
      <c r="G560" s="11">
        <v>0</v>
      </c>
      <c r="H560" s="11">
        <f>((H559 + F560) - G560)</f>
        <v>17316.46</v>
      </c>
      <c r="I560" s="11">
        <v>0</v>
      </c>
      <c r="J560" s="10">
        <v>0</v>
      </c>
      <c r="K560" s="9"/>
    </row>
    <row r="561" spans="1:11" ht="10.95" customHeight="1" x14ac:dyDescent="0.3">
      <c r="A561" s="12">
        <v>45037</v>
      </c>
      <c r="B561" s="9" t="s">
        <v>219</v>
      </c>
      <c r="C561" s="9" t="s">
        <v>28</v>
      </c>
      <c r="D561" s="9" t="s">
        <v>33</v>
      </c>
      <c r="E561" s="9"/>
      <c r="F561" s="11">
        <v>0</v>
      </c>
      <c r="G561" s="11">
        <v>46.48</v>
      </c>
      <c r="H561" s="11">
        <f>((H560 + F561) - G561)</f>
        <v>17269.98</v>
      </c>
      <c r="I561" s="11">
        <v>0</v>
      </c>
      <c r="J561" s="10">
        <v>0</v>
      </c>
      <c r="K561" s="9"/>
    </row>
    <row r="562" spans="1:11" ht="10.95" customHeight="1" x14ac:dyDescent="0.3">
      <c r="A562" s="12">
        <v>45040</v>
      </c>
      <c r="B562" s="9" t="s">
        <v>219</v>
      </c>
      <c r="C562" s="9" t="s">
        <v>24</v>
      </c>
      <c r="D562" s="9" t="s">
        <v>26</v>
      </c>
      <c r="E562" s="9"/>
      <c r="F562" s="11">
        <v>510</v>
      </c>
      <c r="G562" s="11">
        <v>0</v>
      </c>
      <c r="H562" s="11">
        <f>((H561 + F562) - G562)</f>
        <v>17779.98</v>
      </c>
      <c r="I562" s="11">
        <v>0</v>
      </c>
      <c r="J562" s="10">
        <v>0</v>
      </c>
      <c r="K562" s="9"/>
    </row>
    <row r="563" spans="1:11" ht="10.95" customHeight="1" x14ac:dyDescent="0.3">
      <c r="A563" s="12">
        <v>45040</v>
      </c>
      <c r="B563" s="9" t="s">
        <v>219</v>
      </c>
      <c r="C563" s="9" t="s">
        <v>28</v>
      </c>
      <c r="D563" s="9" t="s">
        <v>29</v>
      </c>
      <c r="E563" s="9"/>
      <c r="F563" s="11">
        <v>0</v>
      </c>
      <c r="G563" s="11">
        <v>60</v>
      </c>
      <c r="H563" s="11">
        <f>((H562 + F563) - G563)</f>
        <v>17719.98</v>
      </c>
      <c r="I563" s="11">
        <v>0</v>
      </c>
      <c r="J563" s="10">
        <v>0</v>
      </c>
      <c r="K563" s="9"/>
    </row>
    <row r="564" spans="1:11" ht="10.95" customHeight="1" x14ac:dyDescent="0.3">
      <c r="A564" s="12">
        <v>45040</v>
      </c>
      <c r="B564" s="9" t="s">
        <v>219</v>
      </c>
      <c r="C564" s="9" t="s">
        <v>28</v>
      </c>
      <c r="D564" s="9" t="s">
        <v>39</v>
      </c>
      <c r="E564" s="9"/>
      <c r="F564" s="11">
        <v>0</v>
      </c>
      <c r="G564" s="11">
        <v>60</v>
      </c>
      <c r="H564" s="11">
        <f>((H563 + F564) - G564)</f>
        <v>17659.98</v>
      </c>
      <c r="I564" s="11">
        <v>0</v>
      </c>
      <c r="J564" s="10">
        <v>0</v>
      </c>
      <c r="K564" s="9"/>
    </row>
    <row r="565" spans="1:11" ht="10.95" customHeight="1" x14ac:dyDescent="0.3">
      <c r="A565" s="12">
        <v>45040</v>
      </c>
      <c r="B565" s="9" t="s">
        <v>219</v>
      </c>
      <c r="C565" s="9" t="s">
        <v>28</v>
      </c>
      <c r="D565" s="9" t="s">
        <v>32</v>
      </c>
      <c r="E565" s="9"/>
      <c r="F565" s="11">
        <v>0</v>
      </c>
      <c r="G565" s="11">
        <v>60</v>
      </c>
      <c r="H565" s="11">
        <f>((H564 + F565) - G565)</f>
        <v>17599.98</v>
      </c>
      <c r="I565" s="11">
        <v>0</v>
      </c>
      <c r="J565" s="10">
        <v>0</v>
      </c>
      <c r="K565" s="9"/>
    </row>
    <row r="566" spans="1:11" ht="10.95" customHeight="1" x14ac:dyDescent="0.3">
      <c r="A566" s="12">
        <v>45040</v>
      </c>
      <c r="B566" s="9" t="s">
        <v>219</v>
      </c>
      <c r="C566" s="9" t="s">
        <v>28</v>
      </c>
      <c r="D566" s="9" t="s">
        <v>30</v>
      </c>
      <c r="E566" s="9"/>
      <c r="F566" s="11">
        <v>0</v>
      </c>
      <c r="G566" s="11">
        <v>60</v>
      </c>
      <c r="H566" s="11">
        <f>((H565 + F566) - G566)</f>
        <v>17539.98</v>
      </c>
      <c r="I566" s="11">
        <v>0</v>
      </c>
      <c r="J566" s="10">
        <v>0</v>
      </c>
      <c r="K566" s="9"/>
    </row>
    <row r="567" spans="1:11" ht="10.95" customHeight="1" x14ac:dyDescent="0.3">
      <c r="A567" s="12">
        <v>45040</v>
      </c>
      <c r="B567" s="9" t="s">
        <v>219</v>
      </c>
      <c r="C567" s="9" t="s">
        <v>24</v>
      </c>
      <c r="D567" s="9" t="s">
        <v>57</v>
      </c>
      <c r="E567" s="9"/>
      <c r="F567" s="11">
        <v>80</v>
      </c>
      <c r="G567" s="11">
        <v>0</v>
      </c>
      <c r="H567" s="11">
        <f>((H566 + F567) - G567)</f>
        <v>17619.98</v>
      </c>
      <c r="I567" s="11">
        <v>0</v>
      </c>
      <c r="J567" s="10">
        <v>0</v>
      </c>
      <c r="K567" s="9"/>
    </row>
    <row r="568" spans="1:11" ht="10.95" customHeight="1" x14ac:dyDescent="0.3">
      <c r="A568" s="12">
        <v>45044</v>
      </c>
      <c r="B568" s="9" t="s">
        <v>219</v>
      </c>
      <c r="C568" s="9" t="s">
        <v>28</v>
      </c>
      <c r="D568" s="9" t="s">
        <v>220</v>
      </c>
      <c r="E568" s="9"/>
      <c r="F568" s="11">
        <v>0</v>
      </c>
      <c r="G568" s="11">
        <v>5000</v>
      </c>
      <c r="H568" s="11">
        <f>((H567 + F568) - G568)</f>
        <v>12619.98</v>
      </c>
      <c r="I568" s="11">
        <v>0</v>
      </c>
      <c r="J568" s="10">
        <v>0</v>
      </c>
      <c r="K568" s="9"/>
    </row>
    <row r="569" spans="1:11" ht="10.95" customHeight="1" x14ac:dyDescent="0.3">
      <c r="A569" s="12">
        <v>45044</v>
      </c>
      <c r="B569" s="9" t="s">
        <v>219</v>
      </c>
      <c r="C569" s="9" t="s">
        <v>28</v>
      </c>
      <c r="D569" s="9" t="s">
        <v>218</v>
      </c>
      <c r="E569" s="9"/>
      <c r="F569" s="11">
        <v>0</v>
      </c>
      <c r="G569" s="11">
        <v>8.5</v>
      </c>
      <c r="H569" s="11">
        <f>((H568 + F569) - G569)</f>
        <v>12611.48</v>
      </c>
      <c r="I569" s="11">
        <v>0</v>
      </c>
      <c r="J569" s="10">
        <v>0</v>
      </c>
      <c r="K569" s="9"/>
    </row>
    <row r="570" spans="1:11" ht="10.95" customHeight="1" x14ac:dyDescent="0.3">
      <c r="A570" s="12">
        <v>45047</v>
      </c>
      <c r="B570" s="9" t="s">
        <v>219</v>
      </c>
      <c r="C570" s="9" t="s">
        <v>24</v>
      </c>
      <c r="D570" s="9" t="s">
        <v>222</v>
      </c>
      <c r="E570" s="9"/>
      <c r="F570" s="11">
        <v>6280</v>
      </c>
      <c r="G570" s="11">
        <v>0</v>
      </c>
      <c r="H570" s="11">
        <f>((H569 + F570) - G570)</f>
        <v>18891.48</v>
      </c>
      <c r="I570" s="11">
        <v>0</v>
      </c>
      <c r="J570" s="10">
        <v>0</v>
      </c>
      <c r="K570" s="9"/>
    </row>
    <row r="571" spans="1:11" ht="10.95" customHeight="1" x14ac:dyDescent="0.3">
      <c r="A571" s="12">
        <v>45055</v>
      </c>
      <c r="B571" s="9" t="s">
        <v>219</v>
      </c>
      <c r="C571" s="9" t="s">
        <v>28</v>
      </c>
      <c r="D571" s="9" t="s">
        <v>223</v>
      </c>
      <c r="E571" s="9"/>
      <c r="F571" s="11">
        <v>0</v>
      </c>
      <c r="G571" s="11">
        <v>6760.31</v>
      </c>
      <c r="H571" s="11">
        <f>((H570 + F571) - G571)</f>
        <v>12131.169999999998</v>
      </c>
      <c r="I571" s="11">
        <v>0</v>
      </c>
      <c r="J571" s="10">
        <v>0</v>
      </c>
      <c r="K571" s="9"/>
    </row>
    <row r="572" spans="1:11" ht="10.95" customHeight="1" x14ac:dyDescent="0.3">
      <c r="A572" s="12">
        <v>45058</v>
      </c>
      <c r="B572" s="9" t="s">
        <v>219</v>
      </c>
      <c r="C572" s="9" t="s">
        <v>28</v>
      </c>
      <c r="D572" s="9" t="s">
        <v>218</v>
      </c>
      <c r="E572" s="9"/>
      <c r="F572" s="11">
        <v>0</v>
      </c>
      <c r="G572" s="11">
        <v>33.35</v>
      </c>
      <c r="H572" s="11">
        <f>((H571 + F572) - G572)</f>
        <v>12097.819999999998</v>
      </c>
      <c r="I572" s="11">
        <v>0</v>
      </c>
      <c r="J572" s="10">
        <v>0</v>
      </c>
      <c r="K572" s="9"/>
    </row>
    <row r="573" spans="1:11" ht="10.95" customHeight="1" x14ac:dyDescent="0.3">
      <c r="A573" s="12">
        <v>45058</v>
      </c>
      <c r="B573" s="9" t="s">
        <v>219</v>
      </c>
      <c r="C573" s="9" t="s">
        <v>28</v>
      </c>
      <c r="D573" s="9" t="s">
        <v>218</v>
      </c>
      <c r="E573" s="9"/>
      <c r="F573" s="11">
        <v>0</v>
      </c>
      <c r="G573" s="11">
        <v>63.53</v>
      </c>
      <c r="H573" s="11">
        <f>((H572 + F573) - G573)</f>
        <v>12034.289999999997</v>
      </c>
      <c r="I573" s="11">
        <v>0</v>
      </c>
      <c r="J573" s="10">
        <v>0</v>
      </c>
      <c r="K573" s="9"/>
    </row>
    <row r="574" spans="1:11" ht="10.95" customHeight="1" x14ac:dyDescent="0.3">
      <c r="A574" s="12">
        <v>45058</v>
      </c>
      <c r="B574" s="9" t="s">
        <v>219</v>
      </c>
      <c r="C574" s="9" t="s">
        <v>28</v>
      </c>
      <c r="D574" s="9" t="s">
        <v>234</v>
      </c>
      <c r="E574" s="9"/>
      <c r="F574" s="11">
        <v>0</v>
      </c>
      <c r="G574" s="11">
        <v>50</v>
      </c>
      <c r="H574" s="11">
        <f>((H573 + F574) - G574)</f>
        <v>11984.289999999997</v>
      </c>
      <c r="I574" s="11">
        <v>0</v>
      </c>
      <c r="J574" s="10">
        <v>0</v>
      </c>
      <c r="K574" s="9"/>
    </row>
    <row r="575" spans="1:11" ht="10.95" customHeight="1" x14ac:dyDescent="0.3">
      <c r="A575" s="12">
        <v>45068</v>
      </c>
      <c r="B575" s="9" t="s">
        <v>219</v>
      </c>
      <c r="C575" s="9" t="s">
        <v>28</v>
      </c>
      <c r="D575" s="9" t="s">
        <v>34</v>
      </c>
      <c r="E575" s="9"/>
      <c r="F575" s="11">
        <v>0</v>
      </c>
      <c r="G575" s="11">
        <v>28.75</v>
      </c>
      <c r="H575" s="11">
        <f>((H574 + F575) - G575)</f>
        <v>11955.539999999997</v>
      </c>
      <c r="I575" s="11">
        <v>0</v>
      </c>
      <c r="J575" s="10">
        <v>0</v>
      </c>
      <c r="K575" s="9"/>
    </row>
    <row r="576" spans="1:11" ht="10.95" customHeight="1" x14ac:dyDescent="0.3">
      <c r="A576" s="12">
        <v>45068</v>
      </c>
      <c r="B576" s="9" t="s">
        <v>219</v>
      </c>
      <c r="C576" s="9" t="s">
        <v>28</v>
      </c>
      <c r="D576" s="9" t="s">
        <v>33</v>
      </c>
      <c r="E576" s="9"/>
      <c r="F576" s="11">
        <v>0</v>
      </c>
      <c r="G576" s="11">
        <v>45</v>
      </c>
      <c r="H576" s="11">
        <f>((H575 + F576) - G576)</f>
        <v>11910.539999999997</v>
      </c>
      <c r="I576" s="11">
        <v>0</v>
      </c>
      <c r="J576" s="10">
        <v>0</v>
      </c>
      <c r="K576" s="9"/>
    </row>
    <row r="577" spans="1:11" ht="10.95" customHeight="1" x14ac:dyDescent="0.3">
      <c r="A577" s="12">
        <v>45077</v>
      </c>
      <c r="B577" s="9" t="s">
        <v>219</v>
      </c>
      <c r="C577" s="9" t="s">
        <v>28</v>
      </c>
      <c r="D577" s="9" t="s">
        <v>41</v>
      </c>
      <c r="E577" s="9"/>
      <c r="F577" s="11">
        <v>0</v>
      </c>
      <c r="G577" s="11">
        <v>832.91</v>
      </c>
      <c r="H577" s="11">
        <f>((H576 + F577) - G577)</f>
        <v>11077.629999999997</v>
      </c>
      <c r="I577" s="11">
        <v>0</v>
      </c>
      <c r="J577" s="10">
        <v>0</v>
      </c>
      <c r="K577" s="9"/>
    </row>
    <row r="578" spans="1:11" ht="10.95" customHeight="1" x14ac:dyDescent="0.3">
      <c r="A578" s="12">
        <v>45077</v>
      </c>
      <c r="B578" s="9" t="s">
        <v>219</v>
      </c>
      <c r="C578" s="9" t="s">
        <v>28</v>
      </c>
      <c r="D578" s="9" t="s">
        <v>218</v>
      </c>
      <c r="E578" s="9"/>
      <c r="F578" s="11">
        <v>0</v>
      </c>
      <c r="G578" s="11">
        <v>8.5</v>
      </c>
      <c r="H578" s="11">
        <f>((H577 + F578) - G578)</f>
        <v>11069.129999999997</v>
      </c>
      <c r="I578" s="11">
        <v>0</v>
      </c>
      <c r="J578" s="10">
        <v>0</v>
      </c>
      <c r="K578" s="9"/>
    </row>
    <row r="579" spans="1:11" ht="10.95" customHeight="1" x14ac:dyDescent="0.3">
      <c r="A579" s="12">
        <v>45084</v>
      </c>
      <c r="B579" s="9" t="s">
        <v>219</v>
      </c>
      <c r="C579" s="9" t="s">
        <v>28</v>
      </c>
      <c r="D579" s="9" t="s">
        <v>106</v>
      </c>
      <c r="E579" s="9" t="s">
        <v>113</v>
      </c>
      <c r="F579" s="11">
        <v>0</v>
      </c>
      <c r="G579" s="11">
        <v>777.84</v>
      </c>
      <c r="H579" s="11">
        <f>((H578 + F579) - G579)</f>
        <v>10291.289999999997</v>
      </c>
      <c r="I579" s="11">
        <v>0</v>
      </c>
      <c r="J579" s="10">
        <v>0</v>
      </c>
      <c r="K579" s="9"/>
    </row>
    <row r="580" spans="1:11" ht="10.95" customHeight="1" x14ac:dyDescent="0.3">
      <c r="A580" s="12">
        <v>45086</v>
      </c>
      <c r="B580" s="9" t="s">
        <v>219</v>
      </c>
      <c r="C580" s="9" t="s">
        <v>28</v>
      </c>
      <c r="D580" s="9" t="s">
        <v>112</v>
      </c>
      <c r="E580" s="9"/>
      <c r="F580" s="11">
        <v>0</v>
      </c>
      <c r="G580" s="11">
        <v>53.61</v>
      </c>
      <c r="H580" s="11">
        <f>((H579 + F580) - G580)</f>
        <v>10237.679999999997</v>
      </c>
      <c r="I580" s="11">
        <v>0</v>
      </c>
      <c r="J580" s="10">
        <v>0</v>
      </c>
      <c r="K580" s="9"/>
    </row>
    <row r="581" spans="1:11" ht="10.95" customHeight="1" x14ac:dyDescent="0.3">
      <c r="A581" s="12">
        <v>45089</v>
      </c>
      <c r="B581" s="9" t="s">
        <v>219</v>
      </c>
      <c r="C581" s="9" t="s">
        <v>28</v>
      </c>
      <c r="D581" s="9" t="s">
        <v>218</v>
      </c>
      <c r="E581" s="9"/>
      <c r="F581" s="11">
        <v>0</v>
      </c>
      <c r="G581" s="11">
        <v>33.35</v>
      </c>
      <c r="H581" s="11">
        <f>((H580 + F581) - G581)</f>
        <v>10204.329999999996</v>
      </c>
      <c r="I581" s="11">
        <v>0</v>
      </c>
      <c r="J581" s="10">
        <v>0</v>
      </c>
      <c r="K581" s="9"/>
    </row>
    <row r="582" spans="1:11" ht="10.95" customHeight="1" x14ac:dyDescent="0.3">
      <c r="A582" s="12">
        <v>45089</v>
      </c>
      <c r="B582" s="9" t="s">
        <v>219</v>
      </c>
      <c r="C582" s="9" t="s">
        <v>28</v>
      </c>
      <c r="D582" s="9" t="s">
        <v>106</v>
      </c>
      <c r="E582" s="9" t="s">
        <v>111</v>
      </c>
      <c r="F582" s="11">
        <v>0</v>
      </c>
      <c r="G582" s="11">
        <v>174.12</v>
      </c>
      <c r="H582" s="11">
        <f>((H581 + F582) - G582)</f>
        <v>10030.209999999995</v>
      </c>
      <c r="I582" s="11">
        <v>0</v>
      </c>
      <c r="J582" s="10">
        <v>0</v>
      </c>
      <c r="K582" s="9"/>
    </row>
    <row r="583" spans="1:11" ht="10.95" customHeight="1" x14ac:dyDescent="0.3">
      <c r="A583" s="12">
        <v>45097</v>
      </c>
      <c r="B583" s="9" t="s">
        <v>219</v>
      </c>
      <c r="C583" s="9" t="s">
        <v>28</v>
      </c>
      <c r="D583" s="9" t="s">
        <v>34</v>
      </c>
      <c r="E583" s="9"/>
      <c r="F583" s="11">
        <v>0</v>
      </c>
      <c r="G583" s="11">
        <v>28.75</v>
      </c>
      <c r="H583" s="11">
        <f>((H582 + F583) - G583)</f>
        <v>10001.459999999995</v>
      </c>
      <c r="I583" s="11">
        <v>0</v>
      </c>
      <c r="J583" s="10">
        <v>0</v>
      </c>
      <c r="K583" s="9"/>
    </row>
    <row r="584" spans="1:11" ht="10.95" customHeight="1" x14ac:dyDescent="0.3">
      <c r="A584" s="12">
        <v>45097</v>
      </c>
      <c r="B584" s="9" t="s">
        <v>219</v>
      </c>
      <c r="C584" s="9" t="s">
        <v>28</v>
      </c>
      <c r="D584" s="9" t="s">
        <v>34</v>
      </c>
      <c r="E584" s="9"/>
      <c r="F584" s="11">
        <v>0</v>
      </c>
      <c r="G584" s="11">
        <v>287.5</v>
      </c>
      <c r="H584" s="11">
        <f>((H583 + F584) - G584)</f>
        <v>9713.9599999999955</v>
      </c>
      <c r="I584" s="11">
        <v>0</v>
      </c>
      <c r="J584" s="10">
        <v>0</v>
      </c>
      <c r="K584" s="9"/>
    </row>
    <row r="585" spans="1:11" ht="10.95" customHeight="1" x14ac:dyDescent="0.3">
      <c r="A585" s="12">
        <v>45098</v>
      </c>
      <c r="B585" s="9" t="s">
        <v>219</v>
      </c>
      <c r="C585" s="9" t="s">
        <v>28</v>
      </c>
      <c r="D585" s="9" t="s">
        <v>33</v>
      </c>
      <c r="E585" s="9"/>
      <c r="F585" s="11">
        <v>0</v>
      </c>
      <c r="G585" s="11">
        <v>45</v>
      </c>
      <c r="H585" s="11">
        <f>((H584 + F585) - G585)</f>
        <v>9668.9599999999955</v>
      </c>
      <c r="I585" s="11">
        <v>0</v>
      </c>
      <c r="J585" s="10">
        <v>0</v>
      </c>
      <c r="K585" s="9"/>
    </row>
    <row r="586" spans="1:11" ht="10.95" customHeight="1" x14ac:dyDescent="0.3">
      <c r="A586" s="12">
        <v>45103</v>
      </c>
      <c r="B586" s="9" t="s">
        <v>219</v>
      </c>
      <c r="C586" s="9" t="s">
        <v>28</v>
      </c>
      <c r="D586" s="9" t="s">
        <v>220</v>
      </c>
      <c r="E586" s="9"/>
      <c r="F586" s="11">
        <v>0</v>
      </c>
      <c r="G586" s="11">
        <v>2000</v>
      </c>
      <c r="H586" s="11">
        <f>((H585 + F586) - G586)</f>
        <v>7668.9599999999955</v>
      </c>
      <c r="I586" s="11">
        <v>0</v>
      </c>
      <c r="J586" s="10">
        <v>0</v>
      </c>
      <c r="K586" s="9"/>
    </row>
    <row r="587" spans="1:11" ht="10.95" customHeight="1" x14ac:dyDescent="0.3">
      <c r="A587" s="12">
        <v>45107</v>
      </c>
      <c r="B587" s="9" t="s">
        <v>219</v>
      </c>
      <c r="C587" s="9" t="s">
        <v>28</v>
      </c>
      <c r="D587" s="9" t="s">
        <v>218</v>
      </c>
      <c r="E587" s="9"/>
      <c r="F587" s="11">
        <v>0</v>
      </c>
      <c r="G587" s="11">
        <v>8.5</v>
      </c>
      <c r="H587" s="11">
        <f>((H586 + F587) - G587)</f>
        <v>7660.4599999999955</v>
      </c>
      <c r="I587" s="11">
        <v>0</v>
      </c>
      <c r="J587" s="10">
        <v>0</v>
      </c>
      <c r="K587" s="9"/>
    </row>
    <row r="588" spans="1:11" ht="10.95" customHeight="1" x14ac:dyDescent="0.3">
      <c r="A588" s="12">
        <v>45107</v>
      </c>
      <c r="B588" s="9" t="s">
        <v>219</v>
      </c>
      <c r="C588" s="9" t="s">
        <v>28</v>
      </c>
      <c r="D588" s="9" t="s">
        <v>106</v>
      </c>
      <c r="E588" s="9" t="s">
        <v>110</v>
      </c>
      <c r="F588" s="11">
        <v>0</v>
      </c>
      <c r="G588" s="11">
        <v>523.78</v>
      </c>
      <c r="H588" s="11">
        <f>((H587 + F588) - G588)</f>
        <v>7136.6799999999957</v>
      </c>
      <c r="I588" s="11">
        <v>0</v>
      </c>
      <c r="J588" s="10">
        <v>0</v>
      </c>
      <c r="K588" s="9"/>
    </row>
    <row r="589" spans="1:11" ht="10.95" customHeight="1" x14ac:dyDescent="0.3">
      <c r="A589" s="12">
        <v>45119</v>
      </c>
      <c r="B589" s="9" t="s">
        <v>219</v>
      </c>
      <c r="C589" s="9" t="s">
        <v>28</v>
      </c>
      <c r="D589" s="9" t="s">
        <v>218</v>
      </c>
      <c r="E589" s="9"/>
      <c r="F589" s="11">
        <v>0</v>
      </c>
      <c r="G589" s="11">
        <v>33.35</v>
      </c>
      <c r="H589" s="11">
        <f>((H588 + F589) - G589)</f>
        <v>7103.3299999999954</v>
      </c>
      <c r="I589" s="11">
        <v>0</v>
      </c>
      <c r="J589" s="10">
        <v>0</v>
      </c>
      <c r="K589" s="9"/>
    </row>
    <row r="590" spans="1:11" ht="10.95" customHeight="1" x14ac:dyDescent="0.3">
      <c r="A590" s="12">
        <v>45124</v>
      </c>
      <c r="B590" s="9" t="s">
        <v>219</v>
      </c>
      <c r="C590" s="9" t="s">
        <v>28</v>
      </c>
      <c r="D590" s="9" t="s">
        <v>106</v>
      </c>
      <c r="E590" s="9" t="s">
        <v>109</v>
      </c>
      <c r="F590" s="11">
        <v>0</v>
      </c>
      <c r="G590" s="11">
        <v>63.43</v>
      </c>
      <c r="H590" s="11">
        <f>((H589 + F590) - G590)</f>
        <v>7039.8999999999951</v>
      </c>
      <c r="I590" s="11">
        <v>0</v>
      </c>
      <c r="J590" s="10">
        <v>0</v>
      </c>
      <c r="K590" s="9"/>
    </row>
    <row r="591" spans="1:11" ht="10.95" customHeight="1" x14ac:dyDescent="0.3">
      <c r="A591" s="12">
        <v>45127</v>
      </c>
      <c r="B591" s="9" t="s">
        <v>219</v>
      </c>
      <c r="C591" s="9" t="s">
        <v>28</v>
      </c>
      <c r="D591" s="9" t="s">
        <v>34</v>
      </c>
      <c r="E591" s="9"/>
      <c r="F591" s="11">
        <v>0</v>
      </c>
      <c r="G591" s="11">
        <v>28.75</v>
      </c>
      <c r="H591" s="11">
        <f>((H590 + F591) - G591)</f>
        <v>7011.1499999999951</v>
      </c>
      <c r="I591" s="11">
        <v>0</v>
      </c>
      <c r="J591" s="10">
        <v>0</v>
      </c>
      <c r="K591" s="9"/>
    </row>
    <row r="592" spans="1:11" ht="10.95" customHeight="1" x14ac:dyDescent="0.3">
      <c r="A592" s="12">
        <v>45127</v>
      </c>
      <c r="B592" s="9" t="s">
        <v>219</v>
      </c>
      <c r="C592" s="9" t="s">
        <v>28</v>
      </c>
      <c r="D592" s="9" t="s">
        <v>33</v>
      </c>
      <c r="E592" s="9"/>
      <c r="F592" s="11">
        <v>0</v>
      </c>
      <c r="G592" s="11">
        <v>45</v>
      </c>
      <c r="H592" s="11">
        <f>((H591 + F592) - G592)</f>
        <v>6966.1499999999951</v>
      </c>
      <c r="I592" s="11">
        <v>0</v>
      </c>
      <c r="J592" s="10">
        <v>0</v>
      </c>
      <c r="K592" s="9"/>
    </row>
    <row r="593" spans="1:11" ht="10.95" customHeight="1" x14ac:dyDescent="0.3">
      <c r="A593" s="12">
        <v>45138</v>
      </c>
      <c r="B593" s="9" t="s">
        <v>219</v>
      </c>
      <c r="C593" s="9" t="s">
        <v>24</v>
      </c>
      <c r="D593" s="9" t="s">
        <v>36</v>
      </c>
      <c r="E593" s="9"/>
      <c r="F593" s="11">
        <v>80</v>
      </c>
      <c r="G593" s="11">
        <v>0</v>
      </c>
      <c r="H593" s="11">
        <f>((H592 + F593) - G593)</f>
        <v>7046.1499999999951</v>
      </c>
      <c r="I593" s="11">
        <v>0</v>
      </c>
      <c r="J593" s="10">
        <v>0</v>
      </c>
      <c r="K593" s="9"/>
    </row>
    <row r="594" spans="1:11" ht="10.95" customHeight="1" x14ac:dyDescent="0.3">
      <c r="A594" s="12">
        <v>45138</v>
      </c>
      <c r="B594" s="9" t="s">
        <v>219</v>
      </c>
      <c r="C594" s="9" t="s">
        <v>24</v>
      </c>
      <c r="D594" s="9" t="s">
        <v>69</v>
      </c>
      <c r="E594" s="9"/>
      <c r="F594" s="11">
        <v>80</v>
      </c>
      <c r="G594" s="11">
        <v>0</v>
      </c>
      <c r="H594" s="11">
        <f>((H593 + F594) - G594)</f>
        <v>7126.1499999999951</v>
      </c>
      <c r="I594" s="11">
        <v>0</v>
      </c>
      <c r="J594" s="10">
        <v>0</v>
      </c>
      <c r="K594" s="9"/>
    </row>
    <row r="595" spans="1:11" ht="10.95" customHeight="1" x14ac:dyDescent="0.3">
      <c r="A595" s="12">
        <v>45138</v>
      </c>
      <c r="B595" s="9" t="s">
        <v>219</v>
      </c>
      <c r="C595" s="9" t="s">
        <v>24</v>
      </c>
      <c r="D595" s="9" t="s">
        <v>26</v>
      </c>
      <c r="E595" s="9"/>
      <c r="F595" s="11">
        <v>460</v>
      </c>
      <c r="G595" s="11">
        <v>0</v>
      </c>
      <c r="H595" s="11">
        <f>((H594 + F595) - G595)</f>
        <v>7586.1499999999951</v>
      </c>
      <c r="I595" s="11">
        <v>0</v>
      </c>
      <c r="J595" s="10">
        <v>0</v>
      </c>
      <c r="K595" s="9"/>
    </row>
    <row r="596" spans="1:11" ht="10.95" customHeight="1" x14ac:dyDescent="0.3">
      <c r="A596" s="12">
        <v>45138</v>
      </c>
      <c r="B596" s="9" t="s">
        <v>219</v>
      </c>
      <c r="C596" s="9" t="s">
        <v>28</v>
      </c>
      <c r="D596" s="9" t="s">
        <v>218</v>
      </c>
      <c r="E596" s="9"/>
      <c r="F596" s="11">
        <v>0</v>
      </c>
      <c r="G596" s="11">
        <v>8.5</v>
      </c>
      <c r="H596" s="11">
        <f>((H595 + F596) - G596)</f>
        <v>7577.6499999999951</v>
      </c>
      <c r="I596" s="11">
        <v>0</v>
      </c>
      <c r="J596" s="10">
        <v>0</v>
      </c>
      <c r="K596" s="9"/>
    </row>
    <row r="597" spans="1:11" ht="10.95" customHeight="1" x14ac:dyDescent="0.3">
      <c r="A597" s="12">
        <v>45138</v>
      </c>
      <c r="B597" s="9" t="s">
        <v>219</v>
      </c>
      <c r="C597" s="9" t="s">
        <v>28</v>
      </c>
      <c r="D597" s="9" t="s">
        <v>42</v>
      </c>
      <c r="E597" s="9" t="s">
        <v>108</v>
      </c>
      <c r="F597" s="11">
        <v>0</v>
      </c>
      <c r="G597" s="11">
        <v>80</v>
      </c>
      <c r="H597" s="11">
        <f>((H596 + F597) - G597)</f>
        <v>7497.6499999999951</v>
      </c>
      <c r="I597" s="11">
        <v>0</v>
      </c>
      <c r="J597" s="10">
        <v>0</v>
      </c>
      <c r="K597" s="9"/>
    </row>
    <row r="598" spans="1:11" ht="10.95" customHeight="1" x14ac:dyDescent="0.3">
      <c r="A598" s="12">
        <v>45138</v>
      </c>
      <c r="B598" s="9" t="s">
        <v>219</v>
      </c>
      <c r="C598" s="9" t="s">
        <v>28</v>
      </c>
      <c r="D598" s="9" t="s">
        <v>42</v>
      </c>
      <c r="E598" s="9" t="s">
        <v>108</v>
      </c>
      <c r="F598" s="11">
        <v>0</v>
      </c>
      <c r="G598" s="11">
        <v>80</v>
      </c>
      <c r="H598" s="11">
        <f>((H597 + F598) - G598)</f>
        <v>7417.6499999999951</v>
      </c>
      <c r="I598" s="11">
        <v>0</v>
      </c>
      <c r="J598" s="10">
        <v>0</v>
      </c>
      <c r="K598" s="9"/>
    </row>
    <row r="599" spans="1:11" ht="10.95" customHeight="1" x14ac:dyDescent="0.3">
      <c r="A599" s="12">
        <v>45141</v>
      </c>
      <c r="B599" s="9" t="s">
        <v>219</v>
      </c>
      <c r="C599" s="9" t="s">
        <v>24</v>
      </c>
      <c r="D599" s="9" t="s">
        <v>23</v>
      </c>
      <c r="E599" s="9"/>
      <c r="F599" s="11">
        <v>400</v>
      </c>
      <c r="G599" s="11">
        <v>0</v>
      </c>
      <c r="H599" s="11">
        <f>((H598 + F599) - G599)</f>
        <v>7817.6499999999951</v>
      </c>
      <c r="I599" s="11">
        <v>0</v>
      </c>
      <c r="J599" s="10">
        <v>0</v>
      </c>
      <c r="K599" s="9"/>
    </row>
    <row r="600" spans="1:11" ht="10.95" customHeight="1" x14ac:dyDescent="0.3">
      <c r="A600" s="12">
        <v>45141</v>
      </c>
      <c r="B600" s="9" t="s">
        <v>219</v>
      </c>
      <c r="C600" s="9" t="s">
        <v>28</v>
      </c>
      <c r="D600" s="9" t="s">
        <v>50</v>
      </c>
      <c r="E600" s="9"/>
      <c r="F600" s="11">
        <v>0</v>
      </c>
      <c r="G600" s="11">
        <v>80</v>
      </c>
      <c r="H600" s="11">
        <f>((H599 + F600) - G600)</f>
        <v>7737.6499999999951</v>
      </c>
      <c r="I600" s="11">
        <v>0</v>
      </c>
      <c r="J600" s="10">
        <v>0</v>
      </c>
      <c r="K600" s="9"/>
    </row>
    <row r="601" spans="1:11" ht="10.95" customHeight="1" x14ac:dyDescent="0.3">
      <c r="A601" s="12">
        <v>45141</v>
      </c>
      <c r="B601" s="9" t="s">
        <v>219</v>
      </c>
      <c r="C601" s="9" t="s">
        <v>28</v>
      </c>
      <c r="D601" s="9" t="s">
        <v>59</v>
      </c>
      <c r="E601" s="9"/>
      <c r="F601" s="11">
        <v>0</v>
      </c>
      <c r="G601" s="11">
        <v>80</v>
      </c>
      <c r="H601" s="11">
        <f>((H600 + F601) - G601)</f>
        <v>7657.6499999999951</v>
      </c>
      <c r="I601" s="11">
        <v>0</v>
      </c>
      <c r="J601" s="10">
        <v>0</v>
      </c>
      <c r="K601" s="9"/>
    </row>
    <row r="602" spans="1:11" ht="10.95" customHeight="1" x14ac:dyDescent="0.3">
      <c r="A602" s="12">
        <v>45141</v>
      </c>
      <c r="B602" s="9" t="s">
        <v>219</v>
      </c>
      <c r="C602" s="9" t="s">
        <v>28</v>
      </c>
      <c r="D602" s="9" t="s">
        <v>58</v>
      </c>
      <c r="E602" s="9"/>
      <c r="F602" s="11">
        <v>0</v>
      </c>
      <c r="G602" s="11">
        <v>80</v>
      </c>
      <c r="H602" s="11">
        <f>((H601 + F602) - G602)</f>
        <v>7577.6499999999951</v>
      </c>
      <c r="I602" s="11">
        <v>0</v>
      </c>
      <c r="J602" s="10">
        <v>0</v>
      </c>
      <c r="K602" s="9"/>
    </row>
    <row r="603" spans="1:11" ht="10.95" customHeight="1" x14ac:dyDescent="0.3">
      <c r="A603" s="12">
        <v>45142</v>
      </c>
      <c r="B603" s="9" t="s">
        <v>219</v>
      </c>
      <c r="C603" s="9" t="s">
        <v>24</v>
      </c>
      <c r="D603" s="9" t="s">
        <v>222</v>
      </c>
      <c r="E603" s="9"/>
      <c r="F603" s="11">
        <v>1000</v>
      </c>
      <c r="G603" s="11">
        <v>0</v>
      </c>
      <c r="H603" s="11">
        <f>((H602 + F603) - G603)</f>
        <v>8577.6499999999942</v>
      </c>
      <c r="I603" s="11">
        <v>0</v>
      </c>
      <c r="J603" s="10">
        <v>0</v>
      </c>
      <c r="K603" s="9"/>
    </row>
    <row r="604" spans="1:11" ht="10.95" customHeight="1" x14ac:dyDescent="0.3">
      <c r="A604" s="12">
        <v>45142</v>
      </c>
      <c r="B604" s="9" t="s">
        <v>219</v>
      </c>
      <c r="C604" s="9" t="s">
        <v>28</v>
      </c>
      <c r="D604" s="9" t="s">
        <v>220</v>
      </c>
      <c r="E604" s="9"/>
      <c r="F604" s="11">
        <v>0</v>
      </c>
      <c r="G604" s="11">
        <v>2500</v>
      </c>
      <c r="H604" s="11">
        <f>((H603 + F604) - G604)</f>
        <v>6077.6499999999942</v>
      </c>
      <c r="I604" s="11">
        <v>0</v>
      </c>
      <c r="J604" s="10">
        <v>0</v>
      </c>
      <c r="K604" s="9"/>
    </row>
    <row r="605" spans="1:11" ht="10.95" customHeight="1" x14ac:dyDescent="0.3">
      <c r="A605" s="12">
        <v>45145</v>
      </c>
      <c r="B605" s="9" t="s">
        <v>219</v>
      </c>
      <c r="C605" s="9" t="s">
        <v>24</v>
      </c>
      <c r="D605" s="9" t="s">
        <v>69</v>
      </c>
      <c r="E605" s="9"/>
      <c r="F605" s="11">
        <v>26</v>
      </c>
      <c r="G605" s="11">
        <v>0</v>
      </c>
      <c r="H605" s="11">
        <f>((H604 + F605) - G605)</f>
        <v>6103.6499999999942</v>
      </c>
      <c r="I605" s="11">
        <v>0</v>
      </c>
      <c r="J605" s="10">
        <v>0</v>
      </c>
      <c r="K605" s="9"/>
    </row>
    <row r="606" spans="1:11" ht="10.95" customHeight="1" x14ac:dyDescent="0.3">
      <c r="A606" s="12">
        <v>45145</v>
      </c>
      <c r="B606" s="9" t="s">
        <v>219</v>
      </c>
      <c r="C606" s="9" t="s">
        <v>24</v>
      </c>
      <c r="D606" s="9" t="s">
        <v>69</v>
      </c>
      <c r="E606" s="9"/>
      <c r="F606" s="11">
        <v>60</v>
      </c>
      <c r="G606" s="11">
        <v>0</v>
      </c>
      <c r="H606" s="11">
        <f>((H605 + F606) - G606)</f>
        <v>6163.6499999999942</v>
      </c>
      <c r="I606" s="11">
        <v>0</v>
      </c>
      <c r="J606" s="10">
        <v>0</v>
      </c>
      <c r="K606" s="9"/>
    </row>
    <row r="607" spans="1:11" ht="10.95" customHeight="1" x14ac:dyDescent="0.3">
      <c r="A607" s="12">
        <v>45145</v>
      </c>
      <c r="B607" s="9" t="s">
        <v>219</v>
      </c>
      <c r="C607" s="9" t="s">
        <v>24</v>
      </c>
      <c r="D607" s="9" t="s">
        <v>49</v>
      </c>
      <c r="E607" s="9"/>
      <c r="F607" s="11">
        <v>80</v>
      </c>
      <c r="G607" s="11">
        <v>0</v>
      </c>
      <c r="H607" s="11">
        <f>((H606 + F607) - G607)</f>
        <v>6243.6499999999942</v>
      </c>
      <c r="I607" s="11">
        <v>0</v>
      </c>
      <c r="J607" s="10">
        <v>0</v>
      </c>
      <c r="K607" s="9"/>
    </row>
    <row r="608" spans="1:11" ht="10.95" customHeight="1" x14ac:dyDescent="0.3">
      <c r="A608" s="12">
        <v>45145</v>
      </c>
      <c r="B608" s="9" t="s">
        <v>219</v>
      </c>
      <c r="C608" s="9" t="s">
        <v>24</v>
      </c>
      <c r="D608" s="9" t="s">
        <v>36</v>
      </c>
      <c r="E608" s="9"/>
      <c r="F608" s="11">
        <v>320</v>
      </c>
      <c r="G608" s="11">
        <v>0</v>
      </c>
      <c r="H608" s="11">
        <f>((H607 + F608) - G608)</f>
        <v>6563.6499999999942</v>
      </c>
      <c r="I608" s="11">
        <v>0</v>
      </c>
      <c r="J608" s="10">
        <v>0</v>
      </c>
      <c r="K608" s="9"/>
    </row>
    <row r="609" spans="1:11" ht="10.95" customHeight="1" x14ac:dyDescent="0.3">
      <c r="A609" s="12">
        <v>45145</v>
      </c>
      <c r="B609" s="9" t="s">
        <v>219</v>
      </c>
      <c r="C609" s="9" t="s">
        <v>28</v>
      </c>
      <c r="D609" s="9" t="s">
        <v>39</v>
      </c>
      <c r="E609" s="9"/>
      <c r="F609" s="11">
        <v>0</v>
      </c>
      <c r="G609" s="11">
        <v>80</v>
      </c>
      <c r="H609" s="11">
        <f>((H608 + F609) - G609)</f>
        <v>6483.6499999999942</v>
      </c>
      <c r="I609" s="11">
        <v>0</v>
      </c>
      <c r="J609" s="10">
        <v>0</v>
      </c>
      <c r="K609" s="9"/>
    </row>
    <row r="610" spans="1:11" ht="10.95" customHeight="1" x14ac:dyDescent="0.3">
      <c r="A610" s="12">
        <v>45146</v>
      </c>
      <c r="B610" s="9" t="s">
        <v>219</v>
      </c>
      <c r="C610" s="9" t="s">
        <v>28</v>
      </c>
      <c r="D610" s="9" t="s">
        <v>106</v>
      </c>
      <c r="E610" s="9" t="s">
        <v>107</v>
      </c>
      <c r="F610" s="11">
        <v>0</v>
      </c>
      <c r="G610" s="11">
        <v>252.79</v>
      </c>
      <c r="H610" s="11">
        <f>((H609 + F610) - G610)</f>
        <v>6230.8599999999942</v>
      </c>
      <c r="I610" s="11">
        <v>0</v>
      </c>
      <c r="J610" s="10">
        <v>0</v>
      </c>
      <c r="K610" s="9"/>
    </row>
    <row r="611" spans="1:11" ht="10.95" customHeight="1" x14ac:dyDescent="0.3">
      <c r="A611" s="12">
        <v>45148</v>
      </c>
      <c r="B611" s="9" t="s">
        <v>219</v>
      </c>
      <c r="C611" s="9" t="s">
        <v>24</v>
      </c>
      <c r="D611" s="9" t="s">
        <v>76</v>
      </c>
      <c r="E611" s="9"/>
      <c r="F611" s="11">
        <v>80</v>
      </c>
      <c r="G611" s="11">
        <v>0</v>
      </c>
      <c r="H611" s="11">
        <f>((H610 + F611) - G611)</f>
        <v>6310.8599999999942</v>
      </c>
      <c r="I611" s="11">
        <v>0</v>
      </c>
      <c r="J611" s="10">
        <v>0</v>
      </c>
      <c r="K611" s="9"/>
    </row>
    <row r="612" spans="1:11" ht="10.95" customHeight="1" x14ac:dyDescent="0.3">
      <c r="A612" s="12">
        <v>45148</v>
      </c>
      <c r="B612" s="9" t="s">
        <v>219</v>
      </c>
      <c r="C612" s="9" t="s">
        <v>24</v>
      </c>
      <c r="D612" s="9" t="s">
        <v>36</v>
      </c>
      <c r="E612" s="9"/>
      <c r="F612" s="11">
        <v>380</v>
      </c>
      <c r="G612" s="11">
        <v>0</v>
      </c>
      <c r="H612" s="11">
        <f>((H611 + F612) - G612)</f>
        <v>6690.8599999999942</v>
      </c>
      <c r="I612" s="11">
        <v>0</v>
      </c>
      <c r="J612" s="10">
        <v>0</v>
      </c>
      <c r="K612" s="9"/>
    </row>
    <row r="613" spans="1:11" ht="10.95" customHeight="1" x14ac:dyDescent="0.3">
      <c r="A613" s="12">
        <v>45149</v>
      </c>
      <c r="B613" s="9" t="s">
        <v>219</v>
      </c>
      <c r="C613" s="9" t="s">
        <v>24</v>
      </c>
      <c r="D613" s="9" t="s">
        <v>36</v>
      </c>
      <c r="E613" s="9"/>
      <c r="F613" s="11">
        <v>320</v>
      </c>
      <c r="G613" s="11">
        <v>0</v>
      </c>
      <c r="H613" s="11">
        <f>((H612 + F613) - G613)</f>
        <v>7010.8599999999942</v>
      </c>
      <c r="I613" s="11">
        <v>0</v>
      </c>
      <c r="J613" s="10">
        <v>0</v>
      </c>
      <c r="K613" s="9"/>
    </row>
    <row r="614" spans="1:11" ht="10.95" customHeight="1" x14ac:dyDescent="0.3">
      <c r="A614" s="12">
        <v>45152</v>
      </c>
      <c r="B614" s="9" t="s">
        <v>219</v>
      </c>
      <c r="C614" s="9" t="s">
        <v>24</v>
      </c>
      <c r="D614" s="9" t="s">
        <v>49</v>
      </c>
      <c r="E614" s="9"/>
      <c r="F614" s="11">
        <v>60</v>
      </c>
      <c r="G614" s="11">
        <v>0</v>
      </c>
      <c r="H614" s="11">
        <f>((H613 + F614) - G614)</f>
        <v>7070.8599999999942</v>
      </c>
      <c r="I614" s="11">
        <v>0</v>
      </c>
      <c r="J614" s="10">
        <v>0</v>
      </c>
      <c r="K614" s="9"/>
    </row>
    <row r="615" spans="1:11" ht="10.95" customHeight="1" x14ac:dyDescent="0.3">
      <c r="A615" s="12">
        <v>45152</v>
      </c>
      <c r="B615" s="9" t="s">
        <v>219</v>
      </c>
      <c r="C615" s="9" t="s">
        <v>24</v>
      </c>
      <c r="D615" s="9" t="s">
        <v>76</v>
      </c>
      <c r="E615" s="9"/>
      <c r="F615" s="11">
        <v>80</v>
      </c>
      <c r="G615" s="11">
        <v>0</v>
      </c>
      <c r="H615" s="11">
        <f>((H614 + F615) - G615)</f>
        <v>7150.8599999999942</v>
      </c>
      <c r="I615" s="11">
        <v>0</v>
      </c>
      <c r="J615" s="10">
        <v>0</v>
      </c>
      <c r="K615" s="9"/>
    </row>
    <row r="616" spans="1:11" ht="10.95" customHeight="1" x14ac:dyDescent="0.3">
      <c r="A616" s="12">
        <v>45152</v>
      </c>
      <c r="B616" s="9" t="s">
        <v>219</v>
      </c>
      <c r="C616" s="9" t="s">
        <v>24</v>
      </c>
      <c r="D616" s="9" t="s">
        <v>36</v>
      </c>
      <c r="E616" s="9"/>
      <c r="F616" s="11">
        <v>80</v>
      </c>
      <c r="G616" s="11">
        <v>0</v>
      </c>
      <c r="H616" s="11">
        <f>((H615 + F616) - G616)</f>
        <v>7230.8599999999942</v>
      </c>
      <c r="I616" s="11">
        <v>0</v>
      </c>
      <c r="J616" s="10">
        <v>0</v>
      </c>
      <c r="K616" s="9"/>
    </row>
    <row r="617" spans="1:11" ht="10.95" customHeight="1" x14ac:dyDescent="0.3">
      <c r="A617" s="12">
        <v>45152</v>
      </c>
      <c r="B617" s="9" t="s">
        <v>219</v>
      </c>
      <c r="C617" s="9" t="s">
        <v>24</v>
      </c>
      <c r="D617" s="9" t="s">
        <v>36</v>
      </c>
      <c r="E617" s="9"/>
      <c r="F617" s="11">
        <v>160</v>
      </c>
      <c r="G617" s="11">
        <v>0</v>
      </c>
      <c r="H617" s="11">
        <f>((H616 + F617) - G617)</f>
        <v>7390.8599999999942</v>
      </c>
      <c r="I617" s="11">
        <v>0</v>
      </c>
      <c r="J617" s="10">
        <v>0</v>
      </c>
      <c r="K617" s="9"/>
    </row>
    <row r="618" spans="1:11" ht="10.95" customHeight="1" x14ac:dyDescent="0.3">
      <c r="A618" s="12">
        <v>45152</v>
      </c>
      <c r="B618" s="9" t="s">
        <v>219</v>
      </c>
      <c r="C618" s="9" t="s">
        <v>24</v>
      </c>
      <c r="D618" s="9" t="s">
        <v>36</v>
      </c>
      <c r="E618" s="9"/>
      <c r="F618" s="11">
        <v>380</v>
      </c>
      <c r="G618" s="11">
        <v>0</v>
      </c>
      <c r="H618" s="11">
        <f>((H617 + F618) - G618)</f>
        <v>7770.8599999999942</v>
      </c>
      <c r="I618" s="11">
        <v>0</v>
      </c>
      <c r="J618" s="10">
        <v>0</v>
      </c>
      <c r="K618" s="9"/>
    </row>
    <row r="619" spans="1:11" ht="10.95" customHeight="1" x14ac:dyDescent="0.3">
      <c r="A619" s="12">
        <v>45152</v>
      </c>
      <c r="B619" s="9" t="s">
        <v>219</v>
      </c>
      <c r="C619" s="9" t="s">
        <v>28</v>
      </c>
      <c r="D619" s="9" t="s">
        <v>59</v>
      </c>
      <c r="E619" s="9"/>
      <c r="F619" s="11">
        <v>0</v>
      </c>
      <c r="G619" s="11">
        <v>60</v>
      </c>
      <c r="H619" s="11">
        <f>((H618 + F619) - G619)</f>
        <v>7710.8599999999942</v>
      </c>
      <c r="I619" s="11">
        <v>0</v>
      </c>
      <c r="J619" s="10">
        <v>0</v>
      </c>
      <c r="K619" s="9"/>
    </row>
    <row r="620" spans="1:11" ht="10.95" customHeight="1" x14ac:dyDescent="0.3">
      <c r="A620" s="12">
        <v>45152</v>
      </c>
      <c r="B620" s="9" t="s">
        <v>219</v>
      </c>
      <c r="C620" s="9" t="s">
        <v>28</v>
      </c>
      <c r="D620" s="9" t="s">
        <v>50</v>
      </c>
      <c r="E620" s="9"/>
      <c r="F620" s="11">
        <v>0</v>
      </c>
      <c r="G620" s="11">
        <v>60</v>
      </c>
      <c r="H620" s="11">
        <f>((H619 + F620) - G620)</f>
        <v>7650.8599999999942</v>
      </c>
      <c r="I620" s="11">
        <v>0</v>
      </c>
      <c r="J620" s="10">
        <v>0</v>
      </c>
      <c r="K620" s="9"/>
    </row>
    <row r="621" spans="1:11" ht="10.95" customHeight="1" x14ac:dyDescent="0.3">
      <c r="A621" s="12">
        <v>45152</v>
      </c>
      <c r="B621" s="9" t="s">
        <v>219</v>
      </c>
      <c r="C621" s="9" t="s">
        <v>28</v>
      </c>
      <c r="D621" s="9" t="s">
        <v>46</v>
      </c>
      <c r="E621" s="9"/>
      <c r="F621" s="11">
        <v>0</v>
      </c>
      <c r="G621" s="11">
        <v>60</v>
      </c>
      <c r="H621" s="11">
        <f>((H620 + F621) - G621)</f>
        <v>7590.8599999999942</v>
      </c>
      <c r="I621" s="11">
        <v>0</v>
      </c>
      <c r="J621" s="10">
        <v>0</v>
      </c>
      <c r="K621" s="9"/>
    </row>
    <row r="622" spans="1:11" ht="10.95" customHeight="1" x14ac:dyDescent="0.3">
      <c r="A622" s="12">
        <v>45152</v>
      </c>
      <c r="B622" s="9" t="s">
        <v>219</v>
      </c>
      <c r="C622" s="9" t="s">
        <v>28</v>
      </c>
      <c r="D622" s="9" t="s">
        <v>71</v>
      </c>
      <c r="E622" s="9"/>
      <c r="F622" s="11">
        <v>0</v>
      </c>
      <c r="G622" s="11">
        <v>60</v>
      </c>
      <c r="H622" s="11">
        <f>((H621 + F622) - G622)</f>
        <v>7530.8599999999942</v>
      </c>
      <c r="I622" s="11">
        <v>0</v>
      </c>
      <c r="J622" s="10">
        <v>0</v>
      </c>
      <c r="K622" s="9"/>
    </row>
    <row r="623" spans="1:11" ht="10.95" customHeight="1" x14ac:dyDescent="0.3">
      <c r="A623" s="12">
        <v>45152</v>
      </c>
      <c r="B623" s="9" t="s">
        <v>219</v>
      </c>
      <c r="C623" s="9" t="s">
        <v>28</v>
      </c>
      <c r="D623" s="9" t="s">
        <v>218</v>
      </c>
      <c r="E623" s="9"/>
      <c r="F623" s="11">
        <v>0</v>
      </c>
      <c r="G623" s="11">
        <v>13.5</v>
      </c>
      <c r="H623" s="11">
        <f>((H622 + F623) - G623)</f>
        <v>7517.3599999999942</v>
      </c>
      <c r="I623" s="11">
        <v>0</v>
      </c>
      <c r="J623" s="10">
        <v>0</v>
      </c>
      <c r="K623" s="9"/>
    </row>
    <row r="624" spans="1:11" ht="10.95" customHeight="1" x14ac:dyDescent="0.3">
      <c r="A624" s="12">
        <v>45153</v>
      </c>
      <c r="B624" s="9" t="s">
        <v>219</v>
      </c>
      <c r="C624" s="9" t="s">
        <v>24</v>
      </c>
      <c r="D624" s="9" t="s">
        <v>36</v>
      </c>
      <c r="E624" s="9"/>
      <c r="F624" s="11">
        <v>240</v>
      </c>
      <c r="G624" s="11">
        <v>0</v>
      </c>
      <c r="H624" s="11">
        <f>((H623 + F624) - G624)</f>
        <v>7757.3599999999942</v>
      </c>
      <c r="I624" s="11">
        <v>0</v>
      </c>
      <c r="J624" s="10">
        <v>0</v>
      </c>
      <c r="K624" s="9"/>
    </row>
    <row r="625" spans="1:11" ht="10.95" customHeight="1" x14ac:dyDescent="0.3">
      <c r="A625" s="12">
        <v>45153</v>
      </c>
      <c r="B625" s="9" t="s">
        <v>219</v>
      </c>
      <c r="C625" s="9" t="s">
        <v>28</v>
      </c>
      <c r="D625" s="9" t="s">
        <v>218</v>
      </c>
      <c r="E625" s="9"/>
      <c r="F625" s="11">
        <v>0</v>
      </c>
      <c r="G625" s="11">
        <v>33.35</v>
      </c>
      <c r="H625" s="11">
        <f>((H624 + F625) - G625)</f>
        <v>7724.0099999999939</v>
      </c>
      <c r="I625" s="11">
        <v>0</v>
      </c>
      <c r="J625" s="10">
        <v>0</v>
      </c>
      <c r="K625" s="9"/>
    </row>
    <row r="626" spans="1:11" ht="10.95" customHeight="1" x14ac:dyDescent="0.3">
      <c r="A626" s="12">
        <v>45154</v>
      </c>
      <c r="B626" s="9" t="s">
        <v>219</v>
      </c>
      <c r="C626" s="9" t="s">
        <v>24</v>
      </c>
      <c r="D626" s="9" t="s">
        <v>49</v>
      </c>
      <c r="E626" s="9"/>
      <c r="F626" s="11">
        <v>60</v>
      </c>
      <c r="G626" s="11">
        <v>0</v>
      </c>
      <c r="H626" s="11">
        <f>((H625 + F626) - G626)</f>
        <v>7784.0099999999939</v>
      </c>
      <c r="I626" s="11">
        <v>0</v>
      </c>
      <c r="J626" s="10">
        <v>0</v>
      </c>
      <c r="K626" s="9"/>
    </row>
    <row r="627" spans="1:11" ht="10.95" customHeight="1" x14ac:dyDescent="0.3">
      <c r="A627" s="12">
        <v>45154</v>
      </c>
      <c r="B627" s="9" t="s">
        <v>219</v>
      </c>
      <c r="C627" s="9" t="s">
        <v>24</v>
      </c>
      <c r="D627" s="9" t="s">
        <v>51</v>
      </c>
      <c r="E627" s="9"/>
      <c r="F627" s="11">
        <v>80</v>
      </c>
      <c r="G627" s="11">
        <v>0</v>
      </c>
      <c r="H627" s="11">
        <f>((H626 + F627) - G627)</f>
        <v>7864.0099999999939</v>
      </c>
      <c r="I627" s="11">
        <v>0</v>
      </c>
      <c r="J627" s="10">
        <v>0</v>
      </c>
      <c r="K627" s="9"/>
    </row>
    <row r="628" spans="1:11" ht="10.95" customHeight="1" x14ac:dyDescent="0.3">
      <c r="A628" s="12">
        <v>45154</v>
      </c>
      <c r="B628" s="9" t="s">
        <v>219</v>
      </c>
      <c r="C628" s="9" t="s">
        <v>24</v>
      </c>
      <c r="D628" s="9" t="s">
        <v>36</v>
      </c>
      <c r="E628" s="9"/>
      <c r="F628" s="11">
        <v>340</v>
      </c>
      <c r="G628" s="11">
        <v>0</v>
      </c>
      <c r="H628" s="11">
        <f>((H627 + F628) - G628)</f>
        <v>8204.0099999999948</v>
      </c>
      <c r="I628" s="11">
        <v>0</v>
      </c>
      <c r="J628" s="10">
        <v>0</v>
      </c>
      <c r="K628" s="9"/>
    </row>
    <row r="629" spans="1:11" ht="10.95" customHeight="1" x14ac:dyDescent="0.3">
      <c r="A629" s="12">
        <v>45155</v>
      </c>
      <c r="B629" s="9" t="s">
        <v>219</v>
      </c>
      <c r="C629" s="9" t="s">
        <v>24</v>
      </c>
      <c r="D629" s="9" t="s">
        <v>56</v>
      </c>
      <c r="E629" s="9"/>
      <c r="F629" s="11">
        <v>80</v>
      </c>
      <c r="G629" s="11">
        <v>0</v>
      </c>
      <c r="H629" s="11">
        <f>((H628 + F629) - G629)</f>
        <v>8284.0099999999948</v>
      </c>
      <c r="I629" s="11">
        <v>0</v>
      </c>
      <c r="J629" s="10">
        <v>0</v>
      </c>
      <c r="K629" s="9"/>
    </row>
    <row r="630" spans="1:11" ht="10.95" customHeight="1" x14ac:dyDescent="0.3">
      <c r="A630" s="12">
        <v>45155</v>
      </c>
      <c r="B630" s="9" t="s">
        <v>219</v>
      </c>
      <c r="C630" s="9" t="s">
        <v>24</v>
      </c>
      <c r="D630" s="9" t="s">
        <v>69</v>
      </c>
      <c r="E630" s="9"/>
      <c r="F630" s="11">
        <v>80</v>
      </c>
      <c r="G630" s="11">
        <v>0</v>
      </c>
      <c r="H630" s="11">
        <f>((H629 + F630) - G630)</f>
        <v>8364.0099999999948</v>
      </c>
      <c r="I630" s="11">
        <v>0</v>
      </c>
      <c r="J630" s="10">
        <v>0</v>
      </c>
      <c r="K630" s="9"/>
    </row>
    <row r="631" spans="1:11" ht="10.95" customHeight="1" x14ac:dyDescent="0.3">
      <c r="A631" s="12">
        <v>45155</v>
      </c>
      <c r="B631" s="9" t="s">
        <v>219</v>
      </c>
      <c r="C631" s="9" t="s">
        <v>24</v>
      </c>
      <c r="D631" s="9" t="s">
        <v>26</v>
      </c>
      <c r="E631" s="9"/>
      <c r="F631" s="11">
        <v>280</v>
      </c>
      <c r="G631" s="11">
        <v>0</v>
      </c>
      <c r="H631" s="11">
        <f>((H630 + F631) - G631)</f>
        <v>8644.0099999999948</v>
      </c>
      <c r="I631" s="11">
        <v>0</v>
      </c>
      <c r="J631" s="10">
        <v>0</v>
      </c>
      <c r="K631" s="9"/>
    </row>
    <row r="632" spans="1:11" ht="10.95" customHeight="1" x14ac:dyDescent="0.3">
      <c r="A632" s="12">
        <v>45155</v>
      </c>
      <c r="B632" s="9" t="s">
        <v>219</v>
      </c>
      <c r="C632" s="9" t="s">
        <v>28</v>
      </c>
      <c r="D632" s="9" t="s">
        <v>39</v>
      </c>
      <c r="E632" s="9"/>
      <c r="F632" s="11">
        <v>0</v>
      </c>
      <c r="G632" s="11">
        <v>40</v>
      </c>
      <c r="H632" s="11">
        <f>((H631 + F632) - G632)</f>
        <v>8604.0099999999948</v>
      </c>
      <c r="I632" s="11">
        <v>0</v>
      </c>
      <c r="J632" s="10">
        <v>0</v>
      </c>
      <c r="K632" s="9"/>
    </row>
    <row r="633" spans="1:11" ht="10.95" customHeight="1" x14ac:dyDescent="0.3">
      <c r="A633" s="12">
        <v>45155</v>
      </c>
      <c r="B633" s="9" t="s">
        <v>219</v>
      </c>
      <c r="C633" s="9" t="s">
        <v>28</v>
      </c>
      <c r="D633" s="9" t="s">
        <v>39</v>
      </c>
      <c r="E633" s="9"/>
      <c r="F633" s="11">
        <v>0</v>
      </c>
      <c r="G633" s="11">
        <v>60</v>
      </c>
      <c r="H633" s="11">
        <f>((H632 + F633) - G633)</f>
        <v>8544.0099999999948</v>
      </c>
      <c r="I633" s="11">
        <v>0</v>
      </c>
      <c r="J633" s="10">
        <v>0</v>
      </c>
      <c r="K633" s="9"/>
    </row>
    <row r="634" spans="1:11" ht="10.95" customHeight="1" x14ac:dyDescent="0.3">
      <c r="A634" s="12">
        <v>45156</v>
      </c>
      <c r="B634" s="9" t="s">
        <v>219</v>
      </c>
      <c r="C634" s="9" t="s">
        <v>24</v>
      </c>
      <c r="D634" s="9" t="s">
        <v>36</v>
      </c>
      <c r="E634" s="9"/>
      <c r="F634" s="11">
        <v>240</v>
      </c>
      <c r="G634" s="11">
        <v>0</v>
      </c>
      <c r="H634" s="11">
        <f>((H633 + F634) - G634)</f>
        <v>8784.0099999999948</v>
      </c>
      <c r="I634" s="11">
        <v>0</v>
      </c>
      <c r="J634" s="10">
        <v>0</v>
      </c>
      <c r="K634" s="9"/>
    </row>
    <row r="635" spans="1:11" ht="10.95" customHeight="1" x14ac:dyDescent="0.3">
      <c r="A635" s="12">
        <v>45156</v>
      </c>
      <c r="B635" s="9" t="s">
        <v>219</v>
      </c>
      <c r="C635" s="9" t="s">
        <v>28</v>
      </c>
      <c r="D635" s="9" t="s">
        <v>220</v>
      </c>
      <c r="E635" s="9"/>
      <c r="F635" s="11">
        <v>0</v>
      </c>
      <c r="G635" s="11">
        <v>7000</v>
      </c>
      <c r="H635" s="11">
        <f>((H634 + F635) - G635)</f>
        <v>1784.0099999999948</v>
      </c>
      <c r="I635" s="11">
        <v>0</v>
      </c>
      <c r="J635" s="10">
        <v>0</v>
      </c>
      <c r="K635" s="9"/>
    </row>
    <row r="636" spans="1:11" ht="10.95" customHeight="1" x14ac:dyDescent="0.3">
      <c r="A636" s="12">
        <v>45159</v>
      </c>
      <c r="B636" s="9" t="s">
        <v>219</v>
      </c>
      <c r="C636" s="9" t="s">
        <v>28</v>
      </c>
      <c r="D636" s="9" t="s">
        <v>224</v>
      </c>
      <c r="E636" s="9"/>
      <c r="F636" s="11">
        <v>0</v>
      </c>
      <c r="G636" s="11">
        <v>4.5</v>
      </c>
      <c r="H636" s="11">
        <f>((H635 + F636) - G636)</f>
        <v>1779.5099999999948</v>
      </c>
      <c r="I636" s="11">
        <v>0</v>
      </c>
      <c r="J636" s="10">
        <v>0</v>
      </c>
      <c r="K636" s="9"/>
    </row>
    <row r="637" spans="1:11" ht="10.95" customHeight="1" x14ac:dyDescent="0.3">
      <c r="A637" s="12">
        <v>45159</v>
      </c>
      <c r="B637" s="9" t="s">
        <v>219</v>
      </c>
      <c r="C637" s="9" t="s">
        <v>28</v>
      </c>
      <c r="D637" s="9" t="s">
        <v>34</v>
      </c>
      <c r="E637" s="9"/>
      <c r="F637" s="11">
        <v>0</v>
      </c>
      <c r="G637" s="11">
        <v>28.75</v>
      </c>
      <c r="H637" s="11">
        <f>((H636 + F637) - G637)</f>
        <v>1750.7599999999948</v>
      </c>
      <c r="I637" s="11">
        <v>0</v>
      </c>
      <c r="J637" s="10">
        <v>0</v>
      </c>
      <c r="K637" s="9"/>
    </row>
    <row r="638" spans="1:11" ht="10.95" customHeight="1" x14ac:dyDescent="0.3">
      <c r="A638" s="12">
        <v>45159</v>
      </c>
      <c r="B638" s="9" t="s">
        <v>219</v>
      </c>
      <c r="C638" s="9" t="s">
        <v>28</v>
      </c>
      <c r="D638" s="9" t="s">
        <v>33</v>
      </c>
      <c r="E638" s="9"/>
      <c r="F638" s="11">
        <v>0</v>
      </c>
      <c r="G638" s="11">
        <v>45.19</v>
      </c>
      <c r="H638" s="11">
        <f>((H637 + F638) - G638)</f>
        <v>1705.5699999999947</v>
      </c>
      <c r="I638" s="11">
        <v>0</v>
      </c>
      <c r="J638" s="10">
        <v>0</v>
      </c>
      <c r="K638" s="9"/>
    </row>
    <row r="639" spans="1:11" ht="10.95" customHeight="1" x14ac:dyDescent="0.3">
      <c r="A639" s="12">
        <v>45159</v>
      </c>
      <c r="B639" s="9" t="s">
        <v>219</v>
      </c>
      <c r="C639" s="9" t="s">
        <v>28</v>
      </c>
      <c r="D639" s="9" t="s">
        <v>101</v>
      </c>
      <c r="E639" s="9"/>
      <c r="F639" s="11">
        <v>0</v>
      </c>
      <c r="G639" s="11">
        <v>4.6399999999999997</v>
      </c>
      <c r="H639" s="11">
        <f>((H638 + F639) - G639)</f>
        <v>1700.9299999999946</v>
      </c>
      <c r="I639" s="11">
        <v>0</v>
      </c>
      <c r="J639" s="10">
        <v>0</v>
      </c>
      <c r="K639" s="9"/>
    </row>
    <row r="640" spans="1:11" ht="10.95" customHeight="1" x14ac:dyDescent="0.3">
      <c r="A640" s="12">
        <v>45160</v>
      </c>
      <c r="B640" s="9" t="s">
        <v>219</v>
      </c>
      <c r="C640" s="9" t="s">
        <v>24</v>
      </c>
      <c r="D640" s="9" t="s">
        <v>36</v>
      </c>
      <c r="E640" s="9"/>
      <c r="F640" s="11">
        <v>80</v>
      </c>
      <c r="G640" s="11">
        <v>0</v>
      </c>
      <c r="H640" s="11">
        <f>((H639 + F640) - G640)</f>
        <v>1780.9299999999946</v>
      </c>
      <c r="I640" s="11">
        <v>0</v>
      </c>
      <c r="J640" s="10">
        <v>0</v>
      </c>
      <c r="K640" s="9"/>
    </row>
    <row r="641" spans="1:11" ht="10.95" customHeight="1" x14ac:dyDescent="0.3">
      <c r="A641" s="12">
        <v>45160</v>
      </c>
      <c r="B641" s="9" t="s">
        <v>219</v>
      </c>
      <c r="C641" s="9" t="s">
        <v>24</v>
      </c>
      <c r="D641" s="9" t="s">
        <v>49</v>
      </c>
      <c r="E641" s="9"/>
      <c r="F641" s="11">
        <v>80</v>
      </c>
      <c r="G641" s="11">
        <v>0</v>
      </c>
      <c r="H641" s="11">
        <f>((H640 + F641) - G641)</f>
        <v>1860.9299999999946</v>
      </c>
      <c r="I641" s="11">
        <v>0</v>
      </c>
      <c r="J641" s="10">
        <v>0</v>
      </c>
      <c r="K641" s="9"/>
    </row>
    <row r="642" spans="1:11" ht="10.95" customHeight="1" x14ac:dyDescent="0.3">
      <c r="A642" s="12">
        <v>45160</v>
      </c>
      <c r="B642" s="9" t="s">
        <v>219</v>
      </c>
      <c r="C642" s="9" t="s">
        <v>28</v>
      </c>
      <c r="D642" s="9" t="s">
        <v>39</v>
      </c>
      <c r="E642" s="9"/>
      <c r="F642" s="11">
        <v>0</v>
      </c>
      <c r="G642" s="11">
        <v>40</v>
      </c>
      <c r="H642" s="11">
        <f>((H641 + F642) - G642)</f>
        <v>1820.9299999999946</v>
      </c>
      <c r="I642" s="11">
        <v>0</v>
      </c>
      <c r="J642" s="10">
        <v>0</v>
      </c>
      <c r="K642" s="9"/>
    </row>
    <row r="643" spans="1:11" ht="10.95" customHeight="1" x14ac:dyDescent="0.3">
      <c r="A643" s="12">
        <v>45161</v>
      </c>
      <c r="B643" s="9" t="s">
        <v>219</v>
      </c>
      <c r="C643" s="9" t="s">
        <v>24</v>
      </c>
      <c r="D643" s="9" t="s">
        <v>36</v>
      </c>
      <c r="E643" s="9"/>
      <c r="F643" s="11">
        <v>240</v>
      </c>
      <c r="G643" s="11">
        <v>0</v>
      </c>
      <c r="H643" s="11">
        <f>((H642 + F643) - G643)</f>
        <v>2060.9299999999948</v>
      </c>
      <c r="I643" s="11">
        <v>0</v>
      </c>
      <c r="J643" s="10">
        <v>0</v>
      </c>
      <c r="K643" s="9"/>
    </row>
    <row r="644" spans="1:11" ht="10.95" customHeight="1" x14ac:dyDescent="0.3">
      <c r="A644" s="12">
        <v>45161</v>
      </c>
      <c r="B644" s="9" t="s">
        <v>219</v>
      </c>
      <c r="C644" s="9" t="s">
        <v>28</v>
      </c>
      <c r="D644" s="9" t="s">
        <v>233</v>
      </c>
      <c r="E644" s="9"/>
      <c r="F644" s="11">
        <v>0</v>
      </c>
      <c r="G644" s="11">
        <v>40.799999999999997</v>
      </c>
      <c r="H644" s="11">
        <f>((H643 + F644) - G644)</f>
        <v>2020.1299999999949</v>
      </c>
      <c r="I644" s="11">
        <v>0</v>
      </c>
      <c r="J644" s="10">
        <v>0</v>
      </c>
      <c r="K644" s="9"/>
    </row>
    <row r="645" spans="1:11" ht="10.95" customHeight="1" x14ac:dyDescent="0.3">
      <c r="A645" s="12">
        <v>45161</v>
      </c>
      <c r="B645" s="9" t="s">
        <v>219</v>
      </c>
      <c r="C645" s="9" t="s">
        <v>28</v>
      </c>
      <c r="D645" s="9" t="s">
        <v>233</v>
      </c>
      <c r="E645" s="9"/>
      <c r="F645" s="11">
        <v>0</v>
      </c>
      <c r="G645" s="11">
        <v>520</v>
      </c>
      <c r="H645" s="11">
        <f>((H644 + F645) - G645)</f>
        <v>1500.1299999999949</v>
      </c>
      <c r="I645" s="11">
        <v>0</v>
      </c>
      <c r="J645" s="10">
        <v>0</v>
      </c>
      <c r="K645" s="9"/>
    </row>
    <row r="646" spans="1:11" ht="10.95" customHeight="1" x14ac:dyDescent="0.3">
      <c r="A646" s="12">
        <v>45162</v>
      </c>
      <c r="B646" s="9" t="s">
        <v>219</v>
      </c>
      <c r="C646" s="9" t="s">
        <v>24</v>
      </c>
      <c r="D646" s="9" t="s">
        <v>76</v>
      </c>
      <c r="E646" s="9"/>
      <c r="F646" s="11">
        <v>60</v>
      </c>
      <c r="G646" s="11">
        <v>0</v>
      </c>
      <c r="H646" s="11">
        <f>((H645 + F646) - G646)</f>
        <v>1560.1299999999949</v>
      </c>
      <c r="I646" s="11">
        <v>0</v>
      </c>
      <c r="J646" s="10">
        <v>0</v>
      </c>
      <c r="K646" s="9"/>
    </row>
    <row r="647" spans="1:11" ht="10.95" customHeight="1" x14ac:dyDescent="0.3">
      <c r="A647" s="12">
        <v>45162</v>
      </c>
      <c r="B647" s="9" t="s">
        <v>219</v>
      </c>
      <c r="C647" s="9" t="s">
        <v>24</v>
      </c>
      <c r="D647" s="9" t="s">
        <v>36</v>
      </c>
      <c r="E647" s="9"/>
      <c r="F647" s="11">
        <v>240</v>
      </c>
      <c r="G647" s="11">
        <v>0</v>
      </c>
      <c r="H647" s="11">
        <f>((H646 + F647) - G647)</f>
        <v>1800.1299999999949</v>
      </c>
      <c r="I647" s="11">
        <v>0</v>
      </c>
      <c r="J647" s="10">
        <v>0</v>
      </c>
      <c r="K647" s="9"/>
    </row>
    <row r="648" spans="1:11" ht="10.95" customHeight="1" x14ac:dyDescent="0.3">
      <c r="A648" s="12">
        <v>45162</v>
      </c>
      <c r="B648" s="9" t="s">
        <v>219</v>
      </c>
      <c r="C648" s="9" t="s">
        <v>28</v>
      </c>
      <c r="D648" s="9" t="s">
        <v>71</v>
      </c>
      <c r="E648" s="9"/>
      <c r="F648" s="11">
        <v>0</v>
      </c>
      <c r="G648" s="11">
        <v>80</v>
      </c>
      <c r="H648" s="11">
        <f>((H647 + F648) - G648)</f>
        <v>1720.1299999999949</v>
      </c>
      <c r="I648" s="11">
        <v>0</v>
      </c>
      <c r="J648" s="10">
        <v>0</v>
      </c>
      <c r="K648" s="9"/>
    </row>
    <row r="649" spans="1:11" ht="10.95" customHeight="1" x14ac:dyDescent="0.3">
      <c r="A649" s="12">
        <v>45163</v>
      </c>
      <c r="B649" s="9" t="s">
        <v>219</v>
      </c>
      <c r="C649" s="9" t="s">
        <v>24</v>
      </c>
      <c r="D649" s="9" t="s">
        <v>97</v>
      </c>
      <c r="E649" s="9"/>
      <c r="F649" s="11">
        <v>320</v>
      </c>
      <c r="G649" s="11">
        <v>0</v>
      </c>
      <c r="H649" s="11">
        <f>((H648 + F649) - G649)</f>
        <v>2040.1299999999949</v>
      </c>
      <c r="I649" s="11">
        <v>0</v>
      </c>
      <c r="J649" s="10">
        <v>0</v>
      </c>
      <c r="K649" s="9"/>
    </row>
    <row r="650" spans="1:11" ht="10.95" customHeight="1" x14ac:dyDescent="0.3">
      <c r="A650" s="12">
        <v>45163</v>
      </c>
      <c r="B650" s="9" t="s">
        <v>219</v>
      </c>
      <c r="C650" s="9" t="s">
        <v>28</v>
      </c>
      <c r="D650" s="9" t="s">
        <v>50</v>
      </c>
      <c r="E650" s="9"/>
      <c r="F650" s="11">
        <v>0</v>
      </c>
      <c r="G650" s="11">
        <v>11.4</v>
      </c>
      <c r="H650" s="11">
        <f>((H649 + F650) - G650)</f>
        <v>2028.7299999999948</v>
      </c>
      <c r="I650" s="11">
        <v>0</v>
      </c>
      <c r="J650" s="10">
        <v>0</v>
      </c>
      <c r="K650" s="9"/>
    </row>
    <row r="651" spans="1:11" ht="10.95" customHeight="1" x14ac:dyDescent="0.3">
      <c r="A651" s="12">
        <v>45163</v>
      </c>
      <c r="B651" s="9" t="s">
        <v>219</v>
      </c>
      <c r="C651" s="9" t="s">
        <v>28</v>
      </c>
      <c r="D651" s="9" t="s">
        <v>50</v>
      </c>
      <c r="E651" s="9"/>
      <c r="F651" s="11">
        <v>0</v>
      </c>
      <c r="G651" s="11">
        <v>40</v>
      </c>
      <c r="H651" s="11">
        <f>((H650 + F651) - G651)</f>
        <v>1988.7299999999948</v>
      </c>
      <c r="I651" s="11">
        <v>0</v>
      </c>
      <c r="J651" s="10">
        <v>0</v>
      </c>
      <c r="K651" s="9"/>
    </row>
    <row r="652" spans="1:11" ht="10.95" customHeight="1" x14ac:dyDescent="0.3">
      <c r="A652" s="12">
        <v>45163</v>
      </c>
      <c r="B652" s="9" t="s">
        <v>219</v>
      </c>
      <c r="C652" s="9" t="s">
        <v>28</v>
      </c>
      <c r="D652" s="9" t="s">
        <v>50</v>
      </c>
      <c r="E652" s="9"/>
      <c r="F652" s="11">
        <v>0</v>
      </c>
      <c r="G652" s="11">
        <v>80</v>
      </c>
      <c r="H652" s="11">
        <f>((H651 + F652) - G652)</f>
        <v>1908.7299999999948</v>
      </c>
      <c r="I652" s="11">
        <v>0</v>
      </c>
      <c r="J652" s="10">
        <v>0</v>
      </c>
      <c r="K652" s="9"/>
    </row>
    <row r="653" spans="1:11" ht="10.95" customHeight="1" x14ac:dyDescent="0.3">
      <c r="A653" s="12">
        <v>45163</v>
      </c>
      <c r="B653" s="9" t="s">
        <v>219</v>
      </c>
      <c r="C653" s="9" t="s">
        <v>28</v>
      </c>
      <c r="D653" s="9" t="s">
        <v>106</v>
      </c>
      <c r="E653" s="9" t="s">
        <v>105</v>
      </c>
      <c r="F653" s="11">
        <v>0</v>
      </c>
      <c r="G653" s="11">
        <v>86.51</v>
      </c>
      <c r="H653" s="11">
        <f>((H652 + F653) - G653)</f>
        <v>1822.2199999999948</v>
      </c>
      <c r="I653" s="11">
        <v>0</v>
      </c>
      <c r="J653" s="10">
        <v>0</v>
      </c>
      <c r="K653" s="9"/>
    </row>
    <row r="654" spans="1:11" ht="10.95" customHeight="1" x14ac:dyDescent="0.3">
      <c r="A654" s="12">
        <v>45166</v>
      </c>
      <c r="B654" s="9" t="s">
        <v>219</v>
      </c>
      <c r="C654" s="9" t="s">
        <v>24</v>
      </c>
      <c r="D654" s="9" t="s">
        <v>66</v>
      </c>
      <c r="E654" s="9"/>
      <c r="F654" s="11">
        <v>80</v>
      </c>
      <c r="G654" s="11">
        <v>0</v>
      </c>
      <c r="H654" s="11">
        <f>((H653 + F654) - G654)</f>
        <v>1902.2199999999948</v>
      </c>
      <c r="I654" s="11">
        <v>0</v>
      </c>
      <c r="J654" s="10">
        <v>0</v>
      </c>
      <c r="K654" s="9"/>
    </row>
    <row r="655" spans="1:11" ht="10.95" customHeight="1" x14ac:dyDescent="0.3">
      <c r="A655" s="12">
        <v>45166</v>
      </c>
      <c r="B655" s="9" t="s">
        <v>219</v>
      </c>
      <c r="C655" s="9" t="s">
        <v>24</v>
      </c>
      <c r="D655" s="9" t="s">
        <v>47</v>
      </c>
      <c r="E655" s="9"/>
      <c r="F655" s="11">
        <v>160</v>
      </c>
      <c r="G655" s="11">
        <v>0</v>
      </c>
      <c r="H655" s="11">
        <f>((H654 + F655) - G655)</f>
        <v>2062.2199999999948</v>
      </c>
      <c r="I655" s="11">
        <v>0</v>
      </c>
      <c r="J655" s="10">
        <v>0</v>
      </c>
      <c r="K655" s="9"/>
    </row>
    <row r="656" spans="1:11" ht="10.95" customHeight="1" x14ac:dyDescent="0.3">
      <c r="A656" s="12">
        <v>45166</v>
      </c>
      <c r="B656" s="9" t="s">
        <v>219</v>
      </c>
      <c r="C656" s="9" t="s">
        <v>24</v>
      </c>
      <c r="D656" s="9" t="s">
        <v>36</v>
      </c>
      <c r="E656" s="9"/>
      <c r="F656" s="11">
        <v>160</v>
      </c>
      <c r="G656" s="11">
        <v>0</v>
      </c>
      <c r="H656" s="11">
        <f>((H655 + F656) - G656)</f>
        <v>2222.2199999999948</v>
      </c>
      <c r="I656" s="11">
        <v>0</v>
      </c>
      <c r="J656" s="10">
        <v>0</v>
      </c>
      <c r="K656" s="9"/>
    </row>
    <row r="657" spans="1:11" ht="10.95" customHeight="1" x14ac:dyDescent="0.3">
      <c r="A657" s="12">
        <v>45166</v>
      </c>
      <c r="B657" s="9" t="s">
        <v>219</v>
      </c>
      <c r="C657" s="9" t="s">
        <v>24</v>
      </c>
      <c r="D657" s="9" t="s">
        <v>54</v>
      </c>
      <c r="E657" s="9"/>
      <c r="F657" s="11">
        <v>160</v>
      </c>
      <c r="G657" s="11">
        <v>0</v>
      </c>
      <c r="H657" s="11">
        <f>((H656 + F657) - G657)</f>
        <v>2382.2199999999948</v>
      </c>
      <c r="I657" s="11">
        <v>0</v>
      </c>
      <c r="J657" s="10">
        <v>0</v>
      </c>
      <c r="K657" s="9"/>
    </row>
    <row r="658" spans="1:11" ht="10.95" customHeight="1" x14ac:dyDescent="0.3">
      <c r="A658" s="12">
        <v>45166</v>
      </c>
      <c r="B658" s="9" t="s">
        <v>219</v>
      </c>
      <c r="C658" s="9" t="s">
        <v>28</v>
      </c>
      <c r="D658" s="9" t="s">
        <v>50</v>
      </c>
      <c r="E658" s="9"/>
      <c r="F658" s="11">
        <v>0</v>
      </c>
      <c r="G658" s="11">
        <v>40</v>
      </c>
      <c r="H658" s="11">
        <f>((H657 + F658) - G658)</f>
        <v>2342.2199999999948</v>
      </c>
      <c r="I658" s="11">
        <v>0</v>
      </c>
      <c r="J658" s="10">
        <v>0</v>
      </c>
      <c r="K658" s="9"/>
    </row>
    <row r="659" spans="1:11" ht="10.95" customHeight="1" x14ac:dyDescent="0.3">
      <c r="A659" s="12">
        <v>45166</v>
      </c>
      <c r="B659" s="9" t="s">
        <v>219</v>
      </c>
      <c r="C659" s="9" t="s">
        <v>28</v>
      </c>
      <c r="D659" s="9" t="s">
        <v>50</v>
      </c>
      <c r="E659" s="9"/>
      <c r="F659" s="11">
        <v>0</v>
      </c>
      <c r="G659" s="11">
        <v>80</v>
      </c>
      <c r="H659" s="11">
        <f>((H658 + F659) - G659)</f>
        <v>2262.2199999999948</v>
      </c>
      <c r="I659" s="11">
        <v>0</v>
      </c>
      <c r="J659" s="10">
        <v>0</v>
      </c>
      <c r="K659" s="9"/>
    </row>
    <row r="660" spans="1:11" ht="10.95" customHeight="1" x14ac:dyDescent="0.3">
      <c r="A660" s="12">
        <v>45166</v>
      </c>
      <c r="B660" s="9" t="s">
        <v>219</v>
      </c>
      <c r="C660" s="9" t="s">
        <v>28</v>
      </c>
      <c r="D660" s="9" t="s">
        <v>57</v>
      </c>
      <c r="E660" s="9"/>
      <c r="F660" s="11">
        <v>0</v>
      </c>
      <c r="G660" s="11">
        <v>80</v>
      </c>
      <c r="H660" s="11">
        <f>((H659 + F660) - G660)</f>
        <v>2182.2199999999948</v>
      </c>
      <c r="I660" s="11">
        <v>0</v>
      </c>
      <c r="J660" s="10">
        <v>0</v>
      </c>
      <c r="K660" s="9"/>
    </row>
    <row r="661" spans="1:11" ht="10.95" customHeight="1" x14ac:dyDescent="0.3">
      <c r="A661" s="12">
        <v>45166</v>
      </c>
      <c r="B661" s="9" t="s">
        <v>219</v>
      </c>
      <c r="C661" s="9" t="s">
        <v>28</v>
      </c>
      <c r="D661" s="9" t="s">
        <v>232</v>
      </c>
      <c r="E661" s="9"/>
      <c r="F661" s="11">
        <v>0</v>
      </c>
      <c r="G661" s="11">
        <v>48.9</v>
      </c>
      <c r="H661" s="11">
        <f>((H660 + F661) - G661)</f>
        <v>2133.3199999999947</v>
      </c>
      <c r="I661" s="11">
        <v>0</v>
      </c>
      <c r="J661" s="10">
        <v>0</v>
      </c>
      <c r="K661" s="9"/>
    </row>
    <row r="662" spans="1:11" ht="10.95" customHeight="1" x14ac:dyDescent="0.3">
      <c r="A662" s="12">
        <v>45167</v>
      </c>
      <c r="B662" s="9" t="s">
        <v>219</v>
      </c>
      <c r="C662" s="9" t="s">
        <v>24</v>
      </c>
      <c r="D662" s="9" t="s">
        <v>76</v>
      </c>
      <c r="E662" s="9"/>
      <c r="F662" s="11">
        <v>80</v>
      </c>
      <c r="G662" s="11">
        <v>0</v>
      </c>
      <c r="H662" s="11">
        <f>((H661 + F662) - G662)</f>
        <v>2213.3199999999947</v>
      </c>
      <c r="I662" s="11">
        <v>0</v>
      </c>
      <c r="J662" s="10">
        <v>0</v>
      </c>
      <c r="K662" s="9"/>
    </row>
    <row r="663" spans="1:11" ht="10.95" customHeight="1" x14ac:dyDescent="0.3">
      <c r="A663" s="12">
        <v>45167</v>
      </c>
      <c r="B663" s="9" t="s">
        <v>219</v>
      </c>
      <c r="C663" s="9" t="s">
        <v>24</v>
      </c>
      <c r="D663" s="9" t="s">
        <v>36</v>
      </c>
      <c r="E663" s="9"/>
      <c r="F663" s="11">
        <v>80</v>
      </c>
      <c r="G663" s="11">
        <v>0</v>
      </c>
      <c r="H663" s="11">
        <f>((H662 + F663) - G663)</f>
        <v>2293.3199999999947</v>
      </c>
      <c r="I663" s="11">
        <v>0</v>
      </c>
      <c r="J663" s="10">
        <v>0</v>
      </c>
      <c r="K663" s="9"/>
    </row>
    <row r="664" spans="1:11" ht="10.95" customHeight="1" x14ac:dyDescent="0.3">
      <c r="A664" s="12">
        <v>45168</v>
      </c>
      <c r="B664" s="9" t="s">
        <v>219</v>
      </c>
      <c r="C664" s="9" t="s">
        <v>24</v>
      </c>
      <c r="D664" s="9" t="s">
        <v>50</v>
      </c>
      <c r="E664" s="9"/>
      <c r="F664" s="11">
        <v>80</v>
      </c>
      <c r="G664" s="11">
        <v>0</v>
      </c>
      <c r="H664" s="11">
        <f>((H663 + F664) - G664)</f>
        <v>2373.3199999999947</v>
      </c>
      <c r="I664" s="11">
        <v>0</v>
      </c>
      <c r="J664" s="10">
        <v>0</v>
      </c>
      <c r="K664" s="9"/>
    </row>
    <row r="665" spans="1:11" ht="10.95" customHeight="1" x14ac:dyDescent="0.3">
      <c r="A665" s="12">
        <v>45168</v>
      </c>
      <c r="B665" s="9" t="s">
        <v>219</v>
      </c>
      <c r="C665" s="9" t="s">
        <v>24</v>
      </c>
      <c r="D665" s="9" t="s">
        <v>56</v>
      </c>
      <c r="E665" s="9" t="s">
        <v>104</v>
      </c>
      <c r="F665" s="11">
        <v>80</v>
      </c>
      <c r="G665" s="11">
        <v>0</v>
      </c>
      <c r="H665" s="11">
        <f>((H664 + F665) - G665)</f>
        <v>2453.3199999999947</v>
      </c>
      <c r="I665" s="11">
        <v>0</v>
      </c>
      <c r="J665" s="10">
        <v>0</v>
      </c>
      <c r="K665" s="9"/>
    </row>
    <row r="666" spans="1:11" ht="10.95" customHeight="1" x14ac:dyDescent="0.3">
      <c r="A666" s="12">
        <v>45169</v>
      </c>
      <c r="B666" s="9" t="s">
        <v>219</v>
      </c>
      <c r="C666" s="9" t="s">
        <v>28</v>
      </c>
      <c r="D666" s="9" t="s">
        <v>218</v>
      </c>
      <c r="E666" s="9"/>
      <c r="F666" s="11">
        <v>0</v>
      </c>
      <c r="G666" s="11">
        <v>8.5</v>
      </c>
      <c r="H666" s="11">
        <f>((H665 + F666) - G666)</f>
        <v>2444.8199999999947</v>
      </c>
      <c r="I666" s="11">
        <v>0</v>
      </c>
      <c r="J666" s="10">
        <v>0</v>
      </c>
      <c r="K666" s="9"/>
    </row>
    <row r="667" spans="1:11" ht="10.95" customHeight="1" x14ac:dyDescent="0.3">
      <c r="A667" s="12">
        <v>45169</v>
      </c>
      <c r="B667" s="9" t="s">
        <v>219</v>
      </c>
      <c r="C667" s="9" t="s">
        <v>28</v>
      </c>
      <c r="D667" s="9" t="s">
        <v>101</v>
      </c>
      <c r="E667" s="9"/>
      <c r="F667" s="11">
        <v>0</v>
      </c>
      <c r="G667" s="11">
        <v>4.6399999999999997</v>
      </c>
      <c r="H667" s="11">
        <f>((H666 + F667) - G667)</f>
        <v>2440.1799999999948</v>
      </c>
      <c r="I667" s="11">
        <v>0</v>
      </c>
      <c r="J667" s="10">
        <v>0</v>
      </c>
      <c r="K667" s="9"/>
    </row>
    <row r="668" spans="1:11" ht="10.95" customHeight="1" x14ac:dyDescent="0.3">
      <c r="A668" s="12">
        <v>45173</v>
      </c>
      <c r="B668" s="9" t="s">
        <v>219</v>
      </c>
      <c r="C668" s="9" t="s">
        <v>24</v>
      </c>
      <c r="D668" s="9" t="s">
        <v>69</v>
      </c>
      <c r="E668" s="9"/>
      <c r="F668" s="11">
        <v>80</v>
      </c>
      <c r="G668" s="11">
        <v>0</v>
      </c>
      <c r="H668" s="11">
        <f>((H667 + F668) - G668)</f>
        <v>2520.1799999999948</v>
      </c>
      <c r="I668" s="11">
        <v>0</v>
      </c>
      <c r="J668" s="10">
        <v>0</v>
      </c>
      <c r="K668" s="9"/>
    </row>
    <row r="669" spans="1:11" ht="10.95" customHeight="1" x14ac:dyDescent="0.3">
      <c r="A669" s="12">
        <v>45173</v>
      </c>
      <c r="B669" s="9" t="s">
        <v>219</v>
      </c>
      <c r="C669" s="9" t="s">
        <v>24</v>
      </c>
      <c r="D669" s="9" t="s">
        <v>66</v>
      </c>
      <c r="E669" s="9"/>
      <c r="F669" s="11">
        <v>80</v>
      </c>
      <c r="G669" s="11">
        <v>0</v>
      </c>
      <c r="H669" s="11">
        <f>((H668 + F669) - G669)</f>
        <v>2600.1799999999948</v>
      </c>
      <c r="I669" s="11">
        <v>0</v>
      </c>
      <c r="J669" s="10">
        <v>0</v>
      </c>
      <c r="K669" s="9"/>
    </row>
    <row r="670" spans="1:11" ht="10.95" customHeight="1" x14ac:dyDescent="0.3">
      <c r="A670" s="12">
        <v>45173</v>
      </c>
      <c r="B670" s="9" t="s">
        <v>219</v>
      </c>
      <c r="C670" s="9" t="s">
        <v>24</v>
      </c>
      <c r="D670" s="9" t="s">
        <v>26</v>
      </c>
      <c r="E670" s="9"/>
      <c r="F670" s="11">
        <v>160</v>
      </c>
      <c r="G670" s="11">
        <v>0</v>
      </c>
      <c r="H670" s="11">
        <f>((H669 + F670) - G670)</f>
        <v>2760.1799999999948</v>
      </c>
      <c r="I670" s="11">
        <v>0</v>
      </c>
      <c r="J670" s="10">
        <v>0</v>
      </c>
      <c r="K670" s="9"/>
    </row>
    <row r="671" spans="1:11" ht="10.95" customHeight="1" x14ac:dyDescent="0.3">
      <c r="A671" s="12">
        <v>45173</v>
      </c>
      <c r="B671" s="9" t="s">
        <v>219</v>
      </c>
      <c r="C671" s="9" t="s">
        <v>24</v>
      </c>
      <c r="D671" s="9" t="s">
        <v>26</v>
      </c>
      <c r="E671" s="9"/>
      <c r="F671" s="11">
        <v>320</v>
      </c>
      <c r="G671" s="11">
        <v>0</v>
      </c>
      <c r="H671" s="11">
        <f>((H670 + F671) - G671)</f>
        <v>3080.1799999999948</v>
      </c>
      <c r="I671" s="11">
        <v>0</v>
      </c>
      <c r="J671" s="10">
        <v>0</v>
      </c>
      <c r="K671" s="9"/>
    </row>
    <row r="672" spans="1:11" ht="10.95" customHeight="1" x14ac:dyDescent="0.3">
      <c r="A672" s="12">
        <v>45173</v>
      </c>
      <c r="B672" s="9" t="s">
        <v>219</v>
      </c>
      <c r="C672" s="9" t="s">
        <v>28</v>
      </c>
      <c r="D672" s="9" t="s">
        <v>46</v>
      </c>
      <c r="E672" s="9"/>
      <c r="F672" s="11">
        <v>0</v>
      </c>
      <c r="G672" s="11">
        <v>38</v>
      </c>
      <c r="H672" s="11">
        <f>((H671 + F672) - G672)</f>
        <v>3042.1799999999948</v>
      </c>
      <c r="I672" s="11">
        <v>0</v>
      </c>
      <c r="J672" s="10">
        <v>0</v>
      </c>
      <c r="K672" s="9"/>
    </row>
    <row r="673" spans="1:11" ht="10.95" customHeight="1" x14ac:dyDescent="0.3">
      <c r="A673" s="12">
        <v>45173</v>
      </c>
      <c r="B673" s="9" t="s">
        <v>219</v>
      </c>
      <c r="C673" s="9" t="s">
        <v>28</v>
      </c>
      <c r="D673" s="9" t="s">
        <v>50</v>
      </c>
      <c r="E673" s="9"/>
      <c r="F673" s="11">
        <v>0</v>
      </c>
      <c r="G673" s="11">
        <v>40</v>
      </c>
      <c r="H673" s="11">
        <f>((H672 + F673) - G673)</f>
        <v>3002.1799999999948</v>
      </c>
      <c r="I673" s="11">
        <v>0</v>
      </c>
      <c r="J673" s="10">
        <v>0</v>
      </c>
      <c r="K673" s="9"/>
    </row>
    <row r="674" spans="1:11" ht="10.95" customHeight="1" x14ac:dyDescent="0.3">
      <c r="A674" s="12">
        <v>45173</v>
      </c>
      <c r="B674" s="9" t="s">
        <v>219</v>
      </c>
      <c r="C674" s="9" t="s">
        <v>28</v>
      </c>
      <c r="D674" s="9" t="s">
        <v>50</v>
      </c>
      <c r="E674" s="9"/>
      <c r="F674" s="11">
        <v>0</v>
      </c>
      <c r="G674" s="11">
        <v>40</v>
      </c>
      <c r="H674" s="11">
        <f>((H673 + F674) - G674)</f>
        <v>2962.1799999999948</v>
      </c>
      <c r="I674" s="11">
        <v>0</v>
      </c>
      <c r="J674" s="10">
        <v>0</v>
      </c>
      <c r="K674" s="9"/>
    </row>
    <row r="675" spans="1:11" ht="10.95" customHeight="1" x14ac:dyDescent="0.3">
      <c r="A675" s="12">
        <v>45173</v>
      </c>
      <c r="B675" s="9" t="s">
        <v>219</v>
      </c>
      <c r="C675" s="9" t="s">
        <v>28</v>
      </c>
      <c r="D675" s="9" t="s">
        <v>50</v>
      </c>
      <c r="E675" s="9"/>
      <c r="F675" s="11">
        <v>0</v>
      </c>
      <c r="G675" s="11">
        <v>40</v>
      </c>
      <c r="H675" s="11">
        <f>((H674 + F675) - G675)</f>
        <v>2922.1799999999948</v>
      </c>
      <c r="I675" s="11">
        <v>0</v>
      </c>
      <c r="J675" s="10">
        <v>0</v>
      </c>
      <c r="K675" s="9"/>
    </row>
    <row r="676" spans="1:11" ht="10.95" customHeight="1" x14ac:dyDescent="0.3">
      <c r="A676" s="12">
        <v>45173</v>
      </c>
      <c r="B676" s="9" t="s">
        <v>219</v>
      </c>
      <c r="C676" s="9" t="s">
        <v>28</v>
      </c>
      <c r="D676" s="9" t="s">
        <v>32</v>
      </c>
      <c r="E676" s="9"/>
      <c r="F676" s="11">
        <v>0</v>
      </c>
      <c r="G676" s="11">
        <v>80</v>
      </c>
      <c r="H676" s="11">
        <f>((H675 + F676) - G676)</f>
        <v>2842.1799999999948</v>
      </c>
      <c r="I676" s="11">
        <v>0</v>
      </c>
      <c r="J676" s="10">
        <v>0</v>
      </c>
      <c r="K676" s="9"/>
    </row>
    <row r="677" spans="1:11" ht="10.95" customHeight="1" x14ac:dyDescent="0.3">
      <c r="A677" s="12">
        <v>45173</v>
      </c>
      <c r="B677" s="9" t="s">
        <v>219</v>
      </c>
      <c r="C677" s="9" t="s">
        <v>28</v>
      </c>
      <c r="D677" s="9" t="s">
        <v>232</v>
      </c>
      <c r="E677" s="9"/>
      <c r="F677" s="11">
        <v>0</v>
      </c>
      <c r="G677" s="11">
        <v>4.18</v>
      </c>
      <c r="H677" s="11">
        <f>((H676 + F677) - G677)</f>
        <v>2837.999999999995</v>
      </c>
      <c r="I677" s="11">
        <v>0</v>
      </c>
      <c r="J677" s="10">
        <v>0</v>
      </c>
      <c r="K677" s="9"/>
    </row>
    <row r="678" spans="1:11" ht="10.95" customHeight="1" x14ac:dyDescent="0.3">
      <c r="A678" s="12">
        <v>45173</v>
      </c>
      <c r="B678" s="9" t="s">
        <v>219</v>
      </c>
      <c r="C678" s="9" t="s">
        <v>28</v>
      </c>
      <c r="D678" s="9" t="s">
        <v>101</v>
      </c>
      <c r="E678" s="9"/>
      <c r="F678" s="11">
        <v>0</v>
      </c>
      <c r="G678" s="11">
        <v>12.8</v>
      </c>
      <c r="H678" s="11">
        <f>((H677 + F678) - G678)</f>
        <v>2825.1999999999948</v>
      </c>
      <c r="I678" s="11">
        <v>0</v>
      </c>
      <c r="J678" s="10">
        <v>0</v>
      </c>
      <c r="K678" s="9"/>
    </row>
    <row r="679" spans="1:11" ht="10.95" customHeight="1" x14ac:dyDescent="0.3">
      <c r="A679" s="12">
        <v>45173</v>
      </c>
      <c r="B679" s="9" t="s">
        <v>219</v>
      </c>
      <c r="C679" s="9" t="s">
        <v>28</v>
      </c>
      <c r="D679" s="9" t="s">
        <v>101</v>
      </c>
      <c r="E679" s="9"/>
      <c r="F679" s="11">
        <v>0</v>
      </c>
      <c r="G679" s="11">
        <v>3</v>
      </c>
      <c r="H679" s="11">
        <f>((H678 + F679) - G679)</f>
        <v>2822.1999999999948</v>
      </c>
      <c r="I679" s="11">
        <v>0</v>
      </c>
      <c r="J679" s="10">
        <v>0</v>
      </c>
      <c r="K679" s="9"/>
    </row>
    <row r="680" spans="1:11" ht="10.95" customHeight="1" x14ac:dyDescent="0.3">
      <c r="A680" s="12">
        <v>45173</v>
      </c>
      <c r="B680" s="9" t="s">
        <v>219</v>
      </c>
      <c r="C680" s="9" t="s">
        <v>28</v>
      </c>
      <c r="D680" s="9" t="s">
        <v>101</v>
      </c>
      <c r="E680" s="9"/>
      <c r="F680" s="11">
        <v>0</v>
      </c>
      <c r="G680" s="11">
        <v>5.84</v>
      </c>
      <c r="H680" s="11">
        <f>((H679 + F680) - G680)</f>
        <v>2816.3599999999947</v>
      </c>
      <c r="I680" s="11">
        <v>0</v>
      </c>
      <c r="J680" s="10">
        <v>0</v>
      </c>
      <c r="K680" s="9"/>
    </row>
    <row r="681" spans="1:11" ht="10.95" customHeight="1" x14ac:dyDescent="0.3">
      <c r="A681" s="12">
        <v>45173</v>
      </c>
      <c r="B681" s="9" t="s">
        <v>219</v>
      </c>
      <c r="C681" s="9" t="s">
        <v>28</v>
      </c>
      <c r="D681" s="9" t="s">
        <v>101</v>
      </c>
      <c r="E681" s="9"/>
      <c r="F681" s="11">
        <v>0</v>
      </c>
      <c r="G681" s="11">
        <v>12.8</v>
      </c>
      <c r="H681" s="11">
        <f>((H680 + F681) - G681)</f>
        <v>2803.5599999999945</v>
      </c>
      <c r="I681" s="11">
        <v>0</v>
      </c>
      <c r="J681" s="10">
        <v>0</v>
      </c>
      <c r="K681" s="9"/>
    </row>
    <row r="682" spans="1:11" ht="10.95" customHeight="1" x14ac:dyDescent="0.3">
      <c r="A682" s="12">
        <v>45174</v>
      </c>
      <c r="B682" s="9" t="s">
        <v>219</v>
      </c>
      <c r="C682" s="9" t="s">
        <v>24</v>
      </c>
      <c r="D682" s="9" t="s">
        <v>26</v>
      </c>
      <c r="E682" s="9"/>
      <c r="F682" s="11">
        <v>160</v>
      </c>
      <c r="G682" s="11">
        <v>0</v>
      </c>
      <c r="H682" s="11">
        <f>((H681 + F682) - G682)</f>
        <v>2963.5599999999945</v>
      </c>
      <c r="I682" s="11">
        <v>0</v>
      </c>
      <c r="J682" s="10">
        <v>0</v>
      </c>
      <c r="K682" s="9"/>
    </row>
    <row r="683" spans="1:11" ht="10.95" customHeight="1" x14ac:dyDescent="0.3">
      <c r="A683" s="12">
        <v>45174</v>
      </c>
      <c r="B683" s="9" t="s">
        <v>219</v>
      </c>
      <c r="C683" s="9" t="s">
        <v>28</v>
      </c>
      <c r="D683" s="9" t="s">
        <v>220</v>
      </c>
      <c r="E683" s="9"/>
      <c r="F683" s="11">
        <v>0</v>
      </c>
      <c r="G683" s="11">
        <v>1000</v>
      </c>
      <c r="H683" s="11">
        <f>((H682 + F683) - G683)</f>
        <v>1963.5599999999945</v>
      </c>
      <c r="I683" s="11">
        <v>0</v>
      </c>
      <c r="J683" s="10">
        <v>0</v>
      </c>
      <c r="K683" s="9"/>
    </row>
    <row r="684" spans="1:11" ht="10.95" customHeight="1" x14ac:dyDescent="0.3">
      <c r="A684" s="12">
        <v>45174</v>
      </c>
      <c r="B684" s="9" t="s">
        <v>219</v>
      </c>
      <c r="C684" s="9" t="s">
        <v>28</v>
      </c>
      <c r="D684" s="9" t="s">
        <v>101</v>
      </c>
      <c r="E684" s="9" t="s">
        <v>231</v>
      </c>
      <c r="F684" s="11">
        <v>0</v>
      </c>
      <c r="G684" s="11">
        <v>1</v>
      </c>
      <c r="H684" s="11">
        <f>((H683 + F684) - G684)</f>
        <v>1962.5599999999945</v>
      </c>
      <c r="I684" s="11">
        <v>0</v>
      </c>
      <c r="J684" s="10">
        <v>0</v>
      </c>
      <c r="K684" s="9"/>
    </row>
    <row r="685" spans="1:11" ht="10.95" customHeight="1" x14ac:dyDescent="0.3">
      <c r="A685" s="12">
        <v>45174</v>
      </c>
      <c r="B685" s="9" t="s">
        <v>219</v>
      </c>
      <c r="C685" s="9" t="s">
        <v>28</v>
      </c>
      <c r="D685" s="9" t="s">
        <v>101</v>
      </c>
      <c r="E685" s="9" t="s">
        <v>229</v>
      </c>
      <c r="F685" s="11">
        <v>0</v>
      </c>
      <c r="G685" s="11">
        <v>12.8</v>
      </c>
      <c r="H685" s="11">
        <f>((H684 + F685) - G685)</f>
        <v>1949.7599999999945</v>
      </c>
      <c r="I685" s="11">
        <v>0</v>
      </c>
      <c r="J685" s="10">
        <v>0</v>
      </c>
      <c r="K685" s="9"/>
    </row>
    <row r="686" spans="1:11" ht="10.95" customHeight="1" x14ac:dyDescent="0.3">
      <c r="A686" s="12">
        <v>45175</v>
      </c>
      <c r="B686" s="9" t="s">
        <v>219</v>
      </c>
      <c r="C686" s="9" t="s">
        <v>28</v>
      </c>
      <c r="D686" s="9" t="s">
        <v>230</v>
      </c>
      <c r="E686" s="9"/>
      <c r="F686" s="11">
        <v>0</v>
      </c>
      <c r="G686" s="11">
        <v>50</v>
      </c>
      <c r="H686" s="11">
        <f>((H685 + F686) - G686)</f>
        <v>1899.7599999999945</v>
      </c>
      <c r="I686" s="11">
        <v>0</v>
      </c>
      <c r="J686" s="10">
        <v>0</v>
      </c>
      <c r="K686" s="9"/>
    </row>
    <row r="687" spans="1:11" ht="10.95" customHeight="1" x14ac:dyDescent="0.3">
      <c r="A687" s="12">
        <v>45175</v>
      </c>
      <c r="B687" s="9" t="s">
        <v>219</v>
      </c>
      <c r="C687" s="9" t="s">
        <v>28</v>
      </c>
      <c r="D687" s="9" t="s">
        <v>101</v>
      </c>
      <c r="E687" s="9" t="s">
        <v>103</v>
      </c>
      <c r="F687" s="11">
        <v>0</v>
      </c>
      <c r="G687" s="11">
        <v>191.31</v>
      </c>
      <c r="H687" s="11">
        <f>((H686 + F687) - G687)</f>
        <v>1708.4499999999946</v>
      </c>
      <c r="I687" s="11">
        <v>0</v>
      </c>
      <c r="J687" s="10">
        <v>0</v>
      </c>
      <c r="K687" s="9"/>
    </row>
    <row r="688" spans="1:11" ht="10.95" customHeight="1" x14ac:dyDescent="0.3">
      <c r="A688" s="12">
        <v>45175</v>
      </c>
      <c r="B688" s="9" t="s">
        <v>219</v>
      </c>
      <c r="C688" s="9" t="s">
        <v>28</v>
      </c>
      <c r="D688" s="9" t="s">
        <v>101</v>
      </c>
      <c r="E688" s="9" t="s">
        <v>229</v>
      </c>
      <c r="F688" s="11">
        <v>0</v>
      </c>
      <c r="G688" s="11">
        <v>4.24</v>
      </c>
      <c r="H688" s="11">
        <f>((H687 + F688) - G688)</f>
        <v>1704.2099999999946</v>
      </c>
      <c r="I688" s="11">
        <v>0</v>
      </c>
      <c r="J688" s="10">
        <v>0</v>
      </c>
      <c r="K688" s="9"/>
    </row>
    <row r="689" spans="1:11" ht="10.95" customHeight="1" x14ac:dyDescent="0.3">
      <c r="A689" s="12">
        <v>45176</v>
      </c>
      <c r="B689" s="9" t="s">
        <v>219</v>
      </c>
      <c r="C689" s="9" t="s">
        <v>24</v>
      </c>
      <c r="D689" s="9" t="s">
        <v>222</v>
      </c>
      <c r="E689" s="9"/>
      <c r="F689" s="11">
        <v>8430</v>
      </c>
      <c r="G689" s="11">
        <v>0</v>
      </c>
      <c r="H689" s="11">
        <f>((H688 + F689) - G689)</f>
        <v>10134.209999999995</v>
      </c>
      <c r="I689" s="11">
        <v>0</v>
      </c>
      <c r="J689" s="10">
        <v>0</v>
      </c>
      <c r="K689" s="9"/>
    </row>
    <row r="690" spans="1:11" ht="10.95" customHeight="1" x14ac:dyDescent="0.3">
      <c r="A690" s="12">
        <v>45177</v>
      </c>
      <c r="B690" s="9" t="s">
        <v>219</v>
      </c>
      <c r="C690" s="9" t="s">
        <v>24</v>
      </c>
      <c r="D690" s="9" t="s">
        <v>26</v>
      </c>
      <c r="E690" s="9"/>
      <c r="F690" s="11">
        <v>80</v>
      </c>
      <c r="G690" s="11">
        <v>0</v>
      </c>
      <c r="H690" s="11">
        <f>((H689 + F690) - G690)</f>
        <v>10214.209999999995</v>
      </c>
      <c r="I690" s="11">
        <v>0</v>
      </c>
      <c r="J690" s="10">
        <v>0</v>
      </c>
      <c r="K690" s="9"/>
    </row>
    <row r="691" spans="1:11" ht="10.95" customHeight="1" x14ac:dyDescent="0.3">
      <c r="A691" s="12">
        <v>45177</v>
      </c>
      <c r="B691" s="9" t="s">
        <v>219</v>
      </c>
      <c r="C691" s="9" t="s">
        <v>24</v>
      </c>
      <c r="D691" s="9" t="s">
        <v>54</v>
      </c>
      <c r="E691" s="9"/>
      <c r="F691" s="11">
        <v>80</v>
      </c>
      <c r="G691" s="11">
        <v>0</v>
      </c>
      <c r="H691" s="11">
        <f>((H690 + F691) - G691)</f>
        <v>10294.209999999995</v>
      </c>
      <c r="I691" s="11">
        <v>0</v>
      </c>
      <c r="J691" s="10">
        <v>0</v>
      </c>
      <c r="K691" s="9"/>
    </row>
    <row r="692" spans="1:11" ht="10.95" customHeight="1" x14ac:dyDescent="0.3">
      <c r="A692" s="12">
        <v>45177</v>
      </c>
      <c r="B692" s="9" t="s">
        <v>219</v>
      </c>
      <c r="C692" s="9" t="s">
        <v>24</v>
      </c>
      <c r="D692" s="9" t="s">
        <v>73</v>
      </c>
      <c r="E692" s="9"/>
      <c r="F692" s="11">
        <v>80</v>
      </c>
      <c r="G692" s="11">
        <v>0</v>
      </c>
      <c r="H692" s="11">
        <f>((H691 + F692) - G692)</f>
        <v>10374.209999999995</v>
      </c>
      <c r="I692" s="11">
        <v>0</v>
      </c>
      <c r="J692" s="10">
        <v>0</v>
      </c>
      <c r="K692" s="9"/>
    </row>
    <row r="693" spans="1:11" ht="10.95" customHeight="1" x14ac:dyDescent="0.3">
      <c r="A693" s="12">
        <v>45177</v>
      </c>
      <c r="B693" s="9" t="s">
        <v>219</v>
      </c>
      <c r="C693" s="9" t="s">
        <v>28</v>
      </c>
      <c r="D693" s="9" t="s">
        <v>220</v>
      </c>
      <c r="E693" s="9"/>
      <c r="F693" s="11">
        <v>0</v>
      </c>
      <c r="G693" s="11">
        <v>6000</v>
      </c>
      <c r="H693" s="11">
        <f>((H692 + F693) - G693)</f>
        <v>4374.2099999999955</v>
      </c>
      <c r="I693" s="11">
        <v>0</v>
      </c>
      <c r="J693" s="10">
        <v>0</v>
      </c>
      <c r="K693" s="9"/>
    </row>
    <row r="694" spans="1:11" ht="10.95" customHeight="1" x14ac:dyDescent="0.3">
      <c r="A694" s="12">
        <v>45177</v>
      </c>
      <c r="B694" s="9" t="s">
        <v>219</v>
      </c>
      <c r="C694" s="9" t="s">
        <v>28</v>
      </c>
      <c r="D694" s="9" t="s">
        <v>101</v>
      </c>
      <c r="E694" s="9" t="s">
        <v>102</v>
      </c>
      <c r="F694" s="11">
        <v>0</v>
      </c>
      <c r="G694" s="11">
        <v>93</v>
      </c>
      <c r="H694" s="11">
        <f>((H693 + F694) - G694)</f>
        <v>4281.2099999999955</v>
      </c>
      <c r="I694" s="11">
        <v>0</v>
      </c>
      <c r="J694" s="10">
        <v>0</v>
      </c>
      <c r="K694" s="9"/>
    </row>
    <row r="695" spans="1:11" ht="10.95" customHeight="1" x14ac:dyDescent="0.3">
      <c r="A695" s="12">
        <v>45177</v>
      </c>
      <c r="B695" s="9" t="s">
        <v>219</v>
      </c>
      <c r="C695" s="9" t="s">
        <v>24</v>
      </c>
      <c r="D695" s="9" t="s">
        <v>76</v>
      </c>
      <c r="E695" s="9"/>
      <c r="F695" s="11">
        <v>80</v>
      </c>
      <c r="G695" s="11">
        <v>0</v>
      </c>
      <c r="H695" s="11">
        <f>((H694 + F695) - G695)</f>
        <v>4361.2099999999955</v>
      </c>
      <c r="I695" s="11">
        <v>0</v>
      </c>
      <c r="J695" s="10">
        <v>0</v>
      </c>
      <c r="K695" s="9"/>
    </row>
    <row r="696" spans="1:11" ht="10.95" customHeight="1" x14ac:dyDescent="0.3">
      <c r="A696" s="12">
        <v>45180</v>
      </c>
      <c r="B696" s="9" t="s">
        <v>219</v>
      </c>
      <c r="C696" s="9" t="s">
        <v>24</v>
      </c>
      <c r="D696" s="9" t="s">
        <v>57</v>
      </c>
      <c r="E696" s="9"/>
      <c r="F696" s="11">
        <v>40</v>
      </c>
      <c r="G696" s="11">
        <v>0</v>
      </c>
      <c r="H696" s="11">
        <f>((H695 + F696) - G696)</f>
        <v>4401.2099999999955</v>
      </c>
      <c r="I696" s="11">
        <v>0</v>
      </c>
      <c r="J696" s="10">
        <v>0</v>
      </c>
      <c r="K696" s="9"/>
    </row>
    <row r="697" spans="1:11" ht="10.95" customHeight="1" x14ac:dyDescent="0.3">
      <c r="A697" s="12">
        <v>45180</v>
      </c>
      <c r="B697" s="9" t="s">
        <v>219</v>
      </c>
      <c r="C697" s="9" t="s">
        <v>24</v>
      </c>
      <c r="D697" s="9" t="s">
        <v>26</v>
      </c>
      <c r="E697" s="9"/>
      <c r="F697" s="11">
        <v>360</v>
      </c>
      <c r="G697" s="11">
        <v>0</v>
      </c>
      <c r="H697" s="11">
        <f>((H696 + F697) - G697)</f>
        <v>4761.2099999999955</v>
      </c>
      <c r="I697" s="11">
        <v>0</v>
      </c>
      <c r="J697" s="10">
        <v>0</v>
      </c>
      <c r="K697" s="9"/>
    </row>
    <row r="698" spans="1:11" ht="10.95" customHeight="1" x14ac:dyDescent="0.3">
      <c r="A698" s="12">
        <v>45180</v>
      </c>
      <c r="B698" s="9" t="s">
        <v>219</v>
      </c>
      <c r="C698" s="9" t="s">
        <v>28</v>
      </c>
      <c r="D698" s="9" t="s">
        <v>32</v>
      </c>
      <c r="E698" s="9"/>
      <c r="F698" s="11">
        <v>0</v>
      </c>
      <c r="G698" s="11">
        <v>60</v>
      </c>
      <c r="H698" s="11">
        <f>((H697 + F698) - G698)</f>
        <v>4701.2099999999955</v>
      </c>
      <c r="I698" s="11">
        <v>0</v>
      </c>
      <c r="J698" s="10">
        <v>0</v>
      </c>
      <c r="K698" s="9"/>
    </row>
    <row r="699" spans="1:11" ht="10.95" customHeight="1" x14ac:dyDescent="0.3">
      <c r="A699" s="12">
        <v>45180</v>
      </c>
      <c r="B699" s="9" t="s">
        <v>219</v>
      </c>
      <c r="C699" s="9" t="s">
        <v>28</v>
      </c>
      <c r="D699" s="9" t="s">
        <v>32</v>
      </c>
      <c r="E699" s="9"/>
      <c r="F699" s="11">
        <v>0</v>
      </c>
      <c r="G699" s="11">
        <v>80</v>
      </c>
      <c r="H699" s="11">
        <f>((H698 + F699) - G699)</f>
        <v>4621.2099999999955</v>
      </c>
      <c r="I699" s="11">
        <v>0</v>
      </c>
      <c r="J699" s="10">
        <v>0</v>
      </c>
      <c r="K699" s="9"/>
    </row>
    <row r="700" spans="1:11" ht="10.95" customHeight="1" x14ac:dyDescent="0.3">
      <c r="A700" s="12">
        <v>45180</v>
      </c>
      <c r="B700" s="9" t="s">
        <v>219</v>
      </c>
      <c r="C700" s="9" t="s">
        <v>28</v>
      </c>
      <c r="D700" s="9" t="s">
        <v>101</v>
      </c>
      <c r="E700" s="9" t="s">
        <v>100</v>
      </c>
      <c r="F700" s="11">
        <v>0</v>
      </c>
      <c r="G700" s="11">
        <v>442.75</v>
      </c>
      <c r="H700" s="11">
        <f>((H699 + F700) - G700)</f>
        <v>4178.4599999999955</v>
      </c>
      <c r="I700" s="11">
        <v>0</v>
      </c>
      <c r="J700" s="10">
        <v>0</v>
      </c>
      <c r="K700" s="9"/>
    </row>
    <row r="701" spans="1:11" ht="10.95" customHeight="1" x14ac:dyDescent="0.3">
      <c r="A701" s="12">
        <v>45180</v>
      </c>
      <c r="B701" s="9" t="s">
        <v>219</v>
      </c>
      <c r="C701" s="9" t="s">
        <v>24</v>
      </c>
      <c r="D701" s="9" t="s">
        <v>99</v>
      </c>
      <c r="E701" s="9" t="s">
        <v>99</v>
      </c>
      <c r="F701" s="11">
        <v>40</v>
      </c>
      <c r="G701" s="11">
        <v>0</v>
      </c>
      <c r="H701" s="11">
        <f>((H700 + F701) - G701)</f>
        <v>4218.4599999999955</v>
      </c>
      <c r="I701" s="11">
        <v>0</v>
      </c>
      <c r="J701" s="10">
        <v>0</v>
      </c>
      <c r="K701" s="9"/>
    </row>
    <row r="702" spans="1:11" ht="10.95" customHeight="1" x14ac:dyDescent="0.3">
      <c r="A702" s="12">
        <v>45181</v>
      </c>
      <c r="B702" s="9" t="s">
        <v>219</v>
      </c>
      <c r="C702" s="9" t="s">
        <v>28</v>
      </c>
      <c r="D702" s="9" t="s">
        <v>218</v>
      </c>
      <c r="E702" s="9"/>
      <c r="F702" s="11">
        <v>0</v>
      </c>
      <c r="G702" s="11">
        <v>91.14</v>
      </c>
      <c r="H702" s="11">
        <f>((H701 + F702) - G702)</f>
        <v>4127.3199999999952</v>
      </c>
      <c r="I702" s="11">
        <v>0</v>
      </c>
      <c r="J702" s="10">
        <v>0</v>
      </c>
      <c r="K702" s="9"/>
    </row>
    <row r="703" spans="1:11" ht="10.95" customHeight="1" x14ac:dyDescent="0.3">
      <c r="A703" s="12">
        <v>45181</v>
      </c>
      <c r="B703" s="9" t="s">
        <v>219</v>
      </c>
      <c r="C703" s="9" t="s">
        <v>28</v>
      </c>
      <c r="D703" s="9" t="s">
        <v>218</v>
      </c>
      <c r="E703" s="9"/>
      <c r="F703" s="11">
        <v>0</v>
      </c>
      <c r="G703" s="11">
        <v>33.35</v>
      </c>
      <c r="H703" s="11">
        <f>((H702 + F703) - G703)</f>
        <v>4093.9699999999953</v>
      </c>
      <c r="I703" s="11">
        <v>0</v>
      </c>
      <c r="J703" s="10">
        <v>0</v>
      </c>
      <c r="K703" s="9"/>
    </row>
    <row r="704" spans="1:11" ht="10.95" customHeight="1" x14ac:dyDescent="0.3">
      <c r="A704" s="12">
        <v>45183</v>
      </c>
      <c r="B704" s="9" t="s">
        <v>219</v>
      </c>
      <c r="C704" s="9" t="s">
        <v>24</v>
      </c>
      <c r="D704" s="9" t="s">
        <v>228</v>
      </c>
      <c r="E704" s="9" t="s">
        <v>227</v>
      </c>
      <c r="F704" s="11">
        <v>100</v>
      </c>
      <c r="G704" s="11">
        <v>0</v>
      </c>
      <c r="H704" s="11">
        <f>((H703 + F704) - G704)</f>
        <v>4193.9699999999957</v>
      </c>
      <c r="I704" s="11">
        <v>0</v>
      </c>
      <c r="J704" s="10">
        <v>0</v>
      </c>
      <c r="K704" s="9"/>
    </row>
    <row r="705" spans="1:11" ht="10.95" customHeight="1" x14ac:dyDescent="0.3">
      <c r="A705" s="12">
        <v>45183</v>
      </c>
      <c r="B705" s="9" t="s">
        <v>219</v>
      </c>
      <c r="C705" s="9" t="s">
        <v>28</v>
      </c>
      <c r="D705" s="9" t="s">
        <v>98</v>
      </c>
      <c r="E705" s="9"/>
      <c r="F705" s="11">
        <v>0</v>
      </c>
      <c r="G705" s="11">
        <v>755.54</v>
      </c>
      <c r="H705" s="11">
        <f>((H704 + F705) - G705)</f>
        <v>3438.4299999999957</v>
      </c>
      <c r="I705" s="11">
        <v>0</v>
      </c>
      <c r="J705" s="10">
        <v>0</v>
      </c>
      <c r="K705" s="9"/>
    </row>
    <row r="706" spans="1:11" ht="10.95" customHeight="1" x14ac:dyDescent="0.3">
      <c r="A706" s="12">
        <v>45187</v>
      </c>
      <c r="B706" s="9" t="s">
        <v>219</v>
      </c>
      <c r="C706" s="9" t="s">
        <v>28</v>
      </c>
      <c r="D706" s="9" t="s">
        <v>226</v>
      </c>
      <c r="E706" s="9"/>
      <c r="F706" s="11">
        <v>0</v>
      </c>
      <c r="G706" s="11">
        <v>117.23</v>
      </c>
      <c r="H706" s="11">
        <f>((H705 + F706) - G706)</f>
        <v>3321.1999999999957</v>
      </c>
      <c r="I706" s="11">
        <v>0</v>
      </c>
      <c r="J706" s="10">
        <v>0</v>
      </c>
      <c r="K706" s="9"/>
    </row>
    <row r="707" spans="1:11" ht="10.95" customHeight="1" x14ac:dyDescent="0.3">
      <c r="A707" s="12">
        <v>45189</v>
      </c>
      <c r="B707" s="9" t="s">
        <v>219</v>
      </c>
      <c r="C707" s="9" t="s">
        <v>28</v>
      </c>
      <c r="D707" s="9" t="s">
        <v>34</v>
      </c>
      <c r="E707" s="9"/>
      <c r="F707" s="11">
        <v>0</v>
      </c>
      <c r="G707" s="11">
        <v>28.75</v>
      </c>
      <c r="H707" s="11">
        <f>((H706 + F707) - G707)</f>
        <v>3292.4499999999957</v>
      </c>
      <c r="I707" s="11">
        <v>0</v>
      </c>
      <c r="J707" s="10">
        <v>0</v>
      </c>
      <c r="K707" s="9"/>
    </row>
    <row r="708" spans="1:11" ht="10.95" customHeight="1" x14ac:dyDescent="0.3">
      <c r="A708" s="12">
        <v>45190</v>
      </c>
      <c r="B708" s="9" t="s">
        <v>219</v>
      </c>
      <c r="C708" s="9" t="s">
        <v>28</v>
      </c>
      <c r="D708" s="9" t="s">
        <v>33</v>
      </c>
      <c r="E708" s="9"/>
      <c r="F708" s="11">
        <v>0</v>
      </c>
      <c r="G708" s="11">
        <v>45</v>
      </c>
      <c r="H708" s="11">
        <f>((H707 + F708) - G708)</f>
        <v>3247.4499999999957</v>
      </c>
      <c r="I708" s="11">
        <v>0</v>
      </c>
      <c r="J708" s="10">
        <v>0</v>
      </c>
      <c r="K708" s="9"/>
    </row>
    <row r="709" spans="1:11" ht="10.95" customHeight="1" x14ac:dyDescent="0.3">
      <c r="A709" s="12">
        <v>45194</v>
      </c>
      <c r="B709" s="9" t="s">
        <v>219</v>
      </c>
      <c r="C709" s="9" t="s">
        <v>24</v>
      </c>
      <c r="D709" s="9" t="s">
        <v>26</v>
      </c>
      <c r="E709" s="9"/>
      <c r="F709" s="11">
        <v>320</v>
      </c>
      <c r="G709" s="11">
        <v>0</v>
      </c>
      <c r="H709" s="11">
        <f>((H708 + F709) - G709)</f>
        <v>3567.4499999999957</v>
      </c>
      <c r="I709" s="11">
        <v>0</v>
      </c>
      <c r="J709" s="10">
        <v>0</v>
      </c>
      <c r="K709" s="9"/>
    </row>
    <row r="710" spans="1:11" ht="10.95" customHeight="1" x14ac:dyDescent="0.3">
      <c r="A710" s="12">
        <v>45194</v>
      </c>
      <c r="B710" s="9" t="s">
        <v>219</v>
      </c>
      <c r="C710" s="9" t="s">
        <v>24</v>
      </c>
      <c r="D710" s="9" t="s">
        <v>97</v>
      </c>
      <c r="E710" s="9"/>
      <c r="F710" s="11">
        <v>720</v>
      </c>
      <c r="G710" s="11">
        <v>0</v>
      </c>
      <c r="H710" s="11">
        <f>((H709 + F710) - G710)</f>
        <v>4287.4499999999953</v>
      </c>
      <c r="I710" s="11">
        <v>0</v>
      </c>
      <c r="J710" s="10">
        <v>0</v>
      </c>
      <c r="K710" s="9"/>
    </row>
    <row r="711" spans="1:11" ht="10.95" customHeight="1" x14ac:dyDescent="0.3">
      <c r="A711" s="12">
        <v>45194</v>
      </c>
      <c r="B711" s="9" t="s">
        <v>219</v>
      </c>
      <c r="C711" s="9" t="s">
        <v>28</v>
      </c>
      <c r="D711" s="9" t="s">
        <v>39</v>
      </c>
      <c r="E711" s="9"/>
      <c r="F711" s="11">
        <v>0</v>
      </c>
      <c r="G711" s="11">
        <v>80</v>
      </c>
      <c r="H711" s="11">
        <f>((H710 + F711) - G711)</f>
        <v>4207.4499999999953</v>
      </c>
      <c r="I711" s="11">
        <v>0</v>
      </c>
      <c r="J711" s="10">
        <v>0</v>
      </c>
      <c r="K711" s="9"/>
    </row>
    <row r="712" spans="1:11" ht="10.95" customHeight="1" x14ac:dyDescent="0.3">
      <c r="A712" s="12">
        <v>45194</v>
      </c>
      <c r="B712" s="9" t="s">
        <v>219</v>
      </c>
      <c r="C712" s="9" t="s">
        <v>28</v>
      </c>
      <c r="D712" s="9" t="s">
        <v>71</v>
      </c>
      <c r="E712" s="9" t="s">
        <v>96</v>
      </c>
      <c r="F712" s="11">
        <v>0</v>
      </c>
      <c r="G712" s="11">
        <v>80</v>
      </c>
      <c r="H712" s="11">
        <f>((H711 + F712) - G712)</f>
        <v>4127.4499999999953</v>
      </c>
      <c r="I712" s="11">
        <v>0</v>
      </c>
      <c r="J712" s="10">
        <v>0</v>
      </c>
      <c r="K712" s="9"/>
    </row>
    <row r="713" spans="1:11" ht="10.95" customHeight="1" x14ac:dyDescent="0.3">
      <c r="A713" s="12">
        <v>45195</v>
      </c>
      <c r="B713" s="9" t="s">
        <v>219</v>
      </c>
      <c r="C713" s="9" t="s">
        <v>24</v>
      </c>
      <c r="D713" s="9" t="s">
        <v>47</v>
      </c>
      <c r="E713" s="9"/>
      <c r="F713" s="11">
        <v>240</v>
      </c>
      <c r="G713" s="11">
        <v>0</v>
      </c>
      <c r="H713" s="11">
        <f>((H712 + F713) - G713)</f>
        <v>4367.4499999999953</v>
      </c>
      <c r="I713" s="11">
        <v>0</v>
      </c>
      <c r="J713" s="10">
        <v>0</v>
      </c>
      <c r="K713" s="9"/>
    </row>
    <row r="714" spans="1:11" ht="10.95" customHeight="1" x14ac:dyDescent="0.3">
      <c r="A714" s="12">
        <v>45195</v>
      </c>
      <c r="B714" s="9" t="s">
        <v>219</v>
      </c>
      <c r="C714" s="9" t="s">
        <v>28</v>
      </c>
      <c r="D714" s="9" t="s">
        <v>58</v>
      </c>
      <c r="E714" s="9" t="s">
        <v>95</v>
      </c>
      <c r="F714" s="11">
        <v>0</v>
      </c>
      <c r="G714" s="11">
        <v>80</v>
      </c>
      <c r="H714" s="11">
        <f>((H713 + F714) - G714)</f>
        <v>4287.4499999999953</v>
      </c>
      <c r="I714" s="11">
        <v>0</v>
      </c>
      <c r="J714" s="10">
        <v>0</v>
      </c>
      <c r="K714" s="9"/>
    </row>
    <row r="715" spans="1:11" ht="10.95" customHeight="1" x14ac:dyDescent="0.3">
      <c r="A715" s="12">
        <v>45198</v>
      </c>
      <c r="B715" s="9" t="s">
        <v>219</v>
      </c>
      <c r="C715" s="9" t="s">
        <v>28</v>
      </c>
      <c r="D715" s="9" t="s">
        <v>218</v>
      </c>
      <c r="E715" s="9"/>
      <c r="F715" s="11">
        <v>0</v>
      </c>
      <c r="G715" s="11">
        <v>8.5</v>
      </c>
      <c r="H715" s="11">
        <f>((H714 + F715) - G715)</f>
        <v>4278.9499999999953</v>
      </c>
      <c r="I715" s="11">
        <v>0</v>
      </c>
      <c r="J715" s="10">
        <v>0</v>
      </c>
      <c r="K715" s="9"/>
    </row>
    <row r="716" spans="1:11" ht="10.95" customHeight="1" x14ac:dyDescent="0.3">
      <c r="A716" s="12">
        <v>45201</v>
      </c>
      <c r="B716" s="9" t="s">
        <v>219</v>
      </c>
      <c r="C716" s="9" t="s">
        <v>28</v>
      </c>
      <c r="D716" s="9" t="s">
        <v>220</v>
      </c>
      <c r="E716" s="9"/>
      <c r="F716" s="11">
        <v>0</v>
      </c>
      <c r="G716" s="11">
        <v>2000</v>
      </c>
      <c r="H716" s="11">
        <f>((H715 + F716) - G716)</f>
        <v>2278.9499999999953</v>
      </c>
      <c r="I716" s="11">
        <v>0</v>
      </c>
      <c r="J716" s="10">
        <v>0</v>
      </c>
      <c r="K716" s="9"/>
    </row>
    <row r="717" spans="1:11" ht="10.95" customHeight="1" x14ac:dyDescent="0.3">
      <c r="A717" s="12">
        <v>45201</v>
      </c>
      <c r="B717" s="9" t="s">
        <v>219</v>
      </c>
      <c r="C717" s="9" t="s">
        <v>28</v>
      </c>
      <c r="D717" s="9" t="s">
        <v>220</v>
      </c>
      <c r="E717" s="9"/>
      <c r="F717" s="11">
        <v>0</v>
      </c>
      <c r="G717" s="11">
        <v>180</v>
      </c>
      <c r="H717" s="11">
        <f>((H716 + F717) - G717)</f>
        <v>2098.9499999999953</v>
      </c>
      <c r="I717" s="11">
        <v>0</v>
      </c>
      <c r="J717" s="10">
        <v>0</v>
      </c>
      <c r="K717" s="9"/>
    </row>
    <row r="718" spans="1:11" ht="10.95" customHeight="1" x14ac:dyDescent="0.3">
      <c r="A718" s="12">
        <v>45201</v>
      </c>
      <c r="B718" s="9" t="s">
        <v>219</v>
      </c>
      <c r="C718" s="9" t="s">
        <v>28</v>
      </c>
      <c r="D718" s="9" t="s">
        <v>92</v>
      </c>
      <c r="E718" s="9"/>
      <c r="F718" s="11">
        <v>0</v>
      </c>
      <c r="G718" s="11">
        <v>12</v>
      </c>
      <c r="H718" s="11">
        <f>((H717 + F718) - G718)</f>
        <v>2086.9499999999953</v>
      </c>
      <c r="I718" s="11">
        <v>0</v>
      </c>
      <c r="J718" s="10">
        <v>0</v>
      </c>
      <c r="K718" s="9"/>
    </row>
    <row r="719" spans="1:11" ht="10.95" customHeight="1" x14ac:dyDescent="0.3">
      <c r="A719" s="12">
        <v>45202</v>
      </c>
      <c r="B719" s="9" t="s">
        <v>219</v>
      </c>
      <c r="C719" s="9" t="s">
        <v>24</v>
      </c>
      <c r="D719" s="9" t="s">
        <v>69</v>
      </c>
      <c r="E719" s="9"/>
      <c r="F719" s="11">
        <v>80</v>
      </c>
      <c r="G719" s="11">
        <v>0</v>
      </c>
      <c r="H719" s="11">
        <f>((H718 + F719) - G719)</f>
        <v>2166.9499999999953</v>
      </c>
      <c r="I719" s="11">
        <v>0</v>
      </c>
      <c r="J719" s="10">
        <v>0</v>
      </c>
      <c r="K719" s="9"/>
    </row>
    <row r="720" spans="1:11" ht="10.95" customHeight="1" x14ac:dyDescent="0.3">
      <c r="A720" s="12">
        <v>45202</v>
      </c>
      <c r="B720" s="9" t="s">
        <v>219</v>
      </c>
      <c r="C720" s="9" t="s">
        <v>24</v>
      </c>
      <c r="D720" s="9" t="s">
        <v>26</v>
      </c>
      <c r="E720" s="9"/>
      <c r="F720" s="11">
        <v>640</v>
      </c>
      <c r="G720" s="11">
        <v>0</v>
      </c>
      <c r="H720" s="11">
        <f>((H719 + F720) - G720)</f>
        <v>2806.9499999999953</v>
      </c>
      <c r="I720" s="11">
        <v>0</v>
      </c>
      <c r="J720" s="10">
        <v>0</v>
      </c>
      <c r="K720" s="9"/>
    </row>
    <row r="721" spans="1:11" ht="10.95" customHeight="1" x14ac:dyDescent="0.3">
      <c r="A721" s="12">
        <v>45202</v>
      </c>
      <c r="B721" s="9" t="s">
        <v>219</v>
      </c>
      <c r="C721" s="9" t="s">
        <v>28</v>
      </c>
      <c r="D721" s="9" t="s">
        <v>32</v>
      </c>
      <c r="E721" s="9"/>
      <c r="F721" s="11">
        <v>0</v>
      </c>
      <c r="G721" s="11">
        <v>80</v>
      </c>
      <c r="H721" s="11">
        <f>((H720 + F721) - G721)</f>
        <v>2726.9499999999953</v>
      </c>
      <c r="I721" s="11">
        <v>0</v>
      </c>
      <c r="J721" s="10">
        <v>0</v>
      </c>
      <c r="K721" s="9"/>
    </row>
    <row r="722" spans="1:11" ht="10.95" customHeight="1" x14ac:dyDescent="0.3">
      <c r="A722" s="12">
        <v>45202</v>
      </c>
      <c r="B722" s="9" t="s">
        <v>219</v>
      </c>
      <c r="C722" s="9" t="s">
        <v>28</v>
      </c>
      <c r="D722" s="9" t="s">
        <v>57</v>
      </c>
      <c r="E722" s="9"/>
      <c r="F722" s="11">
        <v>0</v>
      </c>
      <c r="G722" s="11">
        <v>80</v>
      </c>
      <c r="H722" s="11">
        <f>((H721 + F722) - G722)</f>
        <v>2646.9499999999953</v>
      </c>
      <c r="I722" s="11">
        <v>0</v>
      </c>
      <c r="J722" s="10">
        <v>0</v>
      </c>
      <c r="K722" s="9"/>
    </row>
    <row r="723" spans="1:11" ht="10.95" customHeight="1" x14ac:dyDescent="0.3">
      <c r="A723" s="12">
        <v>45202</v>
      </c>
      <c r="B723" s="9" t="s">
        <v>219</v>
      </c>
      <c r="C723" s="9" t="s">
        <v>28</v>
      </c>
      <c r="D723" s="9" t="s">
        <v>45</v>
      </c>
      <c r="E723" s="9"/>
      <c r="F723" s="11">
        <v>0</v>
      </c>
      <c r="G723" s="11">
        <v>5.58</v>
      </c>
      <c r="H723" s="11">
        <f>((H722 + F723) - G723)</f>
        <v>2641.3699999999953</v>
      </c>
      <c r="I723" s="11">
        <v>0</v>
      </c>
      <c r="J723" s="10">
        <v>0</v>
      </c>
      <c r="K723" s="9"/>
    </row>
    <row r="724" spans="1:11" ht="10.95" customHeight="1" x14ac:dyDescent="0.3">
      <c r="A724" s="12">
        <v>45203</v>
      </c>
      <c r="B724" s="9" t="s">
        <v>219</v>
      </c>
      <c r="C724" s="9" t="s">
        <v>24</v>
      </c>
      <c r="D724" s="9" t="s">
        <v>222</v>
      </c>
      <c r="E724" s="9"/>
      <c r="F724" s="11">
        <v>4850</v>
      </c>
      <c r="G724" s="11">
        <v>0</v>
      </c>
      <c r="H724" s="11">
        <f>((H723 + F724) - G724)</f>
        <v>7491.3699999999953</v>
      </c>
      <c r="I724" s="11">
        <v>0</v>
      </c>
      <c r="J724" s="10">
        <v>0</v>
      </c>
      <c r="K724" s="9"/>
    </row>
    <row r="725" spans="1:11" ht="10.95" customHeight="1" x14ac:dyDescent="0.3">
      <c r="A725" s="12">
        <v>45203</v>
      </c>
      <c r="B725" s="9" t="s">
        <v>219</v>
      </c>
      <c r="C725" s="9" t="s">
        <v>28</v>
      </c>
      <c r="D725" s="9" t="s">
        <v>225</v>
      </c>
      <c r="E725" s="9"/>
      <c r="F725" s="11">
        <v>0</v>
      </c>
      <c r="G725" s="11">
        <v>5.27</v>
      </c>
      <c r="H725" s="11">
        <f>((H724 + F725) - G725)</f>
        <v>7486.0999999999949</v>
      </c>
      <c r="I725" s="11">
        <v>0</v>
      </c>
      <c r="J725" s="10">
        <v>0</v>
      </c>
      <c r="K725" s="9"/>
    </row>
    <row r="726" spans="1:11" ht="10.95" customHeight="1" x14ac:dyDescent="0.3">
      <c r="A726" s="12">
        <v>45204</v>
      </c>
      <c r="B726" s="9" t="s">
        <v>219</v>
      </c>
      <c r="C726" s="9" t="s">
        <v>24</v>
      </c>
      <c r="D726" s="9" t="s">
        <v>36</v>
      </c>
      <c r="E726" s="9"/>
      <c r="F726" s="11">
        <v>240</v>
      </c>
      <c r="G726" s="11">
        <v>0</v>
      </c>
      <c r="H726" s="11">
        <f>((H725 + F726) - G726)</f>
        <v>7726.0999999999949</v>
      </c>
      <c r="I726" s="11">
        <v>0</v>
      </c>
      <c r="J726" s="10">
        <v>0</v>
      </c>
      <c r="K726" s="9"/>
    </row>
    <row r="727" spans="1:11" ht="10.95" customHeight="1" x14ac:dyDescent="0.3">
      <c r="A727" s="12">
        <v>45204</v>
      </c>
      <c r="B727" s="9" t="s">
        <v>219</v>
      </c>
      <c r="C727" s="9" t="s">
        <v>24</v>
      </c>
      <c r="D727" s="9" t="s">
        <v>50</v>
      </c>
      <c r="E727" s="9"/>
      <c r="F727" s="11">
        <v>40</v>
      </c>
      <c r="G727" s="11">
        <v>0</v>
      </c>
      <c r="H727" s="11">
        <f>((H726 + F727) - G727)</f>
        <v>7766.0999999999949</v>
      </c>
      <c r="I727" s="11">
        <v>0</v>
      </c>
      <c r="J727" s="10">
        <v>0</v>
      </c>
      <c r="K727" s="9"/>
    </row>
    <row r="728" spans="1:11" ht="10.95" customHeight="1" x14ac:dyDescent="0.3">
      <c r="A728" s="12">
        <v>45204</v>
      </c>
      <c r="B728" s="9" t="s">
        <v>219</v>
      </c>
      <c r="C728" s="9" t="s">
        <v>24</v>
      </c>
      <c r="D728" s="9" t="s">
        <v>50</v>
      </c>
      <c r="E728" s="9"/>
      <c r="F728" s="11">
        <v>60</v>
      </c>
      <c r="G728" s="11">
        <v>0</v>
      </c>
      <c r="H728" s="11">
        <f>((H727 + F728) - G728)</f>
        <v>7826.0999999999949</v>
      </c>
      <c r="I728" s="11">
        <v>0</v>
      </c>
      <c r="J728" s="10">
        <v>0</v>
      </c>
      <c r="K728" s="9"/>
    </row>
    <row r="729" spans="1:11" ht="10.95" customHeight="1" x14ac:dyDescent="0.3">
      <c r="A729" s="12">
        <v>45204</v>
      </c>
      <c r="B729" s="9" t="s">
        <v>219</v>
      </c>
      <c r="C729" s="9" t="s">
        <v>28</v>
      </c>
      <c r="D729" s="9" t="s">
        <v>98</v>
      </c>
      <c r="E729" s="9"/>
      <c r="F729" s="11">
        <v>0</v>
      </c>
      <c r="G729" s="11">
        <v>112.87</v>
      </c>
      <c r="H729" s="11">
        <f>((H728 + F729) - G729)</f>
        <v>7713.229999999995</v>
      </c>
      <c r="I729" s="11">
        <v>0</v>
      </c>
      <c r="J729" s="10">
        <v>0</v>
      </c>
      <c r="K729" s="9"/>
    </row>
    <row r="730" spans="1:11" ht="10.95" customHeight="1" x14ac:dyDescent="0.3">
      <c r="A730" s="12">
        <v>45205</v>
      </c>
      <c r="B730" s="9" t="s">
        <v>219</v>
      </c>
      <c r="C730" s="9" t="s">
        <v>28</v>
      </c>
      <c r="D730" s="9" t="s">
        <v>89</v>
      </c>
      <c r="E730" s="9"/>
      <c r="F730" s="11">
        <v>0</v>
      </c>
      <c r="G730" s="11">
        <v>6.12</v>
      </c>
      <c r="H730" s="11">
        <f>((H729 + F730) - G730)</f>
        <v>7707.1099999999951</v>
      </c>
      <c r="I730" s="11">
        <v>0</v>
      </c>
      <c r="J730" s="10">
        <v>0</v>
      </c>
      <c r="K730" s="9"/>
    </row>
    <row r="731" spans="1:11" ht="10.95" customHeight="1" x14ac:dyDescent="0.3">
      <c r="A731" s="12">
        <v>45208</v>
      </c>
      <c r="B731" s="9" t="s">
        <v>219</v>
      </c>
      <c r="C731" s="9" t="s">
        <v>24</v>
      </c>
      <c r="D731" s="9" t="s">
        <v>91</v>
      </c>
      <c r="E731" s="9"/>
      <c r="F731" s="11">
        <v>160</v>
      </c>
      <c r="G731" s="11">
        <v>0</v>
      </c>
      <c r="H731" s="11">
        <f>((H730 + F731) - G731)</f>
        <v>7867.1099999999951</v>
      </c>
      <c r="I731" s="11">
        <v>0</v>
      </c>
      <c r="J731" s="10">
        <v>0</v>
      </c>
      <c r="K731" s="9"/>
    </row>
    <row r="732" spans="1:11" ht="10.95" customHeight="1" x14ac:dyDescent="0.3">
      <c r="A732" s="12">
        <v>45208</v>
      </c>
      <c r="B732" s="9" t="s">
        <v>219</v>
      </c>
      <c r="C732" s="9" t="s">
        <v>24</v>
      </c>
      <c r="D732" s="9" t="s">
        <v>40</v>
      </c>
      <c r="E732" s="9"/>
      <c r="F732" s="11">
        <v>240</v>
      </c>
      <c r="G732" s="11">
        <v>0</v>
      </c>
      <c r="H732" s="11">
        <f>((H731 + F732) - G732)</f>
        <v>8107.1099999999951</v>
      </c>
      <c r="I732" s="11">
        <v>0</v>
      </c>
      <c r="J732" s="10">
        <v>0</v>
      </c>
      <c r="K732" s="9"/>
    </row>
    <row r="733" spans="1:11" ht="10.95" customHeight="1" x14ac:dyDescent="0.3">
      <c r="A733" s="12">
        <v>45208</v>
      </c>
      <c r="B733" s="9" t="s">
        <v>219</v>
      </c>
      <c r="C733" s="9" t="s">
        <v>28</v>
      </c>
      <c r="D733" s="9" t="s">
        <v>59</v>
      </c>
      <c r="E733" s="9"/>
      <c r="F733" s="11">
        <v>0</v>
      </c>
      <c r="G733" s="11">
        <v>80</v>
      </c>
      <c r="H733" s="11">
        <f>((H732 + F733) - G733)</f>
        <v>8027.1099999999951</v>
      </c>
      <c r="I733" s="11">
        <v>0</v>
      </c>
      <c r="J733" s="10">
        <v>0</v>
      </c>
      <c r="K733" s="9"/>
    </row>
    <row r="734" spans="1:11" ht="10.95" customHeight="1" x14ac:dyDescent="0.3">
      <c r="A734" s="12">
        <v>45208</v>
      </c>
      <c r="B734" s="9" t="s">
        <v>219</v>
      </c>
      <c r="C734" s="9" t="s">
        <v>28</v>
      </c>
      <c r="D734" s="9" t="s">
        <v>101</v>
      </c>
      <c r="E734" s="9"/>
      <c r="F734" s="11">
        <v>0</v>
      </c>
      <c r="G734" s="11">
        <v>70</v>
      </c>
      <c r="H734" s="11">
        <f>((H733 + F734) - G734)</f>
        <v>7957.1099999999951</v>
      </c>
      <c r="I734" s="11">
        <v>0</v>
      </c>
      <c r="J734" s="10">
        <v>0</v>
      </c>
      <c r="K734" s="9"/>
    </row>
    <row r="735" spans="1:11" ht="10.95" customHeight="1" x14ac:dyDescent="0.3">
      <c r="A735" s="12">
        <v>45208</v>
      </c>
      <c r="B735" s="9" t="s">
        <v>219</v>
      </c>
      <c r="C735" s="9" t="s">
        <v>28</v>
      </c>
      <c r="D735" s="9" t="s">
        <v>84</v>
      </c>
      <c r="E735" s="9"/>
      <c r="F735" s="11">
        <v>0</v>
      </c>
      <c r="G735" s="11">
        <v>4.24</v>
      </c>
      <c r="H735" s="11">
        <f>((H734 + F735) - G735)</f>
        <v>7952.8699999999953</v>
      </c>
      <c r="I735" s="11">
        <v>0</v>
      </c>
      <c r="J735" s="10">
        <v>0</v>
      </c>
      <c r="K735" s="9"/>
    </row>
    <row r="736" spans="1:11" ht="10.95" customHeight="1" x14ac:dyDescent="0.3">
      <c r="A736" s="12">
        <v>45208</v>
      </c>
      <c r="B736" s="9" t="s">
        <v>219</v>
      </c>
      <c r="C736" s="9" t="s">
        <v>28</v>
      </c>
      <c r="D736" s="9" t="s">
        <v>84</v>
      </c>
      <c r="E736" s="9"/>
      <c r="F736" s="11">
        <v>0</v>
      </c>
      <c r="G736" s="11">
        <v>12.8</v>
      </c>
      <c r="H736" s="11">
        <f>((H735 + F736) - G736)</f>
        <v>7940.0699999999952</v>
      </c>
      <c r="I736" s="11">
        <v>0</v>
      </c>
      <c r="J736" s="10">
        <v>0</v>
      </c>
      <c r="K736" s="9"/>
    </row>
    <row r="737" spans="1:11" ht="10.95" customHeight="1" x14ac:dyDescent="0.3">
      <c r="A737" s="12">
        <v>45208</v>
      </c>
      <c r="B737" s="9" t="s">
        <v>219</v>
      </c>
      <c r="C737" s="9" t="s">
        <v>28</v>
      </c>
      <c r="D737" s="9" t="s">
        <v>89</v>
      </c>
      <c r="E737" s="9"/>
      <c r="F737" s="11">
        <v>0</v>
      </c>
      <c r="G737" s="11">
        <v>6.12</v>
      </c>
      <c r="H737" s="11">
        <f>((H736 + F737) - G737)</f>
        <v>7933.9499999999953</v>
      </c>
      <c r="I737" s="11">
        <v>0</v>
      </c>
      <c r="J737" s="10">
        <v>0</v>
      </c>
      <c r="K737" s="9"/>
    </row>
    <row r="738" spans="1:11" ht="10.95" customHeight="1" x14ac:dyDescent="0.3">
      <c r="A738" s="12">
        <v>45209</v>
      </c>
      <c r="B738" s="9" t="s">
        <v>219</v>
      </c>
      <c r="C738" s="9" t="s">
        <v>28</v>
      </c>
      <c r="D738" s="9" t="s">
        <v>220</v>
      </c>
      <c r="E738" s="9"/>
      <c r="F738" s="11">
        <v>0</v>
      </c>
      <c r="G738" s="11">
        <v>1000</v>
      </c>
      <c r="H738" s="11">
        <f>((H737 + F738) - G738)</f>
        <v>6933.9499999999953</v>
      </c>
      <c r="I738" s="11">
        <v>0</v>
      </c>
      <c r="J738" s="10">
        <v>0</v>
      </c>
      <c r="K738" s="9"/>
    </row>
    <row r="739" spans="1:11" ht="10.95" customHeight="1" x14ac:dyDescent="0.3">
      <c r="A739" s="12">
        <v>45209</v>
      </c>
      <c r="B739" s="9" t="s">
        <v>219</v>
      </c>
      <c r="C739" s="9" t="s">
        <v>28</v>
      </c>
      <c r="D739" s="9" t="s">
        <v>90</v>
      </c>
      <c r="E739" s="9"/>
      <c r="F739" s="11">
        <v>0</v>
      </c>
      <c r="G739" s="11">
        <v>88.2</v>
      </c>
      <c r="H739" s="11">
        <f>((H738 + F739) - G739)</f>
        <v>6845.7499999999955</v>
      </c>
      <c r="I739" s="11">
        <v>0</v>
      </c>
      <c r="J739" s="10">
        <v>0</v>
      </c>
      <c r="K739" s="9"/>
    </row>
    <row r="740" spans="1:11" ht="10.95" customHeight="1" x14ac:dyDescent="0.3">
      <c r="A740" s="12">
        <v>45210</v>
      </c>
      <c r="B740" s="9" t="s">
        <v>219</v>
      </c>
      <c r="C740" s="9" t="s">
        <v>24</v>
      </c>
      <c r="D740" s="9" t="s">
        <v>40</v>
      </c>
      <c r="E740" s="9"/>
      <c r="F740" s="11">
        <v>240</v>
      </c>
      <c r="G740" s="11">
        <v>0</v>
      </c>
      <c r="H740" s="11">
        <f>((H739 + F740) - G740)</f>
        <v>7085.7499999999955</v>
      </c>
      <c r="I740" s="11">
        <v>0</v>
      </c>
      <c r="J740" s="10">
        <v>0</v>
      </c>
      <c r="K740" s="9"/>
    </row>
    <row r="741" spans="1:11" ht="10.95" customHeight="1" x14ac:dyDescent="0.3">
      <c r="A741" s="12">
        <v>45210</v>
      </c>
      <c r="B741" s="9" t="s">
        <v>219</v>
      </c>
      <c r="C741" s="9" t="s">
        <v>28</v>
      </c>
      <c r="D741" s="9" t="s">
        <v>79</v>
      </c>
      <c r="E741" s="9"/>
      <c r="F741" s="11">
        <v>0</v>
      </c>
      <c r="G741" s="11">
        <v>80</v>
      </c>
      <c r="H741" s="11">
        <f>((H740 + F741) - G741)</f>
        <v>7005.7499999999955</v>
      </c>
      <c r="I741" s="11">
        <v>0</v>
      </c>
      <c r="J741" s="10">
        <v>0</v>
      </c>
      <c r="K741" s="9"/>
    </row>
    <row r="742" spans="1:11" ht="10.95" customHeight="1" x14ac:dyDescent="0.3">
      <c r="A742" s="12">
        <v>45210</v>
      </c>
      <c r="B742" s="9" t="s">
        <v>219</v>
      </c>
      <c r="C742" s="9" t="s">
        <v>28</v>
      </c>
      <c r="D742" s="9" t="s">
        <v>43</v>
      </c>
      <c r="E742" s="9"/>
      <c r="F742" s="11">
        <v>0</v>
      </c>
      <c r="G742" s="11">
        <v>80</v>
      </c>
      <c r="H742" s="11">
        <f>((H741 + F742) - G742)</f>
        <v>6925.7499999999955</v>
      </c>
      <c r="I742" s="11">
        <v>0</v>
      </c>
      <c r="J742" s="10">
        <v>0</v>
      </c>
      <c r="K742" s="9"/>
    </row>
    <row r="743" spans="1:11" ht="10.95" customHeight="1" x14ac:dyDescent="0.3">
      <c r="A743" s="12">
        <v>45211</v>
      </c>
      <c r="B743" s="9" t="s">
        <v>219</v>
      </c>
      <c r="C743" s="9" t="s">
        <v>28</v>
      </c>
      <c r="D743" s="9" t="s">
        <v>220</v>
      </c>
      <c r="E743" s="9"/>
      <c r="F743" s="11">
        <v>0</v>
      </c>
      <c r="G743" s="11">
        <v>1000</v>
      </c>
      <c r="H743" s="11">
        <f>((H742 + F743) - G743)</f>
        <v>5925.7499999999955</v>
      </c>
      <c r="I743" s="11">
        <v>0</v>
      </c>
      <c r="J743" s="10">
        <v>0</v>
      </c>
      <c r="K743" s="9"/>
    </row>
    <row r="744" spans="1:11" ht="10.95" customHeight="1" x14ac:dyDescent="0.3">
      <c r="A744" s="12">
        <v>45211</v>
      </c>
      <c r="B744" s="9" t="s">
        <v>219</v>
      </c>
      <c r="C744" s="9" t="s">
        <v>28</v>
      </c>
      <c r="D744" s="9" t="s">
        <v>218</v>
      </c>
      <c r="E744" s="9"/>
      <c r="F744" s="11">
        <v>0</v>
      </c>
      <c r="G744" s="11">
        <v>33.35</v>
      </c>
      <c r="H744" s="11">
        <f>((H743 + F744) - G744)</f>
        <v>5892.3999999999951</v>
      </c>
      <c r="I744" s="11">
        <v>0</v>
      </c>
      <c r="J744" s="10">
        <v>0</v>
      </c>
      <c r="K744" s="9"/>
    </row>
    <row r="745" spans="1:11" ht="10.95" customHeight="1" x14ac:dyDescent="0.3">
      <c r="A745" s="12">
        <v>45211</v>
      </c>
      <c r="B745" s="9" t="s">
        <v>219</v>
      </c>
      <c r="C745" s="9" t="s">
        <v>28</v>
      </c>
      <c r="D745" s="9" t="s">
        <v>218</v>
      </c>
      <c r="E745" s="9"/>
      <c r="F745" s="11">
        <v>0</v>
      </c>
      <c r="G745" s="11">
        <v>50.6</v>
      </c>
      <c r="H745" s="11">
        <f>((H744 + F745) - G745)</f>
        <v>5841.7999999999947</v>
      </c>
      <c r="I745" s="11">
        <v>0</v>
      </c>
      <c r="J745" s="10">
        <v>0</v>
      </c>
      <c r="K745" s="9"/>
    </row>
    <row r="746" spans="1:11" ht="10.95" customHeight="1" x14ac:dyDescent="0.3">
      <c r="A746" s="12">
        <v>45211</v>
      </c>
      <c r="B746" s="9" t="s">
        <v>219</v>
      </c>
      <c r="C746" s="9" t="s">
        <v>28</v>
      </c>
      <c r="D746" s="9" t="s">
        <v>89</v>
      </c>
      <c r="E746" s="9"/>
      <c r="F746" s="11">
        <v>0</v>
      </c>
      <c r="G746" s="11">
        <v>5.0999999999999996</v>
      </c>
      <c r="H746" s="11">
        <f>((H745 + F746) - G746)</f>
        <v>5836.6999999999944</v>
      </c>
      <c r="I746" s="11">
        <v>0</v>
      </c>
      <c r="J746" s="10">
        <v>0</v>
      </c>
      <c r="K746" s="9"/>
    </row>
    <row r="747" spans="1:11" ht="10.95" customHeight="1" x14ac:dyDescent="0.3">
      <c r="A747" s="12">
        <v>45215</v>
      </c>
      <c r="B747" s="9" t="s">
        <v>219</v>
      </c>
      <c r="C747" s="9" t="s">
        <v>24</v>
      </c>
      <c r="D747" s="9" t="s">
        <v>222</v>
      </c>
      <c r="E747" s="9"/>
      <c r="F747" s="11">
        <v>2530</v>
      </c>
      <c r="G747" s="11">
        <v>0</v>
      </c>
      <c r="H747" s="11">
        <f>((H746 + F747) - G747)</f>
        <v>8366.6999999999935</v>
      </c>
      <c r="I747" s="11">
        <v>0</v>
      </c>
      <c r="J747" s="10">
        <v>0</v>
      </c>
      <c r="K747" s="9"/>
    </row>
    <row r="748" spans="1:11" ht="10.95" customHeight="1" x14ac:dyDescent="0.3">
      <c r="A748" s="12">
        <v>45215</v>
      </c>
      <c r="B748" s="9" t="s">
        <v>219</v>
      </c>
      <c r="C748" s="9" t="s">
        <v>28</v>
      </c>
      <c r="D748" s="9" t="s">
        <v>88</v>
      </c>
      <c r="E748" s="9"/>
      <c r="F748" s="11">
        <v>0</v>
      </c>
      <c r="G748" s="11">
        <v>19.989999999999998</v>
      </c>
      <c r="H748" s="11">
        <f>((H747 + F748) - G748)</f>
        <v>8346.7099999999937</v>
      </c>
      <c r="I748" s="11">
        <v>0</v>
      </c>
      <c r="J748" s="10">
        <v>0</v>
      </c>
      <c r="K748" s="9"/>
    </row>
    <row r="749" spans="1:11" ht="10.95" customHeight="1" x14ac:dyDescent="0.3">
      <c r="A749" s="12">
        <v>45217</v>
      </c>
      <c r="B749" s="9" t="s">
        <v>219</v>
      </c>
      <c r="C749" s="9" t="s">
        <v>24</v>
      </c>
      <c r="D749" s="9" t="s">
        <v>40</v>
      </c>
      <c r="E749" s="9"/>
      <c r="F749" s="11">
        <v>80</v>
      </c>
      <c r="G749" s="11">
        <v>0</v>
      </c>
      <c r="H749" s="11">
        <f>((H748 + F749) - G749)</f>
        <v>8426.7099999999937</v>
      </c>
      <c r="I749" s="11">
        <v>0</v>
      </c>
      <c r="J749" s="10">
        <v>0</v>
      </c>
      <c r="K749" s="9"/>
    </row>
    <row r="750" spans="1:11" ht="10.95" customHeight="1" x14ac:dyDescent="0.3">
      <c r="A750" s="12">
        <v>45218</v>
      </c>
      <c r="B750" s="9" t="s">
        <v>219</v>
      </c>
      <c r="C750" s="9" t="s">
        <v>28</v>
      </c>
      <c r="D750" s="9" t="s">
        <v>84</v>
      </c>
      <c r="E750" s="9"/>
      <c r="F750" s="11">
        <v>0</v>
      </c>
      <c r="G750" s="11">
        <v>1</v>
      </c>
      <c r="H750" s="11">
        <f>((H749 + F750) - G750)</f>
        <v>8425.7099999999937</v>
      </c>
      <c r="I750" s="11">
        <v>0</v>
      </c>
      <c r="J750" s="10">
        <v>0</v>
      </c>
      <c r="K750" s="9"/>
    </row>
    <row r="751" spans="1:11" ht="10.95" customHeight="1" x14ac:dyDescent="0.3">
      <c r="A751" s="12">
        <v>45219</v>
      </c>
      <c r="B751" s="9" t="s">
        <v>219</v>
      </c>
      <c r="C751" s="9" t="s">
        <v>28</v>
      </c>
      <c r="D751" s="9" t="s">
        <v>52</v>
      </c>
      <c r="E751" s="9"/>
      <c r="F751" s="11">
        <v>0</v>
      </c>
      <c r="G751" s="11">
        <v>28.75</v>
      </c>
      <c r="H751" s="11">
        <f>((H750 + F751) - G751)</f>
        <v>8396.9599999999937</v>
      </c>
      <c r="I751" s="11">
        <v>0</v>
      </c>
      <c r="J751" s="10">
        <v>0</v>
      </c>
      <c r="K751" s="9"/>
    </row>
    <row r="752" spans="1:11" ht="10.95" customHeight="1" x14ac:dyDescent="0.3">
      <c r="A752" s="12">
        <v>45223</v>
      </c>
      <c r="B752" s="9" t="s">
        <v>219</v>
      </c>
      <c r="C752" s="9" t="s">
        <v>24</v>
      </c>
      <c r="D752" s="9" t="s">
        <v>73</v>
      </c>
      <c r="E752" s="9"/>
      <c r="F752" s="11">
        <v>40</v>
      </c>
      <c r="G752" s="11">
        <v>0</v>
      </c>
      <c r="H752" s="11">
        <f>((H751 + F752) - G752)</f>
        <v>8436.9599999999937</v>
      </c>
      <c r="I752" s="11">
        <v>0</v>
      </c>
      <c r="J752" s="10">
        <v>0</v>
      </c>
      <c r="K752" s="9"/>
    </row>
    <row r="753" spans="1:11" ht="10.95" customHeight="1" x14ac:dyDescent="0.3">
      <c r="A753" s="12">
        <v>45223</v>
      </c>
      <c r="B753" s="9" t="s">
        <v>219</v>
      </c>
      <c r="C753" s="9" t="s">
        <v>24</v>
      </c>
      <c r="D753" s="9" t="s">
        <v>76</v>
      </c>
      <c r="E753" s="9"/>
      <c r="F753" s="11">
        <v>80</v>
      </c>
      <c r="G753" s="11">
        <v>0</v>
      </c>
      <c r="H753" s="11">
        <f>((H752 + F753) - G753)</f>
        <v>8516.9599999999937</v>
      </c>
      <c r="I753" s="11">
        <v>0</v>
      </c>
      <c r="J753" s="10">
        <v>0</v>
      </c>
      <c r="K753" s="9"/>
    </row>
    <row r="754" spans="1:11" ht="10.95" customHeight="1" x14ac:dyDescent="0.3">
      <c r="A754" s="12">
        <v>45223</v>
      </c>
      <c r="B754" s="9" t="s">
        <v>219</v>
      </c>
      <c r="C754" s="9" t="s">
        <v>24</v>
      </c>
      <c r="D754" s="9" t="s">
        <v>26</v>
      </c>
      <c r="E754" s="9"/>
      <c r="F754" s="11">
        <v>240</v>
      </c>
      <c r="G754" s="11">
        <v>0</v>
      </c>
      <c r="H754" s="11">
        <f>((H753 + F754) - G754)</f>
        <v>8756.9599999999937</v>
      </c>
      <c r="I754" s="11">
        <v>0</v>
      </c>
      <c r="J754" s="10">
        <v>0</v>
      </c>
      <c r="K754" s="9"/>
    </row>
    <row r="755" spans="1:11" ht="10.95" customHeight="1" x14ac:dyDescent="0.3">
      <c r="A755" s="12">
        <v>45223</v>
      </c>
      <c r="B755" s="9" t="s">
        <v>219</v>
      </c>
      <c r="C755" s="9" t="s">
        <v>24</v>
      </c>
      <c r="D755" s="9" t="s">
        <v>40</v>
      </c>
      <c r="E755" s="9"/>
      <c r="F755" s="11">
        <v>320</v>
      </c>
      <c r="G755" s="11">
        <v>0</v>
      </c>
      <c r="H755" s="11">
        <f>((H754 + F755) - G755)</f>
        <v>9076.9599999999937</v>
      </c>
      <c r="I755" s="11">
        <v>0</v>
      </c>
      <c r="J755" s="10">
        <v>0</v>
      </c>
      <c r="K755" s="9"/>
    </row>
    <row r="756" spans="1:11" ht="10.95" customHeight="1" x14ac:dyDescent="0.3">
      <c r="A756" s="12">
        <v>45223</v>
      </c>
      <c r="B756" s="9" t="s">
        <v>219</v>
      </c>
      <c r="C756" s="9" t="s">
        <v>24</v>
      </c>
      <c r="D756" s="9" t="s">
        <v>40</v>
      </c>
      <c r="E756" s="9"/>
      <c r="F756" s="11">
        <v>480</v>
      </c>
      <c r="G756" s="11">
        <v>0</v>
      </c>
      <c r="H756" s="11">
        <f>((H755 + F756) - G756)</f>
        <v>9556.9599999999937</v>
      </c>
      <c r="I756" s="11">
        <v>0</v>
      </c>
      <c r="J756" s="10">
        <v>0</v>
      </c>
      <c r="K756" s="9"/>
    </row>
    <row r="757" spans="1:11" ht="10.95" customHeight="1" x14ac:dyDescent="0.3">
      <c r="A757" s="12">
        <v>45223</v>
      </c>
      <c r="B757" s="9" t="s">
        <v>219</v>
      </c>
      <c r="C757" s="9" t="s">
        <v>28</v>
      </c>
      <c r="D757" s="9" t="s">
        <v>42</v>
      </c>
      <c r="E757" s="9"/>
      <c r="F757" s="11">
        <v>0</v>
      </c>
      <c r="G757" s="11">
        <v>80</v>
      </c>
      <c r="H757" s="11">
        <f>((H756 + F757) - G757)</f>
        <v>9476.9599999999937</v>
      </c>
      <c r="I757" s="11">
        <v>0</v>
      </c>
      <c r="J757" s="10">
        <v>0</v>
      </c>
      <c r="K757" s="9"/>
    </row>
    <row r="758" spans="1:11" ht="10.95" customHeight="1" x14ac:dyDescent="0.3">
      <c r="A758" s="12">
        <v>45223</v>
      </c>
      <c r="B758" s="9" t="s">
        <v>219</v>
      </c>
      <c r="C758" s="9" t="s">
        <v>28</v>
      </c>
      <c r="D758" s="9" t="s">
        <v>25</v>
      </c>
      <c r="E758" s="9"/>
      <c r="F758" s="11">
        <v>0</v>
      </c>
      <c r="G758" s="11">
        <v>80</v>
      </c>
      <c r="H758" s="11">
        <f>((H757 + F758) - G758)</f>
        <v>9396.9599999999937</v>
      </c>
      <c r="I758" s="11">
        <v>0</v>
      </c>
      <c r="J758" s="10">
        <v>0</v>
      </c>
      <c r="K758" s="9"/>
    </row>
    <row r="759" spans="1:11" ht="10.95" customHeight="1" x14ac:dyDescent="0.3">
      <c r="A759" s="12">
        <v>45223</v>
      </c>
      <c r="B759" s="9" t="s">
        <v>219</v>
      </c>
      <c r="C759" s="9" t="s">
        <v>28</v>
      </c>
      <c r="D759" s="9" t="s">
        <v>25</v>
      </c>
      <c r="E759" s="9"/>
      <c r="F759" s="11">
        <v>0</v>
      </c>
      <c r="G759" s="11">
        <v>80</v>
      </c>
      <c r="H759" s="11">
        <f>((H758 + F759) - G759)</f>
        <v>9316.9599999999937</v>
      </c>
      <c r="I759" s="11">
        <v>0</v>
      </c>
      <c r="J759" s="10">
        <v>0</v>
      </c>
      <c r="K759" s="9"/>
    </row>
    <row r="760" spans="1:11" ht="10.95" customHeight="1" x14ac:dyDescent="0.3">
      <c r="A760" s="12">
        <v>45223</v>
      </c>
      <c r="B760" s="9" t="s">
        <v>219</v>
      </c>
      <c r="C760" s="9" t="s">
        <v>28</v>
      </c>
      <c r="D760" s="9" t="s">
        <v>39</v>
      </c>
      <c r="E760" s="9"/>
      <c r="F760" s="11">
        <v>0</v>
      </c>
      <c r="G760" s="11">
        <v>80</v>
      </c>
      <c r="H760" s="11">
        <f>((H759 + F760) - G760)</f>
        <v>9236.9599999999937</v>
      </c>
      <c r="I760" s="11">
        <v>0</v>
      </c>
      <c r="J760" s="10">
        <v>0</v>
      </c>
      <c r="K760" s="9"/>
    </row>
    <row r="761" spans="1:11" ht="10.95" customHeight="1" x14ac:dyDescent="0.3">
      <c r="A761" s="12">
        <v>45223</v>
      </c>
      <c r="B761" s="9" t="s">
        <v>219</v>
      </c>
      <c r="C761" s="9" t="s">
        <v>28</v>
      </c>
      <c r="D761" s="9" t="s">
        <v>50</v>
      </c>
      <c r="E761" s="9"/>
      <c r="F761" s="11">
        <v>0</v>
      </c>
      <c r="G761" s="11">
        <v>80</v>
      </c>
      <c r="H761" s="11">
        <f>((H760 + F761) - G761)</f>
        <v>9156.9599999999937</v>
      </c>
      <c r="I761" s="11">
        <v>0</v>
      </c>
      <c r="J761" s="10">
        <v>0</v>
      </c>
      <c r="K761" s="9"/>
    </row>
    <row r="762" spans="1:11" ht="10.95" customHeight="1" x14ac:dyDescent="0.3">
      <c r="A762" s="12">
        <v>45223</v>
      </c>
      <c r="B762" s="9" t="s">
        <v>219</v>
      </c>
      <c r="C762" s="9" t="s">
        <v>28</v>
      </c>
      <c r="D762" s="9" t="s">
        <v>33</v>
      </c>
      <c r="E762" s="9"/>
      <c r="F762" s="11">
        <v>0</v>
      </c>
      <c r="G762" s="11">
        <v>45</v>
      </c>
      <c r="H762" s="11">
        <f>((H761 + F762) - G762)</f>
        <v>9111.9599999999937</v>
      </c>
      <c r="I762" s="11">
        <v>0</v>
      </c>
      <c r="J762" s="10">
        <v>0</v>
      </c>
      <c r="K762" s="9"/>
    </row>
    <row r="763" spans="1:11" ht="10.95" customHeight="1" x14ac:dyDescent="0.3">
      <c r="A763" s="12">
        <v>45223</v>
      </c>
      <c r="B763" s="9" t="s">
        <v>219</v>
      </c>
      <c r="C763" s="9" t="s">
        <v>24</v>
      </c>
      <c r="D763" s="9" t="s">
        <v>58</v>
      </c>
      <c r="E763" s="9"/>
      <c r="F763" s="11">
        <v>80</v>
      </c>
      <c r="G763" s="11">
        <v>0</v>
      </c>
      <c r="H763" s="11">
        <f>((H762 + F763) - G763)</f>
        <v>9191.9599999999937</v>
      </c>
      <c r="I763" s="11">
        <v>0</v>
      </c>
      <c r="J763" s="10">
        <v>0</v>
      </c>
      <c r="K763" s="9"/>
    </row>
    <row r="764" spans="1:11" ht="10.95" customHeight="1" x14ac:dyDescent="0.3">
      <c r="A764" s="12">
        <v>45224</v>
      </c>
      <c r="B764" s="9" t="s">
        <v>219</v>
      </c>
      <c r="C764" s="9" t="s">
        <v>28</v>
      </c>
      <c r="D764" s="9" t="s">
        <v>220</v>
      </c>
      <c r="E764" s="9"/>
      <c r="F764" s="11">
        <v>0</v>
      </c>
      <c r="G764" s="11">
        <v>4100</v>
      </c>
      <c r="H764" s="11">
        <f>((H763 + F764) - G764)</f>
        <v>5091.9599999999937</v>
      </c>
      <c r="I764" s="11">
        <v>0</v>
      </c>
      <c r="J764" s="10">
        <v>0</v>
      </c>
      <c r="K764" s="9"/>
    </row>
    <row r="765" spans="1:11" ht="10.95" customHeight="1" x14ac:dyDescent="0.3">
      <c r="A765" s="12">
        <v>45225</v>
      </c>
      <c r="B765" s="9" t="s">
        <v>219</v>
      </c>
      <c r="C765" s="9" t="s">
        <v>28</v>
      </c>
      <c r="D765" s="9" t="s">
        <v>88</v>
      </c>
      <c r="E765" s="9"/>
      <c r="F765" s="11">
        <v>0</v>
      </c>
      <c r="G765" s="11">
        <v>50</v>
      </c>
      <c r="H765" s="11">
        <f>((H764 + F765) - G765)</f>
        <v>5041.9599999999937</v>
      </c>
      <c r="I765" s="11">
        <v>0</v>
      </c>
      <c r="J765" s="10">
        <v>0</v>
      </c>
      <c r="K765" s="9"/>
    </row>
    <row r="766" spans="1:11" ht="10.95" customHeight="1" x14ac:dyDescent="0.3">
      <c r="A766" s="12">
        <v>45226</v>
      </c>
      <c r="B766" s="9" t="s">
        <v>219</v>
      </c>
      <c r="C766" s="9" t="s">
        <v>28</v>
      </c>
      <c r="D766" s="9" t="s">
        <v>224</v>
      </c>
      <c r="E766" s="9"/>
      <c r="F766" s="11">
        <v>0</v>
      </c>
      <c r="G766" s="11">
        <v>126</v>
      </c>
      <c r="H766" s="11">
        <f>((H765 + F766) - G766)</f>
        <v>4915.9599999999937</v>
      </c>
      <c r="I766" s="11">
        <v>0</v>
      </c>
      <c r="J766" s="10">
        <v>0</v>
      </c>
      <c r="K766" s="9"/>
    </row>
    <row r="767" spans="1:11" ht="10.95" customHeight="1" x14ac:dyDescent="0.3">
      <c r="A767" s="12">
        <v>45229</v>
      </c>
      <c r="B767" s="9" t="s">
        <v>219</v>
      </c>
      <c r="C767" s="9" t="s">
        <v>24</v>
      </c>
      <c r="D767" s="9" t="s">
        <v>66</v>
      </c>
      <c r="E767" s="9"/>
      <c r="F767" s="11">
        <v>80</v>
      </c>
      <c r="G767" s="11">
        <v>0</v>
      </c>
      <c r="H767" s="11">
        <f>((H766 + F767) - G767)</f>
        <v>4995.9599999999937</v>
      </c>
      <c r="I767" s="11">
        <v>0</v>
      </c>
      <c r="J767" s="10">
        <v>0</v>
      </c>
      <c r="K767" s="9"/>
    </row>
    <row r="768" spans="1:11" ht="10.95" customHeight="1" x14ac:dyDescent="0.3">
      <c r="A768" s="12">
        <v>45229</v>
      </c>
      <c r="B768" s="9" t="s">
        <v>219</v>
      </c>
      <c r="C768" s="9" t="s">
        <v>24</v>
      </c>
      <c r="D768" s="9" t="s">
        <v>54</v>
      </c>
      <c r="E768" s="9"/>
      <c r="F768" s="11">
        <v>80</v>
      </c>
      <c r="G768" s="11">
        <v>0</v>
      </c>
      <c r="H768" s="11">
        <f>((H767 + F768) - G768)</f>
        <v>5075.9599999999937</v>
      </c>
      <c r="I768" s="11">
        <v>0</v>
      </c>
      <c r="J768" s="10">
        <v>0</v>
      </c>
      <c r="K768" s="9"/>
    </row>
    <row r="769" spans="1:11" ht="10.95" customHeight="1" x14ac:dyDescent="0.3">
      <c r="A769" s="12">
        <v>45229</v>
      </c>
      <c r="B769" s="9" t="s">
        <v>219</v>
      </c>
      <c r="C769" s="9" t="s">
        <v>24</v>
      </c>
      <c r="D769" s="9" t="s">
        <v>40</v>
      </c>
      <c r="E769" s="9"/>
      <c r="F769" s="11">
        <v>320</v>
      </c>
      <c r="G769" s="11">
        <v>0</v>
      </c>
      <c r="H769" s="11">
        <f>((H768 + F769) - G769)</f>
        <v>5395.9599999999937</v>
      </c>
      <c r="I769" s="11">
        <v>0</v>
      </c>
      <c r="J769" s="10">
        <v>0</v>
      </c>
      <c r="K769" s="9"/>
    </row>
    <row r="770" spans="1:11" ht="10.95" customHeight="1" x14ac:dyDescent="0.3">
      <c r="A770" s="12">
        <v>45229</v>
      </c>
      <c r="B770" s="9" t="s">
        <v>219</v>
      </c>
      <c r="C770" s="9" t="s">
        <v>24</v>
      </c>
      <c r="D770" s="9" t="s">
        <v>40</v>
      </c>
      <c r="E770" s="9"/>
      <c r="F770" s="11">
        <v>360</v>
      </c>
      <c r="G770" s="11">
        <v>0</v>
      </c>
      <c r="H770" s="11">
        <f>((H769 + F770) - G770)</f>
        <v>5755.9599999999937</v>
      </c>
      <c r="I770" s="11">
        <v>0</v>
      </c>
      <c r="J770" s="10">
        <v>0</v>
      </c>
      <c r="K770" s="9"/>
    </row>
    <row r="771" spans="1:11" ht="10.95" customHeight="1" x14ac:dyDescent="0.3">
      <c r="A771" s="12">
        <v>45229</v>
      </c>
      <c r="B771" s="9" t="s">
        <v>219</v>
      </c>
      <c r="C771" s="9" t="s">
        <v>24</v>
      </c>
      <c r="D771" s="9" t="s">
        <v>40</v>
      </c>
      <c r="E771" s="9"/>
      <c r="F771" s="11">
        <v>480</v>
      </c>
      <c r="G771" s="11">
        <v>0</v>
      </c>
      <c r="H771" s="11">
        <f>((H770 + F771) - G771)</f>
        <v>6235.9599999999937</v>
      </c>
      <c r="I771" s="11">
        <v>0</v>
      </c>
      <c r="J771" s="10">
        <v>0</v>
      </c>
      <c r="K771" s="9"/>
    </row>
    <row r="772" spans="1:11" ht="10.95" customHeight="1" x14ac:dyDescent="0.3">
      <c r="A772" s="12">
        <v>45229</v>
      </c>
      <c r="B772" s="9" t="s">
        <v>219</v>
      </c>
      <c r="C772" s="9" t="s">
        <v>28</v>
      </c>
      <c r="D772" s="9" t="s">
        <v>25</v>
      </c>
      <c r="E772" s="9"/>
      <c r="F772" s="11">
        <v>0</v>
      </c>
      <c r="G772" s="11">
        <v>25</v>
      </c>
      <c r="H772" s="11">
        <f>((H771 + F772) - G772)</f>
        <v>6210.9599999999937</v>
      </c>
      <c r="I772" s="11">
        <v>0</v>
      </c>
      <c r="J772" s="10">
        <v>0</v>
      </c>
      <c r="K772" s="9"/>
    </row>
    <row r="773" spans="1:11" ht="10.95" customHeight="1" x14ac:dyDescent="0.3">
      <c r="A773" s="12">
        <v>45229</v>
      </c>
      <c r="B773" s="9" t="s">
        <v>219</v>
      </c>
      <c r="C773" s="9" t="s">
        <v>28</v>
      </c>
      <c r="D773" s="9" t="s">
        <v>25</v>
      </c>
      <c r="E773" s="9"/>
      <c r="F773" s="11">
        <v>0</v>
      </c>
      <c r="G773" s="11">
        <v>80</v>
      </c>
      <c r="H773" s="11">
        <f>((H772 + F773) - G773)</f>
        <v>6130.9599999999937</v>
      </c>
      <c r="I773" s="11">
        <v>0</v>
      </c>
      <c r="J773" s="10">
        <v>0</v>
      </c>
      <c r="K773" s="9"/>
    </row>
    <row r="774" spans="1:11" ht="10.95" customHeight="1" x14ac:dyDescent="0.3">
      <c r="A774" s="12">
        <v>45229</v>
      </c>
      <c r="B774" s="9" t="s">
        <v>219</v>
      </c>
      <c r="C774" s="9" t="s">
        <v>28</v>
      </c>
      <c r="D774" s="9" t="s">
        <v>42</v>
      </c>
      <c r="E774" s="9"/>
      <c r="F774" s="11">
        <v>0</v>
      </c>
      <c r="G774" s="11">
        <v>80</v>
      </c>
      <c r="H774" s="11">
        <f>((H773 + F774) - G774)</f>
        <v>6050.9599999999937</v>
      </c>
      <c r="I774" s="11">
        <v>0</v>
      </c>
      <c r="J774" s="10">
        <v>0</v>
      </c>
      <c r="K774" s="9"/>
    </row>
    <row r="775" spans="1:11" ht="10.95" customHeight="1" x14ac:dyDescent="0.3">
      <c r="A775" s="12">
        <v>45229</v>
      </c>
      <c r="B775" s="9" t="s">
        <v>219</v>
      </c>
      <c r="C775" s="9" t="s">
        <v>28</v>
      </c>
      <c r="D775" s="9" t="s">
        <v>25</v>
      </c>
      <c r="E775" s="9"/>
      <c r="F775" s="11">
        <v>0</v>
      </c>
      <c r="G775" s="11">
        <v>100</v>
      </c>
      <c r="H775" s="11">
        <f>((H774 + F775) - G775)</f>
        <v>5950.9599999999937</v>
      </c>
      <c r="I775" s="11">
        <v>0</v>
      </c>
      <c r="J775" s="10">
        <v>0</v>
      </c>
      <c r="K775" s="9"/>
    </row>
    <row r="776" spans="1:11" ht="10.95" customHeight="1" x14ac:dyDescent="0.3">
      <c r="A776" s="12">
        <v>45229</v>
      </c>
      <c r="B776" s="9" t="s">
        <v>219</v>
      </c>
      <c r="C776" s="9" t="s">
        <v>28</v>
      </c>
      <c r="D776" s="9" t="s">
        <v>39</v>
      </c>
      <c r="E776" s="9"/>
      <c r="F776" s="11">
        <v>0</v>
      </c>
      <c r="G776" s="11">
        <v>160</v>
      </c>
      <c r="H776" s="11">
        <f>((H775 + F776) - G776)</f>
        <v>5790.9599999999937</v>
      </c>
      <c r="I776" s="11">
        <v>0</v>
      </c>
      <c r="J776" s="10">
        <v>0</v>
      </c>
      <c r="K776" s="9"/>
    </row>
    <row r="777" spans="1:11" ht="10.95" customHeight="1" x14ac:dyDescent="0.3">
      <c r="A777" s="12">
        <v>45229</v>
      </c>
      <c r="B777" s="9" t="s">
        <v>219</v>
      </c>
      <c r="C777" s="9" t="s">
        <v>24</v>
      </c>
      <c r="D777" s="9" t="s">
        <v>70</v>
      </c>
      <c r="E777" s="9"/>
      <c r="F777" s="11">
        <v>80</v>
      </c>
      <c r="G777" s="11">
        <v>0</v>
      </c>
      <c r="H777" s="11">
        <f>((H776 + F777) - G777)</f>
        <v>5870.9599999999937</v>
      </c>
      <c r="I777" s="11">
        <v>0</v>
      </c>
      <c r="J777" s="10">
        <v>0</v>
      </c>
      <c r="K777" s="9"/>
    </row>
    <row r="778" spans="1:11" ht="10.95" customHeight="1" x14ac:dyDescent="0.3">
      <c r="A778" s="12">
        <v>45229</v>
      </c>
      <c r="B778" s="9" t="s">
        <v>219</v>
      </c>
      <c r="C778" s="9" t="s">
        <v>28</v>
      </c>
      <c r="D778" s="9" t="s">
        <v>67</v>
      </c>
      <c r="E778" s="9"/>
      <c r="F778" s="11">
        <v>0</v>
      </c>
      <c r="G778" s="11">
        <v>180</v>
      </c>
      <c r="H778" s="11">
        <f>((H777 + F778) - G778)</f>
        <v>5690.9599999999937</v>
      </c>
      <c r="I778" s="11">
        <v>0</v>
      </c>
      <c r="J778" s="10">
        <v>0</v>
      </c>
      <c r="K778" s="9"/>
    </row>
    <row r="779" spans="1:11" ht="10.95" customHeight="1" x14ac:dyDescent="0.3">
      <c r="A779" s="12">
        <v>45229</v>
      </c>
      <c r="B779" s="9" t="s">
        <v>219</v>
      </c>
      <c r="C779" s="9" t="s">
        <v>28</v>
      </c>
      <c r="D779" s="9" t="s">
        <v>84</v>
      </c>
      <c r="E779" s="9"/>
      <c r="F779" s="11">
        <v>0</v>
      </c>
      <c r="G779" s="11">
        <v>12.8</v>
      </c>
      <c r="H779" s="11">
        <f>((H778 + F779) - G779)</f>
        <v>5678.1599999999935</v>
      </c>
      <c r="I779" s="11">
        <v>0</v>
      </c>
      <c r="J779" s="10">
        <v>0</v>
      </c>
      <c r="K779" s="9"/>
    </row>
    <row r="780" spans="1:11" ht="10.95" customHeight="1" x14ac:dyDescent="0.3">
      <c r="A780" s="12">
        <v>45229</v>
      </c>
      <c r="B780" s="9" t="s">
        <v>219</v>
      </c>
      <c r="C780" s="9" t="s">
        <v>28</v>
      </c>
      <c r="D780" s="9" t="s">
        <v>87</v>
      </c>
      <c r="E780" s="9"/>
      <c r="F780" s="11">
        <v>0</v>
      </c>
      <c r="G780" s="11">
        <v>300</v>
      </c>
      <c r="H780" s="11">
        <f>((H779 + F780) - G780)</f>
        <v>5378.1599999999935</v>
      </c>
      <c r="I780" s="11">
        <v>0</v>
      </c>
      <c r="J780" s="10">
        <v>0</v>
      </c>
      <c r="K780" s="9"/>
    </row>
    <row r="781" spans="1:11" ht="10.95" customHeight="1" x14ac:dyDescent="0.3">
      <c r="A781" s="12">
        <v>45230</v>
      </c>
      <c r="B781" s="9" t="s">
        <v>219</v>
      </c>
      <c r="C781" s="9" t="s">
        <v>24</v>
      </c>
      <c r="D781" s="9" t="s">
        <v>40</v>
      </c>
      <c r="E781" s="9"/>
      <c r="F781" s="11">
        <v>240</v>
      </c>
      <c r="G781" s="11">
        <v>0</v>
      </c>
      <c r="H781" s="11">
        <f>((H780 + F781) - G781)</f>
        <v>5618.1599999999935</v>
      </c>
      <c r="I781" s="11">
        <v>0</v>
      </c>
      <c r="J781" s="10">
        <v>0</v>
      </c>
      <c r="K781" s="9"/>
    </row>
    <row r="782" spans="1:11" ht="10.95" customHeight="1" x14ac:dyDescent="0.3">
      <c r="A782" s="12">
        <v>45230</v>
      </c>
      <c r="B782" s="9" t="s">
        <v>219</v>
      </c>
      <c r="C782" s="9" t="s">
        <v>28</v>
      </c>
      <c r="D782" s="9" t="s">
        <v>218</v>
      </c>
      <c r="E782" s="9"/>
      <c r="F782" s="11">
        <v>0</v>
      </c>
      <c r="G782" s="11">
        <v>8.5</v>
      </c>
      <c r="H782" s="11">
        <f>((H781 + F782) - G782)</f>
        <v>5609.6599999999935</v>
      </c>
      <c r="I782" s="11">
        <v>0</v>
      </c>
      <c r="J782" s="10">
        <v>0</v>
      </c>
      <c r="K782" s="9"/>
    </row>
    <row r="783" spans="1:11" ht="10.95" customHeight="1" x14ac:dyDescent="0.3">
      <c r="A783" s="12">
        <v>45230</v>
      </c>
      <c r="B783" s="9" t="s">
        <v>219</v>
      </c>
      <c r="C783" s="9" t="s">
        <v>28</v>
      </c>
      <c r="D783" s="9" t="s">
        <v>38</v>
      </c>
      <c r="E783" s="9"/>
      <c r="F783" s="11">
        <v>0</v>
      </c>
      <c r="G783" s="11">
        <v>80</v>
      </c>
      <c r="H783" s="11">
        <f>((H782 + F783) - G783)</f>
        <v>5529.6599999999935</v>
      </c>
      <c r="I783" s="11">
        <v>0</v>
      </c>
      <c r="J783" s="10">
        <v>0</v>
      </c>
      <c r="K783" s="9"/>
    </row>
    <row r="784" spans="1:11" ht="10.95" customHeight="1" x14ac:dyDescent="0.3">
      <c r="A784" s="12">
        <v>45231</v>
      </c>
      <c r="B784" s="9" t="s">
        <v>219</v>
      </c>
      <c r="C784" s="9" t="s">
        <v>24</v>
      </c>
      <c r="D784" s="9" t="s">
        <v>69</v>
      </c>
      <c r="E784" s="9"/>
      <c r="F784" s="11">
        <v>80</v>
      </c>
      <c r="G784" s="11">
        <v>0</v>
      </c>
      <c r="H784" s="11">
        <f>((H783 + F784) - G784)</f>
        <v>5609.6599999999935</v>
      </c>
      <c r="I784" s="11">
        <v>0</v>
      </c>
      <c r="J784" s="10">
        <v>0</v>
      </c>
      <c r="K784" s="9"/>
    </row>
    <row r="785" spans="1:11" ht="10.95" customHeight="1" x14ac:dyDescent="0.3">
      <c r="A785" s="12">
        <v>45231</v>
      </c>
      <c r="B785" s="9" t="s">
        <v>219</v>
      </c>
      <c r="C785" s="9" t="s">
        <v>24</v>
      </c>
      <c r="D785" s="9" t="s">
        <v>38</v>
      </c>
      <c r="E785" s="9"/>
      <c r="F785" s="11">
        <v>60</v>
      </c>
      <c r="G785" s="11">
        <v>0</v>
      </c>
      <c r="H785" s="11">
        <f>((H784 + F785) - G785)</f>
        <v>5669.6599999999935</v>
      </c>
      <c r="I785" s="11">
        <v>0</v>
      </c>
      <c r="J785" s="10">
        <v>0</v>
      </c>
      <c r="K785" s="9"/>
    </row>
    <row r="786" spans="1:11" ht="10.95" customHeight="1" x14ac:dyDescent="0.3">
      <c r="A786" s="12">
        <v>45231</v>
      </c>
      <c r="B786" s="9" t="s">
        <v>219</v>
      </c>
      <c r="C786" s="9" t="s">
        <v>24</v>
      </c>
      <c r="D786" s="9" t="s">
        <v>38</v>
      </c>
      <c r="E786" s="9"/>
      <c r="F786" s="11">
        <v>80</v>
      </c>
      <c r="G786" s="11">
        <v>0</v>
      </c>
      <c r="H786" s="11">
        <f>((H785 + F786) - G786)</f>
        <v>5749.6599999999935</v>
      </c>
      <c r="I786" s="11">
        <v>0</v>
      </c>
      <c r="J786" s="10">
        <v>0</v>
      </c>
      <c r="K786" s="9"/>
    </row>
    <row r="787" spans="1:11" ht="10.95" customHeight="1" x14ac:dyDescent="0.3">
      <c r="A787" s="12">
        <v>45231</v>
      </c>
      <c r="B787" s="9" t="s">
        <v>219</v>
      </c>
      <c r="C787" s="9" t="s">
        <v>28</v>
      </c>
      <c r="D787" s="9" t="s">
        <v>220</v>
      </c>
      <c r="E787" s="9"/>
      <c r="F787" s="11">
        <v>0</v>
      </c>
      <c r="G787" s="11">
        <v>1000</v>
      </c>
      <c r="H787" s="11">
        <f>((H786 + F787) - G787)</f>
        <v>4749.6599999999935</v>
      </c>
      <c r="I787" s="11">
        <v>0</v>
      </c>
      <c r="J787" s="10">
        <v>0</v>
      </c>
      <c r="K787" s="9"/>
    </row>
    <row r="788" spans="1:11" ht="10.95" customHeight="1" x14ac:dyDescent="0.3">
      <c r="A788" s="12">
        <v>45232</v>
      </c>
      <c r="B788" s="9" t="s">
        <v>219</v>
      </c>
      <c r="C788" s="9" t="s">
        <v>24</v>
      </c>
      <c r="D788" s="9" t="s">
        <v>40</v>
      </c>
      <c r="E788" s="9"/>
      <c r="F788" s="11">
        <v>160</v>
      </c>
      <c r="G788" s="11">
        <v>0</v>
      </c>
      <c r="H788" s="11">
        <f>((H787 + F788) - G788)</f>
        <v>4909.6599999999935</v>
      </c>
      <c r="I788" s="11">
        <v>0</v>
      </c>
      <c r="J788" s="10">
        <v>0</v>
      </c>
      <c r="K788" s="9"/>
    </row>
    <row r="789" spans="1:11" ht="10.95" customHeight="1" x14ac:dyDescent="0.3">
      <c r="A789" s="12">
        <v>45232</v>
      </c>
      <c r="B789" s="9" t="s">
        <v>219</v>
      </c>
      <c r="C789" s="9" t="s">
        <v>28</v>
      </c>
      <c r="D789" s="9" t="s">
        <v>50</v>
      </c>
      <c r="E789" s="9"/>
      <c r="F789" s="11">
        <v>0</v>
      </c>
      <c r="G789" s="11">
        <v>40</v>
      </c>
      <c r="H789" s="11">
        <f>((H788 + F789) - G789)</f>
        <v>4869.6599999999935</v>
      </c>
      <c r="I789" s="11">
        <v>0</v>
      </c>
      <c r="J789" s="10">
        <v>0</v>
      </c>
      <c r="K789" s="9"/>
    </row>
    <row r="790" spans="1:11" ht="10.95" customHeight="1" x14ac:dyDescent="0.3">
      <c r="A790" s="12">
        <v>45233</v>
      </c>
      <c r="B790" s="9" t="s">
        <v>219</v>
      </c>
      <c r="C790" s="9" t="s">
        <v>24</v>
      </c>
      <c r="D790" s="9" t="s">
        <v>38</v>
      </c>
      <c r="E790" s="9"/>
      <c r="F790" s="11">
        <v>80</v>
      </c>
      <c r="G790" s="11">
        <v>0</v>
      </c>
      <c r="H790" s="11">
        <f>((H789 + F790) - G790)</f>
        <v>4949.6599999999935</v>
      </c>
      <c r="I790" s="11">
        <v>0</v>
      </c>
      <c r="J790" s="10">
        <v>0</v>
      </c>
      <c r="K790" s="9"/>
    </row>
    <row r="791" spans="1:11" ht="10.95" customHeight="1" x14ac:dyDescent="0.3">
      <c r="A791" s="12">
        <v>45233</v>
      </c>
      <c r="B791" s="9" t="s">
        <v>219</v>
      </c>
      <c r="C791" s="9" t="s">
        <v>24</v>
      </c>
      <c r="D791" s="9" t="s">
        <v>26</v>
      </c>
      <c r="E791" s="9"/>
      <c r="F791" s="11">
        <v>240</v>
      </c>
      <c r="G791" s="11">
        <v>0</v>
      </c>
      <c r="H791" s="11">
        <f>((H790 + F791) - G791)</f>
        <v>5189.6599999999935</v>
      </c>
      <c r="I791" s="11">
        <v>0</v>
      </c>
      <c r="J791" s="10">
        <v>0</v>
      </c>
      <c r="K791" s="9"/>
    </row>
    <row r="792" spans="1:11" ht="10.95" customHeight="1" x14ac:dyDescent="0.3">
      <c r="A792" s="12">
        <v>45233</v>
      </c>
      <c r="B792" s="9" t="s">
        <v>219</v>
      </c>
      <c r="C792" s="9" t="s">
        <v>24</v>
      </c>
      <c r="D792" s="9" t="s">
        <v>222</v>
      </c>
      <c r="E792" s="9"/>
      <c r="F792" s="11">
        <v>3550</v>
      </c>
      <c r="G792" s="11">
        <v>0</v>
      </c>
      <c r="H792" s="11">
        <f>((H791 + F792) - G792)</f>
        <v>8739.6599999999926</v>
      </c>
      <c r="I792" s="11">
        <v>0</v>
      </c>
      <c r="J792" s="10">
        <v>0</v>
      </c>
      <c r="K792" s="9"/>
    </row>
    <row r="793" spans="1:11" ht="10.95" customHeight="1" x14ac:dyDescent="0.3">
      <c r="A793" s="12">
        <v>45233</v>
      </c>
      <c r="B793" s="9" t="s">
        <v>219</v>
      </c>
      <c r="C793" s="9" t="s">
        <v>28</v>
      </c>
      <c r="D793" s="9" t="s">
        <v>71</v>
      </c>
      <c r="E793" s="9"/>
      <c r="F793" s="11">
        <v>0</v>
      </c>
      <c r="G793" s="11">
        <v>80</v>
      </c>
      <c r="H793" s="11">
        <f>((H792 + F793) - G793)</f>
        <v>8659.6599999999926</v>
      </c>
      <c r="I793" s="11">
        <v>0</v>
      </c>
      <c r="J793" s="10">
        <v>0</v>
      </c>
      <c r="K793" s="9"/>
    </row>
    <row r="794" spans="1:11" ht="10.95" customHeight="1" x14ac:dyDescent="0.3">
      <c r="A794" s="12">
        <v>45233</v>
      </c>
      <c r="B794" s="9" t="s">
        <v>219</v>
      </c>
      <c r="C794" s="9" t="s">
        <v>28</v>
      </c>
      <c r="D794" s="9" t="s">
        <v>58</v>
      </c>
      <c r="E794" s="9"/>
      <c r="F794" s="11">
        <v>0</v>
      </c>
      <c r="G794" s="11">
        <v>80</v>
      </c>
      <c r="H794" s="11">
        <f>((H793 + F794) - G794)</f>
        <v>8579.6599999999926</v>
      </c>
      <c r="I794" s="11">
        <v>0</v>
      </c>
      <c r="J794" s="10">
        <v>0</v>
      </c>
      <c r="K794" s="9"/>
    </row>
    <row r="795" spans="1:11" ht="10.95" customHeight="1" x14ac:dyDescent="0.3">
      <c r="A795" s="12">
        <v>45233</v>
      </c>
      <c r="B795" s="9" t="s">
        <v>219</v>
      </c>
      <c r="C795" s="9" t="s">
        <v>28</v>
      </c>
      <c r="D795" s="9" t="s">
        <v>86</v>
      </c>
      <c r="E795" s="9"/>
      <c r="F795" s="11">
        <v>0</v>
      </c>
      <c r="G795" s="11">
        <v>250.1</v>
      </c>
      <c r="H795" s="11">
        <f>((H794 + F795) - G795)</f>
        <v>8329.5599999999922</v>
      </c>
      <c r="I795" s="11">
        <v>0</v>
      </c>
      <c r="J795" s="10">
        <v>0</v>
      </c>
      <c r="K795" s="9"/>
    </row>
    <row r="796" spans="1:11" ht="10.95" customHeight="1" x14ac:dyDescent="0.3">
      <c r="A796" s="12">
        <v>45236</v>
      </c>
      <c r="B796" s="9" t="s">
        <v>219</v>
      </c>
      <c r="C796" s="9" t="s">
        <v>24</v>
      </c>
      <c r="D796" s="9" t="s">
        <v>31</v>
      </c>
      <c r="E796" s="9"/>
      <c r="F796" s="11">
        <v>60</v>
      </c>
      <c r="G796" s="11">
        <v>0</v>
      </c>
      <c r="H796" s="11">
        <f>((H795 + F796) - G796)</f>
        <v>8389.5599999999922</v>
      </c>
      <c r="I796" s="11">
        <v>0</v>
      </c>
      <c r="J796" s="10">
        <v>0</v>
      </c>
      <c r="K796" s="9"/>
    </row>
    <row r="797" spans="1:11" ht="10.95" customHeight="1" x14ac:dyDescent="0.3">
      <c r="A797" s="12">
        <v>45236</v>
      </c>
      <c r="B797" s="9" t="s">
        <v>219</v>
      </c>
      <c r="C797" s="9" t="s">
        <v>24</v>
      </c>
      <c r="D797" s="9" t="s">
        <v>73</v>
      </c>
      <c r="E797" s="9"/>
      <c r="F797" s="11">
        <v>80</v>
      </c>
      <c r="G797" s="11">
        <v>0</v>
      </c>
      <c r="H797" s="11">
        <f>((H796 + F797) - G797)</f>
        <v>8469.5599999999922</v>
      </c>
      <c r="I797" s="11">
        <v>0</v>
      </c>
      <c r="J797" s="10">
        <v>0</v>
      </c>
      <c r="K797" s="9"/>
    </row>
    <row r="798" spans="1:11" ht="10.95" customHeight="1" x14ac:dyDescent="0.3">
      <c r="A798" s="12">
        <v>45236</v>
      </c>
      <c r="B798" s="9" t="s">
        <v>219</v>
      </c>
      <c r="C798" s="9" t="s">
        <v>24</v>
      </c>
      <c r="D798" s="9" t="s">
        <v>31</v>
      </c>
      <c r="E798" s="9"/>
      <c r="F798" s="11">
        <v>80</v>
      </c>
      <c r="G798" s="11">
        <v>0</v>
      </c>
      <c r="H798" s="11">
        <f>((H797 + F798) - G798)</f>
        <v>8549.5599999999922</v>
      </c>
      <c r="I798" s="11">
        <v>0</v>
      </c>
      <c r="J798" s="10">
        <v>0</v>
      </c>
      <c r="K798" s="9"/>
    </row>
    <row r="799" spans="1:11" ht="10.95" customHeight="1" x14ac:dyDescent="0.3">
      <c r="A799" s="12">
        <v>45236</v>
      </c>
      <c r="B799" s="9" t="s">
        <v>219</v>
      </c>
      <c r="C799" s="9" t="s">
        <v>24</v>
      </c>
      <c r="D799" s="9" t="s">
        <v>85</v>
      </c>
      <c r="E799" s="9"/>
      <c r="F799" s="11">
        <v>120</v>
      </c>
      <c r="G799" s="11">
        <v>0</v>
      </c>
      <c r="H799" s="11">
        <f>((H798 + F799) - G799)</f>
        <v>8669.5599999999922</v>
      </c>
      <c r="I799" s="11">
        <v>0</v>
      </c>
      <c r="J799" s="10">
        <v>0</v>
      </c>
      <c r="K799" s="9"/>
    </row>
    <row r="800" spans="1:11" ht="10.95" customHeight="1" x14ac:dyDescent="0.3">
      <c r="A800" s="12">
        <v>45236</v>
      </c>
      <c r="B800" s="9" t="s">
        <v>219</v>
      </c>
      <c r="C800" s="9" t="s">
        <v>24</v>
      </c>
      <c r="D800" s="9" t="s">
        <v>40</v>
      </c>
      <c r="E800" s="9"/>
      <c r="F800" s="11">
        <v>320</v>
      </c>
      <c r="G800" s="11">
        <v>0</v>
      </c>
      <c r="H800" s="11">
        <f>((H799 + F800) - G800)</f>
        <v>8989.5599999999922</v>
      </c>
      <c r="I800" s="11">
        <v>0</v>
      </c>
      <c r="J800" s="10">
        <v>0</v>
      </c>
      <c r="K800" s="9"/>
    </row>
    <row r="801" spans="1:11" ht="10.95" customHeight="1" x14ac:dyDescent="0.3">
      <c r="A801" s="12">
        <v>45236</v>
      </c>
      <c r="B801" s="9" t="s">
        <v>219</v>
      </c>
      <c r="C801" s="9" t="s">
        <v>24</v>
      </c>
      <c r="D801" s="9" t="s">
        <v>40</v>
      </c>
      <c r="E801" s="9"/>
      <c r="F801" s="11">
        <v>560</v>
      </c>
      <c r="G801" s="11">
        <v>0</v>
      </c>
      <c r="H801" s="11">
        <f>((H800 + F801) - G801)</f>
        <v>9549.5599999999922</v>
      </c>
      <c r="I801" s="11">
        <v>0</v>
      </c>
      <c r="J801" s="10">
        <v>0</v>
      </c>
      <c r="K801" s="9"/>
    </row>
    <row r="802" spans="1:11" ht="10.95" customHeight="1" x14ac:dyDescent="0.3">
      <c r="A802" s="12">
        <v>45236</v>
      </c>
      <c r="B802" s="9" t="s">
        <v>219</v>
      </c>
      <c r="C802" s="9" t="s">
        <v>28</v>
      </c>
      <c r="D802" s="9" t="s">
        <v>74</v>
      </c>
      <c r="E802" s="9"/>
      <c r="F802" s="11">
        <v>0</v>
      </c>
      <c r="G802" s="11">
        <v>60</v>
      </c>
      <c r="H802" s="11">
        <f>((H801 + F802) - G802)</f>
        <v>9489.5599999999922</v>
      </c>
      <c r="I802" s="11">
        <v>0</v>
      </c>
      <c r="J802" s="10">
        <v>0</v>
      </c>
      <c r="K802" s="9"/>
    </row>
    <row r="803" spans="1:11" ht="10.95" customHeight="1" x14ac:dyDescent="0.3">
      <c r="A803" s="12">
        <v>45236</v>
      </c>
      <c r="B803" s="9" t="s">
        <v>219</v>
      </c>
      <c r="C803" s="9" t="s">
        <v>28</v>
      </c>
      <c r="D803" s="9" t="s">
        <v>25</v>
      </c>
      <c r="E803" s="9"/>
      <c r="F803" s="11">
        <v>0</v>
      </c>
      <c r="G803" s="11">
        <v>80</v>
      </c>
      <c r="H803" s="11">
        <f>((H802 + F803) - G803)</f>
        <v>9409.5599999999922</v>
      </c>
      <c r="I803" s="11">
        <v>0</v>
      </c>
      <c r="J803" s="10">
        <v>0</v>
      </c>
      <c r="K803" s="9"/>
    </row>
    <row r="804" spans="1:11" ht="10.95" customHeight="1" x14ac:dyDescent="0.3">
      <c r="A804" s="12">
        <v>45236</v>
      </c>
      <c r="B804" s="9" t="s">
        <v>219</v>
      </c>
      <c r="C804" s="9" t="s">
        <v>28</v>
      </c>
      <c r="D804" s="9" t="s">
        <v>31</v>
      </c>
      <c r="E804" s="9"/>
      <c r="F804" s="11">
        <v>0</v>
      </c>
      <c r="G804" s="11">
        <v>80</v>
      </c>
      <c r="H804" s="11">
        <f>((H803 + F804) - G804)</f>
        <v>9329.5599999999922</v>
      </c>
      <c r="I804" s="11">
        <v>0</v>
      </c>
      <c r="J804" s="10">
        <v>0</v>
      </c>
      <c r="K804" s="9"/>
    </row>
    <row r="805" spans="1:11" ht="10.95" customHeight="1" x14ac:dyDescent="0.3">
      <c r="A805" s="12">
        <v>45236</v>
      </c>
      <c r="B805" s="9" t="s">
        <v>219</v>
      </c>
      <c r="C805" s="9" t="s">
        <v>28</v>
      </c>
      <c r="D805" s="9" t="s">
        <v>25</v>
      </c>
      <c r="E805" s="9"/>
      <c r="F805" s="11">
        <v>0</v>
      </c>
      <c r="G805" s="11">
        <v>80</v>
      </c>
      <c r="H805" s="11">
        <f>((H804 + F805) - G805)</f>
        <v>9249.5599999999922</v>
      </c>
      <c r="I805" s="11">
        <v>0</v>
      </c>
      <c r="J805" s="10">
        <v>0</v>
      </c>
      <c r="K805" s="9"/>
    </row>
    <row r="806" spans="1:11" ht="10.95" customHeight="1" x14ac:dyDescent="0.3">
      <c r="A806" s="12">
        <v>45237</v>
      </c>
      <c r="B806" s="9" t="s">
        <v>219</v>
      </c>
      <c r="C806" s="9" t="s">
        <v>28</v>
      </c>
      <c r="D806" s="9" t="s">
        <v>224</v>
      </c>
      <c r="E806" s="9"/>
      <c r="F806" s="11">
        <v>0</v>
      </c>
      <c r="G806" s="11">
        <v>269</v>
      </c>
      <c r="H806" s="11">
        <f>((H805 + F806) - G806)</f>
        <v>8980.5599999999922</v>
      </c>
      <c r="I806" s="11">
        <v>0</v>
      </c>
      <c r="J806" s="10">
        <v>0</v>
      </c>
      <c r="K806" s="9"/>
    </row>
    <row r="807" spans="1:11" ht="10.95" customHeight="1" x14ac:dyDescent="0.3">
      <c r="A807" s="12">
        <v>45239</v>
      </c>
      <c r="B807" s="9" t="s">
        <v>219</v>
      </c>
      <c r="C807" s="9" t="s">
        <v>24</v>
      </c>
      <c r="D807" s="9" t="s">
        <v>26</v>
      </c>
      <c r="E807" s="9"/>
      <c r="F807" s="11">
        <v>80</v>
      </c>
      <c r="G807" s="11">
        <v>0</v>
      </c>
      <c r="H807" s="11">
        <f>((H806 + F807) - G807)</f>
        <v>9060.5599999999922</v>
      </c>
      <c r="I807" s="11">
        <v>0</v>
      </c>
      <c r="J807" s="10">
        <v>0</v>
      </c>
      <c r="K807" s="9"/>
    </row>
    <row r="808" spans="1:11" ht="10.95" customHeight="1" x14ac:dyDescent="0.3">
      <c r="A808" s="12">
        <v>45240</v>
      </c>
      <c r="B808" s="9" t="s">
        <v>219</v>
      </c>
      <c r="C808" s="9" t="s">
        <v>24</v>
      </c>
      <c r="D808" s="9" t="s">
        <v>61</v>
      </c>
      <c r="E808" s="9"/>
      <c r="F808" s="11">
        <v>80</v>
      </c>
      <c r="G808" s="11">
        <v>0</v>
      </c>
      <c r="H808" s="11">
        <f>((H807 + F808) - G808)</f>
        <v>9140.5599999999922</v>
      </c>
      <c r="I808" s="11">
        <v>0</v>
      </c>
      <c r="J808" s="10">
        <v>0</v>
      </c>
      <c r="K808" s="9"/>
    </row>
    <row r="809" spans="1:11" ht="10.95" customHeight="1" x14ac:dyDescent="0.3">
      <c r="A809" s="12">
        <v>45240</v>
      </c>
      <c r="B809" s="9" t="s">
        <v>219</v>
      </c>
      <c r="C809" s="9" t="s">
        <v>24</v>
      </c>
      <c r="D809" s="9" t="s">
        <v>79</v>
      </c>
      <c r="E809" s="9"/>
      <c r="F809" s="11">
        <v>80</v>
      </c>
      <c r="G809" s="11">
        <v>0</v>
      </c>
      <c r="H809" s="11">
        <f>((H808 + F809) - G809)</f>
        <v>9220.5599999999922</v>
      </c>
      <c r="I809" s="11">
        <v>0</v>
      </c>
      <c r="J809" s="10">
        <v>0</v>
      </c>
      <c r="K809" s="9"/>
    </row>
    <row r="810" spans="1:11" ht="10.95" customHeight="1" x14ac:dyDescent="0.3">
      <c r="A810" s="12">
        <v>45240</v>
      </c>
      <c r="B810" s="9" t="s">
        <v>219</v>
      </c>
      <c r="C810" s="9" t="s">
        <v>24</v>
      </c>
      <c r="D810" s="9" t="s">
        <v>26</v>
      </c>
      <c r="E810" s="9"/>
      <c r="F810" s="11">
        <v>160</v>
      </c>
      <c r="G810" s="11">
        <v>0</v>
      </c>
      <c r="H810" s="11">
        <f>((H809 + F810) - G810)</f>
        <v>9380.5599999999922</v>
      </c>
      <c r="I810" s="11">
        <v>0</v>
      </c>
      <c r="J810" s="10">
        <v>0</v>
      </c>
      <c r="K810" s="9"/>
    </row>
    <row r="811" spans="1:11" ht="10.95" customHeight="1" x14ac:dyDescent="0.3">
      <c r="A811" s="12">
        <v>45240</v>
      </c>
      <c r="B811" s="9" t="s">
        <v>219</v>
      </c>
      <c r="C811" s="9" t="s">
        <v>28</v>
      </c>
      <c r="D811" s="9" t="s">
        <v>29</v>
      </c>
      <c r="E811" s="9"/>
      <c r="F811" s="11">
        <v>0</v>
      </c>
      <c r="G811" s="11">
        <v>80</v>
      </c>
      <c r="H811" s="11">
        <f>((H810 + F811) - G811)</f>
        <v>9300.5599999999922</v>
      </c>
      <c r="I811" s="11">
        <v>0</v>
      </c>
      <c r="J811" s="10">
        <v>0</v>
      </c>
      <c r="K811" s="9"/>
    </row>
    <row r="812" spans="1:11" ht="10.95" customHeight="1" x14ac:dyDescent="0.3">
      <c r="A812" s="12">
        <v>45243</v>
      </c>
      <c r="B812" s="9" t="s">
        <v>219</v>
      </c>
      <c r="C812" s="9" t="s">
        <v>28</v>
      </c>
      <c r="D812" s="9" t="s">
        <v>218</v>
      </c>
      <c r="E812" s="9"/>
      <c r="F812" s="11">
        <v>0</v>
      </c>
      <c r="G812" s="11">
        <v>33.35</v>
      </c>
      <c r="H812" s="11">
        <f>((H811 + F812) - G812)</f>
        <v>9267.2099999999919</v>
      </c>
      <c r="I812" s="11">
        <v>0</v>
      </c>
      <c r="J812" s="10">
        <v>0</v>
      </c>
      <c r="K812" s="9"/>
    </row>
    <row r="813" spans="1:11" ht="10.95" customHeight="1" x14ac:dyDescent="0.3">
      <c r="A813" s="12">
        <v>45243</v>
      </c>
      <c r="B813" s="9" t="s">
        <v>219</v>
      </c>
      <c r="C813" s="9" t="s">
        <v>28</v>
      </c>
      <c r="D813" s="9" t="s">
        <v>218</v>
      </c>
      <c r="E813" s="9"/>
      <c r="F813" s="11">
        <v>0</v>
      </c>
      <c r="G813" s="11">
        <v>94.68</v>
      </c>
      <c r="H813" s="11">
        <f>((H812 + F813) - G813)</f>
        <v>9172.5299999999916</v>
      </c>
      <c r="I813" s="11">
        <v>0</v>
      </c>
      <c r="J813" s="10">
        <v>0</v>
      </c>
      <c r="K813" s="9"/>
    </row>
    <row r="814" spans="1:11" ht="10.95" customHeight="1" x14ac:dyDescent="0.3">
      <c r="A814" s="12">
        <v>45243</v>
      </c>
      <c r="B814" s="9" t="s">
        <v>219</v>
      </c>
      <c r="C814" s="9" t="s">
        <v>28</v>
      </c>
      <c r="D814" s="9" t="s">
        <v>84</v>
      </c>
      <c r="E814" s="9"/>
      <c r="F814" s="11">
        <v>0</v>
      </c>
      <c r="G814" s="11">
        <v>13.2</v>
      </c>
      <c r="H814" s="11">
        <f>((H813 + F814) - G814)</f>
        <v>9159.3299999999908</v>
      </c>
      <c r="I814" s="11">
        <v>0</v>
      </c>
      <c r="J814" s="10">
        <v>0</v>
      </c>
      <c r="K814" s="9"/>
    </row>
    <row r="815" spans="1:11" ht="10.95" customHeight="1" x14ac:dyDescent="0.3">
      <c r="A815" s="12">
        <v>45246</v>
      </c>
      <c r="B815" s="9" t="s">
        <v>219</v>
      </c>
      <c r="C815" s="9" t="s">
        <v>28</v>
      </c>
      <c r="D815" s="9" t="s">
        <v>59</v>
      </c>
      <c r="E815" s="9"/>
      <c r="F815" s="11">
        <v>0</v>
      </c>
      <c r="G815" s="11">
        <v>50</v>
      </c>
      <c r="H815" s="11">
        <f>((H814 + F815) - G815)</f>
        <v>9109.3299999999908</v>
      </c>
      <c r="I815" s="11">
        <v>0</v>
      </c>
      <c r="J815" s="10">
        <v>0</v>
      </c>
      <c r="K815" s="9"/>
    </row>
    <row r="816" spans="1:11" ht="10.95" customHeight="1" x14ac:dyDescent="0.3">
      <c r="A816" s="12">
        <v>45247</v>
      </c>
      <c r="B816" s="9" t="s">
        <v>219</v>
      </c>
      <c r="C816" s="9" t="s">
        <v>24</v>
      </c>
      <c r="D816" s="9" t="s">
        <v>222</v>
      </c>
      <c r="E816" s="9"/>
      <c r="F816" s="11">
        <v>3150</v>
      </c>
      <c r="G816" s="11">
        <v>0</v>
      </c>
      <c r="H816" s="11">
        <f>((H815 + F816) - G816)</f>
        <v>12259.329999999991</v>
      </c>
      <c r="I816" s="11">
        <v>0</v>
      </c>
      <c r="J816" s="10">
        <v>0</v>
      </c>
      <c r="K816" s="9"/>
    </row>
    <row r="817" spans="1:11" ht="10.95" customHeight="1" x14ac:dyDescent="0.3">
      <c r="A817" s="12">
        <v>45250</v>
      </c>
      <c r="B817" s="9" t="s">
        <v>219</v>
      </c>
      <c r="C817" s="9" t="s">
        <v>24</v>
      </c>
      <c r="D817" s="9" t="s">
        <v>56</v>
      </c>
      <c r="E817" s="9"/>
      <c r="F817" s="11">
        <v>40</v>
      </c>
      <c r="G817" s="11">
        <v>0</v>
      </c>
      <c r="H817" s="11">
        <f>((H816 + F817) - G817)</f>
        <v>12299.329999999991</v>
      </c>
      <c r="I817" s="11">
        <v>0</v>
      </c>
      <c r="J817" s="10">
        <v>0</v>
      </c>
      <c r="K817" s="9"/>
    </row>
    <row r="818" spans="1:11" ht="10.95" customHeight="1" x14ac:dyDescent="0.3">
      <c r="A818" s="12">
        <v>45250</v>
      </c>
      <c r="B818" s="9" t="s">
        <v>219</v>
      </c>
      <c r="C818" s="9" t="s">
        <v>24</v>
      </c>
      <c r="D818" s="9" t="s">
        <v>69</v>
      </c>
      <c r="E818" s="9"/>
      <c r="F818" s="11">
        <v>80</v>
      </c>
      <c r="G818" s="11">
        <v>0</v>
      </c>
      <c r="H818" s="11">
        <f>((H817 + F818) - G818)</f>
        <v>12379.329999999991</v>
      </c>
      <c r="I818" s="11">
        <v>0</v>
      </c>
      <c r="J818" s="10">
        <v>0</v>
      </c>
      <c r="K818" s="9"/>
    </row>
    <row r="819" spans="1:11" ht="10.95" customHeight="1" x14ac:dyDescent="0.3">
      <c r="A819" s="12">
        <v>45250</v>
      </c>
      <c r="B819" s="9" t="s">
        <v>219</v>
      </c>
      <c r="C819" s="9" t="s">
        <v>24</v>
      </c>
      <c r="D819" s="9" t="s">
        <v>26</v>
      </c>
      <c r="E819" s="9"/>
      <c r="F819" s="11">
        <v>240</v>
      </c>
      <c r="G819" s="11">
        <v>0</v>
      </c>
      <c r="H819" s="11">
        <f>((H818 + F819) - G819)</f>
        <v>12619.329999999991</v>
      </c>
      <c r="I819" s="11">
        <v>0</v>
      </c>
      <c r="J819" s="10">
        <v>0</v>
      </c>
      <c r="K819" s="9"/>
    </row>
    <row r="820" spans="1:11" ht="10.95" customHeight="1" x14ac:dyDescent="0.3">
      <c r="A820" s="12">
        <v>45250</v>
      </c>
      <c r="B820" s="9" t="s">
        <v>219</v>
      </c>
      <c r="C820" s="9" t="s">
        <v>24</v>
      </c>
      <c r="D820" s="9" t="s">
        <v>75</v>
      </c>
      <c r="E820" s="9"/>
      <c r="F820" s="11">
        <v>320</v>
      </c>
      <c r="G820" s="11">
        <v>0</v>
      </c>
      <c r="H820" s="11">
        <f>((H819 + F820) - G820)</f>
        <v>12939.329999999991</v>
      </c>
      <c r="I820" s="11">
        <v>0</v>
      </c>
      <c r="J820" s="10">
        <v>0</v>
      </c>
      <c r="K820" s="9"/>
    </row>
    <row r="821" spans="1:11" ht="10.95" customHeight="1" x14ac:dyDescent="0.3">
      <c r="A821" s="12">
        <v>45250</v>
      </c>
      <c r="B821" s="9" t="s">
        <v>219</v>
      </c>
      <c r="C821" s="9" t="s">
        <v>28</v>
      </c>
      <c r="D821" s="9" t="s">
        <v>50</v>
      </c>
      <c r="E821" s="9"/>
      <c r="F821" s="11">
        <v>0</v>
      </c>
      <c r="G821" s="11">
        <v>80</v>
      </c>
      <c r="H821" s="11">
        <f>((H820 + F821) - G821)</f>
        <v>12859.329999999991</v>
      </c>
      <c r="I821" s="11">
        <v>0</v>
      </c>
      <c r="J821" s="10">
        <v>0</v>
      </c>
      <c r="K821" s="9"/>
    </row>
    <row r="822" spans="1:11" ht="10.95" customHeight="1" x14ac:dyDescent="0.3">
      <c r="A822" s="12">
        <v>45250</v>
      </c>
      <c r="B822" s="9" t="s">
        <v>219</v>
      </c>
      <c r="C822" s="9" t="s">
        <v>28</v>
      </c>
      <c r="D822" s="9" t="s">
        <v>220</v>
      </c>
      <c r="E822" s="9"/>
      <c r="F822" s="11">
        <v>0</v>
      </c>
      <c r="G822" s="11">
        <v>1300</v>
      </c>
      <c r="H822" s="11">
        <f>((H821 + F822) - G822)</f>
        <v>11559.329999999991</v>
      </c>
      <c r="I822" s="11">
        <v>0</v>
      </c>
      <c r="J822" s="10">
        <v>0</v>
      </c>
      <c r="K822" s="9"/>
    </row>
    <row r="823" spans="1:11" ht="10.95" customHeight="1" x14ac:dyDescent="0.3">
      <c r="A823" s="12">
        <v>45250</v>
      </c>
      <c r="B823" s="9" t="s">
        <v>219</v>
      </c>
      <c r="C823" s="9" t="s">
        <v>28</v>
      </c>
      <c r="D823" s="9" t="s">
        <v>33</v>
      </c>
      <c r="E823" s="9"/>
      <c r="F823" s="11">
        <v>0</v>
      </c>
      <c r="G823" s="11">
        <v>45</v>
      </c>
      <c r="H823" s="11">
        <f>((H822 + F823) - G823)</f>
        <v>11514.329999999991</v>
      </c>
      <c r="I823" s="11">
        <v>0</v>
      </c>
      <c r="J823" s="10">
        <v>0</v>
      </c>
      <c r="K823" s="9"/>
    </row>
    <row r="824" spans="1:11" ht="10.95" customHeight="1" x14ac:dyDescent="0.3">
      <c r="A824" s="12">
        <v>45250</v>
      </c>
      <c r="B824" s="9" t="s">
        <v>219</v>
      </c>
      <c r="C824" s="9" t="s">
        <v>28</v>
      </c>
      <c r="D824" s="9" t="s">
        <v>52</v>
      </c>
      <c r="E824" s="9"/>
      <c r="F824" s="11">
        <v>0</v>
      </c>
      <c r="G824" s="11">
        <v>172.5</v>
      </c>
      <c r="H824" s="11">
        <f>((H823 + F824) - G824)</f>
        <v>11341.829999999991</v>
      </c>
      <c r="I824" s="11">
        <v>0</v>
      </c>
      <c r="J824" s="10">
        <v>0</v>
      </c>
      <c r="K824" s="9"/>
    </row>
    <row r="825" spans="1:11" ht="10.95" customHeight="1" x14ac:dyDescent="0.3">
      <c r="A825" s="12">
        <v>45250</v>
      </c>
      <c r="B825" s="9" t="s">
        <v>219</v>
      </c>
      <c r="C825" s="9" t="s">
        <v>28</v>
      </c>
      <c r="D825" s="9" t="s">
        <v>52</v>
      </c>
      <c r="E825" s="9"/>
      <c r="F825" s="11">
        <v>0</v>
      </c>
      <c r="G825" s="11">
        <v>28.75</v>
      </c>
      <c r="H825" s="11">
        <f>((H824 + F825) - G825)</f>
        <v>11313.079999999991</v>
      </c>
      <c r="I825" s="11">
        <v>0</v>
      </c>
      <c r="J825" s="10">
        <v>0</v>
      </c>
      <c r="K825" s="9"/>
    </row>
    <row r="826" spans="1:11" ht="10.95" customHeight="1" x14ac:dyDescent="0.3">
      <c r="A826" s="12">
        <v>45251</v>
      </c>
      <c r="B826" s="9" t="s">
        <v>219</v>
      </c>
      <c r="C826" s="9" t="s">
        <v>24</v>
      </c>
      <c r="D826" s="9" t="s">
        <v>74</v>
      </c>
      <c r="E826" s="9"/>
      <c r="F826" s="11">
        <v>80</v>
      </c>
      <c r="G826" s="11">
        <v>0</v>
      </c>
      <c r="H826" s="11">
        <f>((H825 + F826) - G826)</f>
        <v>11393.079999999991</v>
      </c>
      <c r="I826" s="11">
        <v>0</v>
      </c>
      <c r="J826" s="10">
        <v>0</v>
      </c>
      <c r="K826" s="9"/>
    </row>
    <row r="827" spans="1:11" ht="10.95" customHeight="1" x14ac:dyDescent="0.3">
      <c r="A827" s="12">
        <v>45251</v>
      </c>
      <c r="B827" s="9" t="s">
        <v>219</v>
      </c>
      <c r="C827" s="9" t="s">
        <v>24</v>
      </c>
      <c r="D827" s="9" t="s">
        <v>40</v>
      </c>
      <c r="E827" s="9"/>
      <c r="F827" s="11">
        <v>240</v>
      </c>
      <c r="G827" s="11">
        <v>0</v>
      </c>
      <c r="H827" s="11">
        <f>((H826 + F827) - G827)</f>
        <v>11633.079999999991</v>
      </c>
      <c r="I827" s="11">
        <v>0</v>
      </c>
      <c r="J827" s="10">
        <v>0</v>
      </c>
      <c r="K827" s="9"/>
    </row>
    <row r="828" spans="1:11" ht="10.95" customHeight="1" x14ac:dyDescent="0.3">
      <c r="A828" s="12">
        <v>45251</v>
      </c>
      <c r="B828" s="9" t="s">
        <v>219</v>
      </c>
      <c r="C828" s="9" t="s">
        <v>28</v>
      </c>
      <c r="D828" s="9" t="s">
        <v>25</v>
      </c>
      <c r="E828" s="9"/>
      <c r="F828" s="11">
        <v>0</v>
      </c>
      <c r="G828" s="11">
        <v>40</v>
      </c>
      <c r="H828" s="11">
        <f>((H827 + F828) - G828)</f>
        <v>11593.079999999991</v>
      </c>
      <c r="I828" s="11">
        <v>0</v>
      </c>
      <c r="J828" s="10">
        <v>0</v>
      </c>
      <c r="K828" s="9"/>
    </row>
    <row r="829" spans="1:11" ht="10.95" customHeight="1" x14ac:dyDescent="0.3">
      <c r="A829" s="12">
        <v>45251</v>
      </c>
      <c r="B829" s="9" t="s">
        <v>219</v>
      </c>
      <c r="C829" s="9" t="s">
        <v>28</v>
      </c>
      <c r="D829" s="9" t="s">
        <v>50</v>
      </c>
      <c r="E829" s="9"/>
      <c r="F829" s="11">
        <v>0</v>
      </c>
      <c r="G829" s="11">
        <v>80</v>
      </c>
      <c r="H829" s="11">
        <f>((H828 + F829) - G829)</f>
        <v>11513.079999999991</v>
      </c>
      <c r="I829" s="11">
        <v>0</v>
      </c>
      <c r="J829" s="10">
        <v>0</v>
      </c>
      <c r="K829" s="9"/>
    </row>
    <row r="830" spans="1:11" ht="10.95" customHeight="1" x14ac:dyDescent="0.3">
      <c r="A830" s="12">
        <v>45251</v>
      </c>
      <c r="B830" s="9" t="s">
        <v>219</v>
      </c>
      <c r="C830" s="9" t="s">
        <v>28</v>
      </c>
      <c r="D830" s="9" t="s">
        <v>220</v>
      </c>
      <c r="E830" s="9"/>
      <c r="F830" s="11">
        <v>0</v>
      </c>
      <c r="G830" s="11">
        <v>5000</v>
      </c>
      <c r="H830" s="11">
        <f>((H829 + F830) - G830)</f>
        <v>6513.0799999999908</v>
      </c>
      <c r="I830" s="11">
        <v>0</v>
      </c>
      <c r="J830" s="10">
        <v>0</v>
      </c>
      <c r="K830" s="9"/>
    </row>
    <row r="831" spans="1:11" ht="10.95" customHeight="1" x14ac:dyDescent="0.3">
      <c r="A831" s="12">
        <v>45252</v>
      </c>
      <c r="B831" s="9" t="s">
        <v>219</v>
      </c>
      <c r="C831" s="9" t="s">
        <v>28</v>
      </c>
      <c r="D831" s="9" t="s">
        <v>83</v>
      </c>
      <c r="E831" s="9"/>
      <c r="F831" s="11">
        <v>0</v>
      </c>
      <c r="G831" s="11">
        <v>143</v>
      </c>
      <c r="H831" s="11">
        <f>((H830 + F831) - G831)</f>
        <v>6370.0799999999908</v>
      </c>
      <c r="I831" s="11">
        <v>0</v>
      </c>
      <c r="J831" s="10">
        <v>0</v>
      </c>
      <c r="K831" s="9"/>
    </row>
    <row r="832" spans="1:11" ht="10.95" customHeight="1" x14ac:dyDescent="0.3">
      <c r="A832" s="12">
        <v>45254</v>
      </c>
      <c r="B832" s="9" t="s">
        <v>219</v>
      </c>
      <c r="C832" s="9" t="s">
        <v>28</v>
      </c>
      <c r="D832" s="9" t="s">
        <v>82</v>
      </c>
      <c r="E832" s="9"/>
      <c r="F832" s="11">
        <v>0</v>
      </c>
      <c r="G832" s="11">
        <v>999</v>
      </c>
      <c r="H832" s="11">
        <f>((H831 + F832) - G832)</f>
        <v>5371.0799999999908</v>
      </c>
      <c r="I832" s="11">
        <v>0</v>
      </c>
      <c r="J832" s="10">
        <v>0</v>
      </c>
      <c r="K832" s="9"/>
    </row>
    <row r="833" spans="1:11" ht="10.95" customHeight="1" x14ac:dyDescent="0.3">
      <c r="A833" s="12">
        <v>45257</v>
      </c>
      <c r="B833" s="9" t="s">
        <v>219</v>
      </c>
      <c r="C833" s="9" t="s">
        <v>24</v>
      </c>
      <c r="D833" s="9" t="s">
        <v>51</v>
      </c>
      <c r="E833" s="9"/>
      <c r="F833" s="11">
        <v>40</v>
      </c>
      <c r="G833" s="11">
        <v>0</v>
      </c>
      <c r="H833" s="11">
        <f>((H832 + F833) - G833)</f>
        <v>5411.0799999999908</v>
      </c>
      <c r="I833" s="11">
        <v>0</v>
      </c>
      <c r="J833" s="10">
        <v>0</v>
      </c>
      <c r="K833" s="9"/>
    </row>
    <row r="834" spans="1:11" ht="10.95" customHeight="1" x14ac:dyDescent="0.3">
      <c r="A834" s="12">
        <v>45257</v>
      </c>
      <c r="B834" s="9" t="s">
        <v>219</v>
      </c>
      <c r="C834" s="9" t="s">
        <v>24</v>
      </c>
      <c r="D834" s="9" t="s">
        <v>38</v>
      </c>
      <c r="E834" s="9"/>
      <c r="F834" s="11">
        <v>80</v>
      </c>
      <c r="G834" s="11">
        <v>0</v>
      </c>
      <c r="H834" s="11">
        <f>((H833 + F834) - G834)</f>
        <v>5491.0799999999908</v>
      </c>
      <c r="I834" s="11">
        <v>0</v>
      </c>
      <c r="J834" s="10">
        <v>0</v>
      </c>
      <c r="K834" s="9"/>
    </row>
    <row r="835" spans="1:11" ht="10.95" customHeight="1" x14ac:dyDescent="0.3">
      <c r="A835" s="12">
        <v>45257</v>
      </c>
      <c r="B835" s="9" t="s">
        <v>219</v>
      </c>
      <c r="C835" s="9" t="s">
        <v>24</v>
      </c>
      <c r="D835" s="9" t="s">
        <v>60</v>
      </c>
      <c r="E835" s="9"/>
      <c r="F835" s="11">
        <v>80</v>
      </c>
      <c r="G835" s="11">
        <v>0</v>
      </c>
      <c r="H835" s="11">
        <f>((H834 + F835) - G835)</f>
        <v>5571.0799999999908</v>
      </c>
      <c r="I835" s="11">
        <v>0</v>
      </c>
      <c r="J835" s="10">
        <v>0</v>
      </c>
      <c r="K835" s="9"/>
    </row>
    <row r="836" spans="1:11" ht="10.95" customHeight="1" x14ac:dyDescent="0.3">
      <c r="A836" s="12">
        <v>45257</v>
      </c>
      <c r="B836" s="9" t="s">
        <v>219</v>
      </c>
      <c r="C836" s="9" t="s">
        <v>24</v>
      </c>
      <c r="D836" s="9" t="s">
        <v>38</v>
      </c>
      <c r="E836" s="9"/>
      <c r="F836" s="11">
        <v>80</v>
      </c>
      <c r="G836" s="11">
        <v>0</v>
      </c>
      <c r="H836" s="11">
        <f>((H835 + F836) - G836)</f>
        <v>5651.0799999999908</v>
      </c>
      <c r="I836" s="11">
        <v>0</v>
      </c>
      <c r="J836" s="10">
        <v>0</v>
      </c>
      <c r="K836" s="9"/>
    </row>
    <row r="837" spans="1:11" ht="10.95" customHeight="1" x14ac:dyDescent="0.3">
      <c r="A837" s="12">
        <v>45257</v>
      </c>
      <c r="B837" s="9" t="s">
        <v>219</v>
      </c>
      <c r="C837" s="9" t="s">
        <v>24</v>
      </c>
      <c r="D837" s="9" t="s">
        <v>38</v>
      </c>
      <c r="E837" s="9"/>
      <c r="F837" s="11">
        <v>80</v>
      </c>
      <c r="G837" s="11">
        <v>0</v>
      </c>
      <c r="H837" s="11">
        <f>((H836 + F837) - G837)</f>
        <v>5731.0799999999908</v>
      </c>
      <c r="I837" s="11">
        <v>0</v>
      </c>
      <c r="J837" s="10">
        <v>0</v>
      </c>
      <c r="K837" s="9"/>
    </row>
    <row r="838" spans="1:11" ht="10.95" customHeight="1" x14ac:dyDescent="0.3">
      <c r="A838" s="12">
        <v>45257</v>
      </c>
      <c r="B838" s="9" t="s">
        <v>219</v>
      </c>
      <c r="C838" s="9" t="s">
        <v>24</v>
      </c>
      <c r="D838" s="9" t="s">
        <v>26</v>
      </c>
      <c r="E838" s="9"/>
      <c r="F838" s="11">
        <v>290</v>
      </c>
      <c r="G838" s="11">
        <v>0</v>
      </c>
      <c r="H838" s="11">
        <f>((H837 + F838) - G838)</f>
        <v>6021.0799999999908</v>
      </c>
      <c r="I838" s="11">
        <v>0</v>
      </c>
      <c r="J838" s="10">
        <v>0</v>
      </c>
      <c r="K838" s="9"/>
    </row>
    <row r="839" spans="1:11" ht="10.95" customHeight="1" x14ac:dyDescent="0.3">
      <c r="A839" s="12">
        <v>45257</v>
      </c>
      <c r="B839" s="9" t="s">
        <v>219</v>
      </c>
      <c r="C839" s="9" t="s">
        <v>24</v>
      </c>
      <c r="D839" s="9" t="s">
        <v>26</v>
      </c>
      <c r="E839" s="9"/>
      <c r="F839" s="11">
        <v>400</v>
      </c>
      <c r="G839" s="11">
        <v>0</v>
      </c>
      <c r="H839" s="11">
        <f>((H838 + F839) - G839)</f>
        <v>6421.0799999999908</v>
      </c>
      <c r="I839" s="11">
        <v>0</v>
      </c>
      <c r="J839" s="10">
        <v>0</v>
      </c>
      <c r="K839" s="9"/>
    </row>
    <row r="840" spans="1:11" ht="10.95" customHeight="1" x14ac:dyDescent="0.3">
      <c r="A840" s="12">
        <v>45257</v>
      </c>
      <c r="B840" s="9" t="s">
        <v>219</v>
      </c>
      <c r="C840" s="9" t="s">
        <v>24</v>
      </c>
      <c r="D840" s="9" t="s">
        <v>26</v>
      </c>
      <c r="E840" s="9"/>
      <c r="F840" s="11">
        <v>640</v>
      </c>
      <c r="G840" s="11">
        <v>0</v>
      </c>
      <c r="H840" s="11">
        <f>((H839 + F840) - G840)</f>
        <v>7061.0799999999908</v>
      </c>
      <c r="I840" s="11">
        <v>0</v>
      </c>
      <c r="J840" s="10">
        <v>0</v>
      </c>
      <c r="K840" s="9"/>
    </row>
    <row r="841" spans="1:11" ht="10.95" customHeight="1" x14ac:dyDescent="0.3">
      <c r="A841" s="12">
        <v>45257</v>
      </c>
      <c r="B841" s="9" t="s">
        <v>219</v>
      </c>
      <c r="C841" s="9" t="s">
        <v>28</v>
      </c>
      <c r="D841" s="9" t="s">
        <v>43</v>
      </c>
      <c r="E841" s="9"/>
      <c r="F841" s="11">
        <v>0</v>
      </c>
      <c r="G841" s="11">
        <v>40</v>
      </c>
      <c r="H841" s="11">
        <f>((H840 + F841) - G841)</f>
        <v>7021.0799999999908</v>
      </c>
      <c r="I841" s="11">
        <v>0</v>
      </c>
      <c r="J841" s="10">
        <v>0</v>
      </c>
      <c r="K841" s="9"/>
    </row>
    <row r="842" spans="1:11" ht="10.95" customHeight="1" x14ac:dyDescent="0.3">
      <c r="A842" s="12">
        <v>45257</v>
      </c>
      <c r="B842" s="9" t="s">
        <v>219</v>
      </c>
      <c r="C842" s="9" t="s">
        <v>28</v>
      </c>
      <c r="D842" s="9" t="s">
        <v>29</v>
      </c>
      <c r="E842" s="9"/>
      <c r="F842" s="11">
        <v>0</v>
      </c>
      <c r="G842" s="11">
        <v>65</v>
      </c>
      <c r="H842" s="11">
        <f>((H841 + F842) - G842)</f>
        <v>6956.0799999999908</v>
      </c>
      <c r="I842" s="11">
        <v>0</v>
      </c>
      <c r="J842" s="10">
        <v>0</v>
      </c>
      <c r="K842" s="9"/>
    </row>
    <row r="843" spans="1:11" ht="10.95" customHeight="1" x14ac:dyDescent="0.3">
      <c r="A843" s="12">
        <v>45257</v>
      </c>
      <c r="B843" s="9" t="s">
        <v>219</v>
      </c>
      <c r="C843" s="9" t="s">
        <v>28</v>
      </c>
      <c r="D843" s="9" t="s">
        <v>50</v>
      </c>
      <c r="E843" s="9"/>
      <c r="F843" s="11">
        <v>0</v>
      </c>
      <c r="G843" s="11">
        <v>80</v>
      </c>
      <c r="H843" s="11">
        <f>((H842 + F843) - G843)</f>
        <v>6876.0799999999908</v>
      </c>
      <c r="I843" s="11">
        <v>0</v>
      </c>
      <c r="J843" s="10">
        <v>0</v>
      </c>
      <c r="K843" s="9"/>
    </row>
    <row r="844" spans="1:11" ht="10.95" customHeight="1" x14ac:dyDescent="0.3">
      <c r="A844" s="12">
        <v>45257</v>
      </c>
      <c r="B844" s="9" t="s">
        <v>219</v>
      </c>
      <c r="C844" s="9" t="s">
        <v>28</v>
      </c>
      <c r="D844" s="9" t="s">
        <v>79</v>
      </c>
      <c r="E844" s="9"/>
      <c r="F844" s="11">
        <v>0</v>
      </c>
      <c r="G844" s="11">
        <v>80</v>
      </c>
      <c r="H844" s="11">
        <f>((H843 + F844) - G844)</f>
        <v>6796.0799999999908</v>
      </c>
      <c r="I844" s="11">
        <v>0</v>
      </c>
      <c r="J844" s="10">
        <v>0</v>
      </c>
      <c r="K844" s="9"/>
    </row>
    <row r="845" spans="1:11" ht="10.95" customHeight="1" x14ac:dyDescent="0.3">
      <c r="A845" s="12">
        <v>45257</v>
      </c>
      <c r="B845" s="9" t="s">
        <v>219</v>
      </c>
      <c r="C845" s="9" t="s">
        <v>28</v>
      </c>
      <c r="D845" s="9" t="s">
        <v>46</v>
      </c>
      <c r="E845" s="9"/>
      <c r="F845" s="11">
        <v>0</v>
      </c>
      <c r="G845" s="11">
        <v>80</v>
      </c>
      <c r="H845" s="11">
        <f>((H844 + F845) - G845)</f>
        <v>6716.0799999999908</v>
      </c>
      <c r="I845" s="11">
        <v>0</v>
      </c>
      <c r="J845" s="10">
        <v>0</v>
      </c>
      <c r="K845" s="9"/>
    </row>
    <row r="846" spans="1:11" ht="10.95" customHeight="1" x14ac:dyDescent="0.3">
      <c r="A846" s="12">
        <v>45257</v>
      </c>
      <c r="B846" s="9" t="s">
        <v>219</v>
      </c>
      <c r="C846" s="9" t="s">
        <v>28</v>
      </c>
      <c r="D846" s="9" t="s">
        <v>29</v>
      </c>
      <c r="E846" s="9"/>
      <c r="F846" s="11">
        <v>0</v>
      </c>
      <c r="G846" s="11">
        <v>80</v>
      </c>
      <c r="H846" s="11">
        <f>((H845 + F846) - G846)</f>
        <v>6636.0799999999908</v>
      </c>
      <c r="I846" s="11">
        <v>0</v>
      </c>
      <c r="J846" s="10">
        <v>0</v>
      </c>
      <c r="K846" s="9"/>
    </row>
    <row r="847" spans="1:11" ht="10.95" customHeight="1" x14ac:dyDescent="0.3">
      <c r="A847" s="12">
        <v>45259</v>
      </c>
      <c r="B847" s="9" t="s">
        <v>219</v>
      </c>
      <c r="C847" s="9" t="s">
        <v>24</v>
      </c>
      <c r="D847" s="9" t="s">
        <v>40</v>
      </c>
      <c r="E847" s="9"/>
      <c r="F847" s="11">
        <v>240</v>
      </c>
      <c r="G847" s="11">
        <v>0</v>
      </c>
      <c r="H847" s="11">
        <f>((H846 + F847) - G847)</f>
        <v>6876.0799999999908</v>
      </c>
      <c r="I847" s="11">
        <v>0</v>
      </c>
      <c r="J847" s="10">
        <v>0</v>
      </c>
      <c r="K847" s="9"/>
    </row>
    <row r="848" spans="1:11" ht="10.95" customHeight="1" x14ac:dyDescent="0.3">
      <c r="A848" s="12">
        <v>45260</v>
      </c>
      <c r="B848" s="9" t="s">
        <v>219</v>
      </c>
      <c r="C848" s="9" t="s">
        <v>24</v>
      </c>
      <c r="D848" s="9" t="s">
        <v>26</v>
      </c>
      <c r="E848" s="9"/>
      <c r="F848" s="11">
        <v>200</v>
      </c>
      <c r="G848" s="11">
        <v>0</v>
      </c>
      <c r="H848" s="11">
        <f>((H847 + F848) - G848)</f>
        <v>7076.0799999999908</v>
      </c>
      <c r="I848" s="11">
        <v>0</v>
      </c>
      <c r="J848" s="10">
        <v>0</v>
      </c>
      <c r="K848" s="9"/>
    </row>
    <row r="849" spans="1:11" ht="10.95" customHeight="1" x14ac:dyDescent="0.3">
      <c r="A849" s="12">
        <v>45260</v>
      </c>
      <c r="B849" s="9" t="s">
        <v>219</v>
      </c>
      <c r="C849" s="9" t="s">
        <v>28</v>
      </c>
      <c r="D849" s="9" t="s">
        <v>72</v>
      </c>
      <c r="E849" s="9"/>
      <c r="F849" s="11">
        <v>0</v>
      </c>
      <c r="G849" s="11">
        <v>26</v>
      </c>
      <c r="H849" s="11">
        <f>((H848 + F849) - G849)</f>
        <v>7050.0799999999908</v>
      </c>
      <c r="I849" s="11">
        <v>0</v>
      </c>
      <c r="J849" s="10">
        <v>0</v>
      </c>
      <c r="K849" s="9"/>
    </row>
    <row r="850" spans="1:11" ht="10.95" customHeight="1" x14ac:dyDescent="0.3">
      <c r="A850" s="12">
        <v>45260</v>
      </c>
      <c r="B850" s="9" t="s">
        <v>219</v>
      </c>
      <c r="C850" s="9" t="s">
        <v>28</v>
      </c>
      <c r="D850" s="9" t="s">
        <v>32</v>
      </c>
      <c r="E850" s="9"/>
      <c r="F850" s="11">
        <v>0</v>
      </c>
      <c r="G850" s="11">
        <v>26</v>
      </c>
      <c r="H850" s="11">
        <f>((H849 + F850) - G850)</f>
        <v>7024.0799999999908</v>
      </c>
      <c r="I850" s="11">
        <v>0</v>
      </c>
      <c r="J850" s="10">
        <v>0</v>
      </c>
      <c r="K850" s="9"/>
    </row>
    <row r="851" spans="1:11" ht="10.95" customHeight="1" x14ac:dyDescent="0.3">
      <c r="A851" s="12">
        <v>45260</v>
      </c>
      <c r="B851" s="9" t="s">
        <v>219</v>
      </c>
      <c r="C851" s="9" t="s">
        <v>28</v>
      </c>
      <c r="D851" s="9" t="s">
        <v>25</v>
      </c>
      <c r="E851" s="9"/>
      <c r="F851" s="11">
        <v>0</v>
      </c>
      <c r="G851" s="11">
        <v>60</v>
      </c>
      <c r="H851" s="11">
        <f>((H850 + F851) - G851)</f>
        <v>6964.0799999999908</v>
      </c>
      <c r="I851" s="11">
        <v>0</v>
      </c>
      <c r="J851" s="10">
        <v>0</v>
      </c>
      <c r="K851" s="9"/>
    </row>
    <row r="852" spans="1:11" ht="10.95" customHeight="1" x14ac:dyDescent="0.3">
      <c r="A852" s="12">
        <v>45260</v>
      </c>
      <c r="B852" s="9" t="s">
        <v>219</v>
      </c>
      <c r="C852" s="9" t="s">
        <v>28</v>
      </c>
      <c r="D852" s="9" t="s">
        <v>218</v>
      </c>
      <c r="E852" s="9"/>
      <c r="F852" s="11">
        <v>0</v>
      </c>
      <c r="G852" s="11">
        <v>8.5</v>
      </c>
      <c r="H852" s="11">
        <f>((H851 + F852) - G852)</f>
        <v>6955.5799999999908</v>
      </c>
      <c r="I852" s="11">
        <v>0</v>
      </c>
      <c r="J852" s="10">
        <v>0</v>
      </c>
      <c r="K852" s="9"/>
    </row>
    <row r="853" spans="1:11" ht="10.95" customHeight="1" x14ac:dyDescent="0.3">
      <c r="A853" s="12">
        <v>45261</v>
      </c>
      <c r="B853" s="9" t="s">
        <v>219</v>
      </c>
      <c r="C853" s="9" t="s">
        <v>24</v>
      </c>
      <c r="D853" s="9" t="s">
        <v>70</v>
      </c>
      <c r="E853" s="9"/>
      <c r="F853" s="11">
        <v>80</v>
      </c>
      <c r="G853" s="11">
        <v>0</v>
      </c>
      <c r="H853" s="11">
        <f>((H852 + F853) - G853)</f>
        <v>7035.5799999999908</v>
      </c>
      <c r="I853" s="11">
        <v>0</v>
      </c>
      <c r="J853" s="10">
        <v>0</v>
      </c>
      <c r="K853" s="9"/>
    </row>
    <row r="854" spans="1:11" ht="10.95" customHeight="1" x14ac:dyDescent="0.3">
      <c r="A854" s="12">
        <v>45261</v>
      </c>
      <c r="B854" s="9" t="s">
        <v>219</v>
      </c>
      <c r="C854" s="9" t="s">
        <v>24</v>
      </c>
      <c r="D854" s="9" t="s">
        <v>40</v>
      </c>
      <c r="E854" s="9"/>
      <c r="F854" s="11">
        <v>1060</v>
      </c>
      <c r="G854" s="11">
        <v>0</v>
      </c>
      <c r="H854" s="11">
        <f>((H853 + F854) - G854)</f>
        <v>8095.5799999999908</v>
      </c>
      <c r="I854" s="11">
        <v>0</v>
      </c>
      <c r="J854" s="10">
        <v>0</v>
      </c>
      <c r="K854" s="9"/>
    </row>
    <row r="855" spans="1:11" ht="10.95" customHeight="1" x14ac:dyDescent="0.3">
      <c r="A855" s="12">
        <v>45261</v>
      </c>
      <c r="B855" s="9" t="s">
        <v>219</v>
      </c>
      <c r="C855" s="9" t="s">
        <v>28</v>
      </c>
      <c r="D855" s="9" t="s">
        <v>43</v>
      </c>
      <c r="E855" s="9"/>
      <c r="F855" s="11">
        <v>0</v>
      </c>
      <c r="G855" s="11">
        <v>20</v>
      </c>
      <c r="H855" s="11">
        <f>((H854 + F855) - G855)</f>
        <v>8075.5799999999908</v>
      </c>
      <c r="I855" s="11">
        <v>0</v>
      </c>
      <c r="J855" s="10">
        <v>0</v>
      </c>
      <c r="K855" s="9"/>
    </row>
    <row r="856" spans="1:11" ht="10.95" customHeight="1" x14ac:dyDescent="0.3">
      <c r="A856" s="12">
        <v>45261</v>
      </c>
      <c r="B856" s="9" t="s">
        <v>219</v>
      </c>
      <c r="C856" s="9" t="s">
        <v>28</v>
      </c>
      <c r="D856" s="9" t="s">
        <v>38</v>
      </c>
      <c r="E856" s="9"/>
      <c r="F856" s="11">
        <v>0</v>
      </c>
      <c r="G856" s="11">
        <v>60</v>
      </c>
      <c r="H856" s="11">
        <f>((H855 + F856) - G856)</f>
        <v>8015.5799999999908</v>
      </c>
      <c r="I856" s="11">
        <v>0</v>
      </c>
      <c r="J856" s="10">
        <v>0</v>
      </c>
      <c r="K856" s="9"/>
    </row>
    <row r="857" spans="1:11" ht="10.95" customHeight="1" x14ac:dyDescent="0.3">
      <c r="A857" s="12">
        <v>45261</v>
      </c>
      <c r="B857" s="9" t="s">
        <v>219</v>
      </c>
      <c r="C857" s="9" t="s">
        <v>28</v>
      </c>
      <c r="D857" s="9" t="s">
        <v>46</v>
      </c>
      <c r="E857" s="9"/>
      <c r="F857" s="11">
        <v>0</v>
      </c>
      <c r="G857" s="11">
        <v>60</v>
      </c>
      <c r="H857" s="11">
        <f>((H856 + F857) - G857)</f>
        <v>7955.5799999999908</v>
      </c>
      <c r="I857" s="11">
        <v>0</v>
      </c>
      <c r="J857" s="10">
        <v>0</v>
      </c>
      <c r="K857" s="9"/>
    </row>
    <row r="858" spans="1:11" ht="10.95" customHeight="1" x14ac:dyDescent="0.3">
      <c r="A858" s="12">
        <v>45261</v>
      </c>
      <c r="B858" s="9" t="s">
        <v>219</v>
      </c>
      <c r="C858" s="9" t="s">
        <v>28</v>
      </c>
      <c r="D858" s="9" t="s">
        <v>29</v>
      </c>
      <c r="E858" s="9"/>
      <c r="F858" s="11">
        <v>0</v>
      </c>
      <c r="G858" s="11">
        <v>80</v>
      </c>
      <c r="H858" s="11">
        <f>((H857 + F858) - G858)</f>
        <v>7875.5799999999908</v>
      </c>
      <c r="I858" s="11">
        <v>0</v>
      </c>
      <c r="J858" s="10">
        <v>0</v>
      </c>
      <c r="K858" s="9"/>
    </row>
    <row r="859" spans="1:11" ht="10.95" customHeight="1" x14ac:dyDescent="0.3">
      <c r="A859" s="12">
        <v>45261</v>
      </c>
      <c r="B859" s="9" t="s">
        <v>219</v>
      </c>
      <c r="C859" s="9" t="s">
        <v>28</v>
      </c>
      <c r="D859" s="9" t="s">
        <v>25</v>
      </c>
      <c r="E859" s="9"/>
      <c r="F859" s="11">
        <v>0</v>
      </c>
      <c r="G859" s="11">
        <v>80</v>
      </c>
      <c r="H859" s="11">
        <f>((H858 + F859) - G859)</f>
        <v>7795.5799999999908</v>
      </c>
      <c r="I859" s="11">
        <v>0</v>
      </c>
      <c r="J859" s="10">
        <v>0</v>
      </c>
      <c r="K859" s="9"/>
    </row>
    <row r="860" spans="1:11" ht="10.95" customHeight="1" x14ac:dyDescent="0.3">
      <c r="A860" s="12">
        <v>45261</v>
      </c>
      <c r="B860" s="9" t="s">
        <v>219</v>
      </c>
      <c r="C860" s="9" t="s">
        <v>28</v>
      </c>
      <c r="D860" s="9" t="s">
        <v>43</v>
      </c>
      <c r="E860" s="9"/>
      <c r="F860" s="11">
        <v>0</v>
      </c>
      <c r="G860" s="11">
        <v>80</v>
      </c>
      <c r="H860" s="11">
        <f>((H859 + F860) - G860)</f>
        <v>7715.5799999999908</v>
      </c>
      <c r="I860" s="11">
        <v>0</v>
      </c>
      <c r="J860" s="10">
        <v>0</v>
      </c>
      <c r="K860" s="9"/>
    </row>
    <row r="861" spans="1:11" ht="10.95" customHeight="1" x14ac:dyDescent="0.3">
      <c r="A861" s="12">
        <v>45261</v>
      </c>
      <c r="B861" s="9" t="s">
        <v>219</v>
      </c>
      <c r="C861" s="9" t="s">
        <v>28</v>
      </c>
      <c r="D861" s="9" t="s">
        <v>25</v>
      </c>
      <c r="E861" s="9"/>
      <c r="F861" s="11">
        <v>0</v>
      </c>
      <c r="G861" s="11">
        <v>80</v>
      </c>
      <c r="H861" s="11">
        <f>((H860 + F861) - G861)</f>
        <v>7635.5799999999908</v>
      </c>
      <c r="I861" s="11">
        <v>0</v>
      </c>
      <c r="J861" s="10">
        <v>0</v>
      </c>
      <c r="K861" s="9"/>
    </row>
    <row r="862" spans="1:11" ht="10.95" customHeight="1" x14ac:dyDescent="0.3">
      <c r="A862" s="12">
        <v>45261</v>
      </c>
      <c r="B862" s="9" t="s">
        <v>219</v>
      </c>
      <c r="C862" s="9" t="s">
        <v>28</v>
      </c>
      <c r="D862" s="9" t="s">
        <v>29</v>
      </c>
      <c r="E862" s="9"/>
      <c r="F862" s="11">
        <v>0</v>
      </c>
      <c r="G862" s="11">
        <v>80</v>
      </c>
      <c r="H862" s="11">
        <f>((H861 + F862) - G862)</f>
        <v>7555.5799999999908</v>
      </c>
      <c r="I862" s="11">
        <v>0</v>
      </c>
      <c r="J862" s="10">
        <v>0</v>
      </c>
      <c r="K862" s="9"/>
    </row>
    <row r="863" spans="1:11" ht="10.95" customHeight="1" x14ac:dyDescent="0.3">
      <c r="A863" s="12">
        <v>45261</v>
      </c>
      <c r="B863" s="9" t="s">
        <v>219</v>
      </c>
      <c r="C863" s="9" t="s">
        <v>28</v>
      </c>
      <c r="D863" s="9" t="s">
        <v>58</v>
      </c>
      <c r="E863" s="9"/>
      <c r="F863" s="11">
        <v>0</v>
      </c>
      <c r="G863" s="11">
        <v>80</v>
      </c>
      <c r="H863" s="11">
        <f>((H862 + F863) - G863)</f>
        <v>7475.5799999999908</v>
      </c>
      <c r="I863" s="11">
        <v>0</v>
      </c>
      <c r="J863" s="10">
        <v>0</v>
      </c>
      <c r="K863" s="9"/>
    </row>
    <row r="864" spans="1:11" ht="10.95" customHeight="1" x14ac:dyDescent="0.3">
      <c r="A864" s="12">
        <v>45264</v>
      </c>
      <c r="B864" s="9" t="s">
        <v>219</v>
      </c>
      <c r="C864" s="9" t="s">
        <v>24</v>
      </c>
      <c r="D864" s="9" t="s">
        <v>222</v>
      </c>
      <c r="E864" s="9"/>
      <c r="F864" s="11">
        <v>4400</v>
      </c>
      <c r="G864" s="11">
        <v>0</v>
      </c>
      <c r="H864" s="11">
        <f>((H863 + F864) - G864)</f>
        <v>11875.579999999991</v>
      </c>
      <c r="I864" s="11">
        <v>0</v>
      </c>
      <c r="J864" s="10">
        <v>0</v>
      </c>
      <c r="K864" s="9"/>
    </row>
    <row r="865" spans="1:11" ht="10.95" customHeight="1" x14ac:dyDescent="0.3">
      <c r="A865" s="12">
        <v>45264</v>
      </c>
      <c r="B865" s="9" t="s">
        <v>219</v>
      </c>
      <c r="C865" s="9" t="s">
        <v>28</v>
      </c>
      <c r="D865" s="9" t="s">
        <v>220</v>
      </c>
      <c r="E865" s="9"/>
      <c r="F865" s="11">
        <v>0</v>
      </c>
      <c r="G865" s="11">
        <v>2400</v>
      </c>
      <c r="H865" s="11">
        <f>((H864 + F865) - G865)</f>
        <v>9475.5799999999908</v>
      </c>
      <c r="I865" s="11">
        <v>0</v>
      </c>
      <c r="J865" s="10">
        <v>0</v>
      </c>
      <c r="K865" s="9"/>
    </row>
    <row r="866" spans="1:11" ht="10.95" customHeight="1" x14ac:dyDescent="0.3">
      <c r="A866" s="12">
        <v>45265</v>
      </c>
      <c r="B866" s="9" t="s">
        <v>219</v>
      </c>
      <c r="C866" s="9" t="s">
        <v>24</v>
      </c>
      <c r="D866" s="9" t="s">
        <v>60</v>
      </c>
      <c r="E866" s="9"/>
      <c r="F866" s="11">
        <v>80</v>
      </c>
      <c r="G866" s="11">
        <v>0</v>
      </c>
      <c r="H866" s="11">
        <f>((H865 + F866) - G866)</f>
        <v>9555.5799999999908</v>
      </c>
      <c r="I866" s="11">
        <v>0</v>
      </c>
      <c r="J866" s="10">
        <v>0</v>
      </c>
      <c r="K866" s="9"/>
    </row>
    <row r="867" spans="1:11" ht="10.95" customHeight="1" x14ac:dyDescent="0.3">
      <c r="A867" s="12">
        <v>45265</v>
      </c>
      <c r="B867" s="9" t="s">
        <v>219</v>
      </c>
      <c r="C867" s="9" t="s">
        <v>24</v>
      </c>
      <c r="D867" s="9" t="s">
        <v>61</v>
      </c>
      <c r="E867" s="9"/>
      <c r="F867" s="11">
        <v>80</v>
      </c>
      <c r="G867" s="11">
        <v>0</v>
      </c>
      <c r="H867" s="11">
        <f>((H866 + F867) - G867)</f>
        <v>9635.5799999999908</v>
      </c>
      <c r="I867" s="11">
        <v>0</v>
      </c>
      <c r="J867" s="10">
        <v>0</v>
      </c>
      <c r="K867" s="9"/>
    </row>
    <row r="868" spans="1:11" ht="10.95" customHeight="1" x14ac:dyDescent="0.3">
      <c r="A868" s="12">
        <v>45265</v>
      </c>
      <c r="B868" s="9" t="s">
        <v>219</v>
      </c>
      <c r="C868" s="9" t="s">
        <v>24</v>
      </c>
      <c r="D868" s="9" t="s">
        <v>70</v>
      </c>
      <c r="E868" s="9"/>
      <c r="F868" s="11">
        <v>80</v>
      </c>
      <c r="G868" s="11">
        <v>0</v>
      </c>
      <c r="H868" s="11">
        <f>((H867 + F868) - G868)</f>
        <v>9715.5799999999908</v>
      </c>
      <c r="I868" s="11">
        <v>0</v>
      </c>
      <c r="J868" s="10">
        <v>0</v>
      </c>
      <c r="K868" s="9"/>
    </row>
    <row r="869" spans="1:11" ht="10.95" customHeight="1" x14ac:dyDescent="0.3">
      <c r="A869" s="12">
        <v>45265</v>
      </c>
      <c r="B869" s="9" t="s">
        <v>219</v>
      </c>
      <c r="C869" s="9" t="s">
        <v>24</v>
      </c>
      <c r="D869" s="9" t="s">
        <v>40</v>
      </c>
      <c r="E869" s="9"/>
      <c r="F869" s="11">
        <v>240</v>
      </c>
      <c r="G869" s="11">
        <v>0</v>
      </c>
      <c r="H869" s="11">
        <f>((H868 + F869) - G869)</f>
        <v>9955.5799999999908</v>
      </c>
      <c r="I869" s="11">
        <v>0</v>
      </c>
      <c r="J869" s="10">
        <v>0</v>
      </c>
      <c r="K869" s="9"/>
    </row>
    <row r="870" spans="1:11" ht="10.95" customHeight="1" x14ac:dyDescent="0.3">
      <c r="A870" s="12">
        <v>45266</v>
      </c>
      <c r="B870" s="9" t="s">
        <v>219</v>
      </c>
      <c r="C870" s="9" t="s">
        <v>28</v>
      </c>
      <c r="D870" s="9" t="s">
        <v>223</v>
      </c>
      <c r="E870" s="9"/>
      <c r="F870" s="11">
        <v>0</v>
      </c>
      <c r="G870" s="11">
        <v>3608.12</v>
      </c>
      <c r="H870" s="11">
        <f>((H869 + F870) - G870)</f>
        <v>6347.4599999999909</v>
      </c>
      <c r="I870" s="11">
        <v>0</v>
      </c>
      <c r="J870" s="10">
        <v>0</v>
      </c>
      <c r="K870" s="9"/>
    </row>
    <row r="871" spans="1:11" ht="10.95" customHeight="1" x14ac:dyDescent="0.3">
      <c r="A871" s="12">
        <v>45267</v>
      </c>
      <c r="B871" s="9" t="s">
        <v>219</v>
      </c>
      <c r="C871" s="9" t="s">
        <v>24</v>
      </c>
      <c r="D871" s="9" t="s">
        <v>69</v>
      </c>
      <c r="E871" s="9"/>
      <c r="F871" s="11">
        <v>80</v>
      </c>
      <c r="G871" s="11">
        <v>0</v>
      </c>
      <c r="H871" s="11">
        <f>((H870 + F871) - G871)</f>
        <v>6427.4599999999909</v>
      </c>
      <c r="I871" s="11">
        <v>0</v>
      </c>
      <c r="J871" s="10">
        <v>0</v>
      </c>
      <c r="K871" s="9"/>
    </row>
    <row r="872" spans="1:11" ht="10.95" customHeight="1" x14ac:dyDescent="0.3">
      <c r="A872" s="12">
        <v>45267</v>
      </c>
      <c r="B872" s="9" t="s">
        <v>219</v>
      </c>
      <c r="C872" s="9" t="s">
        <v>28</v>
      </c>
      <c r="D872" s="9" t="s">
        <v>80</v>
      </c>
      <c r="E872" s="9"/>
      <c r="F872" s="11">
        <v>0</v>
      </c>
      <c r="G872" s="11">
        <v>149.99</v>
      </c>
      <c r="H872" s="11">
        <f>((H871 + F872) - G872)</f>
        <v>6277.4699999999912</v>
      </c>
      <c r="I872" s="11">
        <v>0</v>
      </c>
      <c r="J872" s="10">
        <v>0</v>
      </c>
      <c r="K872" s="9"/>
    </row>
    <row r="873" spans="1:11" ht="10.95" customHeight="1" x14ac:dyDescent="0.3">
      <c r="A873" s="12">
        <v>45268</v>
      </c>
      <c r="B873" s="9" t="s">
        <v>219</v>
      </c>
      <c r="C873" s="9" t="s">
        <v>24</v>
      </c>
      <c r="D873" s="9" t="s">
        <v>73</v>
      </c>
      <c r="E873" s="9"/>
      <c r="F873" s="11">
        <v>80</v>
      </c>
      <c r="G873" s="11">
        <v>0</v>
      </c>
      <c r="H873" s="11">
        <f>((H872 + F873) - G873)</f>
        <v>6357.4699999999912</v>
      </c>
      <c r="I873" s="11">
        <v>0</v>
      </c>
      <c r="J873" s="10">
        <v>0</v>
      </c>
      <c r="K873" s="9"/>
    </row>
    <row r="874" spans="1:11" ht="10.95" customHeight="1" x14ac:dyDescent="0.3">
      <c r="A874" s="12">
        <v>45272</v>
      </c>
      <c r="B874" s="9" t="s">
        <v>219</v>
      </c>
      <c r="C874" s="9" t="s">
        <v>28</v>
      </c>
      <c r="D874" s="9" t="s">
        <v>218</v>
      </c>
      <c r="E874" s="9"/>
      <c r="F874" s="11">
        <v>0</v>
      </c>
      <c r="G874" s="11">
        <v>33.35</v>
      </c>
      <c r="H874" s="11">
        <f>((H873 + F874) - G874)</f>
        <v>6324.1199999999908</v>
      </c>
      <c r="I874" s="11">
        <v>0</v>
      </c>
      <c r="J874" s="10">
        <v>0</v>
      </c>
      <c r="K874" s="9"/>
    </row>
    <row r="875" spans="1:11" ht="10.95" customHeight="1" x14ac:dyDescent="0.3">
      <c r="A875" s="12">
        <v>45272</v>
      </c>
      <c r="B875" s="9" t="s">
        <v>219</v>
      </c>
      <c r="C875" s="9" t="s">
        <v>28</v>
      </c>
      <c r="D875" s="9" t="s">
        <v>218</v>
      </c>
      <c r="E875" s="9"/>
      <c r="F875" s="11">
        <v>0</v>
      </c>
      <c r="G875" s="11">
        <v>89.27</v>
      </c>
      <c r="H875" s="11">
        <f>((H874 + F875) - G875)</f>
        <v>6234.8499999999904</v>
      </c>
      <c r="I875" s="11">
        <v>0</v>
      </c>
      <c r="J875" s="10">
        <v>0</v>
      </c>
      <c r="K875" s="9"/>
    </row>
    <row r="876" spans="1:11" ht="10.95" customHeight="1" x14ac:dyDescent="0.3">
      <c r="A876" s="12">
        <v>45274</v>
      </c>
      <c r="B876" s="9" t="s">
        <v>219</v>
      </c>
      <c r="C876" s="9" t="s">
        <v>24</v>
      </c>
      <c r="D876" s="9" t="s">
        <v>31</v>
      </c>
      <c r="E876" s="9"/>
      <c r="F876" s="11">
        <v>20</v>
      </c>
      <c r="G876" s="11">
        <v>0</v>
      </c>
      <c r="H876" s="11">
        <f>((H875 + F876) - G876)</f>
        <v>6254.8499999999904</v>
      </c>
      <c r="I876" s="11">
        <v>0</v>
      </c>
      <c r="J876" s="10">
        <v>0</v>
      </c>
      <c r="K876" s="9"/>
    </row>
    <row r="877" spans="1:11" ht="10.95" customHeight="1" x14ac:dyDescent="0.3">
      <c r="A877" s="12">
        <v>45274</v>
      </c>
      <c r="B877" s="9" t="s">
        <v>219</v>
      </c>
      <c r="C877" s="9" t="s">
        <v>24</v>
      </c>
      <c r="D877" s="9" t="s">
        <v>50</v>
      </c>
      <c r="E877" s="9"/>
      <c r="F877" s="11">
        <v>20</v>
      </c>
      <c r="G877" s="11">
        <v>0</v>
      </c>
      <c r="H877" s="11">
        <f>((H876 + F877) - G877)</f>
        <v>6274.8499999999904</v>
      </c>
      <c r="I877" s="11">
        <v>0</v>
      </c>
      <c r="J877" s="10">
        <v>0</v>
      </c>
      <c r="K877" s="9"/>
    </row>
    <row r="878" spans="1:11" ht="10.95" customHeight="1" x14ac:dyDescent="0.3">
      <c r="A878" s="12">
        <v>45274</v>
      </c>
      <c r="B878" s="9" t="s">
        <v>219</v>
      </c>
      <c r="C878" s="9" t="s">
        <v>24</v>
      </c>
      <c r="D878" s="9" t="s">
        <v>38</v>
      </c>
      <c r="E878" s="9"/>
      <c r="F878" s="11">
        <v>20</v>
      </c>
      <c r="G878" s="11">
        <v>0</v>
      </c>
      <c r="H878" s="11">
        <f>((H877 + F878) - G878)</f>
        <v>6294.8499999999904</v>
      </c>
      <c r="I878" s="11">
        <v>0</v>
      </c>
      <c r="J878" s="10">
        <v>0</v>
      </c>
      <c r="K878" s="9"/>
    </row>
    <row r="879" spans="1:11" ht="10.95" customHeight="1" x14ac:dyDescent="0.3">
      <c r="A879" s="12">
        <v>45274</v>
      </c>
      <c r="B879" s="9" t="s">
        <v>219</v>
      </c>
      <c r="C879" s="9" t="s">
        <v>24</v>
      </c>
      <c r="D879" s="9" t="s">
        <v>69</v>
      </c>
      <c r="E879" s="9"/>
      <c r="F879" s="11">
        <v>80</v>
      </c>
      <c r="G879" s="11">
        <v>0</v>
      </c>
      <c r="H879" s="11">
        <f>((H878 + F879) - G879)</f>
        <v>6374.8499999999904</v>
      </c>
      <c r="I879" s="11">
        <v>0</v>
      </c>
      <c r="J879" s="10">
        <v>0</v>
      </c>
      <c r="K879" s="9"/>
    </row>
    <row r="880" spans="1:11" ht="10.95" customHeight="1" x14ac:dyDescent="0.3">
      <c r="A880" s="12">
        <v>45274</v>
      </c>
      <c r="B880" s="9" t="s">
        <v>219</v>
      </c>
      <c r="C880" s="9" t="s">
        <v>24</v>
      </c>
      <c r="D880" s="9" t="s">
        <v>40</v>
      </c>
      <c r="E880" s="9"/>
      <c r="F880" s="11">
        <v>160</v>
      </c>
      <c r="G880" s="11">
        <v>0</v>
      </c>
      <c r="H880" s="11">
        <f>((H879 + F880) - G880)</f>
        <v>6534.8499999999904</v>
      </c>
      <c r="I880" s="11">
        <v>0</v>
      </c>
      <c r="J880" s="10">
        <v>0</v>
      </c>
      <c r="K880" s="9"/>
    </row>
    <row r="881" spans="1:11" ht="10.95" customHeight="1" x14ac:dyDescent="0.3">
      <c r="A881" s="12">
        <v>45274</v>
      </c>
      <c r="B881" s="9" t="s">
        <v>219</v>
      </c>
      <c r="C881" s="9" t="s">
        <v>28</v>
      </c>
      <c r="D881" s="9" t="s">
        <v>43</v>
      </c>
      <c r="E881" s="9"/>
      <c r="F881" s="11">
        <v>0</v>
      </c>
      <c r="G881" s="11">
        <v>40</v>
      </c>
      <c r="H881" s="11">
        <f>((H880 + F881) - G881)</f>
        <v>6494.8499999999904</v>
      </c>
      <c r="I881" s="11">
        <v>0</v>
      </c>
      <c r="J881" s="10">
        <v>0</v>
      </c>
      <c r="K881" s="9"/>
    </row>
    <row r="882" spans="1:11" ht="10.95" customHeight="1" x14ac:dyDescent="0.3">
      <c r="A882" s="12">
        <v>45274</v>
      </c>
      <c r="B882" s="9" t="s">
        <v>219</v>
      </c>
      <c r="C882" s="9" t="s">
        <v>28</v>
      </c>
      <c r="D882" s="9" t="s">
        <v>58</v>
      </c>
      <c r="E882" s="9"/>
      <c r="F882" s="11">
        <v>0</v>
      </c>
      <c r="G882" s="11">
        <v>40</v>
      </c>
      <c r="H882" s="11">
        <f>((H881 + F882) - G882)</f>
        <v>6454.8499999999904</v>
      </c>
      <c r="I882" s="11">
        <v>0</v>
      </c>
      <c r="J882" s="10">
        <v>0</v>
      </c>
      <c r="K882" s="9"/>
    </row>
    <row r="883" spans="1:11" ht="10.95" customHeight="1" x14ac:dyDescent="0.3">
      <c r="A883" s="12">
        <v>45274</v>
      </c>
      <c r="B883" s="9" t="s">
        <v>219</v>
      </c>
      <c r="C883" s="9" t="s">
        <v>28</v>
      </c>
      <c r="D883" s="9" t="s">
        <v>79</v>
      </c>
      <c r="E883" s="9"/>
      <c r="F883" s="11">
        <v>0</v>
      </c>
      <c r="G883" s="11">
        <v>40</v>
      </c>
      <c r="H883" s="11">
        <f>((H882 + F883) - G883)</f>
        <v>6414.8499999999904</v>
      </c>
      <c r="I883" s="11">
        <v>0</v>
      </c>
      <c r="J883" s="10">
        <v>0</v>
      </c>
      <c r="K883" s="9"/>
    </row>
    <row r="884" spans="1:11" ht="10.95" customHeight="1" x14ac:dyDescent="0.3">
      <c r="A884" s="12">
        <v>45275</v>
      </c>
      <c r="B884" s="9" t="s">
        <v>219</v>
      </c>
      <c r="C884" s="9" t="s">
        <v>28</v>
      </c>
      <c r="D884" s="9" t="s">
        <v>78</v>
      </c>
      <c r="E884" s="9"/>
      <c r="F884" s="11">
        <v>0</v>
      </c>
      <c r="G884" s="11">
        <v>92.02</v>
      </c>
      <c r="H884" s="11">
        <f>((H883 + F884) - G884)</f>
        <v>6322.8299999999899</v>
      </c>
      <c r="I884" s="11">
        <v>0</v>
      </c>
      <c r="J884" s="10">
        <v>0</v>
      </c>
      <c r="K884" s="9"/>
    </row>
    <row r="885" spans="1:11" ht="10.95" customHeight="1" x14ac:dyDescent="0.3">
      <c r="A885" s="12">
        <v>45278</v>
      </c>
      <c r="B885" s="9" t="s">
        <v>219</v>
      </c>
      <c r="C885" s="9" t="s">
        <v>24</v>
      </c>
      <c r="D885" s="9" t="s">
        <v>26</v>
      </c>
      <c r="E885" s="9"/>
      <c r="F885" s="11">
        <v>160</v>
      </c>
      <c r="G885" s="11">
        <v>0</v>
      </c>
      <c r="H885" s="11">
        <f>((H884 + F885) - G885)</f>
        <v>6482.8299999999899</v>
      </c>
      <c r="I885" s="11">
        <v>0</v>
      </c>
      <c r="J885" s="10">
        <v>0</v>
      </c>
      <c r="K885" s="9"/>
    </row>
    <row r="886" spans="1:11" ht="10.95" customHeight="1" x14ac:dyDescent="0.3">
      <c r="A886" s="12">
        <v>45278</v>
      </c>
      <c r="B886" s="9" t="s">
        <v>219</v>
      </c>
      <c r="C886" s="9" t="s">
        <v>24</v>
      </c>
      <c r="D886" s="9" t="s">
        <v>222</v>
      </c>
      <c r="E886" s="9"/>
      <c r="F886" s="11">
        <v>2250</v>
      </c>
      <c r="G886" s="11">
        <v>0</v>
      </c>
      <c r="H886" s="11">
        <f>((H885 + F886) - G886)</f>
        <v>8732.8299999999908</v>
      </c>
      <c r="I886" s="11">
        <v>0</v>
      </c>
      <c r="J886" s="10">
        <v>0</v>
      </c>
      <c r="K886" s="9"/>
    </row>
    <row r="887" spans="1:11" ht="10.95" customHeight="1" x14ac:dyDescent="0.3">
      <c r="A887" s="12">
        <v>45278</v>
      </c>
      <c r="B887" s="9" t="s">
        <v>219</v>
      </c>
      <c r="C887" s="9" t="s">
        <v>28</v>
      </c>
      <c r="D887" s="9" t="s">
        <v>43</v>
      </c>
      <c r="E887" s="9"/>
      <c r="F887" s="11">
        <v>0</v>
      </c>
      <c r="G887" s="11">
        <v>26</v>
      </c>
      <c r="H887" s="11">
        <f>((H886 + F887) - G887)</f>
        <v>8706.8299999999908</v>
      </c>
      <c r="I887" s="11">
        <v>0</v>
      </c>
      <c r="J887" s="10">
        <v>0</v>
      </c>
      <c r="K887" s="9"/>
    </row>
    <row r="888" spans="1:11" ht="10.95" customHeight="1" x14ac:dyDescent="0.3">
      <c r="A888" s="12">
        <v>45278</v>
      </c>
      <c r="B888" s="9" t="s">
        <v>219</v>
      </c>
      <c r="C888" s="9" t="s">
        <v>28</v>
      </c>
      <c r="D888" s="9" t="s">
        <v>39</v>
      </c>
      <c r="E888" s="9"/>
      <c r="F888" s="11">
        <v>0</v>
      </c>
      <c r="G888" s="11">
        <v>26</v>
      </c>
      <c r="H888" s="11">
        <f>((H887 + F888) - G888)</f>
        <v>8680.8299999999908</v>
      </c>
      <c r="I888" s="11">
        <v>0</v>
      </c>
      <c r="J888" s="10">
        <v>0</v>
      </c>
      <c r="K888" s="9"/>
    </row>
    <row r="889" spans="1:11" ht="10.95" customHeight="1" x14ac:dyDescent="0.3">
      <c r="A889" s="12">
        <v>45278</v>
      </c>
      <c r="B889" s="9" t="s">
        <v>219</v>
      </c>
      <c r="C889" s="9" t="s">
        <v>28</v>
      </c>
      <c r="D889" s="9" t="s">
        <v>220</v>
      </c>
      <c r="E889" s="9"/>
      <c r="F889" s="11">
        <v>0</v>
      </c>
      <c r="G889" s="11">
        <v>1000</v>
      </c>
      <c r="H889" s="11">
        <f>((H888 + F889) - G889)</f>
        <v>7680.8299999999908</v>
      </c>
      <c r="I889" s="11">
        <v>0</v>
      </c>
      <c r="J889" s="10">
        <v>0</v>
      </c>
      <c r="K889" s="9"/>
    </row>
    <row r="890" spans="1:11" ht="10.95" customHeight="1" x14ac:dyDescent="0.3">
      <c r="A890" s="12">
        <v>45278</v>
      </c>
      <c r="B890" s="9" t="s">
        <v>219</v>
      </c>
      <c r="C890" s="9" t="s">
        <v>28</v>
      </c>
      <c r="D890" s="9" t="s">
        <v>77</v>
      </c>
      <c r="E890" s="9"/>
      <c r="F890" s="11">
        <v>0</v>
      </c>
      <c r="G890" s="11">
        <v>10</v>
      </c>
      <c r="H890" s="11">
        <f>((H889 + F890) - G890)</f>
        <v>7670.8299999999908</v>
      </c>
      <c r="I890" s="11">
        <v>0</v>
      </c>
      <c r="J890" s="10">
        <v>0</v>
      </c>
      <c r="K890" s="9"/>
    </row>
    <row r="891" spans="1:11" ht="10.95" customHeight="1" x14ac:dyDescent="0.3">
      <c r="A891" s="12">
        <v>45279</v>
      </c>
      <c r="B891" s="9" t="s">
        <v>219</v>
      </c>
      <c r="C891" s="9" t="s">
        <v>24</v>
      </c>
      <c r="D891" s="9" t="s">
        <v>76</v>
      </c>
      <c r="E891" s="9"/>
      <c r="F891" s="11">
        <v>27</v>
      </c>
      <c r="G891" s="11">
        <v>0</v>
      </c>
      <c r="H891" s="11">
        <f>((H890 + F891) - G891)</f>
        <v>7697.8299999999908</v>
      </c>
      <c r="I891" s="11">
        <v>0</v>
      </c>
      <c r="J891" s="10">
        <v>0</v>
      </c>
      <c r="K891" s="9"/>
    </row>
    <row r="892" spans="1:11" ht="10.95" customHeight="1" x14ac:dyDescent="0.3">
      <c r="A892" s="12">
        <v>45279</v>
      </c>
      <c r="B892" s="9" t="s">
        <v>219</v>
      </c>
      <c r="C892" s="9" t="s">
        <v>24</v>
      </c>
      <c r="D892" s="9" t="s">
        <v>50</v>
      </c>
      <c r="E892" s="9"/>
      <c r="F892" s="11">
        <v>60</v>
      </c>
      <c r="G892" s="11">
        <v>0</v>
      </c>
      <c r="H892" s="11">
        <f>((H891 + F892) - G892)</f>
        <v>7757.8299999999908</v>
      </c>
      <c r="I892" s="11">
        <v>0</v>
      </c>
      <c r="J892" s="10">
        <v>0</v>
      </c>
      <c r="K892" s="9"/>
    </row>
    <row r="893" spans="1:11" ht="10.95" customHeight="1" x14ac:dyDescent="0.3">
      <c r="A893" s="12">
        <v>45279</v>
      </c>
      <c r="B893" s="9" t="s">
        <v>219</v>
      </c>
      <c r="C893" s="9" t="s">
        <v>24</v>
      </c>
      <c r="D893" s="9" t="s">
        <v>66</v>
      </c>
      <c r="E893" s="9"/>
      <c r="F893" s="11">
        <v>60</v>
      </c>
      <c r="G893" s="11">
        <v>0</v>
      </c>
      <c r="H893" s="11">
        <f>((H892 + F893) - G893)</f>
        <v>7817.8299999999908</v>
      </c>
      <c r="I893" s="11">
        <v>0</v>
      </c>
      <c r="J893" s="10">
        <v>0</v>
      </c>
      <c r="K893" s="9"/>
    </row>
    <row r="894" spans="1:11" ht="10.95" customHeight="1" x14ac:dyDescent="0.3">
      <c r="A894" s="12">
        <v>45279</v>
      </c>
      <c r="B894" s="9" t="s">
        <v>219</v>
      </c>
      <c r="C894" s="9" t="s">
        <v>24</v>
      </c>
      <c r="D894" s="9" t="s">
        <v>75</v>
      </c>
      <c r="E894" s="9"/>
      <c r="F894" s="11">
        <v>180</v>
      </c>
      <c r="G894" s="11">
        <v>0</v>
      </c>
      <c r="H894" s="11">
        <f>((H893 + F894) - G894)</f>
        <v>7997.8299999999908</v>
      </c>
      <c r="I894" s="11">
        <v>0</v>
      </c>
      <c r="J894" s="10">
        <v>0</v>
      </c>
      <c r="K894" s="9"/>
    </row>
    <row r="895" spans="1:11" ht="10.95" customHeight="1" x14ac:dyDescent="0.3">
      <c r="A895" s="12">
        <v>45279</v>
      </c>
      <c r="B895" s="9" t="s">
        <v>219</v>
      </c>
      <c r="C895" s="9" t="s">
        <v>28</v>
      </c>
      <c r="D895" s="9" t="s">
        <v>25</v>
      </c>
      <c r="E895" s="9"/>
      <c r="F895" s="11">
        <v>0</v>
      </c>
      <c r="G895" s="11">
        <v>60</v>
      </c>
      <c r="H895" s="11">
        <f>((H894 + F895) - G895)</f>
        <v>7937.8299999999908</v>
      </c>
      <c r="I895" s="11">
        <v>0</v>
      </c>
      <c r="J895" s="10">
        <v>0</v>
      </c>
      <c r="K895" s="9"/>
    </row>
    <row r="896" spans="1:11" ht="10.95" customHeight="1" x14ac:dyDescent="0.3">
      <c r="A896" s="12">
        <v>45279</v>
      </c>
      <c r="B896" s="9" t="s">
        <v>219</v>
      </c>
      <c r="C896" s="9" t="s">
        <v>28</v>
      </c>
      <c r="D896" s="9" t="s">
        <v>46</v>
      </c>
      <c r="E896" s="9"/>
      <c r="F896" s="11">
        <v>0</v>
      </c>
      <c r="G896" s="11">
        <v>60</v>
      </c>
      <c r="H896" s="11">
        <f>((H895 + F896) - G896)</f>
        <v>7877.8299999999908</v>
      </c>
      <c r="I896" s="11">
        <v>0</v>
      </c>
      <c r="J896" s="10">
        <v>0</v>
      </c>
      <c r="K896" s="9"/>
    </row>
    <row r="897" spans="1:11" ht="10.95" customHeight="1" x14ac:dyDescent="0.3">
      <c r="A897" s="12">
        <v>45279</v>
      </c>
      <c r="B897" s="9" t="s">
        <v>219</v>
      </c>
      <c r="C897" s="9" t="s">
        <v>28</v>
      </c>
      <c r="D897" s="9" t="s">
        <v>50</v>
      </c>
      <c r="E897" s="9"/>
      <c r="F897" s="11">
        <v>0</v>
      </c>
      <c r="G897" s="11">
        <v>90</v>
      </c>
      <c r="H897" s="11">
        <f>((H896 + F897) - G897)</f>
        <v>7787.8299999999908</v>
      </c>
      <c r="I897" s="11">
        <v>0</v>
      </c>
      <c r="J897" s="10">
        <v>0</v>
      </c>
      <c r="K897" s="9"/>
    </row>
    <row r="898" spans="1:11" ht="10.95" customHeight="1" x14ac:dyDescent="0.3">
      <c r="A898" s="12">
        <v>45280</v>
      </c>
      <c r="B898" s="9" t="s">
        <v>219</v>
      </c>
      <c r="C898" s="9" t="s">
        <v>24</v>
      </c>
      <c r="D898" s="9" t="s">
        <v>26</v>
      </c>
      <c r="E898" s="9"/>
      <c r="F898" s="11">
        <v>160</v>
      </c>
      <c r="G898" s="11">
        <v>0</v>
      </c>
      <c r="H898" s="11">
        <f>((H897 + F898) - G898)</f>
        <v>7947.8299999999908</v>
      </c>
      <c r="I898" s="11">
        <v>0</v>
      </c>
      <c r="J898" s="10">
        <v>0</v>
      </c>
      <c r="K898" s="9"/>
    </row>
    <row r="899" spans="1:11" ht="10.95" customHeight="1" x14ac:dyDescent="0.3">
      <c r="A899" s="12">
        <v>45280</v>
      </c>
      <c r="B899" s="9" t="s">
        <v>219</v>
      </c>
      <c r="C899" s="9" t="s">
        <v>28</v>
      </c>
      <c r="D899" s="9" t="s">
        <v>33</v>
      </c>
      <c r="E899" s="9"/>
      <c r="F899" s="11">
        <v>0</v>
      </c>
      <c r="G899" s="11">
        <v>45</v>
      </c>
      <c r="H899" s="11">
        <f>((H898 + F899) - G899)</f>
        <v>7902.8299999999908</v>
      </c>
      <c r="I899" s="11">
        <v>0</v>
      </c>
      <c r="J899" s="10">
        <v>0</v>
      </c>
      <c r="K899" s="9"/>
    </row>
    <row r="900" spans="1:11" ht="10.95" customHeight="1" x14ac:dyDescent="0.3">
      <c r="A900" s="12">
        <v>45280</v>
      </c>
      <c r="B900" s="9" t="s">
        <v>219</v>
      </c>
      <c r="C900" s="9" t="s">
        <v>28</v>
      </c>
      <c r="D900" s="9" t="s">
        <v>52</v>
      </c>
      <c r="E900" s="9"/>
      <c r="F900" s="11">
        <v>0</v>
      </c>
      <c r="G900" s="11">
        <v>28.75</v>
      </c>
      <c r="H900" s="11">
        <f>((H899 + F900) - G900)</f>
        <v>7874.0799999999908</v>
      </c>
      <c r="I900" s="11">
        <v>0</v>
      </c>
      <c r="J900" s="10">
        <v>0</v>
      </c>
      <c r="K900" s="9"/>
    </row>
    <row r="901" spans="1:11" ht="10.95" customHeight="1" x14ac:dyDescent="0.3">
      <c r="A901" s="12">
        <v>45281</v>
      </c>
      <c r="B901" s="9" t="s">
        <v>219</v>
      </c>
      <c r="C901" s="9" t="s">
        <v>24</v>
      </c>
      <c r="D901" s="9" t="s">
        <v>37</v>
      </c>
      <c r="E901" s="9"/>
      <c r="F901" s="11">
        <v>26.66</v>
      </c>
      <c r="G901" s="11">
        <v>0</v>
      </c>
      <c r="H901" s="11">
        <f>((H900 + F901) - G901)</f>
        <v>7900.7399999999907</v>
      </c>
      <c r="I901" s="11">
        <v>0</v>
      </c>
      <c r="J901" s="10">
        <v>0</v>
      </c>
      <c r="K901" s="9"/>
    </row>
    <row r="902" spans="1:11" ht="10.95" customHeight="1" x14ac:dyDescent="0.3">
      <c r="A902" s="12">
        <v>45281</v>
      </c>
      <c r="B902" s="9" t="s">
        <v>219</v>
      </c>
      <c r="C902" s="9" t="s">
        <v>24</v>
      </c>
      <c r="D902" s="9" t="s">
        <v>40</v>
      </c>
      <c r="E902" s="9"/>
      <c r="F902" s="11">
        <v>80</v>
      </c>
      <c r="G902" s="11">
        <v>0</v>
      </c>
      <c r="H902" s="11">
        <f>((H901 + F902) - G902)</f>
        <v>7980.7399999999907</v>
      </c>
      <c r="I902" s="11">
        <v>0</v>
      </c>
      <c r="J902" s="10">
        <v>0</v>
      </c>
      <c r="K902" s="9"/>
    </row>
    <row r="903" spans="1:11" ht="10.95" customHeight="1" x14ac:dyDescent="0.3">
      <c r="A903" s="12">
        <v>45281</v>
      </c>
      <c r="B903" s="9" t="s">
        <v>219</v>
      </c>
      <c r="C903" s="9" t="s">
        <v>24</v>
      </c>
      <c r="D903" s="9" t="s">
        <v>49</v>
      </c>
      <c r="E903" s="9"/>
      <c r="F903" s="11">
        <v>80</v>
      </c>
      <c r="G903" s="11">
        <v>0</v>
      </c>
      <c r="H903" s="11">
        <f>((H902 + F903) - G903)</f>
        <v>8060.7399999999907</v>
      </c>
      <c r="I903" s="11">
        <v>0</v>
      </c>
      <c r="J903" s="10">
        <v>0</v>
      </c>
      <c r="K903" s="9"/>
    </row>
    <row r="904" spans="1:11" ht="10.95" customHeight="1" x14ac:dyDescent="0.3">
      <c r="A904" s="12">
        <v>45282</v>
      </c>
      <c r="B904" s="9" t="s">
        <v>219</v>
      </c>
      <c r="C904" s="9" t="s">
        <v>24</v>
      </c>
      <c r="D904" s="9" t="s">
        <v>38</v>
      </c>
      <c r="E904" s="9"/>
      <c r="F904" s="11">
        <v>80</v>
      </c>
      <c r="G904" s="11">
        <v>0</v>
      </c>
      <c r="H904" s="11">
        <f>((H903 + F904) - G904)</f>
        <v>8140.7399999999907</v>
      </c>
      <c r="I904" s="11">
        <v>0</v>
      </c>
      <c r="J904" s="10">
        <v>0</v>
      </c>
      <c r="K904" s="9"/>
    </row>
    <row r="905" spans="1:11" ht="10.95" customHeight="1" x14ac:dyDescent="0.3">
      <c r="A905" s="12">
        <v>45282</v>
      </c>
      <c r="B905" s="9" t="s">
        <v>219</v>
      </c>
      <c r="C905" s="9" t="s">
        <v>24</v>
      </c>
      <c r="D905" s="9" t="s">
        <v>38</v>
      </c>
      <c r="E905" s="9"/>
      <c r="F905" s="11">
        <v>80</v>
      </c>
      <c r="G905" s="11">
        <v>0</v>
      </c>
      <c r="H905" s="11">
        <f>((H904 + F905) - G905)</f>
        <v>8220.7399999999907</v>
      </c>
      <c r="I905" s="11">
        <v>0</v>
      </c>
      <c r="J905" s="10">
        <v>0</v>
      </c>
      <c r="K905" s="9"/>
    </row>
    <row r="906" spans="1:11" ht="10.95" customHeight="1" x14ac:dyDescent="0.3">
      <c r="A906" s="12">
        <v>45287</v>
      </c>
      <c r="B906" s="9" t="s">
        <v>219</v>
      </c>
      <c r="C906" s="9" t="s">
        <v>24</v>
      </c>
      <c r="D906" s="9" t="s">
        <v>37</v>
      </c>
      <c r="E906" s="9"/>
      <c r="F906" s="11">
        <v>60</v>
      </c>
      <c r="G906" s="11">
        <v>0</v>
      </c>
      <c r="H906" s="11">
        <f>((H905 + F906) - G906)</f>
        <v>8280.7399999999907</v>
      </c>
      <c r="I906" s="11">
        <v>0</v>
      </c>
      <c r="J906" s="10">
        <v>0</v>
      </c>
      <c r="K906" s="9"/>
    </row>
    <row r="907" spans="1:11" ht="10.95" customHeight="1" x14ac:dyDescent="0.3">
      <c r="A907" s="12">
        <v>45287</v>
      </c>
      <c r="B907" s="9" t="s">
        <v>219</v>
      </c>
      <c r="C907" s="9" t="s">
        <v>24</v>
      </c>
      <c r="D907" s="9" t="s">
        <v>74</v>
      </c>
      <c r="E907" s="9"/>
      <c r="F907" s="11">
        <v>80</v>
      </c>
      <c r="G907" s="11">
        <v>0</v>
      </c>
      <c r="H907" s="11">
        <f>((H906 + F907) - G907)</f>
        <v>8360.7399999999907</v>
      </c>
      <c r="I907" s="11">
        <v>0</v>
      </c>
      <c r="J907" s="10">
        <v>0</v>
      </c>
      <c r="K907" s="9"/>
    </row>
    <row r="908" spans="1:11" ht="10.95" customHeight="1" x14ac:dyDescent="0.3">
      <c r="A908" s="12">
        <v>45287</v>
      </c>
      <c r="B908" s="9" t="s">
        <v>219</v>
      </c>
      <c r="C908" s="9" t="s">
        <v>24</v>
      </c>
      <c r="D908" s="9" t="s">
        <v>49</v>
      </c>
      <c r="E908" s="9"/>
      <c r="F908" s="11">
        <v>80</v>
      </c>
      <c r="G908" s="11">
        <v>0</v>
      </c>
      <c r="H908" s="11">
        <f>((H907 + F908) - G908)</f>
        <v>8440.7399999999907</v>
      </c>
      <c r="I908" s="11">
        <v>0</v>
      </c>
      <c r="J908" s="10">
        <v>0</v>
      </c>
      <c r="K908" s="9"/>
    </row>
    <row r="909" spans="1:11" ht="10.95" customHeight="1" x14ac:dyDescent="0.3">
      <c r="A909" s="12">
        <v>45287</v>
      </c>
      <c r="B909" s="9" t="s">
        <v>219</v>
      </c>
      <c r="C909" s="9" t="s">
        <v>24</v>
      </c>
      <c r="D909" s="9" t="s">
        <v>40</v>
      </c>
      <c r="E909" s="9"/>
      <c r="F909" s="11">
        <v>370</v>
      </c>
      <c r="G909" s="11">
        <v>0</v>
      </c>
      <c r="H909" s="11">
        <f>((H908 + F909) - G909)</f>
        <v>8810.7399999999907</v>
      </c>
      <c r="I909" s="11">
        <v>0</v>
      </c>
      <c r="J909" s="10">
        <v>0</v>
      </c>
      <c r="K909" s="9"/>
    </row>
    <row r="910" spans="1:11" ht="10.95" customHeight="1" x14ac:dyDescent="0.3">
      <c r="A910" s="12">
        <v>45287</v>
      </c>
      <c r="B910" s="9" t="s">
        <v>219</v>
      </c>
      <c r="C910" s="9" t="s">
        <v>24</v>
      </c>
      <c r="D910" s="9" t="s">
        <v>26</v>
      </c>
      <c r="E910" s="9"/>
      <c r="F910" s="11">
        <v>400</v>
      </c>
      <c r="G910" s="11">
        <v>0</v>
      </c>
      <c r="H910" s="11">
        <f>((H909 + F910) - G910)</f>
        <v>9210.7399999999907</v>
      </c>
      <c r="I910" s="11">
        <v>0</v>
      </c>
      <c r="J910" s="10">
        <v>0</v>
      </c>
      <c r="K910" s="9"/>
    </row>
    <row r="911" spans="1:11" ht="10.95" customHeight="1" x14ac:dyDescent="0.3">
      <c r="A911" s="12">
        <v>45287</v>
      </c>
      <c r="B911" s="9" t="s">
        <v>219</v>
      </c>
      <c r="C911" s="9" t="s">
        <v>28</v>
      </c>
      <c r="D911" s="9" t="s">
        <v>58</v>
      </c>
      <c r="E911" s="9"/>
      <c r="F911" s="11">
        <v>0</v>
      </c>
      <c r="G911" s="11">
        <v>80</v>
      </c>
      <c r="H911" s="11">
        <f>((H910 + F911) - G911)</f>
        <v>9130.7399999999907</v>
      </c>
      <c r="I911" s="11">
        <v>0</v>
      </c>
      <c r="J911" s="10">
        <v>0</v>
      </c>
      <c r="K911" s="9"/>
    </row>
    <row r="912" spans="1:11" ht="10.95" customHeight="1" x14ac:dyDescent="0.3">
      <c r="A912" s="12">
        <v>45287</v>
      </c>
      <c r="B912" s="9" t="s">
        <v>219</v>
      </c>
      <c r="C912" s="9" t="s">
        <v>28</v>
      </c>
      <c r="D912" s="9" t="s">
        <v>29</v>
      </c>
      <c r="E912" s="9"/>
      <c r="F912" s="11">
        <v>0</v>
      </c>
      <c r="G912" s="11">
        <v>80</v>
      </c>
      <c r="H912" s="11">
        <f>((H911 + F912) - G912)</f>
        <v>9050.7399999999907</v>
      </c>
      <c r="I912" s="11">
        <v>0</v>
      </c>
      <c r="J912" s="10">
        <v>0</v>
      </c>
      <c r="K912" s="9"/>
    </row>
    <row r="913" spans="1:11" ht="10.95" customHeight="1" x14ac:dyDescent="0.3">
      <c r="A913" s="12">
        <v>45287</v>
      </c>
      <c r="B913" s="9" t="s">
        <v>219</v>
      </c>
      <c r="C913" s="9" t="s">
        <v>28</v>
      </c>
      <c r="D913" s="9" t="s">
        <v>220</v>
      </c>
      <c r="E913" s="9"/>
      <c r="F913" s="11">
        <v>0</v>
      </c>
      <c r="G913" s="11">
        <v>4000</v>
      </c>
      <c r="H913" s="11">
        <f>((H912 + F913) - G913)</f>
        <v>5050.7399999999907</v>
      </c>
      <c r="I913" s="11">
        <v>0</v>
      </c>
      <c r="J913" s="10">
        <v>0</v>
      </c>
      <c r="K913" s="9"/>
    </row>
    <row r="914" spans="1:11" ht="10.95" customHeight="1" x14ac:dyDescent="0.3">
      <c r="A914" s="12">
        <v>45288</v>
      </c>
      <c r="B914" s="9" t="s">
        <v>219</v>
      </c>
      <c r="C914" s="9" t="s">
        <v>24</v>
      </c>
      <c r="D914" s="9" t="s">
        <v>73</v>
      </c>
      <c r="E914" s="9"/>
      <c r="F914" s="11">
        <v>60</v>
      </c>
      <c r="G914" s="11">
        <v>0</v>
      </c>
      <c r="H914" s="11">
        <f>((H913 + F914) - G914)</f>
        <v>5110.7399999999907</v>
      </c>
      <c r="I914" s="11">
        <v>0</v>
      </c>
      <c r="J914" s="10">
        <v>0</v>
      </c>
      <c r="K914" s="9"/>
    </row>
    <row r="915" spans="1:11" ht="10.95" customHeight="1" x14ac:dyDescent="0.3">
      <c r="A915" s="12">
        <v>45288</v>
      </c>
      <c r="B915" s="9" t="s">
        <v>219</v>
      </c>
      <c r="C915" s="9" t="s">
        <v>24</v>
      </c>
      <c r="D915" s="9" t="s">
        <v>38</v>
      </c>
      <c r="E915" s="9"/>
      <c r="F915" s="11">
        <v>80</v>
      </c>
      <c r="G915" s="11">
        <v>0</v>
      </c>
      <c r="H915" s="11">
        <f>((H914 + F915) - G915)</f>
        <v>5190.7399999999907</v>
      </c>
      <c r="I915" s="11">
        <v>0</v>
      </c>
      <c r="J915" s="10">
        <v>0</v>
      </c>
      <c r="K915" s="9"/>
    </row>
    <row r="916" spans="1:11" ht="10.95" customHeight="1" x14ac:dyDescent="0.3">
      <c r="A916" s="12">
        <v>45288</v>
      </c>
      <c r="B916" s="9" t="s">
        <v>219</v>
      </c>
      <c r="C916" s="9" t="s">
        <v>24</v>
      </c>
      <c r="D916" s="9" t="s">
        <v>69</v>
      </c>
      <c r="E916" s="9"/>
      <c r="F916" s="11">
        <v>80</v>
      </c>
      <c r="G916" s="11">
        <v>0</v>
      </c>
      <c r="H916" s="11">
        <f>((H915 + F916) - G916)</f>
        <v>5270.7399999999907</v>
      </c>
      <c r="I916" s="11">
        <v>0</v>
      </c>
      <c r="J916" s="10">
        <v>0</v>
      </c>
      <c r="K916" s="9"/>
    </row>
    <row r="917" spans="1:11" ht="10.95" customHeight="1" x14ac:dyDescent="0.3">
      <c r="A917" s="12">
        <v>45288</v>
      </c>
      <c r="B917" s="9" t="s">
        <v>219</v>
      </c>
      <c r="C917" s="9" t="s">
        <v>24</v>
      </c>
      <c r="D917" s="9" t="s">
        <v>70</v>
      </c>
      <c r="E917" s="9"/>
      <c r="F917" s="11">
        <v>80</v>
      </c>
      <c r="G917" s="11">
        <v>0</v>
      </c>
      <c r="H917" s="11">
        <f>((H916 + F917) - G917)</f>
        <v>5350.7399999999907</v>
      </c>
      <c r="I917" s="11">
        <v>0</v>
      </c>
      <c r="J917" s="10">
        <v>0</v>
      </c>
      <c r="K917" s="9"/>
    </row>
    <row r="918" spans="1:11" ht="10.95" customHeight="1" x14ac:dyDescent="0.3">
      <c r="A918" s="12">
        <v>45288</v>
      </c>
      <c r="B918" s="9" t="s">
        <v>219</v>
      </c>
      <c r="C918" s="9" t="s">
        <v>24</v>
      </c>
      <c r="D918" s="9" t="s">
        <v>73</v>
      </c>
      <c r="E918" s="9"/>
      <c r="F918" s="11">
        <v>80</v>
      </c>
      <c r="G918" s="11">
        <v>0</v>
      </c>
      <c r="H918" s="11">
        <f>((H917 + F918) - G918)</f>
        <v>5430.7399999999907</v>
      </c>
      <c r="I918" s="11">
        <v>0</v>
      </c>
      <c r="J918" s="10">
        <v>0</v>
      </c>
      <c r="K918" s="9"/>
    </row>
    <row r="919" spans="1:11" ht="10.95" customHeight="1" x14ac:dyDescent="0.3">
      <c r="A919" s="12">
        <v>45288</v>
      </c>
      <c r="B919" s="9" t="s">
        <v>219</v>
      </c>
      <c r="C919" s="9" t="s">
        <v>24</v>
      </c>
      <c r="D919" s="9" t="s">
        <v>40</v>
      </c>
      <c r="E919" s="9"/>
      <c r="F919" s="11">
        <v>480</v>
      </c>
      <c r="G919" s="11">
        <v>0</v>
      </c>
      <c r="H919" s="11">
        <f>((H918 + F919) - G919)</f>
        <v>5910.7399999999907</v>
      </c>
      <c r="I919" s="11">
        <v>0</v>
      </c>
      <c r="J919" s="10">
        <v>0</v>
      </c>
      <c r="K919" s="9"/>
    </row>
    <row r="920" spans="1:11" ht="10.95" customHeight="1" x14ac:dyDescent="0.3">
      <c r="A920" s="12">
        <v>45288</v>
      </c>
      <c r="B920" s="9" t="s">
        <v>219</v>
      </c>
      <c r="C920" s="9" t="s">
        <v>28</v>
      </c>
      <c r="D920" s="9" t="s">
        <v>25</v>
      </c>
      <c r="E920" s="9"/>
      <c r="F920" s="11">
        <v>0</v>
      </c>
      <c r="G920" s="11">
        <v>80</v>
      </c>
      <c r="H920" s="11">
        <f>((H919 + F920) - G920)</f>
        <v>5830.7399999999907</v>
      </c>
      <c r="I920" s="11">
        <v>0</v>
      </c>
      <c r="J920" s="10">
        <v>0</v>
      </c>
      <c r="K920" s="9"/>
    </row>
    <row r="921" spans="1:11" ht="10.95" customHeight="1" x14ac:dyDescent="0.3">
      <c r="A921" s="12">
        <v>45288</v>
      </c>
      <c r="B921" s="9" t="s">
        <v>219</v>
      </c>
      <c r="C921" s="9" t="s">
        <v>28</v>
      </c>
      <c r="D921" s="9" t="s">
        <v>46</v>
      </c>
      <c r="E921" s="9"/>
      <c r="F921" s="11">
        <v>0</v>
      </c>
      <c r="G921" s="11">
        <v>80</v>
      </c>
      <c r="H921" s="11">
        <f>((H920 + F921) - G921)</f>
        <v>5750.7399999999907</v>
      </c>
      <c r="I921" s="11">
        <v>0</v>
      </c>
      <c r="J921" s="10">
        <v>0</v>
      </c>
      <c r="K921" s="9"/>
    </row>
    <row r="922" spans="1:11" ht="10.95" customHeight="1" x14ac:dyDescent="0.3">
      <c r="A922" s="12">
        <v>45288</v>
      </c>
      <c r="B922" s="9" t="s">
        <v>219</v>
      </c>
      <c r="C922" s="9" t="s">
        <v>28</v>
      </c>
      <c r="D922" s="9" t="s">
        <v>38</v>
      </c>
      <c r="E922" s="9"/>
      <c r="F922" s="11">
        <v>0</v>
      </c>
      <c r="G922" s="11">
        <v>80</v>
      </c>
      <c r="H922" s="11">
        <f>((H921 + F922) - G922)</f>
        <v>5670.7399999999907</v>
      </c>
      <c r="I922" s="11">
        <v>0</v>
      </c>
      <c r="J922" s="10">
        <v>0</v>
      </c>
      <c r="K922" s="9"/>
    </row>
    <row r="923" spans="1:11" ht="10.95" customHeight="1" x14ac:dyDescent="0.3">
      <c r="A923" s="12">
        <v>45288</v>
      </c>
      <c r="B923" s="9" t="s">
        <v>219</v>
      </c>
      <c r="C923" s="9" t="s">
        <v>28</v>
      </c>
      <c r="D923" s="9" t="s">
        <v>43</v>
      </c>
      <c r="E923" s="9"/>
      <c r="F923" s="11">
        <v>0</v>
      </c>
      <c r="G923" s="11">
        <v>80</v>
      </c>
      <c r="H923" s="11">
        <f>((H922 + F923) - G923)</f>
        <v>5590.7399999999907</v>
      </c>
      <c r="I923" s="11">
        <v>0</v>
      </c>
      <c r="J923" s="10">
        <v>0</v>
      </c>
      <c r="K923" s="9"/>
    </row>
    <row r="924" spans="1:11" ht="10.95" customHeight="1" x14ac:dyDescent="0.3">
      <c r="A924" s="12">
        <v>45289</v>
      </c>
      <c r="B924" s="9" t="s">
        <v>219</v>
      </c>
      <c r="C924" s="9" t="s">
        <v>24</v>
      </c>
      <c r="D924" s="9" t="s">
        <v>51</v>
      </c>
      <c r="E924" s="9"/>
      <c r="F924" s="11">
        <v>26</v>
      </c>
      <c r="G924" s="11">
        <v>0</v>
      </c>
      <c r="H924" s="11">
        <f>((H923 + F924) - G924)</f>
        <v>5616.7399999999907</v>
      </c>
      <c r="I924" s="11">
        <v>0</v>
      </c>
      <c r="J924" s="10">
        <v>0</v>
      </c>
      <c r="K924" s="9"/>
    </row>
    <row r="925" spans="1:11" ht="10.95" customHeight="1" x14ac:dyDescent="0.3">
      <c r="A925" s="12">
        <v>45289</v>
      </c>
      <c r="B925" s="9" t="s">
        <v>219</v>
      </c>
      <c r="C925" s="9" t="s">
        <v>24</v>
      </c>
      <c r="D925" s="9" t="s">
        <v>73</v>
      </c>
      <c r="E925" s="9"/>
      <c r="F925" s="11">
        <v>80</v>
      </c>
      <c r="G925" s="11">
        <v>0</v>
      </c>
      <c r="H925" s="11">
        <f>((H924 + F925) - G925)</f>
        <v>5696.7399999999907</v>
      </c>
      <c r="I925" s="11">
        <v>0</v>
      </c>
      <c r="J925" s="10">
        <v>0</v>
      </c>
      <c r="K925" s="9"/>
    </row>
    <row r="926" spans="1:11" ht="10.95" customHeight="1" x14ac:dyDescent="0.3">
      <c r="A926" s="12">
        <v>45289</v>
      </c>
      <c r="B926" s="9" t="s">
        <v>219</v>
      </c>
      <c r="C926" s="9" t="s">
        <v>24</v>
      </c>
      <c r="D926" s="9" t="s">
        <v>26</v>
      </c>
      <c r="E926" s="9"/>
      <c r="F926" s="11">
        <v>160</v>
      </c>
      <c r="G926" s="11">
        <v>0</v>
      </c>
      <c r="H926" s="11">
        <f>((H925 + F926) - G926)</f>
        <v>5856.7399999999907</v>
      </c>
      <c r="I926" s="11">
        <v>0</v>
      </c>
      <c r="J926" s="10">
        <v>0</v>
      </c>
      <c r="K926" s="9"/>
    </row>
    <row r="927" spans="1:11" ht="10.95" customHeight="1" x14ac:dyDescent="0.3">
      <c r="A927" s="12">
        <v>45289</v>
      </c>
      <c r="B927" s="9" t="s">
        <v>219</v>
      </c>
      <c r="C927" s="9" t="s">
        <v>28</v>
      </c>
      <c r="D927" s="9" t="s">
        <v>29</v>
      </c>
      <c r="E927" s="9"/>
      <c r="F927" s="11">
        <v>0</v>
      </c>
      <c r="G927" s="11">
        <v>40</v>
      </c>
      <c r="H927" s="11">
        <f>((H926 + F927) - G927)</f>
        <v>5816.7399999999907</v>
      </c>
      <c r="I927" s="11">
        <v>0</v>
      </c>
      <c r="J927" s="10">
        <v>0</v>
      </c>
      <c r="K927" s="9"/>
    </row>
    <row r="928" spans="1:11" ht="10.95" customHeight="1" x14ac:dyDescent="0.3">
      <c r="A928" s="12">
        <v>45289</v>
      </c>
      <c r="B928" s="9" t="s">
        <v>219</v>
      </c>
      <c r="C928" s="9" t="s">
        <v>28</v>
      </c>
      <c r="D928" s="9" t="s">
        <v>218</v>
      </c>
      <c r="E928" s="9"/>
      <c r="F928" s="11">
        <v>0</v>
      </c>
      <c r="G928" s="11">
        <v>8.5</v>
      </c>
      <c r="H928" s="11">
        <f>((H927 + F928) - G928)</f>
        <v>5808.2399999999907</v>
      </c>
      <c r="I928" s="11">
        <v>0</v>
      </c>
      <c r="J928" s="10">
        <v>0</v>
      </c>
      <c r="K928" s="9"/>
    </row>
    <row r="929" spans="1:11" ht="10.95" customHeight="1" x14ac:dyDescent="0.3">
      <c r="A929" s="12">
        <v>45294</v>
      </c>
      <c r="B929" s="9" t="s">
        <v>219</v>
      </c>
      <c r="C929" s="9" t="s">
        <v>24</v>
      </c>
      <c r="D929" s="9" t="s">
        <v>73</v>
      </c>
      <c r="E929" s="9"/>
      <c r="F929" s="11">
        <v>60</v>
      </c>
      <c r="G929" s="11">
        <v>0</v>
      </c>
      <c r="H929" s="11">
        <f>((H928 + F929) - G929)</f>
        <v>5868.2399999999907</v>
      </c>
      <c r="I929" s="11">
        <v>0</v>
      </c>
      <c r="J929" s="10">
        <v>0</v>
      </c>
      <c r="K929" s="9"/>
    </row>
    <row r="930" spans="1:11" ht="10.95" customHeight="1" x14ac:dyDescent="0.3">
      <c r="A930" s="12">
        <v>45294</v>
      </c>
      <c r="B930" s="9" t="s">
        <v>219</v>
      </c>
      <c r="C930" s="9" t="s">
        <v>24</v>
      </c>
      <c r="D930" s="9" t="s">
        <v>30</v>
      </c>
      <c r="E930" s="9"/>
      <c r="F930" s="11">
        <v>60</v>
      </c>
      <c r="G930" s="11">
        <v>0</v>
      </c>
      <c r="H930" s="11">
        <f>((H929 + F930) - G930)</f>
        <v>5928.2399999999907</v>
      </c>
      <c r="I930" s="11">
        <v>0</v>
      </c>
      <c r="J930" s="10">
        <v>0</v>
      </c>
      <c r="K930" s="9"/>
    </row>
    <row r="931" spans="1:11" ht="10.95" customHeight="1" x14ac:dyDescent="0.3">
      <c r="A931" s="12">
        <v>45294</v>
      </c>
      <c r="B931" s="9" t="s">
        <v>219</v>
      </c>
      <c r="C931" s="9" t="s">
        <v>24</v>
      </c>
      <c r="D931" s="9" t="s">
        <v>31</v>
      </c>
      <c r="E931" s="9"/>
      <c r="F931" s="11">
        <v>60</v>
      </c>
      <c r="G931" s="11">
        <v>0</v>
      </c>
      <c r="H931" s="11">
        <f>((H930 + F931) - G931)</f>
        <v>5988.2399999999907</v>
      </c>
      <c r="I931" s="11">
        <v>0</v>
      </c>
      <c r="J931" s="10">
        <v>0</v>
      </c>
      <c r="K931" s="9"/>
    </row>
    <row r="932" spans="1:11" ht="10.95" customHeight="1" x14ac:dyDescent="0.3">
      <c r="A932" s="12">
        <v>45294</v>
      </c>
      <c r="B932" s="9" t="s">
        <v>219</v>
      </c>
      <c r="C932" s="9" t="s">
        <v>24</v>
      </c>
      <c r="D932" s="9" t="s">
        <v>36</v>
      </c>
      <c r="E932" s="9"/>
      <c r="F932" s="11">
        <v>80</v>
      </c>
      <c r="G932" s="11">
        <v>0</v>
      </c>
      <c r="H932" s="11">
        <f>((H931 + F932) - G932)</f>
        <v>6068.2399999999907</v>
      </c>
      <c r="I932" s="11">
        <v>0</v>
      </c>
      <c r="J932" s="10">
        <v>0</v>
      </c>
      <c r="K932" s="9"/>
    </row>
    <row r="933" spans="1:11" ht="10.95" customHeight="1" x14ac:dyDescent="0.3">
      <c r="A933" s="12">
        <v>45294</v>
      </c>
      <c r="B933" s="9" t="s">
        <v>219</v>
      </c>
      <c r="C933" s="9" t="s">
        <v>24</v>
      </c>
      <c r="D933" s="9" t="s">
        <v>60</v>
      </c>
      <c r="E933" s="9"/>
      <c r="F933" s="11">
        <v>80</v>
      </c>
      <c r="G933" s="11">
        <v>0</v>
      </c>
      <c r="H933" s="11">
        <f>((H932 + F933) - G933)</f>
        <v>6148.2399999999907</v>
      </c>
      <c r="I933" s="11">
        <v>0</v>
      </c>
      <c r="J933" s="10">
        <v>0</v>
      </c>
      <c r="K933" s="9"/>
    </row>
    <row r="934" spans="1:11" ht="10.95" customHeight="1" x14ac:dyDescent="0.3">
      <c r="A934" s="12">
        <v>45294</v>
      </c>
      <c r="B934" s="9" t="s">
        <v>219</v>
      </c>
      <c r="C934" s="9" t="s">
        <v>24</v>
      </c>
      <c r="D934" s="9" t="s">
        <v>49</v>
      </c>
      <c r="E934" s="9"/>
      <c r="F934" s="11">
        <v>80</v>
      </c>
      <c r="G934" s="11">
        <v>0</v>
      </c>
      <c r="H934" s="11">
        <f>((H933 + F934) - G934)</f>
        <v>6228.2399999999907</v>
      </c>
      <c r="I934" s="11">
        <v>0</v>
      </c>
      <c r="J934" s="10">
        <v>0</v>
      </c>
      <c r="K934" s="9"/>
    </row>
    <row r="935" spans="1:11" ht="10.95" customHeight="1" x14ac:dyDescent="0.3">
      <c r="A935" s="12">
        <v>45294</v>
      </c>
      <c r="B935" s="9" t="s">
        <v>219</v>
      </c>
      <c r="C935" s="9" t="s">
        <v>24</v>
      </c>
      <c r="D935" s="9" t="s">
        <v>26</v>
      </c>
      <c r="E935" s="9"/>
      <c r="F935" s="11">
        <v>260</v>
      </c>
      <c r="G935" s="11">
        <v>0</v>
      </c>
      <c r="H935" s="11">
        <f>((H934 + F935) - G935)</f>
        <v>6488.2399999999907</v>
      </c>
      <c r="I935" s="11">
        <v>0</v>
      </c>
      <c r="J935" s="10">
        <v>0</v>
      </c>
      <c r="K935" s="9"/>
    </row>
    <row r="936" spans="1:11" ht="10.95" customHeight="1" x14ac:dyDescent="0.3">
      <c r="A936" s="12">
        <v>45294</v>
      </c>
      <c r="B936" s="9" t="s">
        <v>219</v>
      </c>
      <c r="C936" s="9" t="s">
        <v>24</v>
      </c>
      <c r="D936" s="9" t="s">
        <v>40</v>
      </c>
      <c r="E936" s="9"/>
      <c r="F936" s="11">
        <v>320</v>
      </c>
      <c r="G936" s="11">
        <v>0</v>
      </c>
      <c r="H936" s="11">
        <f>((H935 + F936) - G936)</f>
        <v>6808.2399999999907</v>
      </c>
      <c r="I936" s="11">
        <v>0</v>
      </c>
      <c r="J936" s="10">
        <v>0</v>
      </c>
      <c r="K936" s="9"/>
    </row>
    <row r="937" spans="1:11" ht="10.95" customHeight="1" x14ac:dyDescent="0.3">
      <c r="A937" s="12">
        <v>45294</v>
      </c>
      <c r="B937" s="9" t="s">
        <v>219</v>
      </c>
      <c r="C937" s="9" t="s">
        <v>24</v>
      </c>
      <c r="D937" s="9" t="s">
        <v>222</v>
      </c>
      <c r="E937" s="9"/>
      <c r="F937" s="11">
        <v>4400</v>
      </c>
      <c r="G937" s="11">
        <v>0</v>
      </c>
      <c r="H937" s="11">
        <f>((H936 + F937) - G937)</f>
        <v>11208.239999999991</v>
      </c>
      <c r="I937" s="11">
        <v>0</v>
      </c>
      <c r="J937" s="10">
        <v>0</v>
      </c>
      <c r="K937" s="9"/>
    </row>
    <row r="938" spans="1:11" ht="10.95" customHeight="1" x14ac:dyDescent="0.3">
      <c r="A938" s="12">
        <v>45294</v>
      </c>
      <c r="B938" s="9" t="s">
        <v>219</v>
      </c>
      <c r="C938" s="9" t="s">
        <v>28</v>
      </c>
      <c r="D938" s="9" t="s">
        <v>31</v>
      </c>
      <c r="E938" s="9"/>
      <c r="F938" s="11">
        <v>0</v>
      </c>
      <c r="G938" s="11">
        <v>60</v>
      </c>
      <c r="H938" s="11">
        <f>((H937 + F938) - G938)</f>
        <v>11148.239999999991</v>
      </c>
      <c r="I938" s="11">
        <v>0</v>
      </c>
      <c r="J938" s="10">
        <v>0</v>
      </c>
      <c r="K938" s="9"/>
    </row>
    <row r="939" spans="1:11" ht="10.95" customHeight="1" x14ac:dyDescent="0.3">
      <c r="A939" s="12">
        <v>45294</v>
      </c>
      <c r="B939" s="9" t="s">
        <v>219</v>
      </c>
      <c r="C939" s="9" t="s">
        <v>28</v>
      </c>
      <c r="D939" s="9" t="s">
        <v>39</v>
      </c>
      <c r="E939" s="9"/>
      <c r="F939" s="11">
        <v>0</v>
      </c>
      <c r="G939" s="11">
        <v>60</v>
      </c>
      <c r="H939" s="11">
        <f>((H938 + F939) - G939)</f>
        <v>11088.239999999991</v>
      </c>
      <c r="I939" s="11">
        <v>0</v>
      </c>
      <c r="J939" s="10">
        <v>0</v>
      </c>
      <c r="K939" s="9"/>
    </row>
    <row r="940" spans="1:11" ht="10.95" customHeight="1" x14ac:dyDescent="0.3">
      <c r="A940" s="12">
        <v>45294</v>
      </c>
      <c r="B940" s="9" t="s">
        <v>219</v>
      </c>
      <c r="C940" s="9" t="s">
        <v>28</v>
      </c>
      <c r="D940" s="9" t="s">
        <v>72</v>
      </c>
      <c r="E940" s="9"/>
      <c r="F940" s="11">
        <v>0</v>
      </c>
      <c r="G940" s="11">
        <v>60</v>
      </c>
      <c r="H940" s="11">
        <f>((H939 + F940) - G940)</f>
        <v>11028.239999999991</v>
      </c>
      <c r="I940" s="11">
        <v>0</v>
      </c>
      <c r="J940" s="10">
        <v>0</v>
      </c>
      <c r="K940" s="9"/>
    </row>
    <row r="941" spans="1:11" ht="10.95" customHeight="1" x14ac:dyDescent="0.3">
      <c r="A941" s="12">
        <v>45294</v>
      </c>
      <c r="B941" s="9" t="s">
        <v>219</v>
      </c>
      <c r="C941" s="9" t="s">
        <v>28</v>
      </c>
      <c r="D941" s="9" t="s">
        <v>38</v>
      </c>
      <c r="E941" s="9"/>
      <c r="F941" s="11">
        <v>0</v>
      </c>
      <c r="G941" s="11">
        <v>60</v>
      </c>
      <c r="H941" s="11">
        <f>((H940 + F941) - G941)</f>
        <v>10968.239999999991</v>
      </c>
      <c r="I941" s="11">
        <v>0</v>
      </c>
      <c r="J941" s="10">
        <v>0</v>
      </c>
      <c r="K941" s="9"/>
    </row>
    <row r="942" spans="1:11" ht="10.95" customHeight="1" x14ac:dyDescent="0.3">
      <c r="A942" s="12">
        <v>45294</v>
      </c>
      <c r="B942" s="9" t="s">
        <v>219</v>
      </c>
      <c r="C942" s="9" t="s">
        <v>28</v>
      </c>
      <c r="D942" s="9" t="s">
        <v>29</v>
      </c>
      <c r="E942" s="9"/>
      <c r="F942" s="11">
        <v>0</v>
      </c>
      <c r="G942" s="11">
        <v>85</v>
      </c>
      <c r="H942" s="11">
        <f>((H941 + F942) - G942)</f>
        <v>10883.239999999991</v>
      </c>
      <c r="I942" s="11">
        <v>0</v>
      </c>
      <c r="J942" s="10">
        <v>0</v>
      </c>
      <c r="K942" s="9"/>
    </row>
    <row r="943" spans="1:11" ht="10.95" customHeight="1" x14ac:dyDescent="0.3">
      <c r="A943" s="12">
        <v>45295</v>
      </c>
      <c r="B943" s="9" t="s">
        <v>219</v>
      </c>
      <c r="C943" s="9" t="s">
        <v>24</v>
      </c>
      <c r="D943" s="9" t="s">
        <v>40</v>
      </c>
      <c r="E943" s="9"/>
      <c r="F943" s="11">
        <v>280</v>
      </c>
      <c r="G943" s="11">
        <v>0</v>
      </c>
      <c r="H943" s="11">
        <f>((H942 + F943) - G943)</f>
        <v>11163.239999999991</v>
      </c>
      <c r="I943" s="11">
        <v>0</v>
      </c>
      <c r="J943" s="10">
        <v>0</v>
      </c>
      <c r="K943" s="9"/>
    </row>
    <row r="944" spans="1:11" ht="10.95" customHeight="1" x14ac:dyDescent="0.3">
      <c r="A944" s="12">
        <v>45295</v>
      </c>
      <c r="B944" s="9" t="s">
        <v>219</v>
      </c>
      <c r="C944" s="9" t="s">
        <v>28</v>
      </c>
      <c r="D944" s="9" t="s">
        <v>29</v>
      </c>
      <c r="E944" s="9"/>
      <c r="F944" s="11">
        <v>0</v>
      </c>
      <c r="G944" s="11">
        <v>40</v>
      </c>
      <c r="H944" s="11">
        <f>((H943 + F944) - G944)</f>
        <v>11123.239999999991</v>
      </c>
      <c r="I944" s="11">
        <v>0</v>
      </c>
      <c r="J944" s="10">
        <v>0</v>
      </c>
      <c r="K944" s="9"/>
    </row>
    <row r="945" spans="1:11" ht="10.95" customHeight="1" x14ac:dyDescent="0.3">
      <c r="A945" s="12">
        <v>45295</v>
      </c>
      <c r="B945" s="9" t="s">
        <v>219</v>
      </c>
      <c r="C945" s="9" t="s">
        <v>28</v>
      </c>
      <c r="D945" s="9" t="s">
        <v>38</v>
      </c>
      <c r="E945" s="9"/>
      <c r="F945" s="11">
        <v>0</v>
      </c>
      <c r="G945" s="11">
        <v>40</v>
      </c>
      <c r="H945" s="11">
        <f>((H944 + F945) - G945)</f>
        <v>11083.239999999991</v>
      </c>
      <c r="I945" s="11">
        <v>0</v>
      </c>
      <c r="J945" s="10">
        <v>0</v>
      </c>
      <c r="K945" s="9"/>
    </row>
    <row r="946" spans="1:11" ht="10.95" customHeight="1" x14ac:dyDescent="0.3">
      <c r="A946" s="12">
        <v>45295</v>
      </c>
      <c r="B946" s="9" t="s">
        <v>219</v>
      </c>
      <c r="C946" s="9" t="s">
        <v>28</v>
      </c>
      <c r="D946" s="9" t="s">
        <v>29</v>
      </c>
      <c r="E946" s="9"/>
      <c r="F946" s="11">
        <v>0</v>
      </c>
      <c r="G946" s="11">
        <v>80</v>
      </c>
      <c r="H946" s="11">
        <f>((H945 + F946) - G946)</f>
        <v>11003.239999999991</v>
      </c>
      <c r="I946" s="11">
        <v>0</v>
      </c>
      <c r="J946" s="10">
        <v>0</v>
      </c>
      <c r="K946" s="9"/>
    </row>
    <row r="947" spans="1:11" ht="10.95" customHeight="1" x14ac:dyDescent="0.3">
      <c r="A947" s="12">
        <v>45296</v>
      </c>
      <c r="B947" s="9" t="s">
        <v>219</v>
      </c>
      <c r="C947" s="9" t="s">
        <v>24</v>
      </c>
      <c r="D947" s="9" t="s">
        <v>40</v>
      </c>
      <c r="E947" s="9"/>
      <c r="F947" s="11">
        <v>400</v>
      </c>
      <c r="G947" s="11">
        <v>0</v>
      </c>
      <c r="H947" s="11">
        <f>((H946 + F947) - G947)</f>
        <v>11403.239999999991</v>
      </c>
      <c r="I947" s="11">
        <v>0</v>
      </c>
      <c r="J947" s="10">
        <v>0</v>
      </c>
      <c r="K947" s="9"/>
    </row>
    <row r="948" spans="1:11" ht="10.95" customHeight="1" x14ac:dyDescent="0.3">
      <c r="A948" s="12">
        <v>45296</v>
      </c>
      <c r="B948" s="9" t="s">
        <v>219</v>
      </c>
      <c r="C948" s="9" t="s">
        <v>28</v>
      </c>
      <c r="D948" s="9" t="s">
        <v>37</v>
      </c>
      <c r="E948" s="9"/>
      <c r="F948" s="11">
        <v>0</v>
      </c>
      <c r="G948" s="11">
        <v>80</v>
      </c>
      <c r="H948" s="11">
        <f>((H947 + F948) - G948)</f>
        <v>11323.239999999991</v>
      </c>
      <c r="I948" s="11">
        <v>0</v>
      </c>
      <c r="J948" s="10">
        <v>0</v>
      </c>
      <c r="K948" s="9"/>
    </row>
    <row r="949" spans="1:11" ht="10.95" customHeight="1" x14ac:dyDescent="0.3">
      <c r="A949" s="12">
        <v>45296</v>
      </c>
      <c r="B949" s="9" t="s">
        <v>219</v>
      </c>
      <c r="C949" s="9" t="s">
        <v>28</v>
      </c>
      <c r="D949" s="9" t="s">
        <v>29</v>
      </c>
      <c r="E949" s="9"/>
      <c r="F949" s="11">
        <v>0</v>
      </c>
      <c r="G949" s="11">
        <v>80</v>
      </c>
      <c r="H949" s="11">
        <f>((H948 + F949) - G949)</f>
        <v>11243.239999999991</v>
      </c>
      <c r="I949" s="11">
        <v>0</v>
      </c>
      <c r="J949" s="10">
        <v>0</v>
      </c>
      <c r="K949" s="9"/>
    </row>
    <row r="950" spans="1:11" ht="10.95" customHeight="1" x14ac:dyDescent="0.3">
      <c r="A950" s="12">
        <v>45296</v>
      </c>
      <c r="B950" s="9" t="s">
        <v>219</v>
      </c>
      <c r="C950" s="9" t="s">
        <v>28</v>
      </c>
      <c r="D950" s="9" t="s">
        <v>42</v>
      </c>
      <c r="E950" s="9"/>
      <c r="F950" s="11">
        <v>0</v>
      </c>
      <c r="G950" s="11">
        <v>80</v>
      </c>
      <c r="H950" s="11">
        <f>((H949 + F950) - G950)</f>
        <v>11163.239999999991</v>
      </c>
      <c r="I950" s="11">
        <v>0</v>
      </c>
      <c r="J950" s="10">
        <v>0</v>
      </c>
      <c r="K950" s="9"/>
    </row>
    <row r="951" spans="1:11" ht="10.95" customHeight="1" x14ac:dyDescent="0.3">
      <c r="A951" s="12">
        <v>45299</v>
      </c>
      <c r="B951" s="9" t="s">
        <v>219</v>
      </c>
      <c r="C951" s="9" t="s">
        <v>24</v>
      </c>
      <c r="D951" s="9" t="s">
        <v>38</v>
      </c>
      <c r="E951" s="9"/>
      <c r="F951" s="11">
        <v>60</v>
      </c>
      <c r="G951" s="11">
        <v>0</v>
      </c>
      <c r="H951" s="11">
        <f>((H950 + F951) - G951)</f>
        <v>11223.239999999991</v>
      </c>
      <c r="I951" s="11">
        <v>0</v>
      </c>
      <c r="J951" s="10">
        <v>0</v>
      </c>
      <c r="K951" s="9"/>
    </row>
    <row r="952" spans="1:11" ht="10.95" customHeight="1" x14ac:dyDescent="0.3">
      <c r="A952" s="12">
        <v>45299</v>
      </c>
      <c r="B952" s="9" t="s">
        <v>219</v>
      </c>
      <c r="C952" s="9" t="s">
        <v>24</v>
      </c>
      <c r="D952" s="9" t="s">
        <v>49</v>
      </c>
      <c r="E952" s="9"/>
      <c r="F952" s="11">
        <v>60</v>
      </c>
      <c r="G952" s="11">
        <v>0</v>
      </c>
      <c r="H952" s="11">
        <f>((H951 + F952) - G952)</f>
        <v>11283.239999999991</v>
      </c>
      <c r="I952" s="11">
        <v>0</v>
      </c>
      <c r="J952" s="10">
        <v>0</v>
      </c>
      <c r="K952" s="9"/>
    </row>
    <row r="953" spans="1:11" ht="10.95" customHeight="1" x14ac:dyDescent="0.3">
      <c r="A953" s="12">
        <v>45299</v>
      </c>
      <c r="B953" s="9" t="s">
        <v>219</v>
      </c>
      <c r="C953" s="9" t="s">
        <v>24</v>
      </c>
      <c r="D953" s="9" t="s">
        <v>38</v>
      </c>
      <c r="E953" s="9"/>
      <c r="F953" s="11">
        <v>60</v>
      </c>
      <c r="G953" s="11">
        <v>0</v>
      </c>
      <c r="H953" s="11">
        <f>((H952 + F953) - G953)</f>
        <v>11343.239999999991</v>
      </c>
      <c r="I953" s="11">
        <v>0</v>
      </c>
      <c r="J953" s="10">
        <v>0</v>
      </c>
      <c r="K953" s="9"/>
    </row>
    <row r="954" spans="1:11" ht="10.95" customHeight="1" x14ac:dyDescent="0.3">
      <c r="A954" s="12">
        <v>45299</v>
      </c>
      <c r="B954" s="9" t="s">
        <v>219</v>
      </c>
      <c r="C954" s="9" t="s">
        <v>24</v>
      </c>
      <c r="D954" s="9" t="s">
        <v>40</v>
      </c>
      <c r="E954" s="9"/>
      <c r="F954" s="11">
        <v>240</v>
      </c>
      <c r="G954" s="11">
        <v>0</v>
      </c>
      <c r="H954" s="11">
        <f>((H953 + F954) - G954)</f>
        <v>11583.239999999991</v>
      </c>
      <c r="I954" s="11">
        <v>0</v>
      </c>
      <c r="J954" s="10">
        <v>0</v>
      </c>
      <c r="K954" s="9"/>
    </row>
    <row r="955" spans="1:11" ht="10.95" customHeight="1" x14ac:dyDescent="0.3">
      <c r="A955" s="12">
        <v>45299</v>
      </c>
      <c r="B955" s="9" t="s">
        <v>219</v>
      </c>
      <c r="C955" s="9" t="s">
        <v>24</v>
      </c>
      <c r="D955" s="9" t="s">
        <v>40</v>
      </c>
      <c r="E955" s="9"/>
      <c r="F955" s="11">
        <v>380</v>
      </c>
      <c r="G955" s="11">
        <v>0</v>
      </c>
      <c r="H955" s="11">
        <f>((H954 + F955) - G955)</f>
        <v>11963.239999999991</v>
      </c>
      <c r="I955" s="11">
        <v>0</v>
      </c>
      <c r="J955" s="10">
        <v>0</v>
      </c>
      <c r="K955" s="9"/>
    </row>
    <row r="956" spans="1:11" ht="10.95" customHeight="1" x14ac:dyDescent="0.3">
      <c r="A956" s="12">
        <v>45299</v>
      </c>
      <c r="B956" s="9" t="s">
        <v>219</v>
      </c>
      <c r="C956" s="9" t="s">
        <v>28</v>
      </c>
      <c r="D956" s="9" t="s">
        <v>71</v>
      </c>
      <c r="E956" s="9"/>
      <c r="F956" s="11">
        <v>0</v>
      </c>
      <c r="G956" s="11">
        <v>50</v>
      </c>
      <c r="H956" s="11">
        <f>((H955 + F956) - G956)</f>
        <v>11913.239999999991</v>
      </c>
      <c r="I956" s="11">
        <v>0</v>
      </c>
      <c r="J956" s="10">
        <v>0</v>
      </c>
      <c r="K956" s="9"/>
    </row>
    <row r="957" spans="1:11" ht="10.95" customHeight="1" x14ac:dyDescent="0.3">
      <c r="A957" s="12">
        <v>45299</v>
      </c>
      <c r="B957" s="9" t="s">
        <v>219</v>
      </c>
      <c r="C957" s="9" t="s">
        <v>28</v>
      </c>
      <c r="D957" s="9" t="s">
        <v>29</v>
      </c>
      <c r="E957" s="9"/>
      <c r="F957" s="11">
        <v>0</v>
      </c>
      <c r="G957" s="11">
        <v>55</v>
      </c>
      <c r="H957" s="11">
        <f>((H956 + F957) - G957)</f>
        <v>11858.239999999991</v>
      </c>
      <c r="I957" s="11">
        <v>0</v>
      </c>
      <c r="J957" s="10">
        <v>0</v>
      </c>
      <c r="K957" s="9"/>
    </row>
    <row r="958" spans="1:11" ht="10.95" customHeight="1" x14ac:dyDescent="0.3">
      <c r="A958" s="12">
        <v>45299</v>
      </c>
      <c r="B958" s="9" t="s">
        <v>219</v>
      </c>
      <c r="C958" s="9" t="s">
        <v>28</v>
      </c>
      <c r="D958" s="9" t="s">
        <v>32</v>
      </c>
      <c r="E958" s="9"/>
      <c r="F958" s="11">
        <v>0</v>
      </c>
      <c r="G958" s="11">
        <v>80</v>
      </c>
      <c r="H958" s="11">
        <f>((H957 + F958) - G958)</f>
        <v>11778.239999999991</v>
      </c>
      <c r="I958" s="11">
        <v>0</v>
      </c>
      <c r="J958" s="10">
        <v>0</v>
      </c>
      <c r="K958" s="9"/>
    </row>
    <row r="959" spans="1:11" ht="10.95" customHeight="1" x14ac:dyDescent="0.3">
      <c r="A959" s="12">
        <v>45299</v>
      </c>
      <c r="B959" s="9" t="s">
        <v>219</v>
      </c>
      <c r="C959" s="9" t="s">
        <v>28</v>
      </c>
      <c r="D959" s="9" t="s">
        <v>46</v>
      </c>
      <c r="E959" s="9"/>
      <c r="F959" s="11">
        <v>0</v>
      </c>
      <c r="G959" s="11">
        <v>80</v>
      </c>
      <c r="H959" s="11">
        <f>((H958 + F959) - G959)</f>
        <v>11698.239999999991</v>
      </c>
      <c r="I959" s="11">
        <v>0</v>
      </c>
      <c r="J959" s="10">
        <v>0</v>
      </c>
      <c r="K959" s="9"/>
    </row>
    <row r="960" spans="1:11" ht="10.95" customHeight="1" x14ac:dyDescent="0.3">
      <c r="A960" s="12">
        <v>45300</v>
      </c>
      <c r="B960" s="9" t="s">
        <v>219</v>
      </c>
      <c r="C960" s="9" t="s">
        <v>24</v>
      </c>
      <c r="D960" s="9" t="s">
        <v>38</v>
      </c>
      <c r="E960" s="9"/>
      <c r="F960" s="11">
        <v>60</v>
      </c>
      <c r="G960" s="11">
        <v>0</v>
      </c>
      <c r="H960" s="11">
        <f>((H959 + F960) - G960)</f>
        <v>11758.239999999991</v>
      </c>
      <c r="I960" s="11">
        <v>0</v>
      </c>
      <c r="J960" s="10">
        <v>0</v>
      </c>
      <c r="K960" s="9"/>
    </row>
    <row r="961" spans="1:11" ht="10.95" customHeight="1" x14ac:dyDescent="0.3">
      <c r="A961" s="12">
        <v>45300</v>
      </c>
      <c r="B961" s="9" t="s">
        <v>219</v>
      </c>
      <c r="C961" s="9" t="s">
        <v>24</v>
      </c>
      <c r="D961" s="9" t="s">
        <v>40</v>
      </c>
      <c r="E961" s="9"/>
      <c r="F961" s="11">
        <v>240</v>
      </c>
      <c r="G961" s="11">
        <v>0</v>
      </c>
      <c r="H961" s="11">
        <f>((H960 + F961) - G961)</f>
        <v>11998.239999999991</v>
      </c>
      <c r="I961" s="11">
        <v>0</v>
      </c>
      <c r="J961" s="10">
        <v>0</v>
      </c>
      <c r="K961" s="9"/>
    </row>
    <row r="962" spans="1:11" ht="10.95" customHeight="1" x14ac:dyDescent="0.3">
      <c r="A962" s="12">
        <v>45300</v>
      </c>
      <c r="B962" s="9" t="s">
        <v>219</v>
      </c>
      <c r="C962" s="9" t="s">
        <v>28</v>
      </c>
      <c r="D962" s="9" t="s">
        <v>39</v>
      </c>
      <c r="E962" s="9"/>
      <c r="F962" s="11">
        <v>0</v>
      </c>
      <c r="G962" s="11">
        <v>80</v>
      </c>
      <c r="H962" s="11">
        <f>((H961 + F962) - G962)</f>
        <v>11918.239999999991</v>
      </c>
      <c r="I962" s="11">
        <v>0</v>
      </c>
      <c r="J962" s="10">
        <v>0</v>
      </c>
      <c r="K962" s="9"/>
    </row>
    <row r="963" spans="1:11" ht="10.95" customHeight="1" x14ac:dyDescent="0.3">
      <c r="A963" s="12">
        <v>45301</v>
      </c>
      <c r="B963" s="9" t="s">
        <v>219</v>
      </c>
      <c r="C963" s="9" t="s">
        <v>24</v>
      </c>
      <c r="D963" s="9" t="s">
        <v>61</v>
      </c>
      <c r="E963" s="9"/>
      <c r="F963" s="11">
        <v>54</v>
      </c>
      <c r="G963" s="11">
        <v>0</v>
      </c>
      <c r="H963" s="11">
        <f>((H962 + F963) - G963)</f>
        <v>11972.239999999991</v>
      </c>
      <c r="I963" s="11">
        <v>0</v>
      </c>
      <c r="J963" s="10">
        <v>0</v>
      </c>
      <c r="K963" s="9"/>
    </row>
    <row r="964" spans="1:11" ht="10.95" customHeight="1" x14ac:dyDescent="0.3">
      <c r="A964" s="12">
        <v>45301</v>
      </c>
      <c r="B964" s="9" t="s">
        <v>219</v>
      </c>
      <c r="C964" s="9" t="s">
        <v>24</v>
      </c>
      <c r="D964" s="9" t="s">
        <v>70</v>
      </c>
      <c r="E964" s="9"/>
      <c r="F964" s="11">
        <v>60</v>
      </c>
      <c r="G964" s="11">
        <v>0</v>
      </c>
      <c r="H964" s="11">
        <f>((H963 + F964) - G964)</f>
        <v>12032.239999999991</v>
      </c>
      <c r="I964" s="11">
        <v>0</v>
      </c>
      <c r="J964" s="10">
        <v>0</v>
      </c>
      <c r="K964" s="9"/>
    </row>
    <row r="965" spans="1:11" ht="10.95" customHeight="1" x14ac:dyDescent="0.3">
      <c r="A965" s="12">
        <v>45301</v>
      </c>
      <c r="B965" s="9" t="s">
        <v>219</v>
      </c>
      <c r="C965" s="9" t="s">
        <v>24</v>
      </c>
      <c r="D965" s="9" t="s">
        <v>26</v>
      </c>
      <c r="E965" s="9"/>
      <c r="F965" s="11">
        <v>80</v>
      </c>
      <c r="G965" s="11">
        <v>0</v>
      </c>
      <c r="H965" s="11">
        <f>((H964 + F965) - G965)</f>
        <v>12112.239999999991</v>
      </c>
      <c r="I965" s="11">
        <v>0</v>
      </c>
      <c r="J965" s="10">
        <v>0</v>
      </c>
      <c r="K965" s="9"/>
    </row>
    <row r="966" spans="1:11" ht="10.95" customHeight="1" x14ac:dyDescent="0.3">
      <c r="A966" s="12">
        <v>45301</v>
      </c>
      <c r="B966" s="9" t="s">
        <v>219</v>
      </c>
      <c r="C966" s="9" t="s">
        <v>24</v>
      </c>
      <c r="D966" s="9" t="s">
        <v>69</v>
      </c>
      <c r="E966" s="9"/>
      <c r="F966" s="11">
        <v>80</v>
      </c>
      <c r="G966" s="11">
        <v>0</v>
      </c>
      <c r="H966" s="11">
        <f>((H965 + F966) - G966)</f>
        <v>12192.239999999991</v>
      </c>
      <c r="I966" s="11">
        <v>0</v>
      </c>
      <c r="J966" s="10">
        <v>0</v>
      </c>
      <c r="K966" s="9"/>
    </row>
    <row r="967" spans="1:11" ht="10.95" customHeight="1" x14ac:dyDescent="0.3">
      <c r="A967" s="12">
        <v>45301</v>
      </c>
      <c r="B967" s="9" t="s">
        <v>219</v>
      </c>
      <c r="C967" s="9" t="s">
        <v>28</v>
      </c>
      <c r="D967" s="9" t="s">
        <v>25</v>
      </c>
      <c r="E967" s="9"/>
      <c r="F967" s="11">
        <v>0</v>
      </c>
      <c r="G967" s="11">
        <v>26</v>
      </c>
      <c r="H967" s="11">
        <f>((H966 + F967) - G967)</f>
        <v>12166.239999999991</v>
      </c>
      <c r="I967" s="11">
        <v>0</v>
      </c>
      <c r="J967" s="10">
        <v>0</v>
      </c>
      <c r="K967" s="9"/>
    </row>
    <row r="968" spans="1:11" ht="10.95" customHeight="1" x14ac:dyDescent="0.3">
      <c r="A968" s="12">
        <v>45303</v>
      </c>
      <c r="B968" s="9" t="s">
        <v>219</v>
      </c>
      <c r="C968" s="9" t="s">
        <v>24</v>
      </c>
      <c r="D968" s="9" t="s">
        <v>61</v>
      </c>
      <c r="E968" s="9"/>
      <c r="F968" s="11">
        <v>40</v>
      </c>
      <c r="G968" s="11">
        <v>0</v>
      </c>
      <c r="H968" s="11">
        <f>((H967 + F968) - G968)</f>
        <v>12206.239999999991</v>
      </c>
      <c r="I968" s="11">
        <v>0</v>
      </c>
      <c r="J968" s="10">
        <v>0</v>
      </c>
      <c r="K968" s="9"/>
    </row>
    <row r="969" spans="1:11" ht="10.95" customHeight="1" x14ac:dyDescent="0.3">
      <c r="A969" s="12">
        <v>45303</v>
      </c>
      <c r="B969" s="9" t="s">
        <v>219</v>
      </c>
      <c r="C969" s="9" t="s">
        <v>24</v>
      </c>
      <c r="D969" s="9" t="s">
        <v>40</v>
      </c>
      <c r="E969" s="9"/>
      <c r="F969" s="11">
        <v>320</v>
      </c>
      <c r="G969" s="11">
        <v>0</v>
      </c>
      <c r="H969" s="11">
        <f>((H968 + F969) - G969)</f>
        <v>12526.239999999991</v>
      </c>
      <c r="I969" s="11">
        <v>0</v>
      </c>
      <c r="J969" s="10">
        <v>0</v>
      </c>
      <c r="K969" s="9"/>
    </row>
    <row r="970" spans="1:11" ht="10.95" customHeight="1" x14ac:dyDescent="0.3">
      <c r="A970" s="12">
        <v>45303</v>
      </c>
      <c r="B970" s="9" t="s">
        <v>219</v>
      </c>
      <c r="C970" s="9" t="s">
        <v>28</v>
      </c>
      <c r="D970" s="9" t="s">
        <v>25</v>
      </c>
      <c r="E970" s="9"/>
      <c r="F970" s="11">
        <v>0</v>
      </c>
      <c r="G970" s="11">
        <v>80</v>
      </c>
      <c r="H970" s="11">
        <f>((H969 + F970) - G970)</f>
        <v>12446.239999999991</v>
      </c>
      <c r="I970" s="11">
        <v>0</v>
      </c>
      <c r="J970" s="10">
        <v>0</v>
      </c>
      <c r="K970" s="9"/>
    </row>
    <row r="971" spans="1:11" ht="10.95" customHeight="1" x14ac:dyDescent="0.3">
      <c r="A971" s="12">
        <v>45303</v>
      </c>
      <c r="B971" s="9" t="s">
        <v>219</v>
      </c>
      <c r="C971" s="9" t="s">
        <v>28</v>
      </c>
      <c r="D971" s="9" t="s">
        <v>37</v>
      </c>
      <c r="E971" s="9"/>
      <c r="F971" s="11">
        <v>0</v>
      </c>
      <c r="G971" s="11">
        <v>80</v>
      </c>
      <c r="H971" s="11">
        <f>((H970 + F971) - G971)</f>
        <v>12366.239999999991</v>
      </c>
      <c r="I971" s="11">
        <v>0</v>
      </c>
      <c r="J971" s="10">
        <v>0</v>
      </c>
      <c r="K971" s="9"/>
    </row>
    <row r="972" spans="1:11" ht="10.95" customHeight="1" x14ac:dyDescent="0.3">
      <c r="A972" s="12">
        <v>45303</v>
      </c>
      <c r="B972" s="9" t="s">
        <v>219</v>
      </c>
      <c r="C972" s="9" t="s">
        <v>28</v>
      </c>
      <c r="D972" s="9" t="s">
        <v>59</v>
      </c>
      <c r="E972" s="9"/>
      <c r="F972" s="11">
        <v>0</v>
      </c>
      <c r="G972" s="11">
        <v>80</v>
      </c>
      <c r="H972" s="11">
        <f>((H971 + F972) - G972)</f>
        <v>12286.239999999991</v>
      </c>
      <c r="I972" s="11">
        <v>0</v>
      </c>
      <c r="J972" s="10">
        <v>0</v>
      </c>
      <c r="K972" s="9"/>
    </row>
    <row r="973" spans="1:11" ht="10.95" customHeight="1" x14ac:dyDescent="0.3">
      <c r="A973" s="12">
        <v>45303</v>
      </c>
      <c r="B973" s="9" t="s">
        <v>219</v>
      </c>
      <c r="C973" s="9" t="s">
        <v>28</v>
      </c>
      <c r="D973" s="9" t="s">
        <v>218</v>
      </c>
      <c r="E973" s="9"/>
      <c r="F973" s="11">
        <v>0</v>
      </c>
      <c r="G973" s="11">
        <v>33.35</v>
      </c>
      <c r="H973" s="11">
        <f>((H972 + F973) - G973)</f>
        <v>12252.88999999999</v>
      </c>
      <c r="I973" s="11">
        <v>0</v>
      </c>
      <c r="J973" s="10">
        <v>0</v>
      </c>
      <c r="K973" s="9"/>
    </row>
    <row r="974" spans="1:11" ht="10.95" customHeight="1" x14ac:dyDescent="0.3">
      <c r="A974" s="12">
        <v>45303</v>
      </c>
      <c r="B974" s="9" t="s">
        <v>219</v>
      </c>
      <c r="C974" s="9" t="s">
        <v>28</v>
      </c>
      <c r="D974" s="9" t="s">
        <v>218</v>
      </c>
      <c r="E974" s="9"/>
      <c r="F974" s="11">
        <v>0</v>
      </c>
      <c r="G974" s="11">
        <v>78.69</v>
      </c>
      <c r="H974" s="11">
        <f>((H973 + F974) - G974)</f>
        <v>12174.19999999999</v>
      </c>
      <c r="I974" s="11">
        <v>0</v>
      </c>
      <c r="J974" s="10">
        <v>0</v>
      </c>
      <c r="K974" s="9"/>
    </row>
    <row r="975" spans="1:11" ht="10.95" customHeight="1" x14ac:dyDescent="0.3">
      <c r="A975" s="12">
        <v>45303</v>
      </c>
      <c r="B975" s="9" t="s">
        <v>219</v>
      </c>
      <c r="C975" s="9" t="s">
        <v>28</v>
      </c>
      <c r="D975" s="9" t="s">
        <v>68</v>
      </c>
      <c r="E975" s="9"/>
      <c r="F975" s="11">
        <v>0</v>
      </c>
      <c r="G975" s="11">
        <v>19.98</v>
      </c>
      <c r="H975" s="11">
        <f>((H974 + F975) - G975)</f>
        <v>12154.21999999999</v>
      </c>
      <c r="I975" s="11">
        <v>0</v>
      </c>
      <c r="J975" s="10">
        <v>0</v>
      </c>
      <c r="K975" s="9"/>
    </row>
    <row r="976" spans="1:11" ht="10.95" customHeight="1" x14ac:dyDescent="0.3">
      <c r="A976" s="12">
        <v>45307</v>
      </c>
      <c r="B976" s="9" t="s">
        <v>219</v>
      </c>
      <c r="C976" s="9" t="s">
        <v>24</v>
      </c>
      <c r="D976" s="9" t="s">
        <v>26</v>
      </c>
      <c r="E976" s="9"/>
      <c r="F976" s="11">
        <v>520</v>
      </c>
      <c r="G976" s="11">
        <v>0</v>
      </c>
      <c r="H976" s="11">
        <f>((H975 + F976) - G976)</f>
        <v>12674.21999999999</v>
      </c>
      <c r="I976" s="11">
        <v>0</v>
      </c>
      <c r="J976" s="10">
        <v>0</v>
      </c>
      <c r="K976" s="9"/>
    </row>
    <row r="977" spans="1:11" ht="10.95" customHeight="1" x14ac:dyDescent="0.3">
      <c r="A977" s="12">
        <v>45307</v>
      </c>
      <c r="B977" s="9" t="s">
        <v>219</v>
      </c>
      <c r="C977" s="9" t="s">
        <v>28</v>
      </c>
      <c r="D977" s="9" t="s">
        <v>30</v>
      </c>
      <c r="E977" s="9"/>
      <c r="F977" s="11">
        <v>0</v>
      </c>
      <c r="G977" s="11">
        <v>60</v>
      </c>
      <c r="H977" s="11">
        <f>((H976 + F977) - G977)</f>
        <v>12614.21999999999</v>
      </c>
      <c r="I977" s="11">
        <v>0</v>
      </c>
      <c r="J977" s="10">
        <v>0</v>
      </c>
      <c r="K977" s="9"/>
    </row>
    <row r="978" spans="1:11" ht="10.95" customHeight="1" x14ac:dyDescent="0.3">
      <c r="A978" s="12">
        <v>45307</v>
      </c>
      <c r="B978" s="9" t="s">
        <v>219</v>
      </c>
      <c r="C978" s="9" t="s">
        <v>28</v>
      </c>
      <c r="D978" s="9" t="s">
        <v>39</v>
      </c>
      <c r="E978" s="9"/>
      <c r="F978" s="11">
        <v>0</v>
      </c>
      <c r="G978" s="11">
        <v>80</v>
      </c>
      <c r="H978" s="11">
        <f>((H977 + F978) - G978)</f>
        <v>12534.21999999999</v>
      </c>
      <c r="I978" s="11">
        <v>0</v>
      </c>
      <c r="J978" s="10">
        <v>0</v>
      </c>
      <c r="K978" s="9"/>
    </row>
    <row r="979" spans="1:11" ht="10.95" customHeight="1" x14ac:dyDescent="0.3">
      <c r="A979" s="12">
        <v>45307</v>
      </c>
      <c r="B979" s="9" t="s">
        <v>219</v>
      </c>
      <c r="C979" s="9" t="s">
        <v>28</v>
      </c>
      <c r="D979" s="9" t="s">
        <v>29</v>
      </c>
      <c r="E979" s="9"/>
      <c r="F979" s="11">
        <v>0</v>
      </c>
      <c r="G979" s="11">
        <v>80</v>
      </c>
      <c r="H979" s="11">
        <f>((H978 + F979) - G979)</f>
        <v>12454.21999999999</v>
      </c>
      <c r="I979" s="11">
        <v>0</v>
      </c>
      <c r="J979" s="10">
        <v>0</v>
      </c>
      <c r="K979" s="9"/>
    </row>
    <row r="980" spans="1:11" ht="10.95" customHeight="1" x14ac:dyDescent="0.3">
      <c r="A980" s="12">
        <v>45308</v>
      </c>
      <c r="B980" s="9" t="s">
        <v>219</v>
      </c>
      <c r="C980" s="9" t="s">
        <v>24</v>
      </c>
      <c r="D980" s="9" t="s">
        <v>30</v>
      </c>
      <c r="E980" s="9"/>
      <c r="F980" s="11">
        <v>10</v>
      </c>
      <c r="G980" s="11">
        <v>0</v>
      </c>
      <c r="H980" s="11">
        <f>((H979 + F980) - G980)</f>
        <v>12464.21999999999</v>
      </c>
      <c r="I980" s="11">
        <v>0</v>
      </c>
      <c r="J980" s="10">
        <v>0</v>
      </c>
      <c r="K980" s="9"/>
    </row>
    <row r="981" spans="1:11" ht="10.95" customHeight="1" x14ac:dyDescent="0.3">
      <c r="A981" s="12">
        <v>45308</v>
      </c>
      <c r="B981" s="9" t="s">
        <v>219</v>
      </c>
      <c r="C981" s="9" t="s">
        <v>24</v>
      </c>
      <c r="D981" s="9" t="s">
        <v>26</v>
      </c>
      <c r="E981" s="9"/>
      <c r="F981" s="11">
        <v>80</v>
      </c>
      <c r="G981" s="11">
        <v>0</v>
      </c>
      <c r="H981" s="11">
        <f>((H980 + F981) - G981)</f>
        <v>12544.21999999999</v>
      </c>
      <c r="I981" s="11">
        <v>0</v>
      </c>
      <c r="J981" s="10">
        <v>0</v>
      </c>
      <c r="K981" s="9"/>
    </row>
    <row r="982" spans="1:11" ht="10.95" customHeight="1" x14ac:dyDescent="0.3">
      <c r="A982" s="12">
        <v>45308</v>
      </c>
      <c r="B982" s="9" t="s">
        <v>219</v>
      </c>
      <c r="C982" s="9" t="s">
        <v>24</v>
      </c>
      <c r="D982" s="9" t="s">
        <v>222</v>
      </c>
      <c r="E982" s="9"/>
      <c r="F982" s="11">
        <v>4400</v>
      </c>
      <c r="G982" s="11">
        <v>0</v>
      </c>
      <c r="H982" s="11">
        <f>((H981 + F982) - G982)</f>
        <v>16944.21999999999</v>
      </c>
      <c r="I982" s="11">
        <v>0</v>
      </c>
      <c r="J982" s="10">
        <v>0</v>
      </c>
      <c r="K982" s="9"/>
    </row>
    <row r="983" spans="1:11" ht="10.95" customHeight="1" x14ac:dyDescent="0.3">
      <c r="A983" s="12">
        <v>45308</v>
      </c>
      <c r="B983" s="9" t="s">
        <v>219</v>
      </c>
      <c r="C983" s="9" t="s">
        <v>28</v>
      </c>
      <c r="D983" s="9" t="s">
        <v>37</v>
      </c>
      <c r="E983" s="9"/>
      <c r="F983" s="11">
        <v>0</v>
      </c>
      <c r="G983" s="11">
        <v>40</v>
      </c>
      <c r="H983" s="11">
        <f>((H982 + F983) - G983)</f>
        <v>16904.21999999999</v>
      </c>
      <c r="I983" s="11">
        <v>0</v>
      </c>
      <c r="J983" s="10">
        <v>0</v>
      </c>
      <c r="K983" s="9"/>
    </row>
    <row r="984" spans="1:11" ht="10.95" customHeight="1" x14ac:dyDescent="0.3">
      <c r="A984" s="12">
        <v>45309</v>
      </c>
      <c r="B984" s="9" t="s">
        <v>219</v>
      </c>
      <c r="C984" s="9" t="s">
        <v>24</v>
      </c>
      <c r="D984" s="9" t="s">
        <v>66</v>
      </c>
      <c r="E984" s="9"/>
      <c r="F984" s="11">
        <v>50</v>
      </c>
      <c r="G984" s="11">
        <v>0</v>
      </c>
      <c r="H984" s="11">
        <f>((H983 + F984) - G984)</f>
        <v>16954.21999999999</v>
      </c>
      <c r="I984" s="11">
        <v>0</v>
      </c>
      <c r="J984" s="10">
        <v>0</v>
      </c>
      <c r="K984" s="9"/>
    </row>
    <row r="985" spans="1:11" ht="10.95" customHeight="1" x14ac:dyDescent="0.3">
      <c r="A985" s="12">
        <v>45309</v>
      </c>
      <c r="B985" s="9" t="s">
        <v>219</v>
      </c>
      <c r="C985" s="9" t="s">
        <v>24</v>
      </c>
      <c r="D985" s="9" t="s">
        <v>38</v>
      </c>
      <c r="E985" s="9"/>
      <c r="F985" s="11">
        <v>60</v>
      </c>
      <c r="G985" s="11">
        <v>0</v>
      </c>
      <c r="H985" s="11">
        <f>((H984 + F985) - G985)</f>
        <v>17014.21999999999</v>
      </c>
      <c r="I985" s="11">
        <v>0</v>
      </c>
      <c r="J985" s="10">
        <v>0</v>
      </c>
      <c r="K985" s="9"/>
    </row>
    <row r="986" spans="1:11" ht="10.95" customHeight="1" x14ac:dyDescent="0.3">
      <c r="A986" s="12">
        <v>45309</v>
      </c>
      <c r="B986" s="9" t="s">
        <v>219</v>
      </c>
      <c r="C986" s="9" t="s">
        <v>24</v>
      </c>
      <c r="D986" s="9" t="s">
        <v>26</v>
      </c>
      <c r="E986" s="9"/>
      <c r="F986" s="11">
        <v>160</v>
      </c>
      <c r="G986" s="11">
        <v>0</v>
      </c>
      <c r="H986" s="11">
        <f>((H985 + F986) - G986)</f>
        <v>17174.21999999999</v>
      </c>
      <c r="I986" s="11">
        <v>0</v>
      </c>
      <c r="J986" s="10">
        <v>0</v>
      </c>
      <c r="K986" s="9"/>
    </row>
    <row r="987" spans="1:11" ht="10.95" customHeight="1" x14ac:dyDescent="0.3">
      <c r="A987" s="12">
        <v>45313</v>
      </c>
      <c r="B987" s="9" t="s">
        <v>219</v>
      </c>
      <c r="C987" s="9" t="s">
        <v>24</v>
      </c>
      <c r="D987" s="9" t="s">
        <v>38</v>
      </c>
      <c r="E987" s="9"/>
      <c r="F987" s="11">
        <v>80</v>
      </c>
      <c r="G987" s="11">
        <v>0</v>
      </c>
      <c r="H987" s="11">
        <f>((H986 + F987) - G987)</f>
        <v>17254.21999999999</v>
      </c>
      <c r="I987" s="11">
        <v>0</v>
      </c>
      <c r="J987" s="10">
        <v>0</v>
      </c>
      <c r="K987" s="9"/>
    </row>
    <row r="988" spans="1:11" ht="10.95" customHeight="1" x14ac:dyDescent="0.3">
      <c r="A988" s="12">
        <v>45313</v>
      </c>
      <c r="B988" s="9" t="s">
        <v>219</v>
      </c>
      <c r="C988" s="9" t="s">
        <v>28</v>
      </c>
      <c r="D988" s="9" t="s">
        <v>38</v>
      </c>
      <c r="E988" s="9"/>
      <c r="F988" s="11">
        <v>0</v>
      </c>
      <c r="G988" s="11">
        <v>80</v>
      </c>
      <c r="H988" s="11">
        <f>((H987 + F988) - G988)</f>
        <v>17174.21999999999</v>
      </c>
      <c r="I988" s="11">
        <v>0</v>
      </c>
      <c r="J988" s="10">
        <v>0</v>
      </c>
      <c r="K988" s="9"/>
    </row>
    <row r="989" spans="1:11" ht="10.95" customHeight="1" x14ac:dyDescent="0.3">
      <c r="A989" s="12">
        <v>45313</v>
      </c>
      <c r="B989" s="9" t="s">
        <v>219</v>
      </c>
      <c r="C989" s="9" t="s">
        <v>28</v>
      </c>
      <c r="D989" s="9" t="s">
        <v>34</v>
      </c>
      <c r="E989" s="9"/>
      <c r="F989" s="11">
        <v>0</v>
      </c>
      <c r="G989" s="11">
        <v>28.75</v>
      </c>
      <c r="H989" s="11">
        <f>((H988 + F989) - G989)</f>
        <v>17145.46999999999</v>
      </c>
      <c r="I989" s="11">
        <v>0</v>
      </c>
      <c r="J989" s="10">
        <v>0</v>
      </c>
      <c r="K989" s="9"/>
    </row>
    <row r="990" spans="1:11" ht="10.95" customHeight="1" x14ac:dyDescent="0.3">
      <c r="A990" s="12">
        <v>45313</v>
      </c>
      <c r="B990" s="9" t="s">
        <v>219</v>
      </c>
      <c r="C990" s="9" t="s">
        <v>28</v>
      </c>
      <c r="D990" s="9" t="s">
        <v>33</v>
      </c>
      <c r="E990" s="9"/>
      <c r="F990" s="11">
        <v>0</v>
      </c>
      <c r="G990" s="11">
        <v>46.45</v>
      </c>
      <c r="H990" s="11">
        <f>((H989 + F990) - G990)</f>
        <v>17099.01999999999</v>
      </c>
      <c r="I990" s="11">
        <v>0</v>
      </c>
      <c r="J990" s="10">
        <v>0</v>
      </c>
      <c r="K990" s="9"/>
    </row>
    <row r="991" spans="1:11" ht="10.95" customHeight="1" x14ac:dyDescent="0.3">
      <c r="A991" s="12">
        <v>45313</v>
      </c>
      <c r="B991" s="9" t="s">
        <v>219</v>
      </c>
      <c r="C991" s="9" t="s">
        <v>24</v>
      </c>
      <c r="D991" s="9" t="s">
        <v>36</v>
      </c>
      <c r="E991" s="9"/>
      <c r="F991" s="11">
        <v>320</v>
      </c>
      <c r="G991" s="11">
        <v>0</v>
      </c>
      <c r="H991" s="11">
        <f>((H990 + F991) - G991)</f>
        <v>17419.01999999999</v>
      </c>
      <c r="I991" s="11">
        <v>0</v>
      </c>
      <c r="J991" s="10">
        <v>0</v>
      </c>
      <c r="K991" s="9"/>
    </row>
    <row r="992" spans="1:11" ht="10.95" customHeight="1" x14ac:dyDescent="0.3">
      <c r="A992" s="12">
        <v>45313</v>
      </c>
      <c r="B992" s="9" t="s">
        <v>219</v>
      </c>
      <c r="C992" s="9" t="s">
        <v>24</v>
      </c>
      <c r="D992" s="9" t="s">
        <v>48</v>
      </c>
      <c r="E992" s="9"/>
      <c r="F992" s="11">
        <v>360</v>
      </c>
      <c r="G992" s="11">
        <v>0</v>
      </c>
      <c r="H992" s="11">
        <f>((H991 + F992) - G992)</f>
        <v>17779.01999999999</v>
      </c>
      <c r="I992" s="11">
        <v>0</v>
      </c>
      <c r="J992" s="10">
        <v>0</v>
      </c>
      <c r="K992" s="9"/>
    </row>
    <row r="993" spans="1:11" ht="10.95" customHeight="1" x14ac:dyDescent="0.3">
      <c r="A993" s="12">
        <v>45313</v>
      </c>
      <c r="B993" s="9" t="s">
        <v>219</v>
      </c>
      <c r="C993" s="9" t="s">
        <v>28</v>
      </c>
      <c r="D993" s="9" t="s">
        <v>29</v>
      </c>
      <c r="E993" s="9"/>
      <c r="F993" s="11">
        <v>0</v>
      </c>
      <c r="G993" s="11">
        <v>60</v>
      </c>
      <c r="H993" s="11">
        <f>((H992 + F993) - G993)</f>
        <v>17719.01999999999</v>
      </c>
      <c r="I993" s="11">
        <v>0</v>
      </c>
      <c r="J993" s="10">
        <v>0</v>
      </c>
      <c r="K993" s="9"/>
    </row>
    <row r="994" spans="1:11" ht="10.95" customHeight="1" x14ac:dyDescent="0.3">
      <c r="A994" s="12">
        <v>45313</v>
      </c>
      <c r="B994" s="9" t="s">
        <v>219</v>
      </c>
      <c r="C994" s="9" t="s">
        <v>28</v>
      </c>
      <c r="D994" s="9" t="s">
        <v>29</v>
      </c>
      <c r="E994" s="9"/>
      <c r="F994" s="11">
        <v>0</v>
      </c>
      <c r="G994" s="11">
        <v>80</v>
      </c>
      <c r="H994" s="11">
        <f>((H993 + F994) - G994)</f>
        <v>17639.01999999999</v>
      </c>
      <c r="I994" s="11">
        <v>0</v>
      </c>
      <c r="J994" s="10">
        <v>0</v>
      </c>
      <c r="K994" s="9"/>
    </row>
    <row r="995" spans="1:11" ht="10.95" customHeight="1" x14ac:dyDescent="0.3">
      <c r="A995" s="12">
        <v>45313</v>
      </c>
      <c r="B995" s="9" t="s">
        <v>219</v>
      </c>
      <c r="C995" s="9" t="s">
        <v>28</v>
      </c>
      <c r="D995" s="9" t="s">
        <v>65</v>
      </c>
      <c r="E995" s="9"/>
      <c r="F995" s="11">
        <v>0</v>
      </c>
      <c r="G995" s="11">
        <v>18.45</v>
      </c>
      <c r="H995" s="11">
        <f>((H994 + F995) - G995)</f>
        <v>17620.569999999989</v>
      </c>
      <c r="I995" s="11">
        <v>0</v>
      </c>
      <c r="J995" s="10">
        <v>0</v>
      </c>
      <c r="K995" s="9"/>
    </row>
    <row r="996" spans="1:11" ht="10.95" customHeight="1" x14ac:dyDescent="0.3">
      <c r="A996" s="12">
        <v>45314</v>
      </c>
      <c r="B996" s="9" t="s">
        <v>219</v>
      </c>
      <c r="C996" s="9" t="s">
        <v>28</v>
      </c>
      <c r="D996" s="9" t="s">
        <v>62</v>
      </c>
      <c r="E996" s="9"/>
      <c r="F996" s="11">
        <v>0</v>
      </c>
      <c r="G996" s="11">
        <v>16.989999999999998</v>
      </c>
      <c r="H996" s="11">
        <f>((H995 + F996) - G996)</f>
        <v>17603.579999999987</v>
      </c>
      <c r="I996" s="11">
        <v>0</v>
      </c>
      <c r="J996" s="10">
        <v>0</v>
      </c>
      <c r="K996" s="9"/>
    </row>
    <row r="997" spans="1:11" ht="10.95" customHeight="1" x14ac:dyDescent="0.3">
      <c r="A997" s="12">
        <v>45314</v>
      </c>
      <c r="B997" s="9" t="s">
        <v>219</v>
      </c>
      <c r="C997" s="9" t="s">
        <v>28</v>
      </c>
      <c r="D997" s="9" t="s">
        <v>53</v>
      </c>
      <c r="E997" s="9"/>
      <c r="F997" s="11">
        <v>0</v>
      </c>
      <c r="G997" s="11">
        <v>850</v>
      </c>
      <c r="H997" s="11">
        <f>((H996 + F997) - G997)</f>
        <v>16753.579999999987</v>
      </c>
      <c r="I997" s="11">
        <v>0</v>
      </c>
      <c r="J997" s="10">
        <v>0</v>
      </c>
      <c r="K997" s="9"/>
    </row>
    <row r="998" spans="1:11" ht="10.95" customHeight="1" x14ac:dyDescent="0.3">
      <c r="A998" s="12">
        <v>45315</v>
      </c>
      <c r="B998" s="9" t="s">
        <v>219</v>
      </c>
      <c r="C998" s="9" t="s">
        <v>24</v>
      </c>
      <c r="D998" s="9" t="s">
        <v>40</v>
      </c>
      <c r="E998" s="9"/>
      <c r="F998" s="11">
        <v>60</v>
      </c>
      <c r="G998" s="11">
        <v>0</v>
      </c>
      <c r="H998" s="11">
        <f>((H997 + F998) - G998)</f>
        <v>16813.579999999987</v>
      </c>
      <c r="I998" s="11">
        <v>0</v>
      </c>
      <c r="J998" s="10">
        <v>0</v>
      </c>
      <c r="K998" s="9"/>
    </row>
    <row r="999" spans="1:11" ht="10.95" customHeight="1" x14ac:dyDescent="0.3">
      <c r="A999" s="12">
        <v>45316</v>
      </c>
      <c r="B999" s="9" t="s">
        <v>219</v>
      </c>
      <c r="C999" s="9" t="s">
        <v>24</v>
      </c>
      <c r="D999" s="9" t="s">
        <v>61</v>
      </c>
      <c r="E999" s="9"/>
      <c r="F999" s="11">
        <v>60</v>
      </c>
      <c r="G999" s="11">
        <v>0</v>
      </c>
      <c r="H999" s="11">
        <f>((H998 + F999) - G999)</f>
        <v>16873.579999999987</v>
      </c>
      <c r="I999" s="11">
        <v>0</v>
      </c>
      <c r="J999" s="10">
        <v>0</v>
      </c>
      <c r="K999" s="9"/>
    </row>
    <row r="1000" spans="1:11" ht="10.95" customHeight="1" x14ac:dyDescent="0.3">
      <c r="A1000" s="12">
        <v>45316</v>
      </c>
      <c r="B1000" s="9" t="s">
        <v>219</v>
      </c>
      <c r="C1000" s="9" t="s">
        <v>24</v>
      </c>
      <c r="D1000" s="9" t="s">
        <v>40</v>
      </c>
      <c r="E1000" s="9"/>
      <c r="F1000" s="11">
        <v>140</v>
      </c>
      <c r="G1000" s="11">
        <v>0</v>
      </c>
      <c r="H1000" s="11">
        <f>((H999 + F1000) - G1000)</f>
        <v>17013.579999999987</v>
      </c>
      <c r="I1000" s="11">
        <v>0</v>
      </c>
      <c r="J1000" s="10">
        <v>0</v>
      </c>
      <c r="K1000" s="9"/>
    </row>
    <row r="1001" spans="1:11" ht="10.95" customHeight="1" x14ac:dyDescent="0.3">
      <c r="A1001" s="12">
        <v>45317</v>
      </c>
      <c r="B1001" s="9" t="s">
        <v>219</v>
      </c>
      <c r="C1001" s="9" t="s">
        <v>28</v>
      </c>
      <c r="D1001" s="9" t="s">
        <v>220</v>
      </c>
      <c r="E1001" s="9"/>
      <c r="F1001" s="11">
        <v>0</v>
      </c>
      <c r="G1001" s="11">
        <v>4000</v>
      </c>
      <c r="H1001" s="11">
        <f>((H1000 + F1001) - G1001)</f>
        <v>13013.579999999987</v>
      </c>
      <c r="I1001" s="11">
        <v>0</v>
      </c>
      <c r="J1001" s="10">
        <v>0</v>
      </c>
      <c r="K1001" s="9"/>
    </row>
    <row r="1002" spans="1:11" ht="10.95" customHeight="1" x14ac:dyDescent="0.3">
      <c r="A1002" s="12">
        <v>45317</v>
      </c>
      <c r="B1002" s="9" t="s">
        <v>219</v>
      </c>
      <c r="C1002" s="9" t="s">
        <v>28</v>
      </c>
      <c r="D1002" s="9" t="s">
        <v>220</v>
      </c>
      <c r="E1002" s="9"/>
      <c r="F1002" s="11">
        <v>0</v>
      </c>
      <c r="G1002" s="11">
        <v>11.71</v>
      </c>
      <c r="H1002" s="11">
        <f>((H1001 + F1002) - G1002)</f>
        <v>13001.869999999988</v>
      </c>
      <c r="I1002" s="11">
        <v>0</v>
      </c>
      <c r="J1002" s="10">
        <v>0</v>
      </c>
      <c r="K1002" s="9"/>
    </row>
    <row r="1003" spans="1:11" ht="10.95" customHeight="1" x14ac:dyDescent="0.3">
      <c r="A1003" s="12">
        <v>45320</v>
      </c>
      <c r="B1003" s="9" t="s">
        <v>219</v>
      </c>
      <c r="C1003" s="9" t="s">
        <v>24</v>
      </c>
      <c r="D1003" s="9" t="s">
        <v>60</v>
      </c>
      <c r="E1003" s="9"/>
      <c r="F1003" s="11">
        <v>80</v>
      </c>
      <c r="G1003" s="11">
        <v>0</v>
      </c>
      <c r="H1003" s="11">
        <f>((H1002 + F1003) - G1003)</f>
        <v>13081.869999999988</v>
      </c>
      <c r="I1003" s="11">
        <v>0</v>
      </c>
      <c r="J1003" s="10">
        <v>0</v>
      </c>
      <c r="K1003" s="9"/>
    </row>
    <row r="1004" spans="1:11" ht="10.95" customHeight="1" x14ac:dyDescent="0.3">
      <c r="A1004" s="12">
        <v>45320</v>
      </c>
      <c r="B1004" s="9" t="s">
        <v>219</v>
      </c>
      <c r="C1004" s="9" t="s">
        <v>24</v>
      </c>
      <c r="D1004" s="9" t="s">
        <v>36</v>
      </c>
      <c r="E1004" s="9"/>
      <c r="F1004" s="11">
        <v>480</v>
      </c>
      <c r="G1004" s="11">
        <v>0</v>
      </c>
      <c r="H1004" s="11">
        <f>((H1003 + F1004) - G1004)</f>
        <v>13561.869999999988</v>
      </c>
      <c r="I1004" s="11">
        <v>0</v>
      </c>
      <c r="J1004" s="10">
        <v>0</v>
      </c>
      <c r="K1004" s="9"/>
    </row>
    <row r="1005" spans="1:11" ht="10.95" customHeight="1" x14ac:dyDescent="0.3">
      <c r="A1005" s="12">
        <v>45320</v>
      </c>
      <c r="B1005" s="9" t="s">
        <v>219</v>
      </c>
      <c r="C1005" s="9" t="s">
        <v>28</v>
      </c>
      <c r="D1005" s="9" t="s">
        <v>59</v>
      </c>
      <c r="E1005" s="9"/>
      <c r="F1005" s="11">
        <v>0</v>
      </c>
      <c r="G1005" s="11">
        <v>80</v>
      </c>
      <c r="H1005" s="11">
        <f>((H1004 + F1005) - G1005)</f>
        <v>13481.869999999988</v>
      </c>
      <c r="I1005" s="11">
        <v>0</v>
      </c>
      <c r="J1005" s="10">
        <v>0</v>
      </c>
      <c r="K1005" s="9"/>
    </row>
    <row r="1006" spans="1:11" ht="10.95" customHeight="1" x14ac:dyDescent="0.3">
      <c r="A1006" s="12">
        <v>45320</v>
      </c>
      <c r="B1006" s="9" t="s">
        <v>219</v>
      </c>
      <c r="C1006" s="9" t="s">
        <v>28</v>
      </c>
      <c r="D1006" s="9" t="s">
        <v>59</v>
      </c>
      <c r="E1006" s="9"/>
      <c r="F1006" s="11">
        <v>0</v>
      </c>
      <c r="G1006" s="11">
        <v>80</v>
      </c>
      <c r="H1006" s="11">
        <f>((H1005 + F1006) - G1006)</f>
        <v>13401.869999999988</v>
      </c>
      <c r="I1006" s="11">
        <v>0</v>
      </c>
      <c r="J1006" s="10">
        <v>0</v>
      </c>
      <c r="K1006" s="9"/>
    </row>
    <row r="1007" spans="1:11" ht="10.95" customHeight="1" x14ac:dyDescent="0.3">
      <c r="A1007" s="12">
        <v>45320</v>
      </c>
      <c r="B1007" s="9" t="s">
        <v>219</v>
      </c>
      <c r="C1007" s="9" t="s">
        <v>28</v>
      </c>
      <c r="D1007" s="9" t="s">
        <v>220</v>
      </c>
      <c r="E1007" s="9"/>
      <c r="F1007" s="11">
        <v>0</v>
      </c>
      <c r="G1007" s="11">
        <v>500</v>
      </c>
      <c r="H1007" s="11">
        <f>((H1006 + F1007) - G1007)</f>
        <v>12901.869999999988</v>
      </c>
      <c r="I1007" s="11">
        <v>0</v>
      </c>
      <c r="J1007" s="10">
        <v>0</v>
      </c>
      <c r="K1007" s="9"/>
    </row>
    <row r="1008" spans="1:11" ht="10.95" customHeight="1" x14ac:dyDescent="0.3">
      <c r="A1008" s="12">
        <v>45321</v>
      </c>
      <c r="B1008" s="9" t="s">
        <v>219</v>
      </c>
      <c r="C1008" s="9" t="s">
        <v>24</v>
      </c>
      <c r="D1008" s="9" t="s">
        <v>26</v>
      </c>
      <c r="E1008" s="9"/>
      <c r="F1008" s="11">
        <v>80</v>
      </c>
      <c r="G1008" s="11">
        <v>0</v>
      </c>
      <c r="H1008" s="11">
        <f>((H1007 + F1008) - G1008)</f>
        <v>12981.869999999988</v>
      </c>
      <c r="I1008" s="11">
        <v>0</v>
      </c>
      <c r="J1008" s="10">
        <v>0</v>
      </c>
      <c r="K1008" s="9"/>
    </row>
    <row r="1009" spans="1:11" ht="10.95" customHeight="1" x14ac:dyDescent="0.3">
      <c r="A1009" s="12">
        <v>45322</v>
      </c>
      <c r="B1009" s="9" t="s">
        <v>219</v>
      </c>
      <c r="C1009" s="9" t="s">
        <v>24</v>
      </c>
      <c r="D1009" s="9" t="s">
        <v>54</v>
      </c>
      <c r="E1009" s="9"/>
      <c r="F1009" s="11">
        <v>20</v>
      </c>
      <c r="G1009" s="11">
        <v>0</v>
      </c>
      <c r="H1009" s="11">
        <f>((H1008 + F1009) - G1009)</f>
        <v>13001.869999999988</v>
      </c>
      <c r="I1009" s="11">
        <v>0</v>
      </c>
      <c r="J1009" s="10">
        <v>0</v>
      </c>
      <c r="K1009" s="9"/>
    </row>
    <row r="1010" spans="1:11" ht="10.95" customHeight="1" x14ac:dyDescent="0.3">
      <c r="A1010" s="12">
        <v>45322</v>
      </c>
      <c r="B1010" s="9" t="s">
        <v>219</v>
      </c>
      <c r="C1010" s="9" t="s">
        <v>24</v>
      </c>
      <c r="D1010" s="9" t="s">
        <v>37</v>
      </c>
      <c r="E1010" s="9"/>
      <c r="F1010" s="11">
        <v>20</v>
      </c>
      <c r="G1010" s="11">
        <v>0</v>
      </c>
      <c r="H1010" s="11">
        <f>((H1009 + F1010) - G1010)</f>
        <v>13021.869999999988</v>
      </c>
      <c r="I1010" s="11">
        <v>0</v>
      </c>
      <c r="J1010" s="10">
        <v>0</v>
      </c>
      <c r="K1010" s="9"/>
    </row>
    <row r="1011" spans="1:11" ht="10.95" customHeight="1" x14ac:dyDescent="0.3">
      <c r="A1011" s="12">
        <v>45322</v>
      </c>
      <c r="B1011" s="9" t="s">
        <v>219</v>
      </c>
      <c r="C1011" s="9" t="s">
        <v>24</v>
      </c>
      <c r="D1011" s="9" t="s">
        <v>56</v>
      </c>
      <c r="E1011" s="9"/>
      <c r="F1011" s="11">
        <v>20</v>
      </c>
      <c r="G1011" s="11">
        <v>0</v>
      </c>
      <c r="H1011" s="11">
        <f>((H1010 + F1011) - G1011)</f>
        <v>13041.869999999988</v>
      </c>
      <c r="I1011" s="11">
        <v>0</v>
      </c>
      <c r="J1011" s="10">
        <v>0</v>
      </c>
      <c r="K1011" s="9"/>
    </row>
    <row r="1012" spans="1:11" ht="10.95" customHeight="1" x14ac:dyDescent="0.3">
      <c r="A1012" s="12">
        <v>45322</v>
      </c>
      <c r="B1012" s="9" t="s">
        <v>219</v>
      </c>
      <c r="C1012" s="9" t="s">
        <v>24</v>
      </c>
      <c r="D1012" s="9" t="s">
        <v>36</v>
      </c>
      <c r="E1012" s="9"/>
      <c r="F1012" s="11">
        <v>80</v>
      </c>
      <c r="G1012" s="11">
        <v>0</v>
      </c>
      <c r="H1012" s="11">
        <f>((H1011 + F1012) - G1012)</f>
        <v>13121.869999999988</v>
      </c>
      <c r="I1012" s="11">
        <v>0</v>
      </c>
      <c r="J1012" s="10">
        <v>0</v>
      </c>
      <c r="K1012" s="9"/>
    </row>
    <row r="1013" spans="1:11" ht="10.95" customHeight="1" x14ac:dyDescent="0.3">
      <c r="A1013" s="12">
        <v>45322</v>
      </c>
      <c r="B1013" s="9" t="s">
        <v>219</v>
      </c>
      <c r="C1013" s="9" t="s">
        <v>28</v>
      </c>
      <c r="D1013" s="9" t="s">
        <v>218</v>
      </c>
      <c r="E1013" s="9"/>
      <c r="F1013" s="11">
        <v>0</v>
      </c>
      <c r="G1013" s="11">
        <v>8.5</v>
      </c>
      <c r="H1013" s="11">
        <f>((H1012 + F1013) - G1013)</f>
        <v>13113.369999999988</v>
      </c>
      <c r="I1013" s="11">
        <v>0</v>
      </c>
      <c r="J1013" s="10">
        <v>0</v>
      </c>
      <c r="K1013" s="9"/>
    </row>
    <row r="1014" spans="1:11" ht="10.95" customHeight="1" x14ac:dyDescent="0.3">
      <c r="A1014" s="12">
        <v>45323</v>
      </c>
      <c r="B1014" s="9" t="s">
        <v>219</v>
      </c>
      <c r="C1014" s="9" t="s">
        <v>24</v>
      </c>
      <c r="D1014" s="9" t="s">
        <v>56</v>
      </c>
      <c r="E1014" s="9"/>
      <c r="F1014" s="11">
        <v>80</v>
      </c>
      <c r="G1014" s="11">
        <v>0</v>
      </c>
      <c r="H1014" s="11">
        <f>((H1013 + F1014) - G1014)</f>
        <v>13193.369999999988</v>
      </c>
      <c r="I1014" s="11">
        <v>0</v>
      </c>
      <c r="J1014" s="10">
        <v>0</v>
      </c>
      <c r="K1014" s="9"/>
    </row>
    <row r="1015" spans="1:11" ht="10.95" customHeight="1" x14ac:dyDescent="0.3">
      <c r="A1015" s="12">
        <v>45327</v>
      </c>
      <c r="B1015" s="9" t="s">
        <v>219</v>
      </c>
      <c r="C1015" s="9" t="s">
        <v>24</v>
      </c>
      <c r="D1015" s="9" t="s">
        <v>222</v>
      </c>
      <c r="E1015" s="9"/>
      <c r="F1015" s="11">
        <v>4150</v>
      </c>
      <c r="G1015" s="11">
        <v>0</v>
      </c>
      <c r="H1015" s="11">
        <f>((H1014 + F1015) - G1015)</f>
        <v>17343.369999999988</v>
      </c>
      <c r="I1015" s="11">
        <v>0</v>
      </c>
      <c r="J1015" s="10">
        <v>0</v>
      </c>
      <c r="K1015" s="9"/>
    </row>
    <row r="1016" spans="1:11" ht="10.95" customHeight="1" x14ac:dyDescent="0.3">
      <c r="A1016" s="12">
        <v>45331</v>
      </c>
      <c r="B1016" s="9" t="s">
        <v>219</v>
      </c>
      <c r="C1016" s="9" t="s">
        <v>24</v>
      </c>
      <c r="D1016" s="9" t="s">
        <v>36</v>
      </c>
      <c r="E1016" s="9"/>
      <c r="F1016" s="11">
        <v>640</v>
      </c>
      <c r="G1016" s="11">
        <v>0</v>
      </c>
      <c r="H1016" s="11">
        <f>((H1015 + F1016) - G1016)</f>
        <v>17983.369999999988</v>
      </c>
      <c r="I1016" s="11">
        <v>0</v>
      </c>
      <c r="J1016" s="10">
        <v>0</v>
      </c>
      <c r="K1016" s="9"/>
    </row>
    <row r="1017" spans="1:11" ht="10.95" customHeight="1" x14ac:dyDescent="0.3">
      <c r="A1017" s="12">
        <v>45331</v>
      </c>
      <c r="B1017" s="9" t="s">
        <v>219</v>
      </c>
      <c r="C1017" s="9" t="s">
        <v>28</v>
      </c>
      <c r="D1017" s="9" t="s">
        <v>46</v>
      </c>
      <c r="E1017" s="9"/>
      <c r="F1017" s="11">
        <v>0</v>
      </c>
      <c r="G1017" s="11">
        <v>80</v>
      </c>
      <c r="H1017" s="11">
        <f>((H1016 + F1017) - G1017)</f>
        <v>17903.369999999988</v>
      </c>
      <c r="I1017" s="11">
        <v>0</v>
      </c>
      <c r="J1017" s="10">
        <v>0</v>
      </c>
      <c r="K1017" s="9"/>
    </row>
    <row r="1018" spans="1:11" ht="10.95" customHeight="1" x14ac:dyDescent="0.3">
      <c r="A1018" s="12">
        <v>45331</v>
      </c>
      <c r="B1018" s="9" t="s">
        <v>219</v>
      </c>
      <c r="C1018" s="9" t="s">
        <v>28</v>
      </c>
      <c r="D1018" s="9" t="s">
        <v>38</v>
      </c>
      <c r="E1018" s="9"/>
      <c r="F1018" s="11">
        <v>0</v>
      </c>
      <c r="G1018" s="11">
        <v>80</v>
      </c>
      <c r="H1018" s="11">
        <f>((H1017 + F1018) - G1018)</f>
        <v>17823.369999999988</v>
      </c>
      <c r="I1018" s="11">
        <v>0</v>
      </c>
      <c r="J1018" s="10">
        <v>0</v>
      </c>
      <c r="K1018" s="9"/>
    </row>
    <row r="1019" spans="1:11" ht="10.95" customHeight="1" x14ac:dyDescent="0.3">
      <c r="A1019" s="12">
        <v>45331</v>
      </c>
      <c r="B1019" s="9" t="s">
        <v>219</v>
      </c>
      <c r="C1019" s="9" t="s">
        <v>28</v>
      </c>
      <c r="D1019" s="9" t="s">
        <v>38</v>
      </c>
      <c r="E1019" s="9"/>
      <c r="F1019" s="11">
        <v>0</v>
      </c>
      <c r="G1019" s="11">
        <v>80</v>
      </c>
      <c r="H1019" s="11">
        <f>((H1018 + F1019) - G1019)</f>
        <v>17743.369999999988</v>
      </c>
      <c r="I1019" s="11">
        <v>0</v>
      </c>
      <c r="J1019" s="10">
        <v>0</v>
      </c>
      <c r="K1019" s="9"/>
    </row>
    <row r="1020" spans="1:11" ht="10.95" customHeight="1" x14ac:dyDescent="0.3">
      <c r="A1020" s="12">
        <v>45334</v>
      </c>
      <c r="B1020" s="9" t="s">
        <v>219</v>
      </c>
      <c r="C1020" s="9" t="s">
        <v>24</v>
      </c>
      <c r="D1020" s="9" t="s">
        <v>218</v>
      </c>
      <c r="E1020" s="9"/>
      <c r="F1020" s="11">
        <v>33.35</v>
      </c>
      <c r="G1020" s="11">
        <v>0</v>
      </c>
      <c r="H1020" s="11">
        <f>((H1019 + F1020) - G1020)</f>
        <v>17776.719999999987</v>
      </c>
      <c r="I1020" s="11">
        <v>0</v>
      </c>
      <c r="J1020" s="10">
        <v>0</v>
      </c>
      <c r="K1020" s="9"/>
    </row>
    <row r="1021" spans="1:11" ht="10.95" customHeight="1" x14ac:dyDescent="0.3">
      <c r="A1021" s="12">
        <v>45334</v>
      </c>
      <c r="B1021" s="9" t="s">
        <v>219</v>
      </c>
      <c r="C1021" s="9" t="s">
        <v>24</v>
      </c>
      <c r="D1021" s="9" t="s">
        <v>31</v>
      </c>
      <c r="E1021" s="9"/>
      <c r="F1021" s="11">
        <v>40</v>
      </c>
      <c r="G1021" s="11">
        <v>0</v>
      </c>
      <c r="H1021" s="11">
        <f>((H1020 + F1021) - G1021)</f>
        <v>17816.719999999987</v>
      </c>
      <c r="I1021" s="11">
        <v>0</v>
      </c>
      <c r="J1021" s="10">
        <v>0</v>
      </c>
      <c r="K1021" s="9"/>
    </row>
    <row r="1022" spans="1:11" ht="10.95" customHeight="1" x14ac:dyDescent="0.3">
      <c r="A1022" s="12">
        <v>45334</v>
      </c>
      <c r="B1022" s="9" t="s">
        <v>219</v>
      </c>
      <c r="C1022" s="9" t="s">
        <v>24</v>
      </c>
      <c r="D1022" s="9" t="s">
        <v>58</v>
      </c>
      <c r="E1022" s="9"/>
      <c r="F1022" s="11">
        <v>60</v>
      </c>
      <c r="G1022" s="11">
        <v>0</v>
      </c>
      <c r="H1022" s="11">
        <f>((H1021 + F1022) - G1022)</f>
        <v>17876.719999999987</v>
      </c>
      <c r="I1022" s="11">
        <v>0</v>
      </c>
      <c r="J1022" s="10">
        <v>0</v>
      </c>
      <c r="K1022" s="9"/>
    </row>
    <row r="1023" spans="1:11" ht="10.95" customHeight="1" x14ac:dyDescent="0.3">
      <c r="A1023" s="12">
        <v>45334</v>
      </c>
      <c r="B1023" s="9" t="s">
        <v>219</v>
      </c>
      <c r="C1023" s="9" t="s">
        <v>24</v>
      </c>
      <c r="D1023" s="9" t="s">
        <v>31</v>
      </c>
      <c r="E1023" s="9"/>
      <c r="F1023" s="11">
        <v>80</v>
      </c>
      <c r="G1023" s="11">
        <v>0</v>
      </c>
      <c r="H1023" s="11">
        <f>((H1022 + F1023) - G1023)</f>
        <v>17956.719999999987</v>
      </c>
      <c r="I1023" s="11">
        <v>0</v>
      </c>
      <c r="J1023" s="10">
        <v>0</v>
      </c>
      <c r="K1023" s="9"/>
    </row>
    <row r="1024" spans="1:11" ht="10.95" customHeight="1" x14ac:dyDescent="0.3">
      <c r="A1024" s="12">
        <v>45334</v>
      </c>
      <c r="B1024" s="9" t="s">
        <v>219</v>
      </c>
      <c r="C1024" s="9" t="s">
        <v>24</v>
      </c>
      <c r="D1024" s="9" t="s">
        <v>26</v>
      </c>
      <c r="E1024" s="9"/>
      <c r="F1024" s="11">
        <v>680</v>
      </c>
      <c r="G1024" s="11">
        <v>0</v>
      </c>
      <c r="H1024" s="11">
        <f>((H1023 + F1024) - G1024)</f>
        <v>18636.719999999987</v>
      </c>
      <c r="I1024" s="11">
        <v>0</v>
      </c>
      <c r="J1024" s="10">
        <v>0</v>
      </c>
      <c r="K1024" s="9"/>
    </row>
    <row r="1025" spans="1:11" ht="10.95" customHeight="1" x14ac:dyDescent="0.3">
      <c r="A1025" s="12">
        <v>45334</v>
      </c>
      <c r="B1025" s="9" t="s">
        <v>219</v>
      </c>
      <c r="C1025" s="9" t="s">
        <v>28</v>
      </c>
      <c r="D1025" s="9" t="s">
        <v>31</v>
      </c>
      <c r="E1025" s="9"/>
      <c r="F1025" s="11">
        <v>0</v>
      </c>
      <c r="G1025" s="11">
        <v>60</v>
      </c>
      <c r="H1025" s="11">
        <f>((H1024 + F1025) - G1025)</f>
        <v>18576.719999999987</v>
      </c>
      <c r="I1025" s="11">
        <v>0</v>
      </c>
      <c r="J1025" s="10">
        <v>0</v>
      </c>
      <c r="K1025" s="9"/>
    </row>
    <row r="1026" spans="1:11" ht="10.95" customHeight="1" x14ac:dyDescent="0.3">
      <c r="A1026" s="12">
        <v>45334</v>
      </c>
      <c r="B1026" s="9" t="s">
        <v>219</v>
      </c>
      <c r="C1026" s="9" t="s">
        <v>28</v>
      </c>
      <c r="D1026" s="9" t="s">
        <v>29</v>
      </c>
      <c r="E1026" s="9"/>
      <c r="F1026" s="11">
        <v>0</v>
      </c>
      <c r="G1026" s="11">
        <v>80</v>
      </c>
      <c r="H1026" s="11">
        <f>((H1025 + F1026) - G1026)</f>
        <v>18496.719999999987</v>
      </c>
      <c r="I1026" s="11">
        <v>0</v>
      </c>
      <c r="J1026" s="10">
        <v>0</v>
      </c>
      <c r="K1026" s="9"/>
    </row>
    <row r="1027" spans="1:11" ht="10.95" customHeight="1" x14ac:dyDescent="0.3">
      <c r="A1027" s="12">
        <v>45334</v>
      </c>
      <c r="B1027" s="9" t="s">
        <v>219</v>
      </c>
      <c r="C1027" s="9" t="s">
        <v>28</v>
      </c>
      <c r="D1027" s="9" t="s">
        <v>29</v>
      </c>
      <c r="E1027" s="9"/>
      <c r="F1027" s="11">
        <v>0</v>
      </c>
      <c r="G1027" s="11">
        <v>80</v>
      </c>
      <c r="H1027" s="11">
        <f>((H1026 + F1027) - G1027)</f>
        <v>18416.719999999987</v>
      </c>
      <c r="I1027" s="11">
        <v>0</v>
      </c>
      <c r="J1027" s="10">
        <v>0</v>
      </c>
      <c r="K1027" s="9"/>
    </row>
    <row r="1028" spans="1:11" ht="10.95" customHeight="1" x14ac:dyDescent="0.3">
      <c r="A1028" s="12">
        <v>45334</v>
      </c>
      <c r="B1028" s="9" t="s">
        <v>219</v>
      </c>
      <c r="C1028" s="9" t="s">
        <v>28</v>
      </c>
      <c r="D1028" s="9" t="s">
        <v>29</v>
      </c>
      <c r="E1028" s="9"/>
      <c r="F1028" s="11">
        <v>0</v>
      </c>
      <c r="G1028" s="11">
        <v>80</v>
      </c>
      <c r="H1028" s="11">
        <f>((H1027 + F1028) - G1028)</f>
        <v>18336.719999999987</v>
      </c>
      <c r="I1028" s="11">
        <v>0</v>
      </c>
      <c r="J1028" s="10">
        <v>0</v>
      </c>
      <c r="K1028" s="9"/>
    </row>
    <row r="1029" spans="1:11" ht="10.95" customHeight="1" x14ac:dyDescent="0.3">
      <c r="A1029" s="12">
        <v>45334</v>
      </c>
      <c r="B1029" s="9" t="s">
        <v>219</v>
      </c>
      <c r="C1029" s="9" t="s">
        <v>28</v>
      </c>
      <c r="D1029" s="9" t="s">
        <v>57</v>
      </c>
      <c r="E1029" s="9"/>
      <c r="F1029" s="11">
        <v>0</v>
      </c>
      <c r="G1029" s="11">
        <v>80</v>
      </c>
      <c r="H1029" s="11">
        <f>((H1028 + F1029) - G1029)</f>
        <v>18256.719999999987</v>
      </c>
      <c r="I1029" s="11">
        <v>0</v>
      </c>
      <c r="J1029" s="10">
        <v>0</v>
      </c>
      <c r="K1029" s="9"/>
    </row>
    <row r="1030" spans="1:11" ht="10.95" customHeight="1" x14ac:dyDescent="0.3">
      <c r="A1030" s="12">
        <v>45334</v>
      </c>
      <c r="B1030" s="9" t="s">
        <v>219</v>
      </c>
      <c r="C1030" s="9" t="s">
        <v>28</v>
      </c>
      <c r="D1030" s="9" t="s">
        <v>220</v>
      </c>
      <c r="E1030" s="9"/>
      <c r="F1030" s="11">
        <v>0</v>
      </c>
      <c r="G1030" s="11">
        <v>4500</v>
      </c>
      <c r="H1030" s="11">
        <f>((H1029 + F1030) - G1030)</f>
        <v>13756.719999999987</v>
      </c>
      <c r="I1030" s="11">
        <v>0</v>
      </c>
      <c r="J1030" s="10">
        <v>0</v>
      </c>
      <c r="K1030" s="9"/>
    </row>
    <row r="1031" spans="1:11" ht="10.95" customHeight="1" x14ac:dyDescent="0.3">
      <c r="A1031" s="12">
        <v>45334</v>
      </c>
      <c r="B1031" s="9" t="s">
        <v>219</v>
      </c>
      <c r="C1031" s="9" t="s">
        <v>28</v>
      </c>
      <c r="D1031" s="9" t="s">
        <v>218</v>
      </c>
      <c r="E1031" s="9"/>
      <c r="F1031" s="11">
        <v>0</v>
      </c>
      <c r="G1031" s="11">
        <v>114.32</v>
      </c>
      <c r="H1031" s="11">
        <f>((H1030 + F1031) - G1031)</f>
        <v>13642.399999999987</v>
      </c>
      <c r="I1031" s="11">
        <v>0</v>
      </c>
      <c r="J1031" s="10">
        <v>0</v>
      </c>
      <c r="K1031" s="9"/>
    </row>
    <row r="1032" spans="1:11" ht="10.95" customHeight="1" x14ac:dyDescent="0.3">
      <c r="A1032" s="12">
        <v>45335</v>
      </c>
      <c r="B1032" s="9" t="s">
        <v>219</v>
      </c>
      <c r="C1032" s="9" t="s">
        <v>24</v>
      </c>
      <c r="D1032" s="9" t="s">
        <v>56</v>
      </c>
      <c r="E1032" s="9"/>
      <c r="F1032" s="11">
        <v>26</v>
      </c>
      <c r="G1032" s="11">
        <v>0</v>
      </c>
      <c r="H1032" s="11">
        <f>((H1031 + F1032) - G1032)</f>
        <v>13668.399999999987</v>
      </c>
      <c r="I1032" s="11">
        <v>0</v>
      </c>
      <c r="J1032" s="10">
        <v>0</v>
      </c>
      <c r="K1032" s="9"/>
    </row>
    <row r="1033" spans="1:11" ht="10.95" customHeight="1" x14ac:dyDescent="0.3">
      <c r="A1033" s="12">
        <v>45335</v>
      </c>
      <c r="B1033" s="9" t="s">
        <v>219</v>
      </c>
      <c r="C1033" s="9" t="s">
        <v>28</v>
      </c>
      <c r="D1033" s="9" t="s">
        <v>218</v>
      </c>
      <c r="E1033" s="9"/>
      <c r="F1033" s="11">
        <v>0</v>
      </c>
      <c r="G1033" s="11">
        <v>33.35</v>
      </c>
      <c r="H1033" s="11">
        <f>((H1032 + F1033) - G1033)</f>
        <v>13635.049999999987</v>
      </c>
      <c r="I1033" s="11">
        <v>0</v>
      </c>
      <c r="J1033" s="10">
        <v>0</v>
      </c>
      <c r="K1033" s="9"/>
    </row>
    <row r="1034" spans="1:11" ht="10.95" customHeight="1" x14ac:dyDescent="0.3">
      <c r="A1034" s="12">
        <v>45335</v>
      </c>
      <c r="B1034" s="9" t="s">
        <v>219</v>
      </c>
      <c r="C1034" s="9" t="s">
        <v>28</v>
      </c>
      <c r="D1034" s="9" t="s">
        <v>218</v>
      </c>
      <c r="E1034" s="9"/>
      <c r="F1034" s="11">
        <v>0</v>
      </c>
      <c r="G1034" s="11">
        <v>33.35</v>
      </c>
      <c r="H1034" s="11">
        <f>((H1033 + F1034) - G1034)</f>
        <v>13601.699999999986</v>
      </c>
      <c r="I1034" s="11">
        <v>0</v>
      </c>
      <c r="J1034" s="10">
        <v>0</v>
      </c>
      <c r="K1034" s="9"/>
    </row>
    <row r="1035" spans="1:11" ht="10.95" customHeight="1" x14ac:dyDescent="0.3">
      <c r="A1035" s="12">
        <v>45338</v>
      </c>
      <c r="B1035" s="9" t="s">
        <v>219</v>
      </c>
      <c r="C1035" s="9" t="s">
        <v>28</v>
      </c>
      <c r="D1035" s="9" t="s">
        <v>220</v>
      </c>
      <c r="E1035" s="9"/>
      <c r="F1035" s="11">
        <v>0</v>
      </c>
      <c r="G1035" s="11">
        <v>1530</v>
      </c>
      <c r="H1035" s="11">
        <f>((H1034 + F1035) - G1035)</f>
        <v>12071.699999999986</v>
      </c>
      <c r="I1035" s="11">
        <v>0</v>
      </c>
      <c r="J1035" s="10">
        <v>0</v>
      </c>
      <c r="K1035" s="9"/>
    </row>
    <row r="1036" spans="1:11" ht="10.95" customHeight="1" x14ac:dyDescent="0.3">
      <c r="A1036" s="12">
        <v>45338</v>
      </c>
      <c r="B1036" s="9" t="s">
        <v>219</v>
      </c>
      <c r="C1036" s="9" t="s">
        <v>28</v>
      </c>
      <c r="D1036" s="9" t="s">
        <v>55</v>
      </c>
      <c r="E1036" s="9"/>
      <c r="F1036" s="11">
        <v>0</v>
      </c>
      <c r="G1036" s="11">
        <v>5.0999999999999996</v>
      </c>
      <c r="H1036" s="11">
        <f>((H1035 + F1036) - G1036)</f>
        <v>12066.599999999986</v>
      </c>
      <c r="I1036" s="11">
        <v>0</v>
      </c>
      <c r="J1036" s="10">
        <v>0</v>
      </c>
      <c r="K1036" s="9"/>
    </row>
    <row r="1037" spans="1:11" ht="10.95" customHeight="1" x14ac:dyDescent="0.3">
      <c r="A1037" s="12">
        <v>45341</v>
      </c>
      <c r="B1037" s="9" t="s">
        <v>219</v>
      </c>
      <c r="C1037" s="9" t="s">
        <v>24</v>
      </c>
      <c r="D1037" s="9" t="s">
        <v>222</v>
      </c>
      <c r="E1037" s="9"/>
      <c r="F1037" s="11">
        <v>2850</v>
      </c>
      <c r="G1037" s="11">
        <v>0</v>
      </c>
      <c r="H1037" s="11">
        <f>((H1036 + F1037) - G1037)</f>
        <v>14916.599999999986</v>
      </c>
      <c r="I1037" s="11">
        <v>0</v>
      </c>
      <c r="J1037" s="10">
        <v>0</v>
      </c>
      <c r="K1037" s="9"/>
    </row>
    <row r="1038" spans="1:11" ht="10.95" customHeight="1" x14ac:dyDescent="0.3">
      <c r="A1038" s="12">
        <v>45342</v>
      </c>
      <c r="B1038" s="9" t="s">
        <v>219</v>
      </c>
      <c r="C1038" s="9" t="s">
        <v>24</v>
      </c>
      <c r="D1038" s="9" t="s">
        <v>54</v>
      </c>
      <c r="E1038" s="9"/>
      <c r="F1038" s="11">
        <v>80</v>
      </c>
      <c r="G1038" s="11">
        <v>0</v>
      </c>
      <c r="H1038" s="11">
        <f>((H1037 + F1038) - G1038)</f>
        <v>14996.599999999986</v>
      </c>
      <c r="I1038" s="11">
        <v>0</v>
      </c>
      <c r="J1038" s="10">
        <v>0</v>
      </c>
      <c r="K1038" s="9"/>
    </row>
    <row r="1039" spans="1:11" ht="10.95" customHeight="1" x14ac:dyDescent="0.3">
      <c r="A1039" s="12">
        <v>45342</v>
      </c>
      <c r="B1039" s="9" t="s">
        <v>219</v>
      </c>
      <c r="C1039" s="9" t="s">
        <v>24</v>
      </c>
      <c r="D1039" s="9" t="s">
        <v>26</v>
      </c>
      <c r="E1039" s="9"/>
      <c r="F1039" s="11">
        <v>160</v>
      </c>
      <c r="G1039" s="11">
        <v>0</v>
      </c>
      <c r="H1039" s="11">
        <f>((H1038 + F1039) - G1039)</f>
        <v>15156.599999999986</v>
      </c>
      <c r="I1039" s="11">
        <v>0</v>
      </c>
      <c r="J1039" s="10">
        <v>0</v>
      </c>
      <c r="K1039" s="9"/>
    </row>
    <row r="1040" spans="1:11" ht="10.95" customHeight="1" x14ac:dyDescent="0.3">
      <c r="A1040" s="12">
        <v>45342</v>
      </c>
      <c r="B1040" s="9" t="s">
        <v>219</v>
      </c>
      <c r="C1040" s="9" t="s">
        <v>28</v>
      </c>
      <c r="D1040" s="9" t="s">
        <v>38</v>
      </c>
      <c r="E1040" s="9"/>
      <c r="F1040" s="11">
        <v>0</v>
      </c>
      <c r="G1040" s="11">
        <v>26</v>
      </c>
      <c r="H1040" s="11">
        <f>((H1039 + F1040) - G1040)</f>
        <v>15130.599999999986</v>
      </c>
      <c r="I1040" s="11">
        <v>0</v>
      </c>
      <c r="J1040" s="10">
        <v>0</v>
      </c>
      <c r="K1040" s="9"/>
    </row>
    <row r="1041" spans="1:11" ht="10.95" customHeight="1" x14ac:dyDescent="0.3">
      <c r="A1041" s="12">
        <v>45342</v>
      </c>
      <c r="B1041" s="9" t="s">
        <v>219</v>
      </c>
      <c r="C1041" s="9" t="s">
        <v>28</v>
      </c>
      <c r="D1041" s="9" t="s">
        <v>33</v>
      </c>
      <c r="E1041" s="9"/>
      <c r="F1041" s="11">
        <v>0</v>
      </c>
      <c r="G1041" s="11">
        <v>45</v>
      </c>
      <c r="H1041" s="11">
        <f>((H1040 + F1041) - G1041)</f>
        <v>15085.599999999986</v>
      </c>
      <c r="I1041" s="11">
        <v>0</v>
      </c>
      <c r="J1041" s="10">
        <v>0</v>
      </c>
      <c r="K1041" s="9"/>
    </row>
    <row r="1042" spans="1:11" ht="10.95" customHeight="1" x14ac:dyDescent="0.3">
      <c r="A1042" s="12">
        <v>45342</v>
      </c>
      <c r="B1042" s="9" t="s">
        <v>219</v>
      </c>
      <c r="C1042" s="9" t="s">
        <v>28</v>
      </c>
      <c r="D1042" s="9" t="s">
        <v>53</v>
      </c>
      <c r="E1042" s="9"/>
      <c r="F1042" s="11">
        <v>0</v>
      </c>
      <c r="G1042" s="11">
        <v>145</v>
      </c>
      <c r="H1042" s="11">
        <f>((H1041 + F1042) - G1042)</f>
        <v>14940.599999999986</v>
      </c>
      <c r="I1042" s="11">
        <v>0</v>
      </c>
      <c r="J1042" s="10">
        <v>0</v>
      </c>
      <c r="K1042" s="9"/>
    </row>
    <row r="1043" spans="1:11" ht="10.95" customHeight="1" x14ac:dyDescent="0.3">
      <c r="A1043" s="12">
        <v>45342</v>
      </c>
      <c r="B1043" s="9" t="s">
        <v>219</v>
      </c>
      <c r="C1043" s="9" t="s">
        <v>28</v>
      </c>
      <c r="D1043" s="9" t="s">
        <v>52</v>
      </c>
      <c r="E1043" s="9"/>
      <c r="F1043" s="11">
        <v>0</v>
      </c>
      <c r="G1043" s="11">
        <v>28.75</v>
      </c>
      <c r="H1043" s="11">
        <f>((H1042 + F1043) - G1043)</f>
        <v>14911.849999999986</v>
      </c>
      <c r="I1043" s="11">
        <v>0</v>
      </c>
      <c r="J1043" s="10">
        <v>0</v>
      </c>
      <c r="K1043" s="9"/>
    </row>
    <row r="1044" spans="1:11" ht="10.95" customHeight="1" x14ac:dyDescent="0.3">
      <c r="A1044" s="12">
        <v>45343</v>
      </c>
      <c r="B1044" s="9" t="s">
        <v>219</v>
      </c>
      <c r="C1044" s="9" t="s">
        <v>24</v>
      </c>
      <c r="D1044" s="9" t="s">
        <v>51</v>
      </c>
      <c r="E1044" s="9"/>
      <c r="F1044" s="11">
        <v>80</v>
      </c>
      <c r="G1044" s="11">
        <v>0</v>
      </c>
      <c r="H1044" s="11">
        <f>((H1043 + F1044) - G1044)</f>
        <v>14991.849999999986</v>
      </c>
      <c r="I1044" s="11">
        <v>0</v>
      </c>
      <c r="J1044" s="10">
        <v>0</v>
      </c>
      <c r="K1044" s="9"/>
    </row>
    <row r="1045" spans="1:11" ht="10.95" customHeight="1" x14ac:dyDescent="0.3">
      <c r="A1045" s="12">
        <v>45343</v>
      </c>
      <c r="B1045" s="9" t="s">
        <v>219</v>
      </c>
      <c r="C1045" s="9" t="s">
        <v>24</v>
      </c>
      <c r="D1045" s="9" t="s">
        <v>26</v>
      </c>
      <c r="E1045" s="9"/>
      <c r="F1045" s="11">
        <v>160</v>
      </c>
      <c r="G1045" s="11">
        <v>0</v>
      </c>
      <c r="H1045" s="11">
        <f>((H1044 + F1045) - G1045)</f>
        <v>15151.849999999986</v>
      </c>
      <c r="I1045" s="11">
        <v>0</v>
      </c>
      <c r="J1045" s="10">
        <v>0</v>
      </c>
      <c r="K1045" s="9"/>
    </row>
    <row r="1046" spans="1:11" ht="10.95" customHeight="1" x14ac:dyDescent="0.3">
      <c r="A1046" s="12">
        <v>45344</v>
      </c>
      <c r="B1046" s="9" t="s">
        <v>219</v>
      </c>
      <c r="C1046" s="9" t="s">
        <v>24</v>
      </c>
      <c r="D1046" s="9" t="s">
        <v>50</v>
      </c>
      <c r="E1046" s="9"/>
      <c r="F1046" s="11">
        <v>54</v>
      </c>
      <c r="G1046" s="11">
        <v>0</v>
      </c>
      <c r="H1046" s="11">
        <f>((H1045 + F1046) - G1046)</f>
        <v>15205.849999999986</v>
      </c>
      <c r="I1046" s="11">
        <v>0</v>
      </c>
      <c r="J1046" s="10">
        <v>0</v>
      </c>
      <c r="K1046" s="9"/>
    </row>
    <row r="1047" spans="1:11" ht="10.95" customHeight="1" x14ac:dyDescent="0.3">
      <c r="A1047" s="12">
        <v>45344</v>
      </c>
      <c r="B1047" s="9" t="s">
        <v>219</v>
      </c>
      <c r="C1047" s="9" t="s">
        <v>24</v>
      </c>
      <c r="D1047" s="9" t="s">
        <v>49</v>
      </c>
      <c r="E1047" s="9"/>
      <c r="F1047" s="11">
        <v>60</v>
      </c>
      <c r="G1047" s="11">
        <v>0</v>
      </c>
      <c r="H1047" s="11">
        <f>((H1046 + F1047) - G1047)</f>
        <v>15265.849999999986</v>
      </c>
      <c r="I1047" s="11">
        <v>0</v>
      </c>
      <c r="J1047" s="10">
        <v>0</v>
      </c>
      <c r="K1047" s="9"/>
    </row>
    <row r="1048" spans="1:11" ht="10.95" customHeight="1" x14ac:dyDescent="0.3">
      <c r="A1048" s="12">
        <v>45344</v>
      </c>
      <c r="B1048" s="9" t="s">
        <v>219</v>
      </c>
      <c r="C1048" s="9" t="s">
        <v>24</v>
      </c>
      <c r="D1048" s="9" t="s">
        <v>48</v>
      </c>
      <c r="E1048" s="9"/>
      <c r="F1048" s="11">
        <v>240</v>
      </c>
      <c r="G1048" s="11">
        <v>0</v>
      </c>
      <c r="H1048" s="11">
        <f>((H1047 + F1048) - G1048)</f>
        <v>15505.849999999986</v>
      </c>
      <c r="I1048" s="11">
        <v>0</v>
      </c>
      <c r="J1048" s="10">
        <v>0</v>
      </c>
      <c r="K1048" s="9"/>
    </row>
    <row r="1049" spans="1:11" ht="10.95" customHeight="1" x14ac:dyDescent="0.3">
      <c r="A1049" s="12">
        <v>45344</v>
      </c>
      <c r="B1049" s="9" t="s">
        <v>219</v>
      </c>
      <c r="C1049" s="9" t="s">
        <v>28</v>
      </c>
      <c r="D1049" s="9" t="s">
        <v>38</v>
      </c>
      <c r="E1049" s="9"/>
      <c r="F1049" s="11">
        <v>0</v>
      </c>
      <c r="G1049" s="11">
        <v>40</v>
      </c>
      <c r="H1049" s="11">
        <f>((H1048 + F1049) - G1049)</f>
        <v>15465.849999999986</v>
      </c>
      <c r="I1049" s="11">
        <v>0</v>
      </c>
      <c r="J1049" s="10">
        <v>0</v>
      </c>
      <c r="K1049" s="9"/>
    </row>
    <row r="1050" spans="1:11" ht="10.95" customHeight="1" x14ac:dyDescent="0.3">
      <c r="A1050" s="12">
        <v>45345</v>
      </c>
      <c r="B1050" s="9" t="s">
        <v>219</v>
      </c>
      <c r="C1050" s="9" t="s">
        <v>24</v>
      </c>
      <c r="D1050" s="9" t="s">
        <v>38</v>
      </c>
      <c r="E1050" s="9"/>
      <c r="F1050" s="11">
        <v>60</v>
      </c>
      <c r="G1050" s="11">
        <v>0</v>
      </c>
      <c r="H1050" s="11">
        <f>((H1049 + F1050) - G1050)</f>
        <v>15525.849999999986</v>
      </c>
      <c r="I1050" s="11">
        <v>0</v>
      </c>
      <c r="J1050" s="10">
        <v>0</v>
      </c>
      <c r="K1050" s="9"/>
    </row>
    <row r="1051" spans="1:11" ht="10.95" customHeight="1" x14ac:dyDescent="0.3">
      <c r="A1051" s="12">
        <v>45345</v>
      </c>
      <c r="B1051" s="9" t="s">
        <v>219</v>
      </c>
      <c r="C1051" s="9" t="s">
        <v>24</v>
      </c>
      <c r="D1051" s="9" t="s">
        <v>26</v>
      </c>
      <c r="E1051" s="9"/>
      <c r="F1051" s="11">
        <v>80</v>
      </c>
      <c r="G1051" s="11">
        <v>0</v>
      </c>
      <c r="H1051" s="11">
        <f>((H1050 + F1051) - G1051)</f>
        <v>15605.849999999986</v>
      </c>
      <c r="I1051" s="11">
        <v>0</v>
      </c>
      <c r="J1051" s="10">
        <v>0</v>
      </c>
      <c r="K1051" s="9"/>
    </row>
    <row r="1052" spans="1:11" ht="10.95" customHeight="1" x14ac:dyDescent="0.3">
      <c r="A1052" s="12">
        <v>45348</v>
      </c>
      <c r="B1052" s="9" t="s">
        <v>219</v>
      </c>
      <c r="C1052" s="9" t="s">
        <v>24</v>
      </c>
      <c r="D1052" s="9" t="s">
        <v>46</v>
      </c>
      <c r="E1052" s="9"/>
      <c r="F1052" s="11">
        <v>80</v>
      </c>
      <c r="G1052" s="11">
        <v>0</v>
      </c>
      <c r="H1052" s="11">
        <f>((H1051 + F1052) - G1052)</f>
        <v>15685.849999999986</v>
      </c>
      <c r="I1052" s="11">
        <v>0</v>
      </c>
      <c r="J1052" s="10">
        <v>0</v>
      </c>
      <c r="K1052" s="9"/>
    </row>
    <row r="1053" spans="1:11" ht="10.95" customHeight="1" x14ac:dyDescent="0.3">
      <c r="A1053" s="12">
        <v>45348</v>
      </c>
      <c r="B1053" s="9" t="s">
        <v>219</v>
      </c>
      <c r="C1053" s="9" t="s">
        <v>24</v>
      </c>
      <c r="D1053" s="9" t="s">
        <v>47</v>
      </c>
      <c r="E1053" s="9"/>
      <c r="F1053" s="11">
        <v>240</v>
      </c>
      <c r="G1053" s="11">
        <v>0</v>
      </c>
      <c r="H1053" s="11">
        <f>((H1052 + F1053) - G1053)</f>
        <v>15925.849999999986</v>
      </c>
      <c r="I1053" s="11">
        <v>0</v>
      </c>
      <c r="J1053" s="10">
        <v>0</v>
      </c>
      <c r="K1053" s="9"/>
    </row>
    <row r="1054" spans="1:11" ht="10.95" customHeight="1" x14ac:dyDescent="0.3">
      <c r="A1054" s="12">
        <v>45348</v>
      </c>
      <c r="B1054" s="9" t="s">
        <v>219</v>
      </c>
      <c r="C1054" s="9" t="s">
        <v>24</v>
      </c>
      <c r="D1054" s="9" t="s">
        <v>26</v>
      </c>
      <c r="E1054" s="9"/>
      <c r="F1054" s="11">
        <v>380</v>
      </c>
      <c r="G1054" s="11">
        <v>0</v>
      </c>
      <c r="H1054" s="11">
        <f>((H1053 + F1054) - G1054)</f>
        <v>16305.849999999986</v>
      </c>
      <c r="I1054" s="11">
        <v>0</v>
      </c>
      <c r="J1054" s="10">
        <v>0</v>
      </c>
      <c r="K1054" s="9"/>
    </row>
    <row r="1055" spans="1:11" ht="10.95" customHeight="1" x14ac:dyDescent="0.3">
      <c r="A1055" s="12">
        <v>45348</v>
      </c>
      <c r="B1055" s="9" t="s">
        <v>219</v>
      </c>
      <c r="C1055" s="9" t="s">
        <v>28</v>
      </c>
      <c r="D1055" s="9" t="s">
        <v>29</v>
      </c>
      <c r="E1055" s="9"/>
      <c r="F1055" s="11">
        <v>0</v>
      </c>
      <c r="G1055" s="11">
        <v>80</v>
      </c>
      <c r="H1055" s="11">
        <f>((H1054 + F1055) - G1055)</f>
        <v>16225.849999999986</v>
      </c>
      <c r="I1055" s="11">
        <v>0</v>
      </c>
      <c r="J1055" s="10">
        <v>0</v>
      </c>
      <c r="K1055" s="9"/>
    </row>
    <row r="1056" spans="1:11" ht="10.95" customHeight="1" x14ac:dyDescent="0.3">
      <c r="A1056" s="12">
        <v>45348</v>
      </c>
      <c r="B1056" s="9" t="s">
        <v>219</v>
      </c>
      <c r="C1056" s="9" t="s">
        <v>28</v>
      </c>
      <c r="D1056" s="9" t="s">
        <v>42</v>
      </c>
      <c r="E1056" s="9"/>
      <c r="F1056" s="11">
        <v>0</v>
      </c>
      <c r="G1056" s="11">
        <v>80</v>
      </c>
      <c r="H1056" s="11">
        <f>((H1055 + F1056) - G1056)</f>
        <v>16145.849999999986</v>
      </c>
      <c r="I1056" s="11">
        <v>0</v>
      </c>
      <c r="J1056" s="10">
        <v>0</v>
      </c>
      <c r="K1056" s="9"/>
    </row>
    <row r="1057" spans="1:11" ht="10.95" customHeight="1" x14ac:dyDescent="0.3">
      <c r="A1057" s="12">
        <v>45348</v>
      </c>
      <c r="B1057" s="9" t="s">
        <v>219</v>
      </c>
      <c r="C1057" s="9" t="s">
        <v>28</v>
      </c>
      <c r="D1057" s="9" t="s">
        <v>46</v>
      </c>
      <c r="E1057" s="9"/>
      <c r="F1057" s="11">
        <v>0</v>
      </c>
      <c r="G1057" s="11">
        <v>80</v>
      </c>
      <c r="H1057" s="11">
        <f>((H1056 + F1057) - G1057)</f>
        <v>16065.849999999986</v>
      </c>
      <c r="I1057" s="11">
        <v>0</v>
      </c>
      <c r="J1057" s="10">
        <v>0</v>
      </c>
      <c r="K1057" s="9"/>
    </row>
    <row r="1058" spans="1:11" ht="10.95" customHeight="1" x14ac:dyDescent="0.3">
      <c r="A1058" s="12">
        <v>45348</v>
      </c>
      <c r="B1058" s="9" t="s">
        <v>219</v>
      </c>
      <c r="C1058" s="9" t="s">
        <v>28</v>
      </c>
      <c r="D1058" s="9" t="s">
        <v>38</v>
      </c>
      <c r="E1058" s="9"/>
      <c r="F1058" s="11">
        <v>0</v>
      </c>
      <c r="G1058" s="11">
        <v>80</v>
      </c>
      <c r="H1058" s="11">
        <f>((H1057 + F1058) - G1058)</f>
        <v>15985.849999999986</v>
      </c>
      <c r="I1058" s="11">
        <v>0</v>
      </c>
      <c r="J1058" s="10">
        <v>0</v>
      </c>
      <c r="K1058" s="9"/>
    </row>
    <row r="1059" spans="1:11" ht="10.95" customHeight="1" x14ac:dyDescent="0.3">
      <c r="A1059" s="12">
        <v>45348</v>
      </c>
      <c r="B1059" s="9" t="s">
        <v>219</v>
      </c>
      <c r="C1059" s="9" t="s">
        <v>28</v>
      </c>
      <c r="D1059" s="9" t="s">
        <v>68</v>
      </c>
      <c r="E1059" s="9"/>
      <c r="F1059" s="11">
        <v>0</v>
      </c>
      <c r="G1059" s="11">
        <v>130.77000000000001</v>
      </c>
      <c r="H1059" s="11">
        <f>((H1058 + F1059) - G1059)</f>
        <v>15855.079999999985</v>
      </c>
      <c r="I1059" s="11">
        <v>0</v>
      </c>
      <c r="J1059" s="10">
        <v>0</v>
      </c>
      <c r="K1059" s="9"/>
    </row>
    <row r="1060" spans="1:11" ht="10.95" customHeight="1" x14ac:dyDescent="0.3">
      <c r="A1060" s="12">
        <v>45349</v>
      </c>
      <c r="B1060" s="9" t="s">
        <v>219</v>
      </c>
      <c r="C1060" s="9" t="s">
        <v>24</v>
      </c>
      <c r="D1060" s="9" t="s">
        <v>26</v>
      </c>
      <c r="E1060" s="9"/>
      <c r="F1060" s="11">
        <v>240</v>
      </c>
      <c r="G1060" s="11">
        <v>0</v>
      </c>
      <c r="H1060" s="11">
        <f>((H1059 + F1060) - G1060)</f>
        <v>16095.079999999985</v>
      </c>
      <c r="I1060" s="11">
        <v>0</v>
      </c>
      <c r="J1060" s="10">
        <v>0</v>
      </c>
      <c r="K1060" s="9"/>
    </row>
    <row r="1061" spans="1:11" ht="10.95" customHeight="1" x14ac:dyDescent="0.3">
      <c r="A1061" s="12">
        <v>45349</v>
      </c>
      <c r="B1061" s="9" t="s">
        <v>219</v>
      </c>
      <c r="C1061" s="9" t="s">
        <v>28</v>
      </c>
      <c r="D1061" s="9" t="s">
        <v>32</v>
      </c>
      <c r="E1061" s="9"/>
      <c r="F1061" s="11">
        <v>0</v>
      </c>
      <c r="G1061" s="11">
        <v>80</v>
      </c>
      <c r="H1061" s="11">
        <f>((H1060 + F1061) - G1061)</f>
        <v>16015.079999999985</v>
      </c>
      <c r="I1061" s="11">
        <v>0</v>
      </c>
      <c r="J1061" s="10">
        <v>0</v>
      </c>
      <c r="K1061" s="9"/>
    </row>
    <row r="1062" spans="1:11" ht="10.95" customHeight="1" x14ac:dyDescent="0.3">
      <c r="A1062" s="12">
        <v>45349</v>
      </c>
      <c r="B1062" s="9" t="s">
        <v>219</v>
      </c>
      <c r="C1062" s="9" t="s">
        <v>28</v>
      </c>
      <c r="D1062" s="9" t="s">
        <v>220</v>
      </c>
      <c r="E1062" s="9"/>
      <c r="F1062" s="11">
        <v>0</v>
      </c>
      <c r="G1062" s="11">
        <v>4000</v>
      </c>
      <c r="H1062" s="11">
        <f>((H1061 + F1062) - G1062)</f>
        <v>12015.079999999985</v>
      </c>
      <c r="I1062" s="11">
        <v>0</v>
      </c>
      <c r="J1062" s="10">
        <v>0</v>
      </c>
      <c r="K1062" s="9"/>
    </row>
    <row r="1063" spans="1:11" ht="10.95" customHeight="1" x14ac:dyDescent="0.3">
      <c r="A1063" s="12">
        <v>45350</v>
      </c>
      <c r="B1063" s="9" t="s">
        <v>219</v>
      </c>
      <c r="C1063" s="9" t="s">
        <v>24</v>
      </c>
      <c r="D1063" s="9" t="s">
        <v>39</v>
      </c>
      <c r="E1063" s="9"/>
      <c r="F1063" s="11">
        <v>40</v>
      </c>
      <c r="G1063" s="11">
        <v>0</v>
      </c>
      <c r="H1063" s="11">
        <f>((H1062 + F1063) - G1063)</f>
        <v>12055.079999999985</v>
      </c>
      <c r="I1063" s="11">
        <v>0</v>
      </c>
      <c r="J1063" s="10">
        <v>0</v>
      </c>
      <c r="K1063" s="9"/>
    </row>
    <row r="1064" spans="1:11" ht="10.95" customHeight="1" x14ac:dyDescent="0.3">
      <c r="A1064" s="12">
        <v>45350</v>
      </c>
      <c r="B1064" s="9" t="s">
        <v>219</v>
      </c>
      <c r="C1064" s="9" t="s">
        <v>24</v>
      </c>
      <c r="D1064" s="9" t="s">
        <v>26</v>
      </c>
      <c r="E1064" s="9"/>
      <c r="F1064" s="11">
        <v>240</v>
      </c>
      <c r="G1064" s="11">
        <v>0</v>
      </c>
      <c r="H1064" s="11">
        <f>((H1063 + F1064) - G1064)</f>
        <v>12295.079999999985</v>
      </c>
      <c r="I1064" s="11">
        <v>0</v>
      </c>
      <c r="J1064" s="10">
        <v>0</v>
      </c>
      <c r="K1064" s="9"/>
    </row>
    <row r="1065" spans="1:11" ht="10.95" customHeight="1" x14ac:dyDescent="0.3">
      <c r="A1065" s="12">
        <v>45350</v>
      </c>
      <c r="B1065" s="9" t="s">
        <v>219</v>
      </c>
      <c r="C1065" s="9" t="s">
        <v>28</v>
      </c>
      <c r="D1065" s="9" t="s">
        <v>43</v>
      </c>
      <c r="E1065" s="9"/>
      <c r="F1065" s="11">
        <v>0</v>
      </c>
      <c r="G1065" s="11">
        <v>80</v>
      </c>
      <c r="H1065" s="11">
        <f>((H1064 + F1065) - G1065)</f>
        <v>12215.079999999985</v>
      </c>
      <c r="I1065" s="11">
        <v>0</v>
      </c>
      <c r="J1065" s="10">
        <v>0</v>
      </c>
      <c r="K1065" s="9"/>
    </row>
    <row r="1066" spans="1:11" ht="10.95" customHeight="1" x14ac:dyDescent="0.3">
      <c r="A1066" s="12">
        <v>45351</v>
      </c>
      <c r="B1066" s="9" t="s">
        <v>219</v>
      </c>
      <c r="C1066" s="9" t="s">
        <v>24</v>
      </c>
      <c r="D1066" s="9" t="s">
        <v>26</v>
      </c>
      <c r="E1066" s="9"/>
      <c r="F1066" s="11">
        <v>440</v>
      </c>
      <c r="G1066" s="11">
        <v>0</v>
      </c>
      <c r="H1066" s="11">
        <f>((H1065 + F1066) - G1066)</f>
        <v>12655.079999999985</v>
      </c>
      <c r="I1066" s="11">
        <v>0</v>
      </c>
      <c r="J1066" s="10">
        <v>0</v>
      </c>
      <c r="K1066" s="9"/>
    </row>
    <row r="1067" spans="1:11" ht="10.95" customHeight="1" x14ac:dyDescent="0.3">
      <c r="A1067" s="12">
        <v>45351</v>
      </c>
      <c r="B1067" s="9" t="s">
        <v>219</v>
      </c>
      <c r="C1067" s="9" t="s">
        <v>28</v>
      </c>
      <c r="D1067" s="9" t="s">
        <v>37</v>
      </c>
      <c r="E1067" s="9"/>
      <c r="F1067" s="11">
        <v>0</v>
      </c>
      <c r="G1067" s="11">
        <v>60</v>
      </c>
      <c r="H1067" s="11">
        <f>((H1066 + F1067) - G1067)</f>
        <v>12595.079999999985</v>
      </c>
      <c r="I1067" s="11">
        <v>0</v>
      </c>
      <c r="J1067" s="10">
        <v>0</v>
      </c>
      <c r="K1067" s="9"/>
    </row>
    <row r="1068" spans="1:11" ht="10.95" customHeight="1" x14ac:dyDescent="0.3">
      <c r="A1068" s="12">
        <v>45351</v>
      </c>
      <c r="B1068" s="9" t="s">
        <v>219</v>
      </c>
      <c r="C1068" s="9" t="s">
        <v>28</v>
      </c>
      <c r="D1068" s="9" t="s">
        <v>218</v>
      </c>
      <c r="E1068" s="9"/>
      <c r="F1068" s="11">
        <v>0</v>
      </c>
      <c r="G1068" s="11">
        <v>8.5</v>
      </c>
      <c r="H1068" s="11">
        <f>((H1067 + F1068) - G1068)</f>
        <v>12586.579999999985</v>
      </c>
      <c r="I1068" s="11">
        <v>0</v>
      </c>
      <c r="J1068" s="10">
        <v>0</v>
      </c>
      <c r="K1068" s="9"/>
    </row>
    <row r="1069" spans="1:11" ht="10.95" customHeight="1" x14ac:dyDescent="0.3">
      <c r="A1069" s="12">
        <v>45351</v>
      </c>
      <c r="B1069" s="9" t="s">
        <v>219</v>
      </c>
      <c r="C1069" s="9" t="s">
        <v>28</v>
      </c>
      <c r="D1069" s="9" t="s">
        <v>45</v>
      </c>
      <c r="E1069" s="9"/>
      <c r="F1069" s="11">
        <v>0</v>
      </c>
      <c r="G1069" s="11">
        <v>26.59</v>
      </c>
      <c r="H1069" s="11">
        <f>((H1068 + F1069) - G1069)</f>
        <v>12559.989999999985</v>
      </c>
      <c r="I1069" s="11">
        <v>0</v>
      </c>
      <c r="J1069" s="10">
        <v>0</v>
      </c>
      <c r="K1069" s="9"/>
    </row>
    <row r="1070" spans="1:11" ht="10.95" customHeight="1" x14ac:dyDescent="0.3">
      <c r="A1070" s="12">
        <v>45352</v>
      </c>
      <c r="B1070" s="9" t="s">
        <v>219</v>
      </c>
      <c r="C1070" s="9" t="s">
        <v>24</v>
      </c>
      <c r="D1070" s="9" t="s">
        <v>37</v>
      </c>
      <c r="E1070" s="9"/>
      <c r="F1070" s="11">
        <v>80</v>
      </c>
      <c r="G1070" s="11">
        <v>0</v>
      </c>
      <c r="H1070" s="11">
        <f>((H1069 + F1070) - G1070)</f>
        <v>12639.989999999985</v>
      </c>
      <c r="I1070" s="11">
        <v>0</v>
      </c>
      <c r="J1070" s="10">
        <v>0</v>
      </c>
      <c r="K1070" s="9"/>
    </row>
    <row r="1071" spans="1:11" ht="10.95" customHeight="1" x14ac:dyDescent="0.3">
      <c r="A1071" s="12">
        <v>45355</v>
      </c>
      <c r="B1071" s="9" t="s">
        <v>219</v>
      </c>
      <c r="C1071" s="9" t="s">
        <v>24</v>
      </c>
      <c r="D1071" s="9" t="s">
        <v>40</v>
      </c>
      <c r="E1071" s="9"/>
      <c r="F1071" s="11">
        <v>80</v>
      </c>
      <c r="G1071" s="11">
        <v>0</v>
      </c>
      <c r="H1071" s="11">
        <f>((H1070 + F1071) - G1071)</f>
        <v>12719.989999999985</v>
      </c>
      <c r="I1071" s="11">
        <v>0</v>
      </c>
      <c r="J1071" s="10">
        <v>0</v>
      </c>
      <c r="K1071" s="9"/>
    </row>
    <row r="1072" spans="1:11" ht="10.95" customHeight="1" x14ac:dyDescent="0.3">
      <c r="A1072" s="12">
        <v>45355</v>
      </c>
      <c r="B1072" s="9" t="s">
        <v>219</v>
      </c>
      <c r="C1072" s="9" t="s">
        <v>24</v>
      </c>
      <c r="D1072" s="9" t="s">
        <v>44</v>
      </c>
      <c r="E1072" s="9"/>
      <c r="F1072" s="11">
        <v>80</v>
      </c>
      <c r="G1072" s="11">
        <v>0</v>
      </c>
      <c r="H1072" s="11">
        <f>((H1071 + F1072) - G1072)</f>
        <v>12799.989999999985</v>
      </c>
      <c r="I1072" s="11">
        <v>0</v>
      </c>
      <c r="J1072" s="10">
        <v>0</v>
      </c>
      <c r="K1072" s="9"/>
    </row>
    <row r="1073" spans="1:11" ht="10.95" customHeight="1" x14ac:dyDescent="0.3">
      <c r="A1073" s="12">
        <v>45355</v>
      </c>
      <c r="B1073" s="9" t="s">
        <v>219</v>
      </c>
      <c r="C1073" s="9" t="s">
        <v>24</v>
      </c>
      <c r="D1073" s="9" t="s">
        <v>39</v>
      </c>
      <c r="E1073" s="9"/>
      <c r="F1073" s="11">
        <v>80</v>
      </c>
      <c r="G1073" s="11">
        <v>0</v>
      </c>
      <c r="H1073" s="11">
        <f>((H1072 + F1073) - G1073)</f>
        <v>12879.989999999985</v>
      </c>
      <c r="I1073" s="11">
        <v>0</v>
      </c>
      <c r="J1073" s="10">
        <v>0</v>
      </c>
      <c r="K1073" s="9"/>
    </row>
    <row r="1074" spans="1:11" ht="10.95" customHeight="1" x14ac:dyDescent="0.3">
      <c r="A1074" s="12">
        <v>45355</v>
      </c>
      <c r="B1074" s="9" t="s">
        <v>219</v>
      </c>
      <c r="C1074" s="9" t="s">
        <v>24</v>
      </c>
      <c r="D1074" s="9" t="s">
        <v>23</v>
      </c>
      <c r="E1074" s="9"/>
      <c r="F1074" s="11">
        <v>160</v>
      </c>
      <c r="G1074" s="11">
        <v>0</v>
      </c>
      <c r="H1074" s="11">
        <f>((H1073 + F1074) - G1074)</f>
        <v>13039.989999999985</v>
      </c>
      <c r="I1074" s="11">
        <v>0</v>
      </c>
      <c r="J1074" s="10">
        <v>0</v>
      </c>
      <c r="K1074" s="9"/>
    </row>
    <row r="1075" spans="1:11" ht="10.95" customHeight="1" x14ac:dyDescent="0.3">
      <c r="A1075" s="12">
        <v>45355</v>
      </c>
      <c r="B1075" s="9" t="s">
        <v>219</v>
      </c>
      <c r="C1075" s="9" t="s">
        <v>24</v>
      </c>
      <c r="D1075" s="9" t="s">
        <v>222</v>
      </c>
      <c r="E1075" s="9"/>
      <c r="F1075" s="11">
        <v>4300</v>
      </c>
      <c r="G1075" s="11">
        <v>0</v>
      </c>
      <c r="H1075" s="11">
        <f>((H1074 + F1075) - G1075)</f>
        <v>17339.989999999983</v>
      </c>
      <c r="I1075" s="11">
        <v>0</v>
      </c>
      <c r="J1075" s="10">
        <v>0</v>
      </c>
      <c r="K1075" s="9"/>
    </row>
    <row r="1076" spans="1:11" ht="10.95" customHeight="1" x14ac:dyDescent="0.3">
      <c r="A1076" s="12">
        <v>45355</v>
      </c>
      <c r="B1076" s="9" t="s">
        <v>219</v>
      </c>
      <c r="C1076" s="9" t="s">
        <v>28</v>
      </c>
      <c r="D1076" s="9" t="s">
        <v>43</v>
      </c>
      <c r="E1076" s="9"/>
      <c r="F1076" s="11">
        <v>0</v>
      </c>
      <c r="G1076" s="11">
        <v>80</v>
      </c>
      <c r="H1076" s="11">
        <f>((H1075 + F1076) - G1076)</f>
        <v>17259.989999999983</v>
      </c>
      <c r="I1076" s="11">
        <v>0</v>
      </c>
      <c r="J1076" s="10">
        <v>0</v>
      </c>
      <c r="K1076" s="9"/>
    </row>
    <row r="1077" spans="1:11" ht="10.95" customHeight="1" x14ac:dyDescent="0.3">
      <c r="A1077" s="12">
        <v>45362</v>
      </c>
      <c r="B1077" s="9" t="s">
        <v>219</v>
      </c>
      <c r="C1077" s="9" t="s">
        <v>24</v>
      </c>
      <c r="D1077" s="9" t="s">
        <v>26</v>
      </c>
      <c r="E1077" s="9"/>
      <c r="F1077" s="11">
        <v>80</v>
      </c>
      <c r="G1077" s="11">
        <v>0</v>
      </c>
      <c r="H1077" s="11">
        <f>((H1076 + F1077) - G1077)</f>
        <v>17339.989999999983</v>
      </c>
      <c r="I1077" s="11">
        <v>0</v>
      </c>
      <c r="J1077" s="10">
        <v>0</v>
      </c>
      <c r="K1077" s="9"/>
    </row>
    <row r="1078" spans="1:11" ht="10.95" customHeight="1" x14ac:dyDescent="0.3">
      <c r="A1078" s="12">
        <v>45362</v>
      </c>
      <c r="B1078" s="9" t="s">
        <v>219</v>
      </c>
      <c r="C1078" s="9" t="s">
        <v>28</v>
      </c>
      <c r="D1078" s="9" t="s">
        <v>42</v>
      </c>
      <c r="E1078" s="9"/>
      <c r="F1078" s="11">
        <v>0</v>
      </c>
      <c r="G1078" s="11">
        <v>25</v>
      </c>
      <c r="H1078" s="11">
        <f>((H1077 + F1078) - G1078)</f>
        <v>17314.989999999983</v>
      </c>
      <c r="I1078" s="11">
        <v>0</v>
      </c>
      <c r="J1078" s="10">
        <v>0</v>
      </c>
      <c r="K1078" s="9"/>
    </row>
    <row r="1079" spans="1:11" ht="10.95" customHeight="1" x14ac:dyDescent="0.3">
      <c r="A1079" s="12">
        <v>45362</v>
      </c>
      <c r="B1079" s="9" t="s">
        <v>219</v>
      </c>
      <c r="C1079" s="9" t="s">
        <v>28</v>
      </c>
      <c r="D1079" s="9" t="s">
        <v>41</v>
      </c>
      <c r="E1079" s="9"/>
      <c r="F1079" s="11">
        <v>0</v>
      </c>
      <c r="G1079" s="11">
        <v>129.94</v>
      </c>
      <c r="H1079" s="11">
        <f>((H1078 + F1079) - G1079)</f>
        <v>17185.049999999985</v>
      </c>
      <c r="I1079" s="11">
        <v>0</v>
      </c>
      <c r="J1079" s="10">
        <v>0</v>
      </c>
      <c r="K1079" s="9"/>
    </row>
    <row r="1080" spans="1:11" ht="10.95" customHeight="1" x14ac:dyDescent="0.3">
      <c r="A1080" s="12">
        <v>45363</v>
      </c>
      <c r="B1080" s="9" t="s">
        <v>219</v>
      </c>
      <c r="C1080" s="9" t="s">
        <v>24</v>
      </c>
      <c r="D1080" s="9" t="s">
        <v>40</v>
      </c>
      <c r="E1080" s="9"/>
      <c r="F1080" s="11">
        <v>160</v>
      </c>
      <c r="G1080" s="11">
        <v>0</v>
      </c>
      <c r="H1080" s="11">
        <f>((H1079 + F1080) - G1080)</f>
        <v>17345.049999999985</v>
      </c>
      <c r="I1080" s="11">
        <v>0</v>
      </c>
      <c r="J1080" s="10">
        <v>0</v>
      </c>
      <c r="K1080" s="9"/>
    </row>
    <row r="1081" spans="1:11" ht="10.95" customHeight="1" x14ac:dyDescent="0.3">
      <c r="A1081" s="12">
        <v>45363</v>
      </c>
      <c r="B1081" s="9" t="s">
        <v>219</v>
      </c>
      <c r="C1081" s="9" t="s">
        <v>28</v>
      </c>
      <c r="D1081" s="9" t="s">
        <v>29</v>
      </c>
      <c r="E1081" s="9"/>
      <c r="F1081" s="11">
        <v>0</v>
      </c>
      <c r="G1081" s="11">
        <v>80</v>
      </c>
      <c r="H1081" s="11">
        <f>((H1080 + F1081) - G1081)</f>
        <v>17265.049999999985</v>
      </c>
      <c r="I1081" s="11">
        <v>0</v>
      </c>
      <c r="J1081" s="10">
        <v>0</v>
      </c>
      <c r="K1081" s="9"/>
    </row>
    <row r="1082" spans="1:11" ht="10.95" customHeight="1" x14ac:dyDescent="0.3">
      <c r="A1082" s="12">
        <v>45363</v>
      </c>
      <c r="B1082" s="9" t="s">
        <v>219</v>
      </c>
      <c r="C1082" s="9" t="s">
        <v>28</v>
      </c>
      <c r="D1082" s="9" t="s">
        <v>218</v>
      </c>
      <c r="E1082" s="9"/>
      <c r="F1082" s="11">
        <v>0</v>
      </c>
      <c r="G1082" s="11">
        <v>33.35</v>
      </c>
      <c r="H1082" s="11">
        <f>((H1081 + F1082) - G1082)</f>
        <v>17231.699999999986</v>
      </c>
      <c r="I1082" s="11">
        <v>0</v>
      </c>
      <c r="J1082" s="10">
        <v>0</v>
      </c>
      <c r="K1082" s="9"/>
    </row>
    <row r="1083" spans="1:11" ht="10.95" customHeight="1" x14ac:dyDescent="0.3">
      <c r="A1083" s="12">
        <v>45363</v>
      </c>
      <c r="B1083" s="9" t="s">
        <v>219</v>
      </c>
      <c r="C1083" s="9" t="s">
        <v>28</v>
      </c>
      <c r="D1083" s="9" t="s">
        <v>218</v>
      </c>
      <c r="E1083" s="9"/>
      <c r="F1083" s="11">
        <v>0</v>
      </c>
      <c r="G1083" s="11">
        <v>80.14</v>
      </c>
      <c r="H1083" s="11">
        <f>((H1082 + F1083) - G1083)</f>
        <v>17151.559999999987</v>
      </c>
      <c r="I1083" s="11">
        <v>0</v>
      </c>
      <c r="J1083" s="10">
        <v>0</v>
      </c>
      <c r="K1083" s="9"/>
    </row>
    <row r="1084" spans="1:11" ht="10.95" customHeight="1" x14ac:dyDescent="0.3">
      <c r="A1084" s="12">
        <v>45364</v>
      </c>
      <c r="B1084" s="9" t="s">
        <v>219</v>
      </c>
      <c r="C1084" s="9" t="s">
        <v>24</v>
      </c>
      <c r="D1084" s="9" t="s">
        <v>39</v>
      </c>
      <c r="E1084" s="9"/>
      <c r="F1084" s="11">
        <v>40</v>
      </c>
      <c r="G1084" s="11">
        <v>0</v>
      </c>
      <c r="H1084" s="11">
        <f>((H1083 + F1084) - G1084)</f>
        <v>17191.559999999987</v>
      </c>
      <c r="I1084" s="11">
        <v>0</v>
      </c>
      <c r="J1084" s="10">
        <v>0</v>
      </c>
      <c r="K1084" s="9"/>
    </row>
    <row r="1085" spans="1:11" ht="10.95" customHeight="1" x14ac:dyDescent="0.3">
      <c r="A1085" s="12">
        <v>45364</v>
      </c>
      <c r="B1085" s="9" t="s">
        <v>219</v>
      </c>
      <c r="C1085" s="9" t="s">
        <v>24</v>
      </c>
      <c r="D1085" s="9" t="s">
        <v>36</v>
      </c>
      <c r="E1085" s="9"/>
      <c r="F1085" s="11">
        <v>80</v>
      </c>
      <c r="G1085" s="11">
        <v>0</v>
      </c>
      <c r="H1085" s="11">
        <f>((H1084 + F1085) - G1085)</f>
        <v>17271.559999999987</v>
      </c>
      <c r="I1085" s="11">
        <v>0</v>
      </c>
      <c r="J1085" s="10">
        <v>0</v>
      </c>
      <c r="K1085" s="9"/>
    </row>
    <row r="1086" spans="1:11" ht="10.95" customHeight="1" x14ac:dyDescent="0.3">
      <c r="A1086" s="12">
        <v>45364</v>
      </c>
      <c r="B1086" s="9" t="s">
        <v>219</v>
      </c>
      <c r="C1086" s="9" t="s">
        <v>28</v>
      </c>
      <c r="D1086" s="9" t="s">
        <v>38</v>
      </c>
      <c r="E1086" s="9"/>
      <c r="F1086" s="11">
        <v>0</v>
      </c>
      <c r="G1086" s="11">
        <v>20</v>
      </c>
      <c r="H1086" s="11">
        <f>((H1085 + F1086) - G1086)</f>
        <v>17251.559999999987</v>
      </c>
      <c r="I1086" s="11">
        <v>0</v>
      </c>
      <c r="J1086" s="10">
        <v>0</v>
      </c>
      <c r="K1086" s="9"/>
    </row>
    <row r="1087" spans="1:11" ht="10.95" customHeight="1" x14ac:dyDescent="0.3">
      <c r="A1087" s="12">
        <v>45369</v>
      </c>
      <c r="B1087" s="9" t="s">
        <v>219</v>
      </c>
      <c r="C1087" s="9" t="s">
        <v>24</v>
      </c>
      <c r="D1087" s="9" t="s">
        <v>38</v>
      </c>
      <c r="E1087" s="9"/>
      <c r="F1087" s="11">
        <v>26.66</v>
      </c>
      <c r="G1087" s="11">
        <v>0</v>
      </c>
      <c r="H1087" s="11">
        <f>((H1086 + F1087) - G1087)</f>
        <v>17278.219999999987</v>
      </c>
      <c r="I1087" s="11">
        <v>0</v>
      </c>
      <c r="J1087" s="10">
        <v>0</v>
      </c>
      <c r="K1087" s="9"/>
    </row>
    <row r="1088" spans="1:11" ht="10.95" customHeight="1" x14ac:dyDescent="0.3">
      <c r="A1088" s="12">
        <v>45369</v>
      </c>
      <c r="B1088" s="9" t="s">
        <v>219</v>
      </c>
      <c r="C1088" s="9" t="s">
        <v>24</v>
      </c>
      <c r="D1088" s="9" t="s">
        <v>37</v>
      </c>
      <c r="E1088" s="9"/>
      <c r="F1088" s="11">
        <v>26.66</v>
      </c>
      <c r="G1088" s="11">
        <v>0</v>
      </c>
      <c r="H1088" s="11">
        <f>((H1087 + F1088) - G1088)</f>
        <v>17304.879999999986</v>
      </c>
      <c r="I1088" s="11">
        <v>0</v>
      </c>
      <c r="J1088" s="10">
        <v>0</v>
      </c>
      <c r="K1088" s="9"/>
    </row>
    <row r="1089" spans="1:11" ht="10.95" customHeight="1" x14ac:dyDescent="0.3">
      <c r="A1089" s="12">
        <v>45369</v>
      </c>
      <c r="B1089" s="9" t="s">
        <v>219</v>
      </c>
      <c r="C1089" s="9" t="s">
        <v>24</v>
      </c>
      <c r="D1089" s="9" t="s">
        <v>36</v>
      </c>
      <c r="E1089" s="9"/>
      <c r="F1089" s="11">
        <v>80</v>
      </c>
      <c r="G1089" s="11">
        <v>0</v>
      </c>
      <c r="H1089" s="11">
        <f>((H1088 + F1089) - G1089)</f>
        <v>17384.879999999986</v>
      </c>
      <c r="I1089" s="11">
        <v>0</v>
      </c>
      <c r="J1089" s="10">
        <v>0</v>
      </c>
      <c r="K1089" s="9"/>
    </row>
    <row r="1090" spans="1:11" ht="10.95" customHeight="1" x14ac:dyDescent="0.3">
      <c r="A1090" s="12">
        <v>45369</v>
      </c>
      <c r="B1090" s="9" t="s">
        <v>219</v>
      </c>
      <c r="C1090" s="9" t="s">
        <v>24</v>
      </c>
      <c r="D1090" s="9" t="s">
        <v>26</v>
      </c>
      <c r="E1090" s="9"/>
      <c r="F1090" s="11">
        <v>120</v>
      </c>
      <c r="G1090" s="11">
        <v>0</v>
      </c>
      <c r="H1090" s="11">
        <f>((H1089 + F1090) - G1090)</f>
        <v>17504.879999999986</v>
      </c>
      <c r="I1090" s="11">
        <v>0</v>
      </c>
      <c r="J1090" s="10">
        <v>0</v>
      </c>
      <c r="K1090" s="9"/>
    </row>
    <row r="1091" spans="1:11" ht="10.95" customHeight="1" x14ac:dyDescent="0.3">
      <c r="A1091" s="12">
        <v>45369</v>
      </c>
      <c r="B1091" s="9" t="s">
        <v>219</v>
      </c>
      <c r="C1091" s="9" t="s">
        <v>24</v>
      </c>
      <c r="D1091" s="9" t="s">
        <v>26</v>
      </c>
      <c r="E1091" s="9"/>
      <c r="F1091" s="11">
        <v>240</v>
      </c>
      <c r="G1091" s="11">
        <v>0</v>
      </c>
      <c r="H1091" s="11">
        <f>((H1090 + F1091) - G1091)</f>
        <v>17744.879999999986</v>
      </c>
      <c r="I1091" s="11">
        <v>0</v>
      </c>
      <c r="J1091" s="10">
        <v>0</v>
      </c>
      <c r="K1091" s="9"/>
    </row>
    <row r="1092" spans="1:11" ht="10.95" customHeight="1" x14ac:dyDescent="0.3">
      <c r="A1092" s="12">
        <v>45369</v>
      </c>
      <c r="B1092" s="9" t="s">
        <v>219</v>
      </c>
      <c r="C1092" s="9" t="s">
        <v>24</v>
      </c>
      <c r="D1092" s="9" t="s">
        <v>222</v>
      </c>
      <c r="E1092" s="9"/>
      <c r="F1092" s="11">
        <v>1550</v>
      </c>
      <c r="G1092" s="11">
        <v>0</v>
      </c>
      <c r="H1092" s="11">
        <f>((H1091 + F1092) - G1092)</f>
        <v>19294.879999999986</v>
      </c>
      <c r="I1092" s="11">
        <v>0</v>
      </c>
      <c r="J1092" s="10">
        <v>0</v>
      </c>
      <c r="K1092" s="9"/>
    </row>
    <row r="1093" spans="1:11" ht="10.95" customHeight="1" x14ac:dyDescent="0.3">
      <c r="A1093" s="12">
        <v>45369</v>
      </c>
      <c r="B1093" s="9" t="s">
        <v>219</v>
      </c>
      <c r="C1093" s="9" t="s">
        <v>28</v>
      </c>
      <c r="D1093" s="9" t="s">
        <v>25</v>
      </c>
      <c r="E1093" s="9"/>
      <c r="F1093" s="11">
        <v>0</v>
      </c>
      <c r="G1093" s="11">
        <v>80</v>
      </c>
      <c r="H1093" s="11">
        <f>((H1092 + F1093) - G1093)</f>
        <v>19214.879999999986</v>
      </c>
      <c r="I1093" s="11">
        <v>0</v>
      </c>
      <c r="J1093" s="10">
        <v>0</v>
      </c>
      <c r="K1093" s="9"/>
    </row>
    <row r="1094" spans="1:11" ht="10.95" customHeight="1" x14ac:dyDescent="0.3">
      <c r="A1094" s="12">
        <v>45369</v>
      </c>
      <c r="B1094" s="9" t="s">
        <v>219</v>
      </c>
      <c r="C1094" s="9" t="s">
        <v>28</v>
      </c>
      <c r="D1094" s="9" t="s">
        <v>221</v>
      </c>
      <c r="E1094" s="9"/>
      <c r="F1094" s="11">
        <v>0</v>
      </c>
      <c r="G1094" s="11">
        <v>4.99</v>
      </c>
      <c r="H1094" s="11">
        <f>((H1093 + F1094) - G1094)</f>
        <v>19209.889999999985</v>
      </c>
      <c r="I1094" s="11">
        <v>0</v>
      </c>
      <c r="J1094" s="10">
        <v>0</v>
      </c>
      <c r="K1094" s="9"/>
    </row>
    <row r="1095" spans="1:11" ht="10.95" customHeight="1" x14ac:dyDescent="0.3">
      <c r="A1095" s="12">
        <v>45369</v>
      </c>
      <c r="B1095" s="9" t="s">
        <v>219</v>
      </c>
      <c r="C1095" s="9" t="s">
        <v>28</v>
      </c>
      <c r="D1095" s="9" t="s">
        <v>35</v>
      </c>
      <c r="E1095" s="9"/>
      <c r="F1095" s="11">
        <v>0</v>
      </c>
      <c r="G1095" s="11">
        <v>10</v>
      </c>
      <c r="H1095" s="11">
        <f>((H1094 + F1095) - G1095)</f>
        <v>19199.889999999985</v>
      </c>
      <c r="I1095" s="11">
        <v>0</v>
      </c>
      <c r="J1095" s="10">
        <v>0</v>
      </c>
      <c r="K1095" s="9"/>
    </row>
    <row r="1096" spans="1:11" ht="10.95" customHeight="1" x14ac:dyDescent="0.3">
      <c r="A1096" s="12">
        <v>45370</v>
      </c>
      <c r="B1096" s="9" t="s">
        <v>219</v>
      </c>
      <c r="C1096" s="9" t="s">
        <v>24</v>
      </c>
      <c r="D1096" s="9" t="s">
        <v>26</v>
      </c>
      <c r="E1096" s="9"/>
      <c r="F1096" s="11">
        <v>300</v>
      </c>
      <c r="G1096" s="11">
        <v>0</v>
      </c>
      <c r="H1096" s="11">
        <f>((H1095 + F1096) - G1096)</f>
        <v>19499.889999999985</v>
      </c>
      <c r="I1096" s="11">
        <v>0</v>
      </c>
      <c r="J1096" s="10">
        <v>0</v>
      </c>
      <c r="K1096" s="9"/>
    </row>
    <row r="1097" spans="1:11" ht="10.95" customHeight="1" x14ac:dyDescent="0.3">
      <c r="A1097" s="12">
        <v>45371</v>
      </c>
      <c r="B1097" s="9" t="s">
        <v>219</v>
      </c>
      <c r="C1097" s="9" t="s">
        <v>24</v>
      </c>
      <c r="D1097" s="9" t="s">
        <v>26</v>
      </c>
      <c r="E1097" s="9"/>
      <c r="F1097" s="11">
        <v>240</v>
      </c>
      <c r="G1097" s="11">
        <v>0</v>
      </c>
      <c r="H1097" s="11">
        <f>((H1096 + F1097) - G1097)</f>
        <v>19739.889999999985</v>
      </c>
      <c r="I1097" s="11">
        <v>0</v>
      </c>
      <c r="J1097" s="10">
        <v>0</v>
      </c>
      <c r="K1097" s="9"/>
    </row>
    <row r="1098" spans="1:11" ht="10.95" customHeight="1" x14ac:dyDescent="0.3">
      <c r="A1098" s="12">
        <v>45371</v>
      </c>
      <c r="B1098" s="9" t="s">
        <v>219</v>
      </c>
      <c r="C1098" s="9" t="s">
        <v>28</v>
      </c>
      <c r="D1098" s="9" t="s">
        <v>34</v>
      </c>
      <c r="E1098" s="9"/>
      <c r="F1098" s="11">
        <v>0</v>
      </c>
      <c r="G1098" s="11">
        <v>28.75</v>
      </c>
      <c r="H1098" s="11">
        <f>((H1097 + F1098) - G1098)</f>
        <v>19711.139999999985</v>
      </c>
      <c r="I1098" s="11">
        <v>0</v>
      </c>
      <c r="J1098" s="10">
        <v>0</v>
      </c>
      <c r="K1098" s="9"/>
    </row>
    <row r="1099" spans="1:11" ht="10.95" customHeight="1" x14ac:dyDescent="0.3">
      <c r="A1099" s="12">
        <v>45371</v>
      </c>
      <c r="B1099" s="9" t="s">
        <v>219</v>
      </c>
      <c r="C1099" s="9" t="s">
        <v>28</v>
      </c>
      <c r="D1099" s="9" t="s">
        <v>33</v>
      </c>
      <c r="E1099" s="9"/>
      <c r="F1099" s="11">
        <v>0</v>
      </c>
      <c r="G1099" s="11">
        <v>45</v>
      </c>
      <c r="H1099" s="11">
        <f>((H1098 + F1099) - G1099)</f>
        <v>19666.139999999985</v>
      </c>
      <c r="I1099" s="11">
        <v>0</v>
      </c>
      <c r="J1099" s="10">
        <v>0</v>
      </c>
      <c r="K1099" s="9"/>
    </row>
    <row r="1100" spans="1:11" ht="10.95" customHeight="1" x14ac:dyDescent="0.3">
      <c r="A1100" s="12">
        <v>45372</v>
      </c>
      <c r="B1100" s="9" t="s">
        <v>219</v>
      </c>
      <c r="C1100" s="9" t="s">
        <v>24</v>
      </c>
      <c r="D1100" s="9" t="s">
        <v>26</v>
      </c>
      <c r="E1100" s="9"/>
      <c r="F1100" s="11">
        <v>160</v>
      </c>
      <c r="G1100" s="11">
        <v>0</v>
      </c>
      <c r="H1100" s="11">
        <f>((H1099 + F1100) - G1100)</f>
        <v>19826.139999999985</v>
      </c>
      <c r="I1100" s="11">
        <v>0</v>
      </c>
      <c r="J1100" s="10">
        <v>0</v>
      </c>
      <c r="K1100" s="9"/>
    </row>
    <row r="1101" spans="1:11" ht="10.95" customHeight="1" x14ac:dyDescent="0.3">
      <c r="A1101" s="12">
        <v>45372</v>
      </c>
      <c r="B1101" s="9" t="s">
        <v>219</v>
      </c>
      <c r="C1101" s="9" t="s">
        <v>28</v>
      </c>
      <c r="D1101" s="9" t="s">
        <v>31</v>
      </c>
      <c r="E1101" s="9"/>
      <c r="F1101" s="11">
        <v>0</v>
      </c>
      <c r="G1101" s="11">
        <v>40</v>
      </c>
      <c r="H1101" s="11">
        <f>((H1100 + F1101) - G1101)</f>
        <v>19786.139999999985</v>
      </c>
      <c r="I1101" s="11">
        <v>0</v>
      </c>
      <c r="J1101" s="10">
        <v>0</v>
      </c>
      <c r="K1101" s="9"/>
    </row>
    <row r="1102" spans="1:11" ht="10.95" customHeight="1" x14ac:dyDescent="0.3">
      <c r="A1102" s="12">
        <v>45372</v>
      </c>
      <c r="B1102" s="9" t="s">
        <v>219</v>
      </c>
      <c r="C1102" s="9" t="s">
        <v>28</v>
      </c>
      <c r="D1102" s="9" t="s">
        <v>32</v>
      </c>
      <c r="E1102" s="9"/>
      <c r="F1102" s="11">
        <v>0</v>
      </c>
      <c r="G1102" s="11">
        <v>60</v>
      </c>
      <c r="H1102" s="11">
        <f>((H1101 + F1102) - G1102)</f>
        <v>19726.139999999985</v>
      </c>
      <c r="I1102" s="11">
        <v>0</v>
      </c>
      <c r="J1102" s="10">
        <v>0</v>
      </c>
      <c r="K1102" s="9"/>
    </row>
    <row r="1103" spans="1:11" ht="10.95" customHeight="1" x14ac:dyDescent="0.3">
      <c r="A1103" s="12">
        <v>45373</v>
      </c>
      <c r="B1103" s="9" t="s">
        <v>219</v>
      </c>
      <c r="C1103" s="9" t="s">
        <v>24</v>
      </c>
      <c r="D1103" s="9" t="s">
        <v>31</v>
      </c>
      <c r="E1103" s="9"/>
      <c r="F1103" s="11">
        <v>60</v>
      </c>
      <c r="G1103" s="11">
        <v>0</v>
      </c>
      <c r="H1103" s="11">
        <f>((H1102 + F1103) - G1103)</f>
        <v>19786.139999999985</v>
      </c>
      <c r="I1103" s="11">
        <v>0</v>
      </c>
      <c r="J1103" s="10">
        <v>0</v>
      </c>
      <c r="K1103" s="9"/>
    </row>
    <row r="1104" spans="1:11" ht="10.95" customHeight="1" x14ac:dyDescent="0.3">
      <c r="A1104" s="12">
        <v>45373</v>
      </c>
      <c r="B1104" s="9" t="s">
        <v>219</v>
      </c>
      <c r="C1104" s="9" t="s">
        <v>24</v>
      </c>
      <c r="D1104" s="9" t="s">
        <v>29</v>
      </c>
      <c r="E1104" s="9"/>
      <c r="F1104" s="11">
        <v>80</v>
      </c>
      <c r="G1104" s="11">
        <v>0</v>
      </c>
      <c r="H1104" s="11">
        <f>((H1103 + F1104) - G1104)</f>
        <v>19866.139999999985</v>
      </c>
      <c r="I1104" s="11">
        <v>0</v>
      </c>
      <c r="J1104" s="10">
        <v>0</v>
      </c>
      <c r="K1104" s="9"/>
    </row>
    <row r="1105" spans="1:13" ht="10.95" customHeight="1" x14ac:dyDescent="0.3">
      <c r="A1105" s="12">
        <v>45373</v>
      </c>
      <c r="B1105" s="9" t="s">
        <v>219</v>
      </c>
      <c r="C1105" s="9" t="s">
        <v>24</v>
      </c>
      <c r="D1105" s="9" t="s">
        <v>30</v>
      </c>
      <c r="E1105" s="9"/>
      <c r="F1105" s="11">
        <v>80</v>
      </c>
      <c r="G1105" s="11">
        <v>0</v>
      </c>
      <c r="H1105" s="11">
        <f>((H1104 + F1105) - G1105)</f>
        <v>19946.139999999985</v>
      </c>
      <c r="I1105" s="11">
        <v>0</v>
      </c>
      <c r="J1105" s="10">
        <v>0</v>
      </c>
      <c r="K1105" s="9"/>
    </row>
    <row r="1106" spans="1:13" ht="10.95" customHeight="1" x14ac:dyDescent="0.3">
      <c r="A1106" s="12">
        <v>45373</v>
      </c>
      <c r="B1106" s="9" t="s">
        <v>219</v>
      </c>
      <c r="C1106" s="9" t="s">
        <v>24</v>
      </c>
      <c r="D1106" s="9" t="s">
        <v>29</v>
      </c>
      <c r="E1106" s="9"/>
      <c r="F1106" s="11">
        <v>80</v>
      </c>
      <c r="G1106" s="11">
        <v>0</v>
      </c>
      <c r="H1106" s="11">
        <f>((H1105 + F1106) - G1106)</f>
        <v>20026.139999999985</v>
      </c>
      <c r="I1106" s="11">
        <v>0</v>
      </c>
      <c r="J1106" s="10">
        <v>0</v>
      </c>
      <c r="K1106" s="9"/>
    </row>
    <row r="1107" spans="1:13" ht="10.95" customHeight="1" x14ac:dyDescent="0.3">
      <c r="A1107" s="12">
        <v>45373</v>
      </c>
      <c r="B1107" s="9" t="s">
        <v>219</v>
      </c>
      <c r="C1107" s="9" t="s">
        <v>24</v>
      </c>
      <c r="D1107" s="9" t="s">
        <v>26</v>
      </c>
      <c r="E1107" s="9"/>
      <c r="F1107" s="11">
        <v>160</v>
      </c>
      <c r="G1107" s="11">
        <v>0</v>
      </c>
      <c r="H1107" s="11">
        <f>((H1106 + F1107) - G1107)</f>
        <v>20186.139999999985</v>
      </c>
      <c r="I1107" s="11">
        <v>0</v>
      </c>
      <c r="J1107" s="10">
        <v>0</v>
      </c>
      <c r="K1107" s="9"/>
    </row>
    <row r="1108" spans="1:13" ht="10.95" customHeight="1" x14ac:dyDescent="0.3">
      <c r="A1108" s="12">
        <v>45373</v>
      </c>
      <c r="B1108" s="9" t="s">
        <v>219</v>
      </c>
      <c r="C1108" s="9" t="s">
        <v>28</v>
      </c>
      <c r="D1108" s="9" t="s">
        <v>27</v>
      </c>
      <c r="E1108" s="9"/>
      <c r="F1108" s="11">
        <v>0</v>
      </c>
      <c r="G1108" s="11">
        <v>7.8</v>
      </c>
      <c r="H1108" s="11">
        <f>((H1107 + F1108) - G1108)</f>
        <v>20178.339999999986</v>
      </c>
      <c r="I1108" s="11">
        <v>0</v>
      </c>
      <c r="J1108" s="10">
        <v>0</v>
      </c>
      <c r="K1108" s="9"/>
    </row>
    <row r="1109" spans="1:13" ht="10.95" customHeight="1" x14ac:dyDescent="0.3">
      <c r="A1109" s="12">
        <v>45376</v>
      </c>
      <c r="B1109" s="9" t="s">
        <v>219</v>
      </c>
      <c r="C1109" s="9" t="s">
        <v>24</v>
      </c>
      <c r="D1109" s="9" t="s">
        <v>26</v>
      </c>
      <c r="E1109" s="9"/>
      <c r="F1109" s="11">
        <v>80</v>
      </c>
      <c r="G1109" s="11">
        <v>0</v>
      </c>
      <c r="H1109" s="11">
        <f>((H1108 + F1109) - G1109)</f>
        <v>20258.339999999986</v>
      </c>
      <c r="I1109" s="11">
        <v>0</v>
      </c>
      <c r="J1109" s="10">
        <v>0</v>
      </c>
      <c r="K1109" s="9"/>
    </row>
    <row r="1110" spans="1:13" ht="10.95" customHeight="1" x14ac:dyDescent="0.3">
      <c r="A1110" s="12">
        <v>45376</v>
      </c>
      <c r="B1110" s="9" t="s">
        <v>219</v>
      </c>
      <c r="C1110" s="9" t="s">
        <v>24</v>
      </c>
      <c r="D1110" s="9" t="s">
        <v>25</v>
      </c>
      <c r="E1110" s="9"/>
      <c r="F1110" s="11">
        <v>80</v>
      </c>
      <c r="G1110" s="11">
        <v>0</v>
      </c>
      <c r="H1110" s="11">
        <f>((H1109 + F1110) - G1110)</f>
        <v>20338.339999999986</v>
      </c>
      <c r="I1110" s="11">
        <v>0</v>
      </c>
      <c r="J1110" s="10">
        <v>0</v>
      </c>
      <c r="K1110" s="9"/>
    </row>
    <row r="1111" spans="1:13" ht="10.95" customHeight="1" x14ac:dyDescent="0.3">
      <c r="A1111" s="12">
        <v>45376</v>
      </c>
      <c r="B1111" s="9" t="s">
        <v>219</v>
      </c>
      <c r="C1111" s="9" t="s">
        <v>24</v>
      </c>
      <c r="D1111" s="9" t="s">
        <v>23</v>
      </c>
      <c r="E1111" s="9"/>
      <c r="F1111" s="11">
        <v>320</v>
      </c>
      <c r="G1111" s="11">
        <v>0</v>
      </c>
      <c r="H1111" s="11">
        <f>((H1110 + F1111) - G1111)</f>
        <v>20658.339999999986</v>
      </c>
      <c r="I1111" s="11">
        <v>0</v>
      </c>
      <c r="J1111" s="10">
        <v>0</v>
      </c>
      <c r="K1111" s="9"/>
    </row>
    <row r="1112" spans="1:13" ht="10.95" customHeight="1" x14ac:dyDescent="0.3">
      <c r="A1112" s="12">
        <v>45377</v>
      </c>
      <c r="B1112" s="9" t="s">
        <v>219</v>
      </c>
      <c r="C1112" s="9" t="s">
        <v>28</v>
      </c>
      <c r="D1112" s="9" t="s">
        <v>220</v>
      </c>
      <c r="E1112" s="9"/>
      <c r="F1112" s="11">
        <v>0</v>
      </c>
      <c r="G1112" s="11">
        <v>7000</v>
      </c>
      <c r="H1112" s="11">
        <f>((H1111 + F1112) - G1112)</f>
        <v>13658.339999999986</v>
      </c>
      <c r="I1112" s="11">
        <v>0</v>
      </c>
      <c r="J1112" s="10">
        <v>0</v>
      </c>
      <c r="K1112" s="9"/>
    </row>
    <row r="1113" spans="1:13" ht="10.95" customHeight="1" x14ac:dyDescent="0.3">
      <c r="A1113" s="12">
        <v>45379</v>
      </c>
      <c r="B1113" s="9" t="s">
        <v>219</v>
      </c>
      <c r="C1113" s="9" t="s">
        <v>28</v>
      </c>
      <c r="D1113" s="9" t="s">
        <v>218</v>
      </c>
      <c r="E1113" s="9"/>
      <c r="F1113" s="11">
        <v>0</v>
      </c>
      <c r="G1113" s="11">
        <v>8.5</v>
      </c>
      <c r="H1113" s="11">
        <f>((H1112 + F1113) - G1113)</f>
        <v>13649.839999999986</v>
      </c>
      <c r="I1113" s="11">
        <v>0</v>
      </c>
      <c r="J1113" s="10">
        <v>0</v>
      </c>
      <c r="K1113" s="9"/>
    </row>
    <row r="1114" spans="1:13" ht="10.95" customHeight="1" x14ac:dyDescent="0.3">
      <c r="A1114" s="7" t="s">
        <v>217</v>
      </c>
      <c r="B1114" s="7"/>
      <c r="C1114" s="7"/>
      <c r="D1114" s="7"/>
      <c r="E1114" s="7"/>
      <c r="F1114" s="8">
        <f>SUM(F522:F1113)</f>
        <v>104866.33000000002</v>
      </c>
      <c r="G1114" s="8">
        <f>SUM(G522:G1113)</f>
        <v>101166.89000000007</v>
      </c>
      <c r="H1114" s="8">
        <f>H1113</f>
        <v>13649.839999999986</v>
      </c>
      <c r="I1114" s="8">
        <f>SUM(I522:I1113)</f>
        <v>0</v>
      </c>
      <c r="J1114" s="7"/>
      <c r="K1114" s="7"/>
    </row>
    <row r="1115" spans="1:13" ht="10.95" customHeight="1" x14ac:dyDescent="0.3">
      <c r="A1115" s="7" t="s">
        <v>2</v>
      </c>
      <c r="B1115" s="7"/>
      <c r="C1115" s="7"/>
      <c r="D1115" s="7"/>
      <c r="E1115" s="7"/>
      <c r="F1115" s="8">
        <v>3699.44</v>
      </c>
      <c r="G1115" s="8">
        <v>0</v>
      </c>
      <c r="H1115" s="8">
        <v>0</v>
      </c>
      <c r="I1115" s="8">
        <v>0</v>
      </c>
      <c r="J1115" s="7"/>
      <c r="K1115" s="7"/>
    </row>
    <row r="1116" spans="1:13" ht="10.95" customHeight="1" x14ac:dyDescent="0.3">
      <c r="A1116" s="5" t="s">
        <v>1</v>
      </c>
      <c r="B1116" s="5"/>
      <c r="C1116" s="5"/>
      <c r="D1116" s="5"/>
      <c r="E1116" s="5"/>
      <c r="F1116" s="6">
        <v>13649.84</v>
      </c>
      <c r="G1116" s="6">
        <v>0</v>
      </c>
      <c r="H1116" s="6">
        <f>H1113</f>
        <v>13649.839999999986</v>
      </c>
      <c r="I1116" s="6">
        <v>0</v>
      </c>
      <c r="J1116" s="5"/>
      <c r="K1116" s="5"/>
    </row>
    <row r="1117" spans="1:13" ht="13.35" customHeight="1" x14ac:dyDescent="0.3"/>
    <row r="1118" spans="1:13" s="16" customFormat="1" ht="12.15" customHeight="1" x14ac:dyDescent="0.25">
      <c r="A1118" s="18" t="s">
        <v>216</v>
      </c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7"/>
      <c r="M1118" s="1"/>
    </row>
    <row r="1119" spans="1:13" ht="10.95" customHeight="1" x14ac:dyDescent="0.3">
      <c r="A1119" s="5" t="s">
        <v>12</v>
      </c>
      <c r="B1119" s="5"/>
      <c r="C1119" s="5"/>
      <c r="D1119" s="5"/>
      <c r="E1119" s="5"/>
      <c r="F1119" s="6">
        <v>0</v>
      </c>
      <c r="G1119" s="6">
        <v>0</v>
      </c>
      <c r="H1119" s="6">
        <f>(F1119 - G1119)</f>
        <v>0</v>
      </c>
      <c r="I1119" s="6">
        <v>0</v>
      </c>
      <c r="J1119" s="5"/>
      <c r="K1119" s="5"/>
    </row>
    <row r="1120" spans="1:13" ht="10.95" customHeight="1" x14ac:dyDescent="0.3">
      <c r="A1120" s="15">
        <v>45382</v>
      </c>
      <c r="B1120" s="2" t="s">
        <v>213</v>
      </c>
      <c r="C1120" s="2" t="s">
        <v>7</v>
      </c>
      <c r="D1120" s="2" t="s">
        <v>18</v>
      </c>
      <c r="E1120" s="2" t="s">
        <v>17</v>
      </c>
      <c r="F1120" s="14">
        <v>660</v>
      </c>
      <c r="G1120" s="14">
        <v>0</v>
      </c>
      <c r="H1120" s="14">
        <f>((H1119 + F1120) - G1120)</f>
        <v>660</v>
      </c>
      <c r="I1120" s="14">
        <v>0</v>
      </c>
      <c r="J1120" s="13">
        <v>0</v>
      </c>
      <c r="K1120" s="2" t="s">
        <v>4</v>
      </c>
    </row>
    <row r="1121" spans="1:13" ht="10.95" customHeight="1" x14ac:dyDescent="0.3">
      <c r="A1121" s="7" t="s">
        <v>215</v>
      </c>
      <c r="B1121" s="7"/>
      <c r="C1121" s="7"/>
      <c r="D1121" s="7"/>
      <c r="E1121" s="7"/>
      <c r="F1121" s="8">
        <f>F1120</f>
        <v>660</v>
      </c>
      <c r="G1121" s="8">
        <f>G1120</f>
        <v>0</v>
      </c>
      <c r="H1121" s="8">
        <f>H1120</f>
        <v>660</v>
      </c>
      <c r="I1121" s="8">
        <f>I1120</f>
        <v>0</v>
      </c>
      <c r="J1121" s="7"/>
      <c r="K1121" s="7"/>
    </row>
    <row r="1122" spans="1:13" ht="10.95" customHeight="1" x14ac:dyDescent="0.3">
      <c r="A1122" s="7" t="s">
        <v>2</v>
      </c>
      <c r="B1122" s="7"/>
      <c r="C1122" s="7"/>
      <c r="D1122" s="7"/>
      <c r="E1122" s="7"/>
      <c r="F1122" s="8">
        <v>660</v>
      </c>
      <c r="G1122" s="8">
        <v>0</v>
      </c>
      <c r="H1122" s="8">
        <v>0</v>
      </c>
      <c r="I1122" s="8">
        <v>0</v>
      </c>
      <c r="J1122" s="7"/>
      <c r="K1122" s="7"/>
    </row>
    <row r="1123" spans="1:13" ht="10.95" customHeight="1" x14ac:dyDescent="0.3">
      <c r="A1123" s="5" t="s">
        <v>1</v>
      </c>
      <c r="B1123" s="5"/>
      <c r="C1123" s="5"/>
      <c r="D1123" s="5"/>
      <c r="E1123" s="5"/>
      <c r="F1123" s="6">
        <v>660</v>
      </c>
      <c r="G1123" s="6">
        <v>0</v>
      </c>
      <c r="H1123" s="6">
        <f>H1120</f>
        <v>660</v>
      </c>
      <c r="I1123" s="6">
        <v>0</v>
      </c>
      <c r="J1123" s="5"/>
      <c r="K1123" s="5"/>
    </row>
    <row r="1124" spans="1:13" ht="13.35" customHeight="1" x14ac:dyDescent="0.3"/>
    <row r="1125" spans="1:13" s="16" customFormat="1" ht="12.15" customHeight="1" x14ac:dyDescent="0.25">
      <c r="A1125" s="18" t="s">
        <v>214</v>
      </c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7"/>
      <c r="M1125" s="1"/>
    </row>
    <row r="1126" spans="1:13" ht="10.95" customHeight="1" x14ac:dyDescent="0.3">
      <c r="A1126" s="5" t="s">
        <v>12</v>
      </c>
      <c r="B1126" s="5"/>
      <c r="C1126" s="5"/>
      <c r="D1126" s="5"/>
      <c r="E1126" s="5"/>
      <c r="F1126" s="6">
        <v>4900</v>
      </c>
      <c r="G1126" s="6">
        <v>0</v>
      </c>
      <c r="H1126" s="6">
        <f>(F1126 - G1126)</f>
        <v>4900</v>
      </c>
      <c r="I1126" s="6">
        <v>0</v>
      </c>
      <c r="J1126" s="5"/>
      <c r="K1126" s="5"/>
    </row>
    <row r="1127" spans="1:13" ht="10.95" customHeight="1" x14ac:dyDescent="0.3">
      <c r="A1127" s="15">
        <v>45017</v>
      </c>
      <c r="B1127" s="2" t="s">
        <v>213</v>
      </c>
      <c r="C1127" s="2" t="s">
        <v>7</v>
      </c>
      <c r="D1127" s="2" t="s">
        <v>212</v>
      </c>
      <c r="E1127" s="2" t="s">
        <v>211</v>
      </c>
      <c r="F1127" s="14">
        <v>0</v>
      </c>
      <c r="G1127" s="14">
        <v>4900</v>
      </c>
      <c r="H1127" s="14">
        <f>((H1126 + F1127) - G1127)</f>
        <v>0</v>
      </c>
      <c r="I1127" s="14">
        <v>0</v>
      </c>
      <c r="J1127" s="13">
        <v>0</v>
      </c>
      <c r="K1127" s="2" t="s">
        <v>4</v>
      </c>
    </row>
    <row r="1128" spans="1:13" ht="10.95" customHeight="1" x14ac:dyDescent="0.3">
      <c r="A1128" s="7" t="s">
        <v>210</v>
      </c>
      <c r="B1128" s="7"/>
      <c r="C1128" s="7"/>
      <c r="D1128" s="7"/>
      <c r="E1128" s="7"/>
      <c r="F1128" s="8">
        <f>F1127</f>
        <v>0</v>
      </c>
      <c r="G1128" s="8">
        <f>G1127</f>
        <v>4900</v>
      </c>
      <c r="H1128" s="8">
        <f>H1127</f>
        <v>0</v>
      </c>
      <c r="I1128" s="8">
        <f>I1127</f>
        <v>0</v>
      </c>
      <c r="J1128" s="7"/>
      <c r="K1128" s="7"/>
    </row>
    <row r="1129" spans="1:13" ht="10.95" customHeight="1" x14ac:dyDescent="0.3">
      <c r="A1129" s="7" t="s">
        <v>2</v>
      </c>
      <c r="B1129" s="7"/>
      <c r="C1129" s="7"/>
      <c r="D1129" s="7"/>
      <c r="E1129" s="7"/>
      <c r="F1129" s="8">
        <v>0</v>
      </c>
      <c r="G1129" s="8">
        <v>4900</v>
      </c>
      <c r="H1129" s="8">
        <v>0</v>
      </c>
      <c r="I1129" s="8">
        <v>0</v>
      </c>
      <c r="J1129" s="7"/>
      <c r="K1129" s="7"/>
    </row>
    <row r="1130" spans="1:13" ht="10.95" customHeight="1" x14ac:dyDescent="0.3">
      <c r="A1130" s="5" t="s">
        <v>1</v>
      </c>
      <c r="B1130" s="5"/>
      <c r="C1130" s="5"/>
      <c r="D1130" s="5"/>
      <c r="E1130" s="5"/>
      <c r="F1130" s="6">
        <v>0</v>
      </c>
      <c r="G1130" s="6">
        <v>0</v>
      </c>
      <c r="H1130" s="6">
        <f>H1127</f>
        <v>0</v>
      </c>
      <c r="I1130" s="6">
        <v>0</v>
      </c>
      <c r="J1130" s="5"/>
      <c r="K1130" s="5"/>
    </row>
    <row r="1131" spans="1:13" ht="13.35" customHeight="1" x14ac:dyDescent="0.3"/>
    <row r="1132" spans="1:13" s="16" customFormat="1" ht="12.15" customHeight="1" x14ac:dyDescent="0.25">
      <c r="A1132" s="18" t="s">
        <v>209</v>
      </c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7"/>
      <c r="M1132" s="1"/>
    </row>
    <row r="1133" spans="1:13" ht="10.95" customHeight="1" x14ac:dyDescent="0.3">
      <c r="A1133" s="5" t="s">
        <v>12</v>
      </c>
      <c r="B1133" s="5"/>
      <c r="C1133" s="5"/>
      <c r="D1133" s="5"/>
      <c r="E1133" s="5"/>
      <c r="F1133" s="6">
        <v>2955.45</v>
      </c>
      <c r="G1133" s="6">
        <v>0</v>
      </c>
      <c r="H1133" s="6">
        <f>(F1133 - G1133)</f>
        <v>2955.45</v>
      </c>
      <c r="I1133" s="6">
        <v>0</v>
      </c>
      <c r="J1133" s="5"/>
      <c r="K1133" s="5"/>
    </row>
    <row r="1134" spans="1:13" ht="10.95" customHeight="1" x14ac:dyDescent="0.3">
      <c r="A1134" s="15">
        <v>45313</v>
      </c>
      <c r="B1134" s="2" t="s">
        <v>120</v>
      </c>
      <c r="C1134" s="2"/>
      <c r="D1134" s="2" t="s">
        <v>168</v>
      </c>
      <c r="E1134" s="2"/>
      <c r="F1134" s="14">
        <v>0</v>
      </c>
      <c r="G1134" s="14">
        <v>99.23</v>
      </c>
      <c r="H1134" s="14">
        <f>((H1133 + F1134) - G1134)</f>
        <v>2856.22</v>
      </c>
      <c r="I1134" s="14">
        <v>0</v>
      </c>
      <c r="J1134" s="13">
        <v>0</v>
      </c>
      <c r="K1134" s="2"/>
    </row>
    <row r="1135" spans="1:13" ht="10.95" customHeight="1" x14ac:dyDescent="0.3">
      <c r="A1135" s="12">
        <v>45313</v>
      </c>
      <c r="B1135" s="9" t="s">
        <v>120</v>
      </c>
      <c r="C1135" s="9" t="s">
        <v>7</v>
      </c>
      <c r="D1135" s="9" t="s">
        <v>208</v>
      </c>
      <c r="E1135" s="9" t="s">
        <v>63</v>
      </c>
      <c r="F1135" s="11">
        <v>739.13</v>
      </c>
      <c r="G1135" s="11">
        <v>0</v>
      </c>
      <c r="H1135" s="11">
        <f>((H1134 + F1135) - G1135)</f>
        <v>3595.35</v>
      </c>
      <c r="I1135" s="11">
        <v>110.87</v>
      </c>
      <c r="J1135" s="10">
        <v>15</v>
      </c>
      <c r="K1135" s="9" t="s">
        <v>207</v>
      </c>
    </row>
    <row r="1136" spans="1:13" ht="10.95" customHeight="1" x14ac:dyDescent="0.3">
      <c r="A1136" s="7" t="s">
        <v>206</v>
      </c>
      <c r="B1136" s="7"/>
      <c r="C1136" s="7"/>
      <c r="D1136" s="7"/>
      <c r="E1136" s="7"/>
      <c r="F1136" s="8">
        <f>SUM(F1134:F1135)</f>
        <v>739.13</v>
      </c>
      <c r="G1136" s="8">
        <f>SUM(G1134:G1135)</f>
        <v>99.23</v>
      </c>
      <c r="H1136" s="8">
        <f>H1135</f>
        <v>3595.35</v>
      </c>
      <c r="I1136" s="8">
        <f>SUM(I1134:I1135)</f>
        <v>110.87</v>
      </c>
      <c r="J1136" s="7"/>
      <c r="K1136" s="7"/>
    </row>
    <row r="1137" spans="1:13" ht="10.95" customHeight="1" x14ac:dyDescent="0.3">
      <c r="A1137" s="7" t="s">
        <v>2</v>
      </c>
      <c r="B1137" s="7"/>
      <c r="C1137" s="7"/>
      <c r="D1137" s="7"/>
      <c r="E1137" s="7"/>
      <c r="F1137" s="8">
        <v>639.9</v>
      </c>
      <c r="G1137" s="8">
        <v>0</v>
      </c>
      <c r="H1137" s="8">
        <v>0</v>
      </c>
      <c r="I1137" s="8">
        <v>0</v>
      </c>
      <c r="J1137" s="7"/>
      <c r="K1137" s="7"/>
    </row>
    <row r="1138" spans="1:13" ht="10.95" customHeight="1" x14ac:dyDescent="0.3">
      <c r="A1138" s="5" t="s">
        <v>1</v>
      </c>
      <c r="B1138" s="5"/>
      <c r="C1138" s="5"/>
      <c r="D1138" s="5"/>
      <c r="E1138" s="5"/>
      <c r="F1138" s="6">
        <v>3595.35</v>
      </c>
      <c r="G1138" s="6">
        <v>0</v>
      </c>
      <c r="H1138" s="6">
        <f>H1135</f>
        <v>3595.35</v>
      </c>
      <c r="I1138" s="6">
        <v>0</v>
      </c>
      <c r="J1138" s="5"/>
      <c r="K1138" s="5"/>
    </row>
    <row r="1139" spans="1:13" ht="13.35" customHeight="1" x14ac:dyDescent="0.3"/>
    <row r="1140" spans="1:13" s="16" customFormat="1" ht="12.15" customHeight="1" x14ac:dyDescent="0.25">
      <c r="A1140" s="18" t="s">
        <v>205</v>
      </c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  <c r="L1140" s="17"/>
      <c r="M1140" s="1"/>
    </row>
    <row r="1141" spans="1:13" ht="10.95" customHeight="1" x14ac:dyDescent="0.3">
      <c r="A1141" s="5" t="s">
        <v>12</v>
      </c>
      <c r="B1141" s="5"/>
      <c r="C1141" s="5"/>
      <c r="D1141" s="5"/>
      <c r="E1141" s="5"/>
      <c r="F1141" s="6">
        <v>759.3</v>
      </c>
      <c r="G1141" s="6">
        <v>0</v>
      </c>
      <c r="H1141" s="6">
        <f>(F1141 - G1141)</f>
        <v>759.3</v>
      </c>
      <c r="I1141" s="6">
        <v>0</v>
      </c>
      <c r="J1141" s="5"/>
      <c r="K1141" s="5"/>
    </row>
    <row r="1142" spans="1:13" ht="10.95" customHeight="1" x14ac:dyDescent="0.3">
      <c r="A1142" s="15">
        <v>45046</v>
      </c>
      <c r="B1142" s="2" t="s">
        <v>120</v>
      </c>
      <c r="C1142" s="2"/>
      <c r="D1142" s="2" t="s">
        <v>204</v>
      </c>
      <c r="E1142" s="2"/>
      <c r="F1142" s="14">
        <v>0</v>
      </c>
      <c r="G1142" s="14">
        <v>4.8600000000000003</v>
      </c>
      <c r="H1142" s="14">
        <f>((H1141 + F1142) - G1142)</f>
        <v>754.43999999999994</v>
      </c>
      <c r="I1142" s="14">
        <v>0</v>
      </c>
      <c r="J1142" s="13">
        <v>0</v>
      </c>
      <c r="K1142" s="2"/>
    </row>
    <row r="1143" spans="1:13" ht="10.95" customHeight="1" x14ac:dyDescent="0.3">
      <c r="A1143" s="12">
        <v>45046</v>
      </c>
      <c r="B1143" s="9" t="s">
        <v>120</v>
      </c>
      <c r="C1143" s="9"/>
      <c r="D1143" s="9" t="s">
        <v>203</v>
      </c>
      <c r="E1143" s="9"/>
      <c r="F1143" s="11">
        <v>0</v>
      </c>
      <c r="G1143" s="11">
        <v>0.18</v>
      </c>
      <c r="H1143" s="11">
        <f>((H1142 + F1143) - G1143)</f>
        <v>754.26</v>
      </c>
      <c r="I1143" s="11">
        <v>0</v>
      </c>
      <c r="J1143" s="10">
        <v>0</v>
      </c>
      <c r="K1143" s="9"/>
    </row>
    <row r="1144" spans="1:13" ht="10.95" customHeight="1" x14ac:dyDescent="0.3">
      <c r="A1144" s="12">
        <v>45046</v>
      </c>
      <c r="B1144" s="9" t="s">
        <v>120</v>
      </c>
      <c r="C1144" s="9"/>
      <c r="D1144" s="9" t="s">
        <v>202</v>
      </c>
      <c r="E1144" s="9"/>
      <c r="F1144" s="11">
        <v>0</v>
      </c>
      <c r="G1144" s="11">
        <v>202.09</v>
      </c>
      <c r="H1144" s="11">
        <f>((H1143 + F1144) - G1144)</f>
        <v>552.16999999999996</v>
      </c>
      <c r="I1144" s="11">
        <v>0</v>
      </c>
      <c r="J1144" s="10">
        <v>0</v>
      </c>
      <c r="K1144" s="9"/>
    </row>
    <row r="1145" spans="1:13" ht="10.95" customHeight="1" x14ac:dyDescent="0.3">
      <c r="A1145" s="12">
        <v>45046</v>
      </c>
      <c r="B1145" s="9" t="s">
        <v>120</v>
      </c>
      <c r="C1145" s="9"/>
      <c r="D1145" s="9" t="s">
        <v>201</v>
      </c>
      <c r="E1145" s="9"/>
      <c r="F1145" s="11">
        <v>0</v>
      </c>
      <c r="G1145" s="11">
        <v>7.0000000000000007E-2</v>
      </c>
      <c r="H1145" s="11">
        <f>((H1144 + F1145) - G1145)</f>
        <v>552.09999999999991</v>
      </c>
      <c r="I1145" s="11">
        <v>0</v>
      </c>
      <c r="J1145" s="10">
        <v>0</v>
      </c>
      <c r="K1145" s="9"/>
    </row>
    <row r="1146" spans="1:13" ht="10.95" customHeight="1" x14ac:dyDescent="0.3">
      <c r="A1146" s="12">
        <v>45077</v>
      </c>
      <c r="B1146" s="9" t="s">
        <v>120</v>
      </c>
      <c r="C1146" s="9"/>
      <c r="D1146" s="9" t="s">
        <v>200</v>
      </c>
      <c r="E1146" s="9"/>
      <c r="F1146" s="11">
        <v>0</v>
      </c>
      <c r="G1146" s="11">
        <v>4.87</v>
      </c>
      <c r="H1146" s="11">
        <f>((H1145 + F1146) - G1146)</f>
        <v>547.2299999999999</v>
      </c>
      <c r="I1146" s="11">
        <v>0</v>
      </c>
      <c r="J1146" s="10">
        <v>0</v>
      </c>
      <c r="K1146" s="9"/>
    </row>
    <row r="1147" spans="1:13" ht="10.95" customHeight="1" x14ac:dyDescent="0.3">
      <c r="A1147" s="12">
        <v>45077</v>
      </c>
      <c r="B1147" s="9" t="s">
        <v>120</v>
      </c>
      <c r="C1147" s="9"/>
      <c r="D1147" s="9" t="s">
        <v>199</v>
      </c>
      <c r="E1147" s="9"/>
      <c r="F1147" s="11">
        <v>0</v>
      </c>
      <c r="G1147" s="11">
        <v>0.18</v>
      </c>
      <c r="H1147" s="11">
        <f>((H1146 + F1147) - G1147)</f>
        <v>547.04999999999995</v>
      </c>
      <c r="I1147" s="11">
        <v>0</v>
      </c>
      <c r="J1147" s="10">
        <v>0</v>
      </c>
      <c r="K1147" s="9"/>
    </row>
    <row r="1148" spans="1:13" ht="10.95" customHeight="1" x14ac:dyDescent="0.3">
      <c r="A1148" s="12">
        <v>45077</v>
      </c>
      <c r="B1148" s="9" t="s">
        <v>120</v>
      </c>
      <c r="C1148" s="9"/>
      <c r="D1148" s="9" t="s">
        <v>198</v>
      </c>
      <c r="E1148" s="9"/>
      <c r="F1148" s="11">
        <v>0</v>
      </c>
      <c r="G1148" s="11">
        <v>202.1</v>
      </c>
      <c r="H1148" s="11">
        <f>((H1147 + F1148) - G1148)</f>
        <v>344.94999999999993</v>
      </c>
      <c r="I1148" s="11">
        <v>0</v>
      </c>
      <c r="J1148" s="10">
        <v>0</v>
      </c>
      <c r="K1148" s="9"/>
    </row>
    <row r="1149" spans="1:13" ht="10.95" customHeight="1" x14ac:dyDescent="0.3">
      <c r="A1149" s="12">
        <v>45077</v>
      </c>
      <c r="B1149" s="9" t="s">
        <v>120</v>
      </c>
      <c r="C1149" s="9"/>
      <c r="D1149" s="9" t="s">
        <v>197</v>
      </c>
      <c r="E1149" s="9"/>
      <c r="F1149" s="11">
        <v>0</v>
      </c>
      <c r="G1149" s="11">
        <v>7.0000000000000007E-2</v>
      </c>
      <c r="H1149" s="11">
        <f>((H1148 + F1149) - G1149)</f>
        <v>344.87999999999994</v>
      </c>
      <c r="I1149" s="11">
        <v>0</v>
      </c>
      <c r="J1149" s="10">
        <v>0</v>
      </c>
      <c r="K1149" s="9"/>
    </row>
    <row r="1150" spans="1:13" ht="10.95" customHeight="1" x14ac:dyDescent="0.3">
      <c r="A1150" s="12">
        <v>45107</v>
      </c>
      <c r="B1150" s="9" t="s">
        <v>120</v>
      </c>
      <c r="C1150" s="9"/>
      <c r="D1150" s="9" t="s">
        <v>196</v>
      </c>
      <c r="E1150" s="9"/>
      <c r="F1150" s="11">
        <v>0</v>
      </c>
      <c r="G1150" s="11">
        <v>4.8600000000000003</v>
      </c>
      <c r="H1150" s="11">
        <f>((H1149 + F1150) - G1150)</f>
        <v>340.01999999999992</v>
      </c>
      <c r="I1150" s="11">
        <v>0</v>
      </c>
      <c r="J1150" s="10">
        <v>0</v>
      </c>
      <c r="K1150" s="9"/>
    </row>
    <row r="1151" spans="1:13" ht="10.95" customHeight="1" x14ac:dyDescent="0.3">
      <c r="A1151" s="12">
        <v>45107</v>
      </c>
      <c r="B1151" s="9" t="s">
        <v>120</v>
      </c>
      <c r="C1151" s="9"/>
      <c r="D1151" s="9" t="s">
        <v>195</v>
      </c>
      <c r="E1151" s="9"/>
      <c r="F1151" s="11">
        <v>0</v>
      </c>
      <c r="G1151" s="11">
        <v>0.18</v>
      </c>
      <c r="H1151" s="11">
        <f>((H1150 + F1151) - G1151)</f>
        <v>339.83999999999992</v>
      </c>
      <c r="I1151" s="11">
        <v>0</v>
      </c>
      <c r="J1151" s="10">
        <v>0</v>
      </c>
      <c r="K1151" s="9"/>
    </row>
    <row r="1152" spans="1:13" ht="10.95" customHeight="1" x14ac:dyDescent="0.3">
      <c r="A1152" s="12">
        <v>45107</v>
      </c>
      <c r="B1152" s="9" t="s">
        <v>120</v>
      </c>
      <c r="C1152" s="9"/>
      <c r="D1152" s="9" t="s">
        <v>194</v>
      </c>
      <c r="E1152" s="9"/>
      <c r="F1152" s="11">
        <v>0</v>
      </c>
      <c r="G1152" s="11">
        <v>202.09</v>
      </c>
      <c r="H1152" s="11">
        <f>((H1151 + F1152) - G1152)</f>
        <v>137.74999999999991</v>
      </c>
      <c r="I1152" s="11">
        <v>0</v>
      </c>
      <c r="J1152" s="10">
        <v>0</v>
      </c>
      <c r="K1152" s="9"/>
    </row>
    <row r="1153" spans="1:11" ht="10.95" customHeight="1" x14ac:dyDescent="0.3">
      <c r="A1153" s="12">
        <v>45107</v>
      </c>
      <c r="B1153" s="9" t="s">
        <v>120</v>
      </c>
      <c r="C1153" s="9"/>
      <c r="D1153" s="9" t="s">
        <v>193</v>
      </c>
      <c r="E1153" s="9"/>
      <c r="F1153" s="11">
        <v>0</v>
      </c>
      <c r="G1153" s="11">
        <v>0.08</v>
      </c>
      <c r="H1153" s="11">
        <f>((H1152 + F1153) - G1153)</f>
        <v>137.6699999999999</v>
      </c>
      <c r="I1153" s="11">
        <v>0</v>
      </c>
      <c r="J1153" s="10">
        <v>0</v>
      </c>
      <c r="K1153" s="9"/>
    </row>
    <row r="1154" spans="1:11" ht="10.95" customHeight="1" x14ac:dyDescent="0.3">
      <c r="A1154" s="12">
        <v>45138</v>
      </c>
      <c r="B1154" s="9" t="s">
        <v>120</v>
      </c>
      <c r="C1154" s="9"/>
      <c r="D1154" s="9" t="s">
        <v>192</v>
      </c>
      <c r="E1154" s="9"/>
      <c r="F1154" s="11">
        <v>0</v>
      </c>
      <c r="G1154" s="11">
        <v>4.87</v>
      </c>
      <c r="H1154" s="11">
        <f>((H1153 + F1154) - G1154)</f>
        <v>132.7999999999999</v>
      </c>
      <c r="I1154" s="11">
        <v>0</v>
      </c>
      <c r="J1154" s="10">
        <v>0</v>
      </c>
      <c r="K1154" s="9"/>
    </row>
    <row r="1155" spans="1:11" ht="10.95" customHeight="1" x14ac:dyDescent="0.3">
      <c r="A1155" s="12">
        <v>45138</v>
      </c>
      <c r="B1155" s="9" t="s">
        <v>120</v>
      </c>
      <c r="C1155" s="9"/>
      <c r="D1155" s="9" t="s">
        <v>191</v>
      </c>
      <c r="E1155" s="9"/>
      <c r="F1155" s="11">
        <v>0</v>
      </c>
      <c r="G1155" s="11">
        <v>0.17</v>
      </c>
      <c r="H1155" s="11">
        <f>((H1154 + F1155) - G1155)</f>
        <v>132.62999999999991</v>
      </c>
      <c r="I1155" s="11">
        <v>0</v>
      </c>
      <c r="J1155" s="10">
        <v>0</v>
      </c>
      <c r="K1155" s="9"/>
    </row>
    <row r="1156" spans="1:11" ht="10.95" customHeight="1" x14ac:dyDescent="0.3">
      <c r="A1156" s="12">
        <v>45138</v>
      </c>
      <c r="B1156" s="9" t="s">
        <v>120</v>
      </c>
      <c r="C1156" s="9"/>
      <c r="D1156" s="9" t="s">
        <v>190</v>
      </c>
      <c r="E1156" s="9"/>
      <c r="F1156" s="11">
        <v>0</v>
      </c>
      <c r="G1156" s="11">
        <v>202.09</v>
      </c>
      <c r="H1156" s="11">
        <f>((H1155 + F1156) - G1156)</f>
        <v>-69.460000000000093</v>
      </c>
      <c r="I1156" s="11">
        <v>0</v>
      </c>
      <c r="J1156" s="10">
        <v>0</v>
      </c>
      <c r="K1156" s="9"/>
    </row>
    <row r="1157" spans="1:11" ht="10.95" customHeight="1" x14ac:dyDescent="0.3">
      <c r="A1157" s="12">
        <v>45138</v>
      </c>
      <c r="B1157" s="9" t="s">
        <v>120</v>
      </c>
      <c r="C1157" s="9"/>
      <c r="D1157" s="9" t="s">
        <v>189</v>
      </c>
      <c r="E1157" s="9"/>
      <c r="F1157" s="11">
        <v>0</v>
      </c>
      <c r="G1157" s="11">
        <v>7.0000000000000007E-2</v>
      </c>
      <c r="H1157" s="11">
        <f>((H1156 + F1157) - G1157)</f>
        <v>-69.530000000000086</v>
      </c>
      <c r="I1157" s="11">
        <v>0</v>
      </c>
      <c r="J1157" s="10">
        <v>0</v>
      </c>
      <c r="K1157" s="9"/>
    </row>
    <row r="1158" spans="1:11" ht="10.95" customHeight="1" x14ac:dyDescent="0.3">
      <c r="A1158" s="12">
        <v>45169</v>
      </c>
      <c r="B1158" s="9" t="s">
        <v>120</v>
      </c>
      <c r="C1158" s="9"/>
      <c r="D1158" s="9" t="s">
        <v>188</v>
      </c>
      <c r="E1158" s="9"/>
      <c r="F1158" s="11">
        <v>0</v>
      </c>
      <c r="G1158" s="11">
        <v>4.8600000000000003</v>
      </c>
      <c r="H1158" s="11">
        <f>((H1157 + F1158) - G1158)</f>
        <v>-74.390000000000086</v>
      </c>
      <c r="I1158" s="11">
        <v>0</v>
      </c>
      <c r="J1158" s="10">
        <v>0</v>
      </c>
      <c r="K1158" s="9"/>
    </row>
    <row r="1159" spans="1:11" ht="10.95" customHeight="1" x14ac:dyDescent="0.3">
      <c r="A1159" s="12">
        <v>45169</v>
      </c>
      <c r="B1159" s="9" t="s">
        <v>120</v>
      </c>
      <c r="C1159" s="9"/>
      <c r="D1159" s="9" t="s">
        <v>187</v>
      </c>
      <c r="E1159" s="9"/>
      <c r="F1159" s="11">
        <v>0</v>
      </c>
      <c r="G1159" s="11">
        <v>0.18</v>
      </c>
      <c r="H1159" s="11">
        <f>((H1158 + F1159) - G1159)</f>
        <v>-74.570000000000093</v>
      </c>
      <c r="I1159" s="11">
        <v>0</v>
      </c>
      <c r="J1159" s="10">
        <v>0</v>
      </c>
      <c r="K1159" s="9"/>
    </row>
    <row r="1160" spans="1:11" ht="10.95" customHeight="1" x14ac:dyDescent="0.3">
      <c r="A1160" s="12">
        <v>45169</v>
      </c>
      <c r="B1160" s="9" t="s">
        <v>120</v>
      </c>
      <c r="C1160" s="9"/>
      <c r="D1160" s="9" t="s">
        <v>186</v>
      </c>
      <c r="E1160" s="9"/>
      <c r="F1160" s="11">
        <v>0</v>
      </c>
      <c r="G1160" s="11">
        <v>202.09</v>
      </c>
      <c r="H1160" s="11">
        <f>((H1159 + F1160) - G1160)</f>
        <v>-276.66000000000008</v>
      </c>
      <c r="I1160" s="11">
        <v>0</v>
      </c>
      <c r="J1160" s="10">
        <v>0</v>
      </c>
      <c r="K1160" s="9"/>
    </row>
    <row r="1161" spans="1:11" ht="10.95" customHeight="1" x14ac:dyDescent="0.3">
      <c r="A1161" s="12">
        <v>45169</v>
      </c>
      <c r="B1161" s="9" t="s">
        <v>120</v>
      </c>
      <c r="C1161" s="9"/>
      <c r="D1161" s="9" t="s">
        <v>185</v>
      </c>
      <c r="E1161" s="9"/>
      <c r="F1161" s="11">
        <v>0</v>
      </c>
      <c r="G1161" s="11">
        <v>7.0000000000000007E-2</v>
      </c>
      <c r="H1161" s="11">
        <f>((H1160 + F1161) - G1161)</f>
        <v>-276.73000000000008</v>
      </c>
      <c r="I1161" s="11">
        <v>0</v>
      </c>
      <c r="J1161" s="10">
        <v>0</v>
      </c>
      <c r="K1161" s="9"/>
    </row>
    <row r="1162" spans="1:11" ht="10.95" customHeight="1" x14ac:dyDescent="0.3">
      <c r="A1162" s="12">
        <v>45199</v>
      </c>
      <c r="B1162" s="9" t="s">
        <v>120</v>
      </c>
      <c r="C1162" s="9"/>
      <c r="D1162" s="9" t="s">
        <v>184</v>
      </c>
      <c r="E1162" s="9"/>
      <c r="F1162" s="11">
        <v>0</v>
      </c>
      <c r="G1162" s="11">
        <v>4.87</v>
      </c>
      <c r="H1162" s="11">
        <f>((H1161 + F1162) - G1162)</f>
        <v>-281.60000000000008</v>
      </c>
      <c r="I1162" s="11">
        <v>0</v>
      </c>
      <c r="J1162" s="10">
        <v>0</v>
      </c>
      <c r="K1162" s="9"/>
    </row>
    <row r="1163" spans="1:11" ht="10.95" customHeight="1" x14ac:dyDescent="0.3">
      <c r="A1163" s="12">
        <v>45199</v>
      </c>
      <c r="B1163" s="9" t="s">
        <v>120</v>
      </c>
      <c r="C1163" s="9"/>
      <c r="D1163" s="9" t="s">
        <v>183</v>
      </c>
      <c r="E1163" s="9"/>
      <c r="F1163" s="11">
        <v>0</v>
      </c>
      <c r="G1163" s="11">
        <v>0.18</v>
      </c>
      <c r="H1163" s="11">
        <f>((H1162 + F1163) - G1163)</f>
        <v>-281.78000000000009</v>
      </c>
      <c r="I1163" s="11">
        <v>0</v>
      </c>
      <c r="J1163" s="10">
        <v>0</v>
      </c>
      <c r="K1163" s="9"/>
    </row>
    <row r="1164" spans="1:11" ht="10.95" customHeight="1" x14ac:dyDescent="0.3">
      <c r="A1164" s="12">
        <v>45199</v>
      </c>
      <c r="B1164" s="9" t="s">
        <v>120</v>
      </c>
      <c r="C1164" s="9"/>
      <c r="D1164" s="9" t="s">
        <v>182</v>
      </c>
      <c r="E1164" s="9"/>
      <c r="F1164" s="11">
        <v>0</v>
      </c>
      <c r="G1164" s="11">
        <v>202.1</v>
      </c>
      <c r="H1164" s="11">
        <f>((H1163 + F1164) - G1164)</f>
        <v>-483.88000000000011</v>
      </c>
      <c r="I1164" s="11">
        <v>0</v>
      </c>
      <c r="J1164" s="10">
        <v>0</v>
      </c>
      <c r="K1164" s="9"/>
    </row>
    <row r="1165" spans="1:11" ht="10.95" customHeight="1" x14ac:dyDescent="0.3">
      <c r="A1165" s="12">
        <v>45199</v>
      </c>
      <c r="B1165" s="9" t="s">
        <v>120</v>
      </c>
      <c r="C1165" s="9"/>
      <c r="D1165" s="9" t="s">
        <v>181</v>
      </c>
      <c r="E1165" s="9"/>
      <c r="F1165" s="11">
        <v>0</v>
      </c>
      <c r="G1165" s="11">
        <v>7.0000000000000007E-2</v>
      </c>
      <c r="H1165" s="11">
        <f>((H1164 + F1165) - G1165)</f>
        <v>-483.9500000000001</v>
      </c>
      <c r="I1165" s="11">
        <v>0</v>
      </c>
      <c r="J1165" s="10">
        <v>0</v>
      </c>
      <c r="K1165" s="9"/>
    </row>
    <row r="1166" spans="1:11" ht="10.95" customHeight="1" x14ac:dyDescent="0.3">
      <c r="A1166" s="12">
        <v>45230</v>
      </c>
      <c r="B1166" s="9" t="s">
        <v>120</v>
      </c>
      <c r="C1166" s="9"/>
      <c r="D1166" s="9" t="s">
        <v>180</v>
      </c>
      <c r="E1166" s="9"/>
      <c r="F1166" s="11">
        <v>0</v>
      </c>
      <c r="G1166" s="11">
        <v>4.8600000000000003</v>
      </c>
      <c r="H1166" s="11">
        <f>((H1165 + F1166) - G1166)</f>
        <v>-488.81000000000012</v>
      </c>
      <c r="I1166" s="11">
        <v>0</v>
      </c>
      <c r="J1166" s="10">
        <v>0</v>
      </c>
      <c r="K1166" s="9"/>
    </row>
    <row r="1167" spans="1:11" ht="10.95" customHeight="1" x14ac:dyDescent="0.3">
      <c r="A1167" s="12">
        <v>45230</v>
      </c>
      <c r="B1167" s="9" t="s">
        <v>120</v>
      </c>
      <c r="C1167" s="9"/>
      <c r="D1167" s="9" t="s">
        <v>179</v>
      </c>
      <c r="E1167" s="9"/>
      <c r="F1167" s="11">
        <v>0</v>
      </c>
      <c r="G1167" s="11">
        <v>0.18</v>
      </c>
      <c r="H1167" s="11">
        <f>((H1166 + F1167) - G1167)</f>
        <v>-488.99000000000012</v>
      </c>
      <c r="I1167" s="11">
        <v>0</v>
      </c>
      <c r="J1167" s="10">
        <v>0</v>
      </c>
      <c r="K1167" s="9"/>
    </row>
    <row r="1168" spans="1:11" ht="10.95" customHeight="1" x14ac:dyDescent="0.3">
      <c r="A1168" s="12">
        <v>45230</v>
      </c>
      <c r="B1168" s="9" t="s">
        <v>120</v>
      </c>
      <c r="C1168" s="9"/>
      <c r="D1168" s="9" t="s">
        <v>178</v>
      </c>
      <c r="E1168" s="9"/>
      <c r="F1168" s="11">
        <v>0</v>
      </c>
      <c r="G1168" s="11">
        <v>202.09</v>
      </c>
      <c r="H1168" s="11">
        <f>((H1167 + F1168) - G1168)</f>
        <v>-691.08000000000015</v>
      </c>
      <c r="I1168" s="11">
        <v>0</v>
      </c>
      <c r="J1168" s="10">
        <v>0</v>
      </c>
      <c r="K1168" s="9"/>
    </row>
    <row r="1169" spans="1:11" ht="10.95" customHeight="1" x14ac:dyDescent="0.3">
      <c r="A1169" s="12">
        <v>45230</v>
      </c>
      <c r="B1169" s="9" t="s">
        <v>120</v>
      </c>
      <c r="C1169" s="9"/>
      <c r="D1169" s="9" t="s">
        <v>177</v>
      </c>
      <c r="E1169" s="9"/>
      <c r="F1169" s="11">
        <v>0</v>
      </c>
      <c r="G1169" s="11">
        <v>7.0000000000000007E-2</v>
      </c>
      <c r="H1169" s="11">
        <f>((H1168 + F1169) - G1169)</f>
        <v>-691.1500000000002</v>
      </c>
      <c r="I1169" s="11">
        <v>0</v>
      </c>
      <c r="J1169" s="10">
        <v>0</v>
      </c>
      <c r="K1169" s="9"/>
    </row>
    <row r="1170" spans="1:11" ht="10.95" customHeight="1" x14ac:dyDescent="0.3">
      <c r="A1170" s="12">
        <v>45260</v>
      </c>
      <c r="B1170" s="9" t="s">
        <v>120</v>
      </c>
      <c r="C1170" s="9"/>
      <c r="D1170" s="9" t="s">
        <v>176</v>
      </c>
      <c r="E1170" s="9"/>
      <c r="F1170" s="11">
        <v>0</v>
      </c>
      <c r="G1170" s="11">
        <v>4.8600000000000003</v>
      </c>
      <c r="H1170" s="11">
        <f>((H1169 + F1170) - G1170)</f>
        <v>-696.01000000000022</v>
      </c>
      <c r="I1170" s="11">
        <v>0</v>
      </c>
      <c r="J1170" s="10">
        <v>0</v>
      </c>
      <c r="K1170" s="9"/>
    </row>
    <row r="1171" spans="1:11" ht="10.95" customHeight="1" x14ac:dyDescent="0.3">
      <c r="A1171" s="12">
        <v>45260</v>
      </c>
      <c r="B1171" s="9" t="s">
        <v>120</v>
      </c>
      <c r="C1171" s="9"/>
      <c r="D1171" s="9" t="s">
        <v>175</v>
      </c>
      <c r="E1171" s="9"/>
      <c r="F1171" s="11">
        <v>0</v>
      </c>
      <c r="G1171" s="11">
        <v>0.18</v>
      </c>
      <c r="H1171" s="11">
        <f>((H1170 + F1171) - G1171)</f>
        <v>-696.19000000000017</v>
      </c>
      <c r="I1171" s="11">
        <v>0</v>
      </c>
      <c r="J1171" s="10">
        <v>0</v>
      </c>
      <c r="K1171" s="9"/>
    </row>
    <row r="1172" spans="1:11" ht="10.95" customHeight="1" x14ac:dyDescent="0.3">
      <c r="A1172" s="12">
        <v>45260</v>
      </c>
      <c r="B1172" s="9" t="s">
        <v>120</v>
      </c>
      <c r="C1172" s="9"/>
      <c r="D1172" s="9" t="s">
        <v>174</v>
      </c>
      <c r="E1172" s="9"/>
      <c r="F1172" s="11">
        <v>0</v>
      </c>
      <c r="G1172" s="11">
        <v>202.09</v>
      </c>
      <c r="H1172" s="11">
        <f>((H1171 + F1172) - G1172)</f>
        <v>-898.2800000000002</v>
      </c>
      <c r="I1172" s="11">
        <v>0</v>
      </c>
      <c r="J1172" s="10">
        <v>0</v>
      </c>
      <c r="K1172" s="9"/>
    </row>
    <row r="1173" spans="1:11" ht="10.95" customHeight="1" x14ac:dyDescent="0.3">
      <c r="A1173" s="12">
        <v>45260</v>
      </c>
      <c r="B1173" s="9" t="s">
        <v>120</v>
      </c>
      <c r="C1173" s="9"/>
      <c r="D1173" s="9" t="s">
        <v>173</v>
      </c>
      <c r="E1173" s="9"/>
      <c r="F1173" s="11">
        <v>0</v>
      </c>
      <c r="G1173" s="11">
        <v>0.08</v>
      </c>
      <c r="H1173" s="11">
        <f>((H1172 + F1173) - G1173)</f>
        <v>-898.36000000000024</v>
      </c>
      <c r="I1173" s="11">
        <v>0</v>
      </c>
      <c r="J1173" s="10">
        <v>0</v>
      </c>
      <c r="K1173" s="9"/>
    </row>
    <row r="1174" spans="1:11" ht="10.95" customHeight="1" x14ac:dyDescent="0.3">
      <c r="A1174" s="12">
        <v>45291</v>
      </c>
      <c r="B1174" s="9" t="s">
        <v>120</v>
      </c>
      <c r="C1174" s="9"/>
      <c r="D1174" s="9" t="s">
        <v>172</v>
      </c>
      <c r="E1174" s="9"/>
      <c r="F1174" s="11">
        <v>0</v>
      </c>
      <c r="G1174" s="11">
        <v>4.87</v>
      </c>
      <c r="H1174" s="11">
        <f>((H1173 + F1174) - G1174)</f>
        <v>-903.23000000000025</v>
      </c>
      <c r="I1174" s="11">
        <v>0</v>
      </c>
      <c r="J1174" s="10">
        <v>0</v>
      </c>
      <c r="K1174" s="9"/>
    </row>
    <row r="1175" spans="1:11" ht="10.95" customHeight="1" x14ac:dyDescent="0.3">
      <c r="A1175" s="12">
        <v>45291</v>
      </c>
      <c r="B1175" s="9" t="s">
        <v>120</v>
      </c>
      <c r="C1175" s="9"/>
      <c r="D1175" s="9" t="s">
        <v>171</v>
      </c>
      <c r="E1175" s="9"/>
      <c r="F1175" s="11">
        <v>0</v>
      </c>
      <c r="G1175" s="11">
        <v>0.18</v>
      </c>
      <c r="H1175" s="11">
        <f>((H1174 + F1175) - G1175)</f>
        <v>-903.4100000000002</v>
      </c>
      <c r="I1175" s="11">
        <v>0</v>
      </c>
      <c r="J1175" s="10">
        <v>0</v>
      </c>
      <c r="K1175" s="9"/>
    </row>
    <row r="1176" spans="1:11" ht="10.95" customHeight="1" x14ac:dyDescent="0.3">
      <c r="A1176" s="12">
        <v>45291</v>
      </c>
      <c r="B1176" s="9" t="s">
        <v>120</v>
      </c>
      <c r="C1176" s="9"/>
      <c r="D1176" s="9" t="s">
        <v>170</v>
      </c>
      <c r="E1176" s="9"/>
      <c r="F1176" s="11">
        <v>0</v>
      </c>
      <c r="G1176" s="11">
        <v>202.09</v>
      </c>
      <c r="H1176" s="11">
        <f>((H1175 + F1176) - G1176)</f>
        <v>-1105.5000000000002</v>
      </c>
      <c r="I1176" s="11">
        <v>0</v>
      </c>
      <c r="J1176" s="10">
        <v>0</v>
      </c>
      <c r="K1176" s="9"/>
    </row>
    <row r="1177" spans="1:11" ht="10.95" customHeight="1" x14ac:dyDescent="0.3">
      <c r="A1177" s="12">
        <v>45291</v>
      </c>
      <c r="B1177" s="9" t="s">
        <v>120</v>
      </c>
      <c r="C1177" s="9"/>
      <c r="D1177" s="9" t="s">
        <v>169</v>
      </c>
      <c r="E1177" s="9"/>
      <c r="F1177" s="11">
        <v>0</v>
      </c>
      <c r="G1177" s="11">
        <v>7.0000000000000007E-2</v>
      </c>
      <c r="H1177" s="11">
        <f>((H1176 + F1177) - G1177)</f>
        <v>-1105.5700000000002</v>
      </c>
      <c r="I1177" s="11">
        <v>0</v>
      </c>
      <c r="J1177" s="10">
        <v>0</v>
      </c>
      <c r="K1177" s="9"/>
    </row>
    <row r="1178" spans="1:11" ht="10.95" customHeight="1" x14ac:dyDescent="0.3">
      <c r="A1178" s="12">
        <v>45313</v>
      </c>
      <c r="B1178" s="9" t="s">
        <v>120</v>
      </c>
      <c r="C1178" s="9"/>
      <c r="D1178" s="9" t="s">
        <v>168</v>
      </c>
      <c r="E1178" s="9"/>
      <c r="F1178" s="11">
        <v>95.66</v>
      </c>
      <c r="G1178" s="11">
        <v>0</v>
      </c>
      <c r="H1178" s="11">
        <f>((H1177 + F1178) - G1178)</f>
        <v>-1009.9100000000002</v>
      </c>
      <c r="I1178" s="11">
        <v>0</v>
      </c>
      <c r="J1178" s="10">
        <v>0</v>
      </c>
      <c r="K1178" s="9"/>
    </row>
    <row r="1179" spans="1:11" ht="10.95" customHeight="1" x14ac:dyDescent="0.3">
      <c r="A1179" s="12">
        <v>45322</v>
      </c>
      <c r="B1179" s="9" t="s">
        <v>120</v>
      </c>
      <c r="C1179" s="9"/>
      <c r="D1179" s="9" t="s">
        <v>167</v>
      </c>
      <c r="E1179" s="9"/>
      <c r="F1179" s="11">
        <v>0</v>
      </c>
      <c r="G1179" s="11">
        <v>4.8600000000000003</v>
      </c>
      <c r="H1179" s="11">
        <f>((H1178 + F1179) - G1179)</f>
        <v>-1014.7700000000002</v>
      </c>
      <c r="I1179" s="11">
        <v>0</v>
      </c>
      <c r="J1179" s="10">
        <v>0</v>
      </c>
      <c r="K1179" s="9"/>
    </row>
    <row r="1180" spans="1:11" ht="10.95" customHeight="1" x14ac:dyDescent="0.3">
      <c r="A1180" s="12">
        <v>45322</v>
      </c>
      <c r="B1180" s="9" t="s">
        <v>120</v>
      </c>
      <c r="C1180" s="9"/>
      <c r="D1180" s="9" t="s">
        <v>166</v>
      </c>
      <c r="E1180" s="9"/>
      <c r="F1180" s="11">
        <v>0</v>
      </c>
      <c r="G1180" s="11">
        <v>0.18</v>
      </c>
      <c r="H1180" s="11">
        <f>((H1179 + F1180) - G1180)</f>
        <v>-1014.9500000000002</v>
      </c>
      <c r="I1180" s="11">
        <v>0</v>
      </c>
      <c r="J1180" s="10">
        <v>0</v>
      </c>
      <c r="K1180" s="9"/>
    </row>
    <row r="1181" spans="1:11" ht="10.95" customHeight="1" x14ac:dyDescent="0.3">
      <c r="A1181" s="12">
        <v>45322</v>
      </c>
      <c r="B1181" s="9" t="s">
        <v>120</v>
      </c>
      <c r="C1181" s="9"/>
      <c r="D1181" s="9" t="s">
        <v>165</v>
      </c>
      <c r="E1181" s="9"/>
      <c r="F1181" s="11">
        <v>0</v>
      </c>
      <c r="G1181" s="11">
        <v>202.1</v>
      </c>
      <c r="H1181" s="11">
        <f>((H1180 + F1181) - G1181)</f>
        <v>-1217.0500000000002</v>
      </c>
      <c r="I1181" s="11">
        <v>0</v>
      </c>
      <c r="J1181" s="10">
        <v>0</v>
      </c>
      <c r="K1181" s="9"/>
    </row>
    <row r="1182" spans="1:11" ht="10.95" customHeight="1" x14ac:dyDescent="0.3">
      <c r="A1182" s="12">
        <v>45322</v>
      </c>
      <c r="B1182" s="9" t="s">
        <v>120</v>
      </c>
      <c r="C1182" s="9"/>
      <c r="D1182" s="9" t="s">
        <v>164</v>
      </c>
      <c r="E1182" s="9"/>
      <c r="F1182" s="11">
        <v>0</v>
      </c>
      <c r="G1182" s="11">
        <v>7.0000000000000007E-2</v>
      </c>
      <c r="H1182" s="11">
        <f>((H1181 + F1182) - G1182)</f>
        <v>-1217.1200000000001</v>
      </c>
      <c r="I1182" s="11">
        <v>0</v>
      </c>
      <c r="J1182" s="10">
        <v>0</v>
      </c>
      <c r="K1182" s="9"/>
    </row>
    <row r="1183" spans="1:11" ht="10.95" customHeight="1" x14ac:dyDescent="0.3">
      <c r="A1183" s="12">
        <v>45322</v>
      </c>
      <c r="B1183" s="9" t="s">
        <v>120</v>
      </c>
      <c r="C1183" s="9"/>
      <c r="D1183" s="9" t="s">
        <v>163</v>
      </c>
      <c r="E1183" s="9"/>
      <c r="F1183" s="11">
        <v>0</v>
      </c>
      <c r="G1183" s="11">
        <v>41.27</v>
      </c>
      <c r="H1183" s="11">
        <f>((H1182 + F1183) - G1183)</f>
        <v>-1258.3900000000001</v>
      </c>
      <c r="I1183" s="11">
        <v>0</v>
      </c>
      <c r="J1183" s="10">
        <v>0</v>
      </c>
      <c r="K1183" s="9"/>
    </row>
    <row r="1184" spans="1:11" ht="10.95" customHeight="1" x14ac:dyDescent="0.3">
      <c r="A1184" s="12">
        <v>45351</v>
      </c>
      <c r="B1184" s="9" t="s">
        <v>120</v>
      </c>
      <c r="C1184" s="9"/>
      <c r="D1184" s="9" t="s">
        <v>162</v>
      </c>
      <c r="E1184" s="9"/>
      <c r="F1184" s="11">
        <v>0</v>
      </c>
      <c r="G1184" s="11">
        <v>4.87</v>
      </c>
      <c r="H1184" s="11">
        <f>((H1183 + F1184) - G1184)</f>
        <v>-1263.26</v>
      </c>
      <c r="I1184" s="11">
        <v>0</v>
      </c>
      <c r="J1184" s="10">
        <v>0</v>
      </c>
      <c r="K1184" s="9"/>
    </row>
    <row r="1185" spans="1:13" ht="10.95" customHeight="1" x14ac:dyDescent="0.3">
      <c r="A1185" s="12">
        <v>45351</v>
      </c>
      <c r="B1185" s="9" t="s">
        <v>120</v>
      </c>
      <c r="C1185" s="9"/>
      <c r="D1185" s="9" t="s">
        <v>161</v>
      </c>
      <c r="E1185" s="9"/>
      <c r="F1185" s="11">
        <v>0</v>
      </c>
      <c r="G1185" s="11">
        <v>0.18</v>
      </c>
      <c r="H1185" s="11">
        <f>((H1184 + F1185) - G1185)</f>
        <v>-1263.44</v>
      </c>
      <c r="I1185" s="11">
        <v>0</v>
      </c>
      <c r="J1185" s="10">
        <v>0</v>
      </c>
      <c r="K1185" s="9"/>
    </row>
    <row r="1186" spans="1:13" ht="10.95" customHeight="1" x14ac:dyDescent="0.3">
      <c r="A1186" s="12">
        <v>45351</v>
      </c>
      <c r="B1186" s="9" t="s">
        <v>120</v>
      </c>
      <c r="C1186" s="9"/>
      <c r="D1186" s="9" t="s">
        <v>160</v>
      </c>
      <c r="E1186" s="9"/>
      <c r="F1186" s="11">
        <v>0</v>
      </c>
      <c r="G1186" s="11">
        <v>202.09</v>
      </c>
      <c r="H1186" s="11">
        <f>((H1185 + F1186) - G1186)</f>
        <v>-1465.53</v>
      </c>
      <c r="I1186" s="11">
        <v>0</v>
      </c>
      <c r="J1186" s="10">
        <v>0</v>
      </c>
      <c r="K1186" s="9"/>
    </row>
    <row r="1187" spans="1:13" ht="10.95" customHeight="1" x14ac:dyDescent="0.3">
      <c r="A1187" s="12">
        <v>45351</v>
      </c>
      <c r="B1187" s="9" t="s">
        <v>120</v>
      </c>
      <c r="C1187" s="9"/>
      <c r="D1187" s="9" t="s">
        <v>159</v>
      </c>
      <c r="E1187" s="9"/>
      <c r="F1187" s="11">
        <v>0</v>
      </c>
      <c r="G1187" s="11">
        <v>7.0000000000000007E-2</v>
      </c>
      <c r="H1187" s="11">
        <f>((H1186 + F1187) - G1187)</f>
        <v>-1465.6</v>
      </c>
      <c r="I1187" s="11">
        <v>0</v>
      </c>
      <c r="J1187" s="10">
        <v>0</v>
      </c>
      <c r="K1187" s="9"/>
    </row>
    <row r="1188" spans="1:13" ht="10.95" customHeight="1" x14ac:dyDescent="0.3">
      <c r="A1188" s="12">
        <v>45351</v>
      </c>
      <c r="B1188" s="9" t="s">
        <v>120</v>
      </c>
      <c r="C1188" s="9"/>
      <c r="D1188" s="9" t="s">
        <v>158</v>
      </c>
      <c r="E1188" s="9"/>
      <c r="F1188" s="11">
        <v>0</v>
      </c>
      <c r="G1188" s="11">
        <v>41.26</v>
      </c>
      <c r="H1188" s="11">
        <f>((H1187 + F1188) - G1188)</f>
        <v>-1506.86</v>
      </c>
      <c r="I1188" s="11">
        <v>0</v>
      </c>
      <c r="J1188" s="10">
        <v>0</v>
      </c>
      <c r="K1188" s="9"/>
    </row>
    <row r="1189" spans="1:13" ht="10.95" customHeight="1" x14ac:dyDescent="0.3">
      <c r="A1189" s="12">
        <v>45382</v>
      </c>
      <c r="B1189" s="9" t="s">
        <v>120</v>
      </c>
      <c r="C1189" s="9"/>
      <c r="D1189" s="9" t="s">
        <v>157</v>
      </c>
      <c r="E1189" s="9"/>
      <c r="F1189" s="11">
        <v>0</v>
      </c>
      <c r="G1189" s="11">
        <v>4.8600000000000003</v>
      </c>
      <c r="H1189" s="11">
        <f>((H1188 + F1189) - G1189)</f>
        <v>-1511.7199999999998</v>
      </c>
      <c r="I1189" s="11">
        <v>0</v>
      </c>
      <c r="J1189" s="10">
        <v>0</v>
      </c>
      <c r="K1189" s="9"/>
    </row>
    <row r="1190" spans="1:13" ht="10.95" customHeight="1" x14ac:dyDescent="0.3">
      <c r="A1190" s="12">
        <v>45382</v>
      </c>
      <c r="B1190" s="9" t="s">
        <v>120</v>
      </c>
      <c r="C1190" s="9"/>
      <c r="D1190" s="9" t="s">
        <v>156</v>
      </c>
      <c r="E1190" s="9"/>
      <c r="F1190" s="11">
        <v>0</v>
      </c>
      <c r="G1190" s="11">
        <v>0.17</v>
      </c>
      <c r="H1190" s="11">
        <f>((H1189 + F1190) - G1190)</f>
        <v>-1511.8899999999999</v>
      </c>
      <c r="I1190" s="11">
        <v>0</v>
      </c>
      <c r="J1190" s="10">
        <v>0</v>
      </c>
      <c r="K1190" s="9"/>
    </row>
    <row r="1191" spans="1:13" ht="10.95" customHeight="1" x14ac:dyDescent="0.3">
      <c r="A1191" s="12">
        <v>45382</v>
      </c>
      <c r="B1191" s="9" t="s">
        <v>120</v>
      </c>
      <c r="C1191" s="9"/>
      <c r="D1191" s="9" t="s">
        <v>155</v>
      </c>
      <c r="E1191" s="9"/>
      <c r="F1191" s="11">
        <v>0</v>
      </c>
      <c r="G1191" s="11">
        <v>202.09</v>
      </c>
      <c r="H1191" s="11">
        <f>((H1190 + F1191) - G1191)</f>
        <v>-1713.9799999999998</v>
      </c>
      <c r="I1191" s="11">
        <v>0</v>
      </c>
      <c r="J1191" s="10">
        <v>0</v>
      </c>
      <c r="K1191" s="9"/>
    </row>
    <row r="1192" spans="1:13" ht="10.95" customHeight="1" x14ac:dyDescent="0.3">
      <c r="A1192" s="12">
        <v>45382</v>
      </c>
      <c r="B1192" s="9" t="s">
        <v>120</v>
      </c>
      <c r="C1192" s="9"/>
      <c r="D1192" s="9" t="s">
        <v>154</v>
      </c>
      <c r="E1192" s="9"/>
      <c r="F1192" s="11">
        <v>0</v>
      </c>
      <c r="G1192" s="11">
        <v>7.0000000000000007E-2</v>
      </c>
      <c r="H1192" s="11">
        <f>((H1191 + F1192) - G1192)</f>
        <v>-1714.0499999999997</v>
      </c>
      <c r="I1192" s="11">
        <v>0</v>
      </c>
      <c r="J1192" s="10">
        <v>0</v>
      </c>
      <c r="K1192" s="9"/>
    </row>
    <row r="1193" spans="1:13" ht="10.95" customHeight="1" x14ac:dyDescent="0.3">
      <c r="A1193" s="12">
        <v>45382</v>
      </c>
      <c r="B1193" s="9" t="s">
        <v>120</v>
      </c>
      <c r="C1193" s="9"/>
      <c r="D1193" s="9" t="s">
        <v>153</v>
      </c>
      <c r="E1193" s="9"/>
      <c r="F1193" s="11">
        <v>0</v>
      </c>
      <c r="G1193" s="11">
        <v>41.27</v>
      </c>
      <c r="H1193" s="11">
        <f>((H1192 + F1193) - G1193)</f>
        <v>-1755.3199999999997</v>
      </c>
      <c r="I1193" s="11">
        <v>0</v>
      </c>
      <c r="J1193" s="10">
        <v>0</v>
      </c>
      <c r="K1193" s="9"/>
    </row>
    <row r="1194" spans="1:13" ht="10.95" customHeight="1" x14ac:dyDescent="0.3">
      <c r="A1194" s="7" t="s">
        <v>152</v>
      </c>
      <c r="B1194" s="7"/>
      <c r="C1194" s="7"/>
      <c r="D1194" s="7"/>
      <c r="E1194" s="7"/>
      <c r="F1194" s="8">
        <f>SUM(F1142:F1193)</f>
        <v>95.66</v>
      </c>
      <c r="G1194" s="8">
        <f>SUM(G1142:G1193)</f>
        <v>2610.2800000000002</v>
      </c>
      <c r="H1194" s="8">
        <f>H1193</f>
        <v>-1755.3199999999997</v>
      </c>
      <c r="I1194" s="8">
        <f>SUM(I1142:I1193)</f>
        <v>0</v>
      </c>
      <c r="J1194" s="7"/>
      <c r="K1194" s="7"/>
    </row>
    <row r="1195" spans="1:13" ht="10.95" customHeight="1" x14ac:dyDescent="0.3">
      <c r="A1195" s="7" t="s">
        <v>2</v>
      </c>
      <c r="B1195" s="7"/>
      <c r="C1195" s="7"/>
      <c r="D1195" s="7"/>
      <c r="E1195" s="7"/>
      <c r="F1195" s="8">
        <v>0</v>
      </c>
      <c r="G1195" s="8">
        <v>2514.62</v>
      </c>
      <c r="H1195" s="8">
        <v>0</v>
      </c>
      <c r="I1195" s="8">
        <v>0</v>
      </c>
      <c r="J1195" s="7"/>
      <c r="K1195" s="7"/>
    </row>
    <row r="1196" spans="1:13" ht="10.95" customHeight="1" x14ac:dyDescent="0.3">
      <c r="A1196" s="5" t="s">
        <v>1</v>
      </c>
      <c r="B1196" s="5"/>
      <c r="C1196" s="5"/>
      <c r="D1196" s="5"/>
      <c r="E1196" s="5"/>
      <c r="F1196" s="6">
        <v>0</v>
      </c>
      <c r="G1196" s="6">
        <v>1755.32</v>
      </c>
      <c r="H1196" s="6">
        <f>H1193</f>
        <v>-1755.3199999999997</v>
      </c>
      <c r="I1196" s="6">
        <v>0</v>
      </c>
      <c r="J1196" s="5"/>
      <c r="K1196" s="5"/>
    </row>
    <row r="1197" spans="1:13" ht="13.35" customHeight="1" x14ac:dyDescent="0.3"/>
    <row r="1198" spans="1:13" s="16" customFormat="1" ht="12.15" customHeight="1" x14ac:dyDescent="0.25">
      <c r="A1198" s="18" t="s">
        <v>151</v>
      </c>
      <c r="B1198" s="18"/>
      <c r="C1198" s="18"/>
      <c r="D1198" s="18"/>
      <c r="E1198" s="18"/>
      <c r="F1198" s="18"/>
      <c r="G1198" s="18"/>
      <c r="H1198" s="18"/>
      <c r="I1198" s="18"/>
      <c r="J1198" s="18"/>
      <c r="K1198" s="18"/>
      <c r="L1198" s="17"/>
      <c r="M1198" s="1"/>
    </row>
    <row r="1199" spans="1:13" ht="10.95" customHeight="1" x14ac:dyDescent="0.3">
      <c r="A1199" s="5" t="s">
        <v>12</v>
      </c>
      <c r="B1199" s="5"/>
      <c r="C1199" s="5"/>
      <c r="D1199" s="5"/>
      <c r="E1199" s="5"/>
      <c r="F1199" s="6">
        <v>1563.63</v>
      </c>
      <c r="G1199" s="6">
        <v>0</v>
      </c>
      <c r="H1199" s="6">
        <f>(F1199 - G1199)</f>
        <v>1563.63</v>
      </c>
      <c r="I1199" s="6">
        <v>0</v>
      </c>
      <c r="J1199" s="5"/>
      <c r="K1199" s="5"/>
    </row>
    <row r="1200" spans="1:13" ht="10.95" customHeight="1" x14ac:dyDescent="0.3">
      <c r="A1200" s="2"/>
      <c r="B1200" s="2" t="s">
        <v>120</v>
      </c>
      <c r="C1200" s="2"/>
      <c r="D1200" s="2" t="s">
        <v>134</v>
      </c>
      <c r="E1200" s="2"/>
      <c r="F1200" s="14">
        <v>0</v>
      </c>
      <c r="G1200" s="14">
        <v>0</v>
      </c>
      <c r="H1200" s="14">
        <f>((H1199 + F1200) - G1200)</f>
        <v>1563.63</v>
      </c>
      <c r="I1200" s="14">
        <v>0</v>
      </c>
      <c r="J1200" s="13">
        <v>0</v>
      </c>
      <c r="K1200" s="2"/>
    </row>
    <row r="1201" spans="1:13" ht="10.95" customHeight="1" x14ac:dyDescent="0.3">
      <c r="A1201" s="7" t="s">
        <v>150</v>
      </c>
      <c r="B1201" s="7"/>
      <c r="C1201" s="7"/>
      <c r="D1201" s="7"/>
      <c r="E1201" s="7"/>
      <c r="F1201" s="8">
        <f>F1200</f>
        <v>0</v>
      </c>
      <c r="G1201" s="8">
        <f>G1200</f>
        <v>0</v>
      </c>
      <c r="H1201" s="8">
        <f>H1200</f>
        <v>1563.63</v>
      </c>
      <c r="I1201" s="8">
        <f>I1200</f>
        <v>0</v>
      </c>
      <c r="J1201" s="7"/>
      <c r="K1201" s="7"/>
    </row>
    <row r="1202" spans="1:13" ht="10.95" customHeight="1" x14ac:dyDescent="0.3">
      <c r="A1202" s="7" t="s">
        <v>2</v>
      </c>
      <c r="B1202" s="7"/>
      <c r="C1202" s="7"/>
      <c r="D1202" s="7"/>
      <c r="E1202" s="7"/>
      <c r="F1202" s="8">
        <v>0</v>
      </c>
      <c r="G1202" s="8">
        <v>0</v>
      </c>
      <c r="H1202" s="8">
        <v>0</v>
      </c>
      <c r="I1202" s="8">
        <v>0</v>
      </c>
      <c r="J1202" s="7"/>
      <c r="K1202" s="7"/>
    </row>
    <row r="1203" spans="1:13" ht="10.95" customHeight="1" x14ac:dyDescent="0.3">
      <c r="A1203" s="5" t="s">
        <v>1</v>
      </c>
      <c r="B1203" s="5"/>
      <c r="C1203" s="5"/>
      <c r="D1203" s="5"/>
      <c r="E1203" s="5"/>
      <c r="F1203" s="6">
        <v>1563.63</v>
      </c>
      <c r="G1203" s="6">
        <v>0</v>
      </c>
      <c r="H1203" s="6">
        <f>H1200</f>
        <v>1563.63</v>
      </c>
      <c r="I1203" s="6">
        <v>0</v>
      </c>
      <c r="J1203" s="5"/>
      <c r="K1203" s="5"/>
    </row>
    <row r="1204" spans="1:13" ht="13.35" customHeight="1" x14ac:dyDescent="0.3"/>
    <row r="1205" spans="1:13" s="16" customFormat="1" ht="12.15" customHeight="1" x14ac:dyDescent="0.25">
      <c r="A1205" s="18" t="s">
        <v>149</v>
      </c>
      <c r="B1205" s="18"/>
      <c r="C1205" s="18"/>
      <c r="D1205" s="18"/>
      <c r="E1205" s="18"/>
      <c r="F1205" s="18"/>
      <c r="G1205" s="18"/>
      <c r="H1205" s="18"/>
      <c r="I1205" s="18"/>
      <c r="J1205" s="18"/>
      <c r="K1205" s="18"/>
      <c r="L1205" s="17"/>
      <c r="M1205" s="1"/>
    </row>
    <row r="1206" spans="1:13" ht="10.95" customHeight="1" x14ac:dyDescent="0.3">
      <c r="A1206" s="5" t="s">
        <v>12</v>
      </c>
      <c r="B1206" s="5"/>
      <c r="C1206" s="5"/>
      <c r="D1206" s="5"/>
      <c r="E1206" s="5"/>
      <c r="F1206" s="6">
        <v>212.46</v>
      </c>
      <c r="G1206" s="6">
        <v>0</v>
      </c>
      <c r="H1206" s="6">
        <f>(F1206 - G1206)</f>
        <v>212.46</v>
      </c>
      <c r="I1206" s="6">
        <v>0</v>
      </c>
      <c r="J1206" s="5"/>
      <c r="K1206" s="5"/>
    </row>
    <row r="1207" spans="1:13" ht="10.95" customHeight="1" x14ac:dyDescent="0.3">
      <c r="A1207" s="15">
        <v>45046</v>
      </c>
      <c r="B1207" s="2" t="s">
        <v>120</v>
      </c>
      <c r="C1207" s="2"/>
      <c r="D1207" s="2" t="s">
        <v>148</v>
      </c>
      <c r="E1207" s="2"/>
      <c r="F1207" s="14">
        <v>0</v>
      </c>
      <c r="G1207" s="14">
        <v>44.4</v>
      </c>
      <c r="H1207" s="14">
        <f>((H1206 + F1207) - G1207)</f>
        <v>168.06</v>
      </c>
      <c r="I1207" s="14">
        <v>0</v>
      </c>
      <c r="J1207" s="13">
        <v>0</v>
      </c>
      <c r="K1207" s="2"/>
    </row>
    <row r="1208" spans="1:13" ht="10.95" customHeight="1" x14ac:dyDescent="0.3">
      <c r="A1208" s="12">
        <v>45077</v>
      </c>
      <c r="B1208" s="9" t="s">
        <v>120</v>
      </c>
      <c r="C1208" s="9"/>
      <c r="D1208" s="9" t="s">
        <v>147</v>
      </c>
      <c r="E1208" s="9"/>
      <c r="F1208" s="11">
        <v>0</v>
      </c>
      <c r="G1208" s="11">
        <v>44.4</v>
      </c>
      <c r="H1208" s="11">
        <f>((H1207 + F1208) - G1208)</f>
        <v>123.66</v>
      </c>
      <c r="I1208" s="11">
        <v>0</v>
      </c>
      <c r="J1208" s="10">
        <v>0</v>
      </c>
      <c r="K1208" s="9"/>
    </row>
    <row r="1209" spans="1:13" ht="10.95" customHeight="1" x14ac:dyDescent="0.3">
      <c r="A1209" s="12">
        <v>45107</v>
      </c>
      <c r="B1209" s="9" t="s">
        <v>120</v>
      </c>
      <c r="C1209" s="9"/>
      <c r="D1209" s="9" t="s">
        <v>146</v>
      </c>
      <c r="E1209" s="9"/>
      <c r="F1209" s="11">
        <v>0</v>
      </c>
      <c r="G1209" s="11">
        <v>44.41</v>
      </c>
      <c r="H1209" s="11">
        <f>((H1208 + F1209) - G1209)</f>
        <v>79.25</v>
      </c>
      <c r="I1209" s="11">
        <v>0</v>
      </c>
      <c r="J1209" s="10">
        <v>0</v>
      </c>
      <c r="K1209" s="9"/>
    </row>
    <row r="1210" spans="1:13" ht="10.95" customHeight="1" x14ac:dyDescent="0.3">
      <c r="A1210" s="12">
        <v>45138</v>
      </c>
      <c r="B1210" s="9" t="s">
        <v>120</v>
      </c>
      <c r="C1210" s="9"/>
      <c r="D1210" s="9" t="s">
        <v>145</v>
      </c>
      <c r="E1210" s="9"/>
      <c r="F1210" s="11">
        <v>0</v>
      </c>
      <c r="G1210" s="11">
        <v>44.4</v>
      </c>
      <c r="H1210" s="11">
        <f>((H1209 + F1210) - G1210)</f>
        <v>34.85</v>
      </c>
      <c r="I1210" s="11">
        <v>0</v>
      </c>
      <c r="J1210" s="10">
        <v>0</v>
      </c>
      <c r="K1210" s="9"/>
    </row>
    <row r="1211" spans="1:13" ht="10.95" customHeight="1" x14ac:dyDescent="0.3">
      <c r="A1211" s="12">
        <v>45169</v>
      </c>
      <c r="B1211" s="9" t="s">
        <v>120</v>
      </c>
      <c r="C1211" s="9"/>
      <c r="D1211" s="9" t="s">
        <v>144</v>
      </c>
      <c r="E1211" s="9"/>
      <c r="F1211" s="11">
        <v>0</v>
      </c>
      <c r="G1211" s="11">
        <v>44.4</v>
      </c>
      <c r="H1211" s="11">
        <f>((H1210 + F1211) - G1211)</f>
        <v>-9.5499999999999972</v>
      </c>
      <c r="I1211" s="11">
        <v>0</v>
      </c>
      <c r="J1211" s="10">
        <v>0</v>
      </c>
      <c r="K1211" s="9"/>
    </row>
    <row r="1212" spans="1:13" ht="10.95" customHeight="1" x14ac:dyDescent="0.3">
      <c r="A1212" s="12">
        <v>45199</v>
      </c>
      <c r="B1212" s="9" t="s">
        <v>120</v>
      </c>
      <c r="C1212" s="9"/>
      <c r="D1212" s="9" t="s">
        <v>143</v>
      </c>
      <c r="E1212" s="9"/>
      <c r="F1212" s="11">
        <v>0</v>
      </c>
      <c r="G1212" s="11">
        <v>44.4</v>
      </c>
      <c r="H1212" s="11">
        <f>((H1211 + F1212) - G1212)</f>
        <v>-53.949999999999996</v>
      </c>
      <c r="I1212" s="11">
        <v>0</v>
      </c>
      <c r="J1212" s="10">
        <v>0</v>
      </c>
      <c r="K1212" s="9"/>
    </row>
    <row r="1213" spans="1:13" ht="10.95" customHeight="1" x14ac:dyDescent="0.3">
      <c r="A1213" s="12">
        <v>45230</v>
      </c>
      <c r="B1213" s="9" t="s">
        <v>120</v>
      </c>
      <c r="C1213" s="9"/>
      <c r="D1213" s="9" t="s">
        <v>142</v>
      </c>
      <c r="E1213" s="9"/>
      <c r="F1213" s="11">
        <v>0</v>
      </c>
      <c r="G1213" s="11">
        <v>44.4</v>
      </c>
      <c r="H1213" s="11">
        <f>((H1212 + F1213) - G1213)</f>
        <v>-98.35</v>
      </c>
      <c r="I1213" s="11">
        <v>0</v>
      </c>
      <c r="J1213" s="10">
        <v>0</v>
      </c>
      <c r="K1213" s="9"/>
    </row>
    <row r="1214" spans="1:13" ht="10.95" customHeight="1" x14ac:dyDescent="0.3">
      <c r="A1214" s="12">
        <v>45260</v>
      </c>
      <c r="B1214" s="9" t="s">
        <v>120</v>
      </c>
      <c r="C1214" s="9"/>
      <c r="D1214" s="9" t="s">
        <v>141</v>
      </c>
      <c r="E1214" s="9"/>
      <c r="F1214" s="11">
        <v>0</v>
      </c>
      <c r="G1214" s="11">
        <v>44.41</v>
      </c>
      <c r="H1214" s="11">
        <f>((H1213 + F1214) - G1214)</f>
        <v>-142.76</v>
      </c>
      <c r="I1214" s="11">
        <v>0</v>
      </c>
      <c r="J1214" s="10">
        <v>0</v>
      </c>
      <c r="K1214" s="9"/>
    </row>
    <row r="1215" spans="1:13" ht="10.95" customHeight="1" x14ac:dyDescent="0.3">
      <c r="A1215" s="12">
        <v>45291</v>
      </c>
      <c r="B1215" s="9" t="s">
        <v>120</v>
      </c>
      <c r="C1215" s="9"/>
      <c r="D1215" s="9" t="s">
        <v>140</v>
      </c>
      <c r="E1215" s="9"/>
      <c r="F1215" s="11">
        <v>0</v>
      </c>
      <c r="G1215" s="11">
        <v>44.4</v>
      </c>
      <c r="H1215" s="11">
        <f>((H1214 + F1215) - G1215)</f>
        <v>-187.16</v>
      </c>
      <c r="I1215" s="11">
        <v>0</v>
      </c>
      <c r="J1215" s="10">
        <v>0</v>
      </c>
      <c r="K1215" s="9"/>
    </row>
    <row r="1216" spans="1:13" ht="10.95" customHeight="1" x14ac:dyDescent="0.3">
      <c r="A1216" s="12">
        <v>45322</v>
      </c>
      <c r="B1216" s="9" t="s">
        <v>120</v>
      </c>
      <c r="C1216" s="9"/>
      <c r="D1216" s="9" t="s">
        <v>139</v>
      </c>
      <c r="E1216" s="9"/>
      <c r="F1216" s="11">
        <v>0</v>
      </c>
      <c r="G1216" s="11">
        <v>44.4</v>
      </c>
      <c r="H1216" s="11">
        <f>((H1215 + F1216) - G1216)</f>
        <v>-231.56</v>
      </c>
      <c r="I1216" s="11">
        <v>0</v>
      </c>
      <c r="J1216" s="10">
        <v>0</v>
      </c>
      <c r="K1216" s="9"/>
    </row>
    <row r="1217" spans="1:13" ht="10.95" customHeight="1" x14ac:dyDescent="0.3">
      <c r="A1217" s="12">
        <v>45351</v>
      </c>
      <c r="B1217" s="9" t="s">
        <v>120</v>
      </c>
      <c r="C1217" s="9"/>
      <c r="D1217" s="9" t="s">
        <v>138</v>
      </c>
      <c r="E1217" s="9"/>
      <c r="F1217" s="11">
        <v>0</v>
      </c>
      <c r="G1217" s="11">
        <v>44.4</v>
      </c>
      <c r="H1217" s="11">
        <f>((H1216 + F1217) - G1217)</f>
        <v>-275.95999999999998</v>
      </c>
      <c r="I1217" s="11">
        <v>0</v>
      </c>
      <c r="J1217" s="10">
        <v>0</v>
      </c>
      <c r="K1217" s="9"/>
    </row>
    <row r="1218" spans="1:13" ht="10.95" customHeight="1" x14ac:dyDescent="0.3">
      <c r="A1218" s="12">
        <v>45382</v>
      </c>
      <c r="B1218" s="9" t="s">
        <v>120</v>
      </c>
      <c r="C1218" s="9"/>
      <c r="D1218" s="9" t="s">
        <v>137</v>
      </c>
      <c r="E1218" s="9"/>
      <c r="F1218" s="11">
        <v>0</v>
      </c>
      <c r="G1218" s="11">
        <v>44.4</v>
      </c>
      <c r="H1218" s="11">
        <f>((H1217 + F1218) - G1218)</f>
        <v>-320.35999999999996</v>
      </c>
      <c r="I1218" s="11">
        <v>0</v>
      </c>
      <c r="J1218" s="10">
        <v>0</v>
      </c>
      <c r="K1218" s="9"/>
    </row>
    <row r="1219" spans="1:13" ht="10.95" customHeight="1" x14ac:dyDescent="0.3">
      <c r="A1219" s="7" t="s">
        <v>136</v>
      </c>
      <c r="B1219" s="7"/>
      <c r="C1219" s="7"/>
      <c r="D1219" s="7"/>
      <c r="E1219" s="7"/>
      <c r="F1219" s="8">
        <f>SUM(F1207:F1218)</f>
        <v>0</v>
      </c>
      <c r="G1219" s="8">
        <f>SUM(G1207:G1218)</f>
        <v>532.81999999999982</v>
      </c>
      <c r="H1219" s="8">
        <f>H1218</f>
        <v>-320.35999999999996</v>
      </c>
      <c r="I1219" s="8">
        <f>SUM(I1207:I1218)</f>
        <v>0</v>
      </c>
      <c r="J1219" s="7"/>
      <c r="K1219" s="7"/>
    </row>
    <row r="1220" spans="1:13" ht="10.95" customHeight="1" x14ac:dyDescent="0.3">
      <c r="A1220" s="7" t="s">
        <v>2</v>
      </c>
      <c r="B1220" s="7"/>
      <c r="C1220" s="7"/>
      <c r="D1220" s="7"/>
      <c r="E1220" s="7"/>
      <c r="F1220" s="8">
        <v>0</v>
      </c>
      <c r="G1220" s="8">
        <v>532.82000000000005</v>
      </c>
      <c r="H1220" s="8">
        <v>0</v>
      </c>
      <c r="I1220" s="8">
        <v>0</v>
      </c>
      <c r="J1220" s="7"/>
      <c r="K1220" s="7"/>
    </row>
    <row r="1221" spans="1:13" ht="10.95" customHeight="1" x14ac:dyDescent="0.3">
      <c r="A1221" s="5" t="s">
        <v>1</v>
      </c>
      <c r="B1221" s="5"/>
      <c r="C1221" s="5"/>
      <c r="D1221" s="5"/>
      <c r="E1221" s="5"/>
      <c r="F1221" s="6">
        <v>0</v>
      </c>
      <c r="G1221" s="6">
        <v>320.36</v>
      </c>
      <c r="H1221" s="6">
        <f>H1218</f>
        <v>-320.35999999999996</v>
      </c>
      <c r="I1221" s="6">
        <v>0</v>
      </c>
      <c r="J1221" s="5"/>
      <c r="K1221" s="5"/>
    </row>
    <row r="1222" spans="1:13" ht="13.35" customHeight="1" x14ac:dyDescent="0.3"/>
    <row r="1223" spans="1:13" s="16" customFormat="1" ht="12.15" customHeight="1" x14ac:dyDescent="0.25">
      <c r="A1223" s="18" t="s">
        <v>135</v>
      </c>
      <c r="B1223" s="18"/>
      <c r="C1223" s="18"/>
      <c r="D1223" s="18"/>
      <c r="E1223" s="18"/>
      <c r="F1223" s="18"/>
      <c r="G1223" s="18"/>
      <c r="H1223" s="18"/>
      <c r="I1223" s="18"/>
      <c r="J1223" s="18"/>
      <c r="K1223" s="18"/>
      <c r="L1223" s="17"/>
      <c r="M1223" s="1"/>
    </row>
    <row r="1224" spans="1:13" ht="10.95" customHeight="1" x14ac:dyDescent="0.3">
      <c r="A1224" s="5" t="s">
        <v>12</v>
      </c>
      <c r="B1224" s="5"/>
      <c r="C1224" s="5"/>
      <c r="D1224" s="5"/>
      <c r="E1224" s="5"/>
      <c r="F1224" s="6">
        <v>0</v>
      </c>
      <c r="G1224" s="6">
        <v>1149.05</v>
      </c>
      <c r="H1224" s="6">
        <f>(F1224 - G1224)</f>
        <v>-1149.05</v>
      </c>
      <c r="I1224" s="6">
        <v>0</v>
      </c>
      <c r="J1224" s="5"/>
      <c r="K1224" s="5"/>
    </row>
    <row r="1225" spans="1:13" ht="10.95" customHeight="1" x14ac:dyDescent="0.3">
      <c r="A1225" s="2"/>
      <c r="B1225" s="2" t="s">
        <v>120</v>
      </c>
      <c r="C1225" s="2"/>
      <c r="D1225" s="2" t="s">
        <v>134</v>
      </c>
      <c r="E1225" s="2"/>
      <c r="F1225" s="14">
        <v>0</v>
      </c>
      <c r="G1225" s="14">
        <v>0</v>
      </c>
      <c r="H1225" s="14">
        <f>((H1224 + F1225) - G1225)</f>
        <v>-1149.05</v>
      </c>
      <c r="I1225" s="14">
        <v>0</v>
      </c>
      <c r="J1225" s="13">
        <v>0</v>
      </c>
      <c r="K1225" s="2"/>
    </row>
    <row r="1226" spans="1:13" ht="10.95" customHeight="1" x14ac:dyDescent="0.3">
      <c r="A1226" s="7" t="s">
        <v>133</v>
      </c>
      <c r="B1226" s="7"/>
      <c r="C1226" s="7"/>
      <c r="D1226" s="7"/>
      <c r="E1226" s="7"/>
      <c r="F1226" s="8">
        <f>F1225</f>
        <v>0</v>
      </c>
      <c r="G1226" s="8">
        <f>G1225</f>
        <v>0</v>
      </c>
      <c r="H1226" s="8">
        <f>H1225</f>
        <v>-1149.05</v>
      </c>
      <c r="I1226" s="8">
        <f>I1225</f>
        <v>0</v>
      </c>
      <c r="J1226" s="7"/>
      <c r="K1226" s="7"/>
    </row>
    <row r="1227" spans="1:13" ht="10.95" customHeight="1" x14ac:dyDescent="0.3">
      <c r="A1227" s="7" t="s">
        <v>2</v>
      </c>
      <c r="B1227" s="7"/>
      <c r="C1227" s="7"/>
      <c r="D1227" s="7"/>
      <c r="E1227" s="7"/>
      <c r="F1227" s="8">
        <v>0</v>
      </c>
      <c r="G1227" s="8">
        <v>0</v>
      </c>
      <c r="H1227" s="8">
        <v>0</v>
      </c>
      <c r="I1227" s="8">
        <v>0</v>
      </c>
      <c r="J1227" s="7"/>
      <c r="K1227" s="7"/>
    </row>
    <row r="1228" spans="1:13" ht="10.95" customHeight="1" x14ac:dyDescent="0.3">
      <c r="A1228" s="5" t="s">
        <v>1</v>
      </c>
      <c r="B1228" s="5"/>
      <c r="C1228" s="5"/>
      <c r="D1228" s="5"/>
      <c r="E1228" s="5"/>
      <c r="F1228" s="6">
        <v>0</v>
      </c>
      <c r="G1228" s="6">
        <v>1149.05</v>
      </c>
      <c r="H1228" s="6">
        <f>H1225</f>
        <v>-1149.05</v>
      </c>
      <c r="I1228" s="6">
        <v>0</v>
      </c>
      <c r="J1228" s="5"/>
      <c r="K1228" s="5"/>
    </row>
    <row r="1229" spans="1:13" ht="13.35" customHeight="1" x14ac:dyDescent="0.3"/>
    <row r="1230" spans="1:13" s="16" customFormat="1" ht="12.15" customHeight="1" x14ac:dyDescent="0.25">
      <c r="A1230" s="18" t="s">
        <v>132</v>
      </c>
      <c r="B1230" s="18"/>
      <c r="C1230" s="18"/>
      <c r="D1230" s="18"/>
      <c r="E1230" s="18"/>
      <c r="F1230" s="18"/>
      <c r="G1230" s="18"/>
      <c r="H1230" s="18"/>
      <c r="I1230" s="18"/>
      <c r="J1230" s="18"/>
      <c r="K1230" s="18"/>
      <c r="L1230" s="17"/>
      <c r="M1230" s="1"/>
    </row>
    <row r="1231" spans="1:13" ht="10.95" customHeight="1" x14ac:dyDescent="0.3">
      <c r="A1231" s="5" t="s">
        <v>12</v>
      </c>
      <c r="B1231" s="5"/>
      <c r="C1231" s="5"/>
      <c r="D1231" s="5"/>
      <c r="E1231" s="5"/>
      <c r="F1231" s="6">
        <v>1161.4000000000001</v>
      </c>
      <c r="G1231" s="6">
        <v>0</v>
      </c>
      <c r="H1231" s="6">
        <f>(F1231 - G1231)</f>
        <v>1161.4000000000001</v>
      </c>
      <c r="I1231" s="6">
        <v>0</v>
      </c>
      <c r="J1231" s="5"/>
      <c r="K1231" s="5"/>
    </row>
    <row r="1232" spans="1:13" ht="10.95" customHeight="1" x14ac:dyDescent="0.3">
      <c r="A1232" s="15">
        <v>45046</v>
      </c>
      <c r="B1232" s="2" t="s">
        <v>120</v>
      </c>
      <c r="C1232" s="2"/>
      <c r="D1232" s="2" t="s">
        <v>131</v>
      </c>
      <c r="E1232" s="2"/>
      <c r="F1232" s="14">
        <v>0</v>
      </c>
      <c r="G1232" s="14">
        <v>0.51</v>
      </c>
      <c r="H1232" s="14">
        <f>((H1231 + F1232) - G1232)</f>
        <v>1160.8900000000001</v>
      </c>
      <c r="I1232" s="14">
        <v>0</v>
      </c>
      <c r="J1232" s="13">
        <v>0</v>
      </c>
      <c r="K1232" s="2"/>
    </row>
    <row r="1233" spans="1:13" ht="10.95" customHeight="1" x14ac:dyDescent="0.3">
      <c r="A1233" s="12">
        <v>45077</v>
      </c>
      <c r="B1233" s="9" t="s">
        <v>120</v>
      </c>
      <c r="C1233" s="9"/>
      <c r="D1233" s="9" t="s">
        <v>130</v>
      </c>
      <c r="E1233" s="9"/>
      <c r="F1233" s="11">
        <v>0</v>
      </c>
      <c r="G1233" s="11">
        <v>0.52</v>
      </c>
      <c r="H1233" s="11">
        <f>((H1232 + F1233) - G1233)</f>
        <v>1160.3700000000001</v>
      </c>
      <c r="I1233" s="11">
        <v>0</v>
      </c>
      <c r="J1233" s="10">
        <v>0</v>
      </c>
      <c r="K1233" s="9"/>
    </row>
    <row r="1234" spans="1:13" ht="10.95" customHeight="1" x14ac:dyDescent="0.3">
      <c r="A1234" s="12">
        <v>45107</v>
      </c>
      <c r="B1234" s="9" t="s">
        <v>120</v>
      </c>
      <c r="C1234" s="9"/>
      <c r="D1234" s="9" t="s">
        <v>129</v>
      </c>
      <c r="E1234" s="9"/>
      <c r="F1234" s="11">
        <v>0</v>
      </c>
      <c r="G1234" s="11">
        <v>0.51</v>
      </c>
      <c r="H1234" s="11">
        <f>((H1233 + F1234) - G1234)</f>
        <v>1159.8600000000001</v>
      </c>
      <c r="I1234" s="11">
        <v>0</v>
      </c>
      <c r="J1234" s="10">
        <v>0</v>
      </c>
      <c r="K1234" s="9"/>
    </row>
    <row r="1235" spans="1:13" ht="10.95" customHeight="1" x14ac:dyDescent="0.3">
      <c r="A1235" s="12">
        <v>45138</v>
      </c>
      <c r="B1235" s="9" t="s">
        <v>120</v>
      </c>
      <c r="C1235" s="9"/>
      <c r="D1235" s="9" t="s">
        <v>128</v>
      </c>
      <c r="E1235" s="9"/>
      <c r="F1235" s="11">
        <v>0</v>
      </c>
      <c r="G1235" s="11">
        <v>0.52</v>
      </c>
      <c r="H1235" s="11">
        <f>((H1234 + F1235) - G1235)</f>
        <v>1159.3400000000001</v>
      </c>
      <c r="I1235" s="11">
        <v>0</v>
      </c>
      <c r="J1235" s="10">
        <v>0</v>
      </c>
      <c r="K1235" s="9"/>
    </row>
    <row r="1236" spans="1:13" ht="10.95" customHeight="1" x14ac:dyDescent="0.3">
      <c r="A1236" s="12">
        <v>45169</v>
      </c>
      <c r="B1236" s="9" t="s">
        <v>120</v>
      </c>
      <c r="C1236" s="9"/>
      <c r="D1236" s="9" t="s">
        <v>127</v>
      </c>
      <c r="E1236" s="9"/>
      <c r="F1236" s="11">
        <v>0</v>
      </c>
      <c r="G1236" s="11">
        <v>0.51</v>
      </c>
      <c r="H1236" s="11">
        <f>((H1235 + F1236) - G1236)</f>
        <v>1158.8300000000002</v>
      </c>
      <c r="I1236" s="11">
        <v>0</v>
      </c>
      <c r="J1236" s="10">
        <v>0</v>
      </c>
      <c r="K1236" s="9"/>
    </row>
    <row r="1237" spans="1:13" ht="10.95" customHeight="1" x14ac:dyDescent="0.3">
      <c r="A1237" s="12">
        <v>45199</v>
      </c>
      <c r="B1237" s="9" t="s">
        <v>120</v>
      </c>
      <c r="C1237" s="9"/>
      <c r="D1237" s="9" t="s">
        <v>126</v>
      </c>
      <c r="E1237" s="9"/>
      <c r="F1237" s="11">
        <v>0</v>
      </c>
      <c r="G1237" s="11">
        <v>0.52</v>
      </c>
      <c r="H1237" s="11">
        <f>((H1236 + F1237) - G1237)</f>
        <v>1158.3100000000002</v>
      </c>
      <c r="I1237" s="11">
        <v>0</v>
      </c>
      <c r="J1237" s="10">
        <v>0</v>
      </c>
      <c r="K1237" s="9"/>
    </row>
    <row r="1238" spans="1:13" ht="10.95" customHeight="1" x14ac:dyDescent="0.3">
      <c r="A1238" s="12">
        <v>45230</v>
      </c>
      <c r="B1238" s="9" t="s">
        <v>120</v>
      </c>
      <c r="C1238" s="9"/>
      <c r="D1238" s="9" t="s">
        <v>125</v>
      </c>
      <c r="E1238" s="9"/>
      <c r="F1238" s="11">
        <v>0</v>
      </c>
      <c r="G1238" s="11">
        <v>0.51</v>
      </c>
      <c r="H1238" s="11">
        <f>((H1237 + F1238) - G1238)</f>
        <v>1157.8000000000002</v>
      </c>
      <c r="I1238" s="11">
        <v>0</v>
      </c>
      <c r="J1238" s="10">
        <v>0</v>
      </c>
      <c r="K1238" s="9"/>
    </row>
    <row r="1239" spans="1:13" ht="10.95" customHeight="1" x14ac:dyDescent="0.3">
      <c r="A1239" s="12">
        <v>45260</v>
      </c>
      <c r="B1239" s="9" t="s">
        <v>120</v>
      </c>
      <c r="C1239" s="9"/>
      <c r="D1239" s="9" t="s">
        <v>124</v>
      </c>
      <c r="E1239" s="9"/>
      <c r="F1239" s="11">
        <v>0</v>
      </c>
      <c r="G1239" s="11">
        <v>0.52</v>
      </c>
      <c r="H1239" s="11">
        <f>((H1238 + F1239) - G1239)</f>
        <v>1157.2800000000002</v>
      </c>
      <c r="I1239" s="11">
        <v>0</v>
      </c>
      <c r="J1239" s="10">
        <v>0</v>
      </c>
      <c r="K1239" s="9"/>
    </row>
    <row r="1240" spans="1:13" ht="10.95" customHeight="1" x14ac:dyDescent="0.3">
      <c r="A1240" s="12">
        <v>45291</v>
      </c>
      <c r="B1240" s="9" t="s">
        <v>120</v>
      </c>
      <c r="C1240" s="9"/>
      <c r="D1240" s="9" t="s">
        <v>123</v>
      </c>
      <c r="E1240" s="9"/>
      <c r="F1240" s="11">
        <v>0</v>
      </c>
      <c r="G1240" s="11">
        <v>0.51</v>
      </c>
      <c r="H1240" s="11">
        <f>((H1239 + F1240) - G1240)</f>
        <v>1156.7700000000002</v>
      </c>
      <c r="I1240" s="11">
        <v>0</v>
      </c>
      <c r="J1240" s="10">
        <v>0</v>
      </c>
      <c r="K1240" s="9"/>
    </row>
    <row r="1241" spans="1:13" ht="10.95" customHeight="1" x14ac:dyDescent="0.3">
      <c r="A1241" s="12">
        <v>45322</v>
      </c>
      <c r="B1241" s="9" t="s">
        <v>120</v>
      </c>
      <c r="C1241" s="9"/>
      <c r="D1241" s="9" t="s">
        <v>122</v>
      </c>
      <c r="E1241" s="9"/>
      <c r="F1241" s="11">
        <v>0</v>
      </c>
      <c r="G1241" s="11">
        <v>0.52</v>
      </c>
      <c r="H1241" s="11">
        <f>((H1240 + F1241) - G1241)</f>
        <v>1156.2500000000002</v>
      </c>
      <c r="I1241" s="11">
        <v>0</v>
      </c>
      <c r="J1241" s="10">
        <v>0</v>
      </c>
      <c r="K1241" s="9"/>
    </row>
    <row r="1242" spans="1:13" ht="10.95" customHeight="1" x14ac:dyDescent="0.3">
      <c r="A1242" s="12">
        <v>45351</v>
      </c>
      <c r="B1242" s="9" t="s">
        <v>120</v>
      </c>
      <c r="C1242" s="9"/>
      <c r="D1242" s="9" t="s">
        <v>121</v>
      </c>
      <c r="E1242" s="9"/>
      <c r="F1242" s="11">
        <v>0</v>
      </c>
      <c r="G1242" s="11">
        <v>0.51</v>
      </c>
      <c r="H1242" s="11">
        <f>((H1241 + F1242) - G1242)</f>
        <v>1155.7400000000002</v>
      </c>
      <c r="I1242" s="11">
        <v>0</v>
      </c>
      <c r="J1242" s="10">
        <v>0</v>
      </c>
      <c r="K1242" s="9"/>
    </row>
    <row r="1243" spans="1:13" ht="10.95" customHeight="1" x14ac:dyDescent="0.3">
      <c r="A1243" s="12">
        <v>45382</v>
      </c>
      <c r="B1243" s="9" t="s">
        <v>120</v>
      </c>
      <c r="C1243" s="9"/>
      <c r="D1243" s="9" t="s">
        <v>119</v>
      </c>
      <c r="E1243" s="9"/>
      <c r="F1243" s="11">
        <v>0</v>
      </c>
      <c r="G1243" s="11">
        <v>0.51</v>
      </c>
      <c r="H1243" s="11">
        <f>((H1242 + F1243) - G1243)</f>
        <v>1155.2300000000002</v>
      </c>
      <c r="I1243" s="11">
        <v>0</v>
      </c>
      <c r="J1243" s="10">
        <v>0</v>
      </c>
      <c r="K1243" s="9"/>
    </row>
    <row r="1244" spans="1:13" ht="10.95" customHeight="1" x14ac:dyDescent="0.3">
      <c r="A1244" s="7" t="s">
        <v>118</v>
      </c>
      <c r="B1244" s="7"/>
      <c r="C1244" s="7"/>
      <c r="D1244" s="7"/>
      <c r="E1244" s="7"/>
      <c r="F1244" s="8">
        <f>SUM(F1232:F1243)</f>
        <v>0</v>
      </c>
      <c r="G1244" s="8">
        <f>SUM(G1232:G1243)</f>
        <v>6.17</v>
      </c>
      <c r="H1244" s="8">
        <f>H1243</f>
        <v>1155.2300000000002</v>
      </c>
      <c r="I1244" s="8">
        <f>SUM(I1232:I1243)</f>
        <v>0</v>
      </c>
      <c r="J1244" s="7"/>
      <c r="K1244" s="7"/>
    </row>
    <row r="1245" spans="1:13" ht="10.95" customHeight="1" x14ac:dyDescent="0.3">
      <c r="A1245" s="7" t="s">
        <v>2</v>
      </c>
      <c r="B1245" s="7"/>
      <c r="C1245" s="7"/>
      <c r="D1245" s="7"/>
      <c r="E1245" s="7"/>
      <c r="F1245" s="8">
        <v>0</v>
      </c>
      <c r="G1245" s="8">
        <v>6.17</v>
      </c>
      <c r="H1245" s="8">
        <v>0</v>
      </c>
      <c r="I1245" s="8">
        <v>0</v>
      </c>
      <c r="J1245" s="7"/>
      <c r="K1245" s="7"/>
    </row>
    <row r="1246" spans="1:13" ht="10.95" customHeight="1" x14ac:dyDescent="0.3">
      <c r="A1246" s="5" t="s">
        <v>1</v>
      </c>
      <c r="B1246" s="5"/>
      <c r="C1246" s="5"/>
      <c r="D1246" s="5"/>
      <c r="E1246" s="5"/>
      <c r="F1246" s="6">
        <v>1155.23</v>
      </c>
      <c r="G1246" s="6">
        <v>0</v>
      </c>
      <c r="H1246" s="6">
        <f>H1243</f>
        <v>1155.2300000000002</v>
      </c>
      <c r="I1246" s="6">
        <v>0</v>
      </c>
      <c r="J1246" s="5"/>
      <c r="K1246" s="5"/>
    </row>
    <row r="1247" spans="1:13" ht="13.35" customHeight="1" x14ac:dyDescent="0.3"/>
    <row r="1248" spans="1:13" s="16" customFormat="1" ht="12.15" customHeight="1" x14ac:dyDescent="0.25">
      <c r="A1248" s="18" t="s">
        <v>117</v>
      </c>
      <c r="B1248" s="18"/>
      <c r="C1248" s="18"/>
      <c r="D1248" s="18"/>
      <c r="E1248" s="18"/>
      <c r="F1248" s="18"/>
      <c r="G1248" s="18"/>
      <c r="H1248" s="18"/>
      <c r="I1248" s="18"/>
      <c r="J1248" s="18"/>
      <c r="K1248" s="18"/>
      <c r="L1248" s="17"/>
      <c r="M1248" s="1"/>
    </row>
    <row r="1249" spans="1:11" ht="10.95" customHeight="1" x14ac:dyDescent="0.3">
      <c r="A1249" s="5" t="s">
        <v>12</v>
      </c>
      <c r="B1249" s="5"/>
      <c r="C1249" s="5"/>
      <c r="D1249" s="5"/>
      <c r="E1249" s="5"/>
      <c r="F1249" s="6">
        <v>0</v>
      </c>
      <c r="G1249" s="6">
        <v>4245.4799999999996</v>
      </c>
      <c r="H1249" s="6">
        <f>(F1249 - G1249)</f>
        <v>-4245.4799999999996</v>
      </c>
      <c r="I1249" s="6">
        <v>0</v>
      </c>
      <c r="J1249" s="5"/>
      <c r="K1249" s="5"/>
    </row>
    <row r="1250" spans="1:11" ht="10.95" customHeight="1" x14ac:dyDescent="0.3">
      <c r="A1250" s="15">
        <v>45017</v>
      </c>
      <c r="B1250" s="2" t="s">
        <v>8</v>
      </c>
      <c r="C1250" s="2" t="s">
        <v>7</v>
      </c>
      <c r="D1250" s="2" t="s">
        <v>116</v>
      </c>
      <c r="E1250" s="2" t="s">
        <v>10</v>
      </c>
      <c r="F1250" s="14">
        <v>0</v>
      </c>
      <c r="G1250" s="14">
        <v>3.45</v>
      </c>
      <c r="H1250" s="14">
        <f>((H1249 + F1250) - G1250)</f>
        <v>-4248.9299999999994</v>
      </c>
      <c r="I1250" s="14">
        <v>0</v>
      </c>
      <c r="J1250" s="13">
        <v>0</v>
      </c>
      <c r="K1250" s="2"/>
    </row>
    <row r="1251" spans="1:11" ht="10.95" customHeight="1" x14ac:dyDescent="0.3">
      <c r="A1251" s="12">
        <v>45019</v>
      </c>
      <c r="B1251" s="9" t="s">
        <v>8</v>
      </c>
      <c r="C1251" s="9" t="s">
        <v>24</v>
      </c>
      <c r="D1251" s="9" t="s">
        <v>36</v>
      </c>
      <c r="E1251" s="9"/>
      <c r="F1251" s="11">
        <v>0</v>
      </c>
      <c r="G1251" s="11">
        <v>10.43</v>
      </c>
      <c r="H1251" s="14">
        <f>((H1250 + F1251) - G1251)</f>
        <v>-4259.3599999999997</v>
      </c>
      <c r="I1251" s="11">
        <v>0</v>
      </c>
      <c r="J1251" s="10">
        <v>0</v>
      </c>
      <c r="K1251" s="9"/>
    </row>
    <row r="1252" spans="1:11" ht="10.95" customHeight="1" x14ac:dyDescent="0.3">
      <c r="A1252" s="12">
        <v>45027</v>
      </c>
      <c r="B1252" s="9" t="s">
        <v>8</v>
      </c>
      <c r="C1252" s="9" t="s">
        <v>24</v>
      </c>
      <c r="D1252" s="9" t="s">
        <v>30</v>
      </c>
      <c r="E1252" s="9"/>
      <c r="F1252" s="11">
        <v>0</v>
      </c>
      <c r="G1252" s="11">
        <v>2.61</v>
      </c>
      <c r="H1252" s="14">
        <f>((H1251 + F1252) - G1252)</f>
        <v>-4261.9699999999993</v>
      </c>
      <c r="I1252" s="11">
        <v>0</v>
      </c>
      <c r="J1252" s="10">
        <v>0</v>
      </c>
      <c r="K1252" s="9"/>
    </row>
    <row r="1253" spans="1:11" ht="10.95" customHeight="1" x14ac:dyDescent="0.3">
      <c r="A1253" s="12">
        <v>45027</v>
      </c>
      <c r="B1253" s="9" t="s">
        <v>8</v>
      </c>
      <c r="C1253" s="9" t="s">
        <v>24</v>
      </c>
      <c r="D1253" s="9" t="s">
        <v>69</v>
      </c>
      <c r="E1253" s="9"/>
      <c r="F1253" s="11">
        <v>0</v>
      </c>
      <c r="G1253" s="11">
        <v>5.22</v>
      </c>
      <c r="H1253" s="14">
        <f>((H1252 + F1253) - G1253)</f>
        <v>-4267.1899999999996</v>
      </c>
      <c r="I1253" s="11">
        <v>0</v>
      </c>
      <c r="J1253" s="10">
        <v>0</v>
      </c>
      <c r="K1253" s="9"/>
    </row>
    <row r="1254" spans="1:11" ht="10.95" customHeight="1" x14ac:dyDescent="0.3">
      <c r="A1254" s="12">
        <v>45027</v>
      </c>
      <c r="B1254" s="9" t="s">
        <v>8</v>
      </c>
      <c r="C1254" s="9" t="s">
        <v>24</v>
      </c>
      <c r="D1254" s="9" t="s">
        <v>26</v>
      </c>
      <c r="E1254" s="9"/>
      <c r="F1254" s="11">
        <v>0</v>
      </c>
      <c r="G1254" s="11">
        <v>10.43</v>
      </c>
      <c r="H1254" s="14">
        <f>((H1253 + F1254) - G1254)</f>
        <v>-4277.62</v>
      </c>
      <c r="I1254" s="11">
        <v>0</v>
      </c>
      <c r="J1254" s="10">
        <v>0</v>
      </c>
      <c r="K1254" s="9"/>
    </row>
    <row r="1255" spans="1:11" ht="10.95" customHeight="1" x14ac:dyDescent="0.3">
      <c r="A1255" s="12">
        <v>45027</v>
      </c>
      <c r="B1255" s="9" t="s">
        <v>8</v>
      </c>
      <c r="C1255" s="9" t="s">
        <v>24</v>
      </c>
      <c r="D1255" s="9" t="s">
        <v>37</v>
      </c>
      <c r="E1255" s="9"/>
      <c r="F1255" s="11">
        <v>0</v>
      </c>
      <c r="G1255" s="11">
        <v>7.83</v>
      </c>
      <c r="H1255" s="14">
        <f>((H1254 + F1255) - G1255)</f>
        <v>-4285.45</v>
      </c>
      <c r="I1255" s="11">
        <v>0</v>
      </c>
      <c r="J1255" s="10">
        <v>0</v>
      </c>
      <c r="K1255" s="9"/>
    </row>
    <row r="1256" spans="1:11" ht="10.95" customHeight="1" x14ac:dyDescent="0.3">
      <c r="A1256" s="12">
        <v>45027</v>
      </c>
      <c r="B1256" s="9" t="s">
        <v>8</v>
      </c>
      <c r="C1256" s="9" t="s">
        <v>24</v>
      </c>
      <c r="D1256" s="9" t="s">
        <v>50</v>
      </c>
      <c r="E1256" s="9"/>
      <c r="F1256" s="11">
        <v>0</v>
      </c>
      <c r="G1256" s="11">
        <v>10.43</v>
      </c>
      <c r="H1256" s="14">
        <f>((H1255 + F1256) - G1256)</f>
        <v>-4295.88</v>
      </c>
      <c r="I1256" s="11">
        <v>0</v>
      </c>
      <c r="J1256" s="10">
        <v>0</v>
      </c>
      <c r="K1256" s="9"/>
    </row>
    <row r="1257" spans="1:11" ht="10.95" customHeight="1" x14ac:dyDescent="0.3">
      <c r="A1257" s="12">
        <v>45027</v>
      </c>
      <c r="B1257" s="9" t="s">
        <v>8</v>
      </c>
      <c r="C1257" s="9" t="s">
        <v>24</v>
      </c>
      <c r="D1257" s="9" t="s">
        <v>57</v>
      </c>
      <c r="E1257" s="9"/>
      <c r="F1257" s="11">
        <v>0</v>
      </c>
      <c r="G1257" s="11">
        <v>10.43</v>
      </c>
      <c r="H1257" s="14">
        <f>((H1256 + F1257) - G1257)</f>
        <v>-4306.3100000000004</v>
      </c>
      <c r="I1257" s="11">
        <v>0</v>
      </c>
      <c r="J1257" s="10">
        <v>0</v>
      </c>
      <c r="K1257" s="9"/>
    </row>
    <row r="1258" spans="1:11" ht="10.95" customHeight="1" x14ac:dyDescent="0.3">
      <c r="A1258" s="12">
        <v>45027</v>
      </c>
      <c r="B1258" s="9" t="s">
        <v>8</v>
      </c>
      <c r="C1258" s="9" t="s">
        <v>24</v>
      </c>
      <c r="D1258" s="9" t="s">
        <v>26</v>
      </c>
      <c r="E1258" s="9"/>
      <c r="F1258" s="11">
        <v>0</v>
      </c>
      <c r="G1258" s="11">
        <v>20.87</v>
      </c>
      <c r="H1258" s="14">
        <f>((H1257 + F1258) - G1258)</f>
        <v>-4327.18</v>
      </c>
      <c r="I1258" s="11">
        <v>0</v>
      </c>
      <c r="J1258" s="10">
        <v>0</v>
      </c>
      <c r="K1258" s="9"/>
    </row>
    <row r="1259" spans="1:11" ht="10.95" customHeight="1" x14ac:dyDescent="0.3">
      <c r="A1259" s="12">
        <v>45027</v>
      </c>
      <c r="B1259" s="9" t="s">
        <v>8</v>
      </c>
      <c r="C1259" s="9" t="s">
        <v>24</v>
      </c>
      <c r="D1259" s="9" t="s">
        <v>26</v>
      </c>
      <c r="E1259" s="9"/>
      <c r="F1259" s="11">
        <v>0</v>
      </c>
      <c r="G1259" s="11">
        <v>41.74</v>
      </c>
      <c r="H1259" s="14">
        <f>((H1258 + F1259) - G1259)</f>
        <v>-4368.92</v>
      </c>
      <c r="I1259" s="11">
        <v>0</v>
      </c>
      <c r="J1259" s="10">
        <v>0</v>
      </c>
      <c r="K1259" s="9"/>
    </row>
    <row r="1260" spans="1:11" ht="10.95" customHeight="1" x14ac:dyDescent="0.3">
      <c r="A1260" s="12">
        <v>45027</v>
      </c>
      <c r="B1260" s="9" t="s">
        <v>8</v>
      </c>
      <c r="C1260" s="9" t="s">
        <v>24</v>
      </c>
      <c r="D1260" s="9" t="s">
        <v>26</v>
      </c>
      <c r="E1260" s="9"/>
      <c r="F1260" s="11">
        <v>0</v>
      </c>
      <c r="G1260" s="11">
        <v>67.83</v>
      </c>
      <c r="H1260" s="14">
        <f>((H1259 + F1260) - G1260)</f>
        <v>-4436.75</v>
      </c>
      <c r="I1260" s="11">
        <v>0</v>
      </c>
      <c r="J1260" s="10">
        <v>0</v>
      </c>
      <c r="K1260" s="9"/>
    </row>
    <row r="1261" spans="1:11" ht="10.95" customHeight="1" x14ac:dyDescent="0.3">
      <c r="A1261" s="12">
        <v>45027</v>
      </c>
      <c r="B1261" s="9" t="s">
        <v>8</v>
      </c>
      <c r="C1261" s="9" t="s">
        <v>28</v>
      </c>
      <c r="D1261" s="9" t="s">
        <v>50</v>
      </c>
      <c r="E1261" s="9"/>
      <c r="F1261" s="11">
        <v>2.61</v>
      </c>
      <c r="G1261" s="11">
        <v>0</v>
      </c>
      <c r="H1261" s="14">
        <f>((H1260 + F1261) - G1261)</f>
        <v>-4434.1400000000003</v>
      </c>
      <c r="I1261" s="11">
        <v>0</v>
      </c>
      <c r="J1261" s="10">
        <v>0</v>
      </c>
      <c r="K1261" s="9"/>
    </row>
    <row r="1262" spans="1:11" ht="10.95" customHeight="1" x14ac:dyDescent="0.3">
      <c r="A1262" s="12">
        <v>45027</v>
      </c>
      <c r="B1262" s="9" t="s">
        <v>8</v>
      </c>
      <c r="C1262" s="9" t="s">
        <v>28</v>
      </c>
      <c r="D1262" s="9" t="s">
        <v>46</v>
      </c>
      <c r="E1262" s="9"/>
      <c r="F1262" s="11">
        <v>2.61</v>
      </c>
      <c r="G1262" s="11">
        <v>0</v>
      </c>
      <c r="H1262" s="14">
        <f>((H1261 + F1262) - G1262)</f>
        <v>-4431.5300000000007</v>
      </c>
      <c r="I1262" s="11">
        <v>0</v>
      </c>
      <c r="J1262" s="10">
        <v>0</v>
      </c>
      <c r="K1262" s="9"/>
    </row>
    <row r="1263" spans="1:11" ht="10.95" customHeight="1" x14ac:dyDescent="0.3">
      <c r="A1263" s="12">
        <v>45027</v>
      </c>
      <c r="B1263" s="9" t="s">
        <v>8</v>
      </c>
      <c r="C1263" s="9" t="s">
        <v>28</v>
      </c>
      <c r="D1263" s="9" t="s">
        <v>25</v>
      </c>
      <c r="E1263" s="9"/>
      <c r="F1263" s="11">
        <v>2.61</v>
      </c>
      <c r="G1263" s="11">
        <v>0</v>
      </c>
      <c r="H1263" s="14">
        <f>((H1262 + F1263) - G1263)</f>
        <v>-4428.920000000001</v>
      </c>
      <c r="I1263" s="11">
        <v>0</v>
      </c>
      <c r="J1263" s="10">
        <v>0</v>
      </c>
      <c r="K1263" s="9"/>
    </row>
    <row r="1264" spans="1:11" ht="10.95" customHeight="1" x14ac:dyDescent="0.3">
      <c r="A1264" s="12">
        <v>45027</v>
      </c>
      <c r="B1264" s="9" t="s">
        <v>8</v>
      </c>
      <c r="C1264" s="9" t="s">
        <v>28</v>
      </c>
      <c r="D1264" s="9" t="s">
        <v>30</v>
      </c>
      <c r="E1264" s="9"/>
      <c r="F1264" s="11">
        <v>7.83</v>
      </c>
      <c r="G1264" s="11">
        <v>0</v>
      </c>
      <c r="H1264" s="14">
        <f>((H1263 + F1264) - G1264)</f>
        <v>-4421.0900000000011</v>
      </c>
      <c r="I1264" s="11">
        <v>0</v>
      </c>
      <c r="J1264" s="10">
        <v>0</v>
      </c>
      <c r="K1264" s="9"/>
    </row>
    <row r="1265" spans="1:11" ht="10.95" customHeight="1" x14ac:dyDescent="0.3">
      <c r="A1265" s="12">
        <v>45027</v>
      </c>
      <c r="B1265" s="9" t="s">
        <v>8</v>
      </c>
      <c r="C1265" s="9" t="s">
        <v>28</v>
      </c>
      <c r="D1265" s="9" t="s">
        <v>37</v>
      </c>
      <c r="E1265" s="9"/>
      <c r="F1265" s="11">
        <v>7.83</v>
      </c>
      <c r="G1265" s="11">
        <v>0</v>
      </c>
      <c r="H1265" s="14">
        <f>((H1264 + F1265) - G1265)</f>
        <v>-4413.2600000000011</v>
      </c>
      <c r="I1265" s="11">
        <v>0</v>
      </c>
      <c r="J1265" s="10">
        <v>0</v>
      </c>
      <c r="K1265" s="9"/>
    </row>
    <row r="1266" spans="1:11" ht="10.95" customHeight="1" x14ac:dyDescent="0.3">
      <c r="A1266" s="12">
        <v>45027</v>
      </c>
      <c r="B1266" s="9" t="s">
        <v>8</v>
      </c>
      <c r="C1266" s="9" t="s">
        <v>28</v>
      </c>
      <c r="D1266" s="9" t="s">
        <v>57</v>
      </c>
      <c r="E1266" s="9"/>
      <c r="F1266" s="11">
        <v>10.43</v>
      </c>
      <c r="G1266" s="11">
        <v>0</v>
      </c>
      <c r="H1266" s="14">
        <f>((H1265 + F1266) - G1266)</f>
        <v>-4402.8300000000008</v>
      </c>
      <c r="I1266" s="11">
        <v>0</v>
      </c>
      <c r="J1266" s="10">
        <v>0</v>
      </c>
      <c r="K1266" s="9"/>
    </row>
    <row r="1267" spans="1:11" ht="10.95" customHeight="1" x14ac:dyDescent="0.3">
      <c r="A1267" s="12">
        <v>45028</v>
      </c>
      <c r="B1267" s="9" t="s">
        <v>8</v>
      </c>
      <c r="C1267" s="9" t="s">
        <v>28</v>
      </c>
      <c r="D1267" s="9" t="s">
        <v>115</v>
      </c>
      <c r="E1267" s="9"/>
      <c r="F1267" s="11">
        <v>13.04</v>
      </c>
      <c r="G1267" s="11">
        <v>0</v>
      </c>
      <c r="H1267" s="14">
        <f>((H1266 + F1267) - G1267)</f>
        <v>-4389.7900000000009</v>
      </c>
      <c r="I1267" s="11">
        <v>0</v>
      </c>
      <c r="J1267" s="10">
        <v>0</v>
      </c>
      <c r="K1267" s="9"/>
    </row>
    <row r="1268" spans="1:11" ht="10.95" customHeight="1" x14ac:dyDescent="0.3">
      <c r="A1268" s="12">
        <v>45033</v>
      </c>
      <c r="B1268" s="9" t="s">
        <v>8</v>
      </c>
      <c r="C1268" s="9" t="s">
        <v>24</v>
      </c>
      <c r="D1268" s="9" t="s">
        <v>57</v>
      </c>
      <c r="E1268" s="9"/>
      <c r="F1268" s="11">
        <v>0</v>
      </c>
      <c r="G1268" s="11">
        <v>2.61</v>
      </c>
      <c r="H1268" s="14">
        <f>((H1267 + F1268) - G1268)</f>
        <v>-4392.4000000000005</v>
      </c>
      <c r="I1268" s="11">
        <v>0</v>
      </c>
      <c r="J1268" s="10">
        <v>0</v>
      </c>
      <c r="K1268" s="9"/>
    </row>
    <row r="1269" spans="1:11" ht="10.95" customHeight="1" x14ac:dyDescent="0.3">
      <c r="A1269" s="12">
        <v>45033</v>
      </c>
      <c r="B1269" s="9" t="s">
        <v>8</v>
      </c>
      <c r="C1269" s="9" t="s">
        <v>24</v>
      </c>
      <c r="D1269" s="9" t="s">
        <v>69</v>
      </c>
      <c r="E1269" s="9"/>
      <c r="F1269" s="11">
        <v>0</v>
      </c>
      <c r="G1269" s="11">
        <v>5.22</v>
      </c>
      <c r="H1269" s="14">
        <f>((H1268 + F1269) - G1269)</f>
        <v>-4397.6200000000008</v>
      </c>
      <c r="I1269" s="11">
        <v>0</v>
      </c>
      <c r="J1269" s="10">
        <v>0</v>
      </c>
      <c r="K1269" s="9"/>
    </row>
    <row r="1270" spans="1:11" ht="10.95" customHeight="1" x14ac:dyDescent="0.3">
      <c r="A1270" s="12">
        <v>45033</v>
      </c>
      <c r="B1270" s="9" t="s">
        <v>8</v>
      </c>
      <c r="C1270" s="9" t="s">
        <v>24</v>
      </c>
      <c r="D1270" s="9" t="s">
        <v>57</v>
      </c>
      <c r="E1270" s="9"/>
      <c r="F1270" s="11">
        <v>0</v>
      </c>
      <c r="G1270" s="11">
        <v>7.83</v>
      </c>
      <c r="H1270" s="14">
        <f>((H1269 + F1270) - G1270)</f>
        <v>-4405.4500000000007</v>
      </c>
      <c r="I1270" s="11">
        <v>0</v>
      </c>
      <c r="J1270" s="10">
        <v>0</v>
      </c>
      <c r="K1270" s="9"/>
    </row>
    <row r="1271" spans="1:11" ht="10.95" customHeight="1" x14ac:dyDescent="0.3">
      <c r="A1271" s="12">
        <v>45033</v>
      </c>
      <c r="B1271" s="9" t="s">
        <v>8</v>
      </c>
      <c r="C1271" s="9" t="s">
        <v>24</v>
      </c>
      <c r="D1271" s="9" t="s">
        <v>66</v>
      </c>
      <c r="E1271" s="9"/>
      <c r="F1271" s="11">
        <v>0</v>
      </c>
      <c r="G1271" s="11">
        <v>10.43</v>
      </c>
      <c r="H1271" s="14">
        <f>((H1270 + F1271) - G1271)</f>
        <v>-4415.880000000001</v>
      </c>
      <c r="I1271" s="11">
        <v>0</v>
      </c>
      <c r="J1271" s="10">
        <v>0</v>
      </c>
      <c r="K1271" s="9"/>
    </row>
    <row r="1272" spans="1:11" ht="10.95" customHeight="1" x14ac:dyDescent="0.3">
      <c r="A1272" s="12">
        <v>45033</v>
      </c>
      <c r="B1272" s="9" t="s">
        <v>8</v>
      </c>
      <c r="C1272" s="9" t="s">
        <v>24</v>
      </c>
      <c r="D1272" s="9" t="s">
        <v>50</v>
      </c>
      <c r="E1272" s="9"/>
      <c r="F1272" s="11">
        <v>0</v>
      </c>
      <c r="G1272" s="11">
        <v>10.43</v>
      </c>
      <c r="H1272" s="14">
        <f>((H1271 + F1272) - G1272)</f>
        <v>-4426.3100000000013</v>
      </c>
      <c r="I1272" s="11">
        <v>0</v>
      </c>
      <c r="J1272" s="10">
        <v>0</v>
      </c>
      <c r="K1272" s="9"/>
    </row>
    <row r="1273" spans="1:11" ht="10.95" customHeight="1" x14ac:dyDescent="0.3">
      <c r="A1273" s="12">
        <v>45033</v>
      </c>
      <c r="B1273" s="9" t="s">
        <v>8</v>
      </c>
      <c r="C1273" s="9" t="s">
        <v>24</v>
      </c>
      <c r="D1273" s="9" t="s">
        <v>26</v>
      </c>
      <c r="E1273" s="9"/>
      <c r="F1273" s="11">
        <v>0</v>
      </c>
      <c r="G1273" s="11">
        <v>52.17</v>
      </c>
      <c r="H1273" s="14">
        <f>((H1272 + F1273) - G1273)</f>
        <v>-4478.4800000000014</v>
      </c>
      <c r="I1273" s="11">
        <v>0</v>
      </c>
      <c r="J1273" s="10">
        <v>0</v>
      </c>
      <c r="K1273" s="9"/>
    </row>
    <row r="1274" spans="1:11" ht="10.95" customHeight="1" x14ac:dyDescent="0.3">
      <c r="A1274" s="12">
        <v>45033</v>
      </c>
      <c r="B1274" s="9" t="s">
        <v>8</v>
      </c>
      <c r="C1274" s="9" t="s">
        <v>24</v>
      </c>
      <c r="D1274" s="9" t="s">
        <v>26</v>
      </c>
      <c r="E1274" s="9"/>
      <c r="F1274" s="11">
        <v>0</v>
      </c>
      <c r="G1274" s="11">
        <v>62.61</v>
      </c>
      <c r="H1274" s="14">
        <f>((H1273 + F1274) - G1274)</f>
        <v>-4541.0900000000011</v>
      </c>
      <c r="I1274" s="11">
        <v>0</v>
      </c>
      <c r="J1274" s="10">
        <v>0</v>
      </c>
      <c r="K1274" s="9"/>
    </row>
    <row r="1275" spans="1:11" ht="10.95" customHeight="1" x14ac:dyDescent="0.3">
      <c r="A1275" s="12">
        <v>45033</v>
      </c>
      <c r="B1275" s="9" t="s">
        <v>8</v>
      </c>
      <c r="C1275" s="9" t="s">
        <v>28</v>
      </c>
      <c r="D1275" s="9" t="s">
        <v>32</v>
      </c>
      <c r="E1275" s="9"/>
      <c r="F1275" s="11">
        <v>10.43</v>
      </c>
      <c r="G1275" s="11">
        <v>0</v>
      </c>
      <c r="H1275" s="14">
        <f>((H1274 + F1275) - G1275)</f>
        <v>-4530.6600000000008</v>
      </c>
      <c r="I1275" s="11">
        <v>0</v>
      </c>
      <c r="J1275" s="10">
        <v>0</v>
      </c>
      <c r="K1275" s="9"/>
    </row>
    <row r="1276" spans="1:11" ht="10.95" customHeight="1" x14ac:dyDescent="0.3">
      <c r="A1276" s="12">
        <v>45033</v>
      </c>
      <c r="B1276" s="9" t="s">
        <v>8</v>
      </c>
      <c r="C1276" s="9" t="s">
        <v>28</v>
      </c>
      <c r="D1276" s="9" t="s">
        <v>32</v>
      </c>
      <c r="E1276" s="9"/>
      <c r="F1276" s="11">
        <v>10.43</v>
      </c>
      <c r="G1276" s="11">
        <v>0</v>
      </c>
      <c r="H1276" s="14">
        <f>((H1275 + F1276) - G1276)</f>
        <v>-4520.2300000000005</v>
      </c>
      <c r="I1276" s="11">
        <v>0</v>
      </c>
      <c r="J1276" s="10">
        <v>0</v>
      </c>
      <c r="K1276" s="9"/>
    </row>
    <row r="1277" spans="1:11" ht="10.95" customHeight="1" x14ac:dyDescent="0.3">
      <c r="A1277" s="12">
        <v>45033</v>
      </c>
      <c r="B1277" s="9" t="s">
        <v>8</v>
      </c>
      <c r="C1277" s="9" t="s">
        <v>28</v>
      </c>
      <c r="D1277" s="9" t="s">
        <v>29</v>
      </c>
      <c r="E1277" s="9"/>
      <c r="F1277" s="11">
        <v>10.43</v>
      </c>
      <c r="G1277" s="11">
        <v>0</v>
      </c>
      <c r="H1277" s="14">
        <f>((H1276 + F1277) - G1277)</f>
        <v>-4509.8</v>
      </c>
      <c r="I1277" s="11">
        <v>0</v>
      </c>
      <c r="J1277" s="10">
        <v>0</v>
      </c>
      <c r="K1277" s="9"/>
    </row>
    <row r="1278" spans="1:11" ht="10.95" customHeight="1" x14ac:dyDescent="0.3">
      <c r="A1278" s="12">
        <v>45036</v>
      </c>
      <c r="B1278" s="9" t="s">
        <v>8</v>
      </c>
      <c r="C1278" s="9" t="s">
        <v>24</v>
      </c>
      <c r="D1278" s="9" t="s">
        <v>69</v>
      </c>
      <c r="E1278" s="9"/>
      <c r="F1278" s="11">
        <v>0</v>
      </c>
      <c r="G1278" s="11">
        <v>7.83</v>
      </c>
      <c r="H1278" s="14">
        <f>((H1277 + F1278) - G1278)</f>
        <v>-4517.63</v>
      </c>
      <c r="I1278" s="11">
        <v>0</v>
      </c>
      <c r="J1278" s="10">
        <v>0</v>
      </c>
      <c r="K1278" s="9"/>
    </row>
    <row r="1279" spans="1:11" ht="10.95" customHeight="1" x14ac:dyDescent="0.3">
      <c r="A1279" s="12">
        <v>45036</v>
      </c>
      <c r="B1279" s="9" t="s">
        <v>8</v>
      </c>
      <c r="C1279" s="9" t="s">
        <v>24</v>
      </c>
      <c r="D1279" s="9" t="s">
        <v>74</v>
      </c>
      <c r="E1279" s="9"/>
      <c r="F1279" s="11">
        <v>0</v>
      </c>
      <c r="G1279" s="11">
        <v>10.43</v>
      </c>
      <c r="H1279" s="14">
        <f>((H1278 + F1279) - G1279)</f>
        <v>-4528.0600000000004</v>
      </c>
      <c r="I1279" s="11">
        <v>0</v>
      </c>
      <c r="J1279" s="10">
        <v>0</v>
      </c>
      <c r="K1279" s="9"/>
    </row>
    <row r="1280" spans="1:11" ht="10.95" customHeight="1" x14ac:dyDescent="0.3">
      <c r="A1280" s="12">
        <v>45036</v>
      </c>
      <c r="B1280" s="9" t="s">
        <v>8</v>
      </c>
      <c r="C1280" s="9" t="s">
        <v>24</v>
      </c>
      <c r="D1280" s="9" t="s">
        <v>26</v>
      </c>
      <c r="E1280" s="9"/>
      <c r="F1280" s="11">
        <v>0</v>
      </c>
      <c r="G1280" s="11">
        <v>52.17</v>
      </c>
      <c r="H1280" s="14">
        <f>((H1279 + F1280) - G1280)</f>
        <v>-4580.2300000000005</v>
      </c>
      <c r="I1280" s="11">
        <v>0</v>
      </c>
      <c r="J1280" s="10">
        <v>0</v>
      </c>
      <c r="K1280" s="9"/>
    </row>
    <row r="1281" spans="1:11" ht="10.95" customHeight="1" x14ac:dyDescent="0.3">
      <c r="A1281" s="12">
        <v>45036</v>
      </c>
      <c r="B1281" s="9" t="s">
        <v>8</v>
      </c>
      <c r="C1281" s="9" t="s">
        <v>28</v>
      </c>
      <c r="D1281" s="9" t="s">
        <v>59</v>
      </c>
      <c r="E1281" s="9"/>
      <c r="F1281" s="11">
        <v>10.43</v>
      </c>
      <c r="G1281" s="11">
        <v>0</v>
      </c>
      <c r="H1281" s="14">
        <f>((H1280 + F1281) - G1281)</f>
        <v>-4569.8</v>
      </c>
      <c r="I1281" s="11">
        <v>0</v>
      </c>
      <c r="J1281" s="10">
        <v>0</v>
      </c>
      <c r="K1281" s="9"/>
    </row>
    <row r="1282" spans="1:11" ht="10.95" customHeight="1" x14ac:dyDescent="0.3">
      <c r="A1282" s="12">
        <v>45036</v>
      </c>
      <c r="B1282" s="9" t="s">
        <v>8</v>
      </c>
      <c r="C1282" s="9" t="s">
        <v>28</v>
      </c>
      <c r="D1282" s="9" t="s">
        <v>39</v>
      </c>
      <c r="E1282" s="9"/>
      <c r="F1282" s="11">
        <v>10.43</v>
      </c>
      <c r="G1282" s="11">
        <v>0</v>
      </c>
      <c r="H1282" s="14">
        <f>((H1281 + F1282) - G1282)</f>
        <v>-4559.37</v>
      </c>
      <c r="I1282" s="11">
        <v>0</v>
      </c>
      <c r="J1282" s="10">
        <v>0</v>
      </c>
      <c r="K1282" s="9"/>
    </row>
    <row r="1283" spans="1:11" ht="10.95" customHeight="1" x14ac:dyDescent="0.3">
      <c r="A1283" s="12">
        <v>45036</v>
      </c>
      <c r="B1283" s="9" t="s">
        <v>8</v>
      </c>
      <c r="C1283" s="9" t="s">
        <v>28</v>
      </c>
      <c r="D1283" s="9" t="s">
        <v>34</v>
      </c>
      <c r="E1283" s="9"/>
      <c r="F1283" s="11">
        <v>3.45</v>
      </c>
      <c r="G1283" s="11">
        <v>0</v>
      </c>
      <c r="H1283" s="14">
        <f>((H1282 + F1283) - G1283)</f>
        <v>-4555.92</v>
      </c>
      <c r="I1283" s="11">
        <v>0</v>
      </c>
      <c r="J1283" s="10">
        <v>0</v>
      </c>
      <c r="K1283" s="9"/>
    </row>
    <row r="1284" spans="1:11" ht="10.95" customHeight="1" x14ac:dyDescent="0.3">
      <c r="A1284" s="12">
        <v>45037</v>
      </c>
      <c r="B1284" s="9" t="s">
        <v>8</v>
      </c>
      <c r="C1284" s="9" t="s">
        <v>24</v>
      </c>
      <c r="D1284" s="9" t="s">
        <v>50</v>
      </c>
      <c r="E1284" s="9"/>
      <c r="F1284" s="11">
        <v>0</v>
      </c>
      <c r="G1284" s="11">
        <v>7.83</v>
      </c>
      <c r="H1284" s="14">
        <f>((H1283 + F1284) - G1284)</f>
        <v>-4563.75</v>
      </c>
      <c r="I1284" s="11">
        <v>0</v>
      </c>
      <c r="J1284" s="10">
        <v>0</v>
      </c>
      <c r="K1284" s="9"/>
    </row>
    <row r="1285" spans="1:11" ht="10.95" customHeight="1" x14ac:dyDescent="0.3">
      <c r="A1285" s="12">
        <v>45037</v>
      </c>
      <c r="B1285" s="9" t="s">
        <v>8</v>
      </c>
      <c r="C1285" s="9" t="s">
        <v>24</v>
      </c>
      <c r="D1285" s="9" t="s">
        <v>36</v>
      </c>
      <c r="E1285" s="9"/>
      <c r="F1285" s="11">
        <v>0</v>
      </c>
      <c r="G1285" s="11">
        <v>20.87</v>
      </c>
      <c r="H1285" s="14">
        <f>((H1284 + F1285) - G1285)</f>
        <v>-4584.62</v>
      </c>
      <c r="I1285" s="11">
        <v>0</v>
      </c>
      <c r="J1285" s="10">
        <v>0</v>
      </c>
      <c r="K1285" s="9"/>
    </row>
    <row r="1286" spans="1:11" ht="10.95" customHeight="1" x14ac:dyDescent="0.3">
      <c r="A1286" s="12">
        <v>45037</v>
      </c>
      <c r="B1286" s="9" t="s">
        <v>8</v>
      </c>
      <c r="C1286" s="9" t="s">
        <v>28</v>
      </c>
      <c r="D1286" s="9" t="s">
        <v>33</v>
      </c>
      <c r="E1286" s="9"/>
      <c r="F1286" s="11">
        <v>6.06</v>
      </c>
      <c r="G1286" s="11">
        <v>0</v>
      </c>
      <c r="H1286" s="14">
        <f>((H1285 + F1286) - G1286)</f>
        <v>-4578.5599999999995</v>
      </c>
      <c r="I1286" s="11">
        <v>0</v>
      </c>
      <c r="J1286" s="10">
        <v>0</v>
      </c>
      <c r="K1286" s="9"/>
    </row>
    <row r="1287" spans="1:11" ht="10.95" customHeight="1" x14ac:dyDescent="0.3">
      <c r="A1287" s="12">
        <v>45040</v>
      </c>
      <c r="B1287" s="9" t="s">
        <v>8</v>
      </c>
      <c r="C1287" s="9" t="s">
        <v>24</v>
      </c>
      <c r="D1287" s="9" t="s">
        <v>26</v>
      </c>
      <c r="E1287" s="9"/>
      <c r="F1287" s="11">
        <v>0</v>
      </c>
      <c r="G1287" s="11">
        <v>66.52</v>
      </c>
      <c r="H1287" s="14">
        <f>((H1286 + F1287) - G1287)</f>
        <v>-4645.08</v>
      </c>
      <c r="I1287" s="11">
        <v>0</v>
      </c>
      <c r="J1287" s="10">
        <v>0</v>
      </c>
      <c r="K1287" s="9"/>
    </row>
    <row r="1288" spans="1:11" ht="10.95" customHeight="1" x14ac:dyDescent="0.3">
      <c r="A1288" s="12">
        <v>45040</v>
      </c>
      <c r="B1288" s="9" t="s">
        <v>8</v>
      </c>
      <c r="C1288" s="9" t="s">
        <v>28</v>
      </c>
      <c r="D1288" s="9" t="s">
        <v>29</v>
      </c>
      <c r="E1288" s="9"/>
      <c r="F1288" s="11">
        <v>7.83</v>
      </c>
      <c r="G1288" s="11">
        <v>0</v>
      </c>
      <c r="H1288" s="14">
        <f>((H1287 + F1288) - G1288)</f>
        <v>-4637.25</v>
      </c>
      <c r="I1288" s="11">
        <v>0</v>
      </c>
      <c r="J1288" s="10">
        <v>0</v>
      </c>
      <c r="K1288" s="9"/>
    </row>
    <row r="1289" spans="1:11" ht="10.95" customHeight="1" x14ac:dyDescent="0.3">
      <c r="A1289" s="12">
        <v>45040</v>
      </c>
      <c r="B1289" s="9" t="s">
        <v>8</v>
      </c>
      <c r="C1289" s="9" t="s">
        <v>28</v>
      </c>
      <c r="D1289" s="9" t="s">
        <v>39</v>
      </c>
      <c r="E1289" s="9"/>
      <c r="F1289" s="11">
        <v>7.83</v>
      </c>
      <c r="G1289" s="11">
        <v>0</v>
      </c>
      <c r="H1289" s="14">
        <f>((H1288 + F1289) - G1289)</f>
        <v>-4629.42</v>
      </c>
      <c r="I1289" s="11">
        <v>0</v>
      </c>
      <c r="J1289" s="10">
        <v>0</v>
      </c>
      <c r="K1289" s="9"/>
    </row>
    <row r="1290" spans="1:11" ht="10.95" customHeight="1" x14ac:dyDescent="0.3">
      <c r="A1290" s="12">
        <v>45040</v>
      </c>
      <c r="B1290" s="9" t="s">
        <v>8</v>
      </c>
      <c r="C1290" s="9" t="s">
        <v>28</v>
      </c>
      <c r="D1290" s="9" t="s">
        <v>32</v>
      </c>
      <c r="E1290" s="9"/>
      <c r="F1290" s="11">
        <v>7.83</v>
      </c>
      <c r="G1290" s="11">
        <v>0</v>
      </c>
      <c r="H1290" s="14">
        <f>((H1289 + F1290) - G1290)</f>
        <v>-4621.59</v>
      </c>
      <c r="I1290" s="11">
        <v>0</v>
      </c>
      <c r="J1290" s="10">
        <v>0</v>
      </c>
      <c r="K1290" s="9"/>
    </row>
    <row r="1291" spans="1:11" ht="10.95" customHeight="1" x14ac:dyDescent="0.3">
      <c r="A1291" s="12">
        <v>45040</v>
      </c>
      <c r="B1291" s="9" t="s">
        <v>8</v>
      </c>
      <c r="C1291" s="9" t="s">
        <v>28</v>
      </c>
      <c r="D1291" s="9" t="s">
        <v>30</v>
      </c>
      <c r="E1291" s="9"/>
      <c r="F1291" s="11">
        <v>7.83</v>
      </c>
      <c r="G1291" s="11">
        <v>0</v>
      </c>
      <c r="H1291" s="14">
        <f>((H1290 + F1291) - G1291)</f>
        <v>-4613.76</v>
      </c>
      <c r="I1291" s="11">
        <v>0</v>
      </c>
      <c r="J1291" s="10">
        <v>0</v>
      </c>
      <c r="K1291" s="9"/>
    </row>
    <row r="1292" spans="1:11" ht="10.95" customHeight="1" x14ac:dyDescent="0.3">
      <c r="A1292" s="12">
        <v>45040</v>
      </c>
      <c r="B1292" s="9" t="s">
        <v>8</v>
      </c>
      <c r="C1292" s="9" t="s">
        <v>24</v>
      </c>
      <c r="D1292" s="9" t="s">
        <v>57</v>
      </c>
      <c r="E1292" s="9"/>
      <c r="F1292" s="11">
        <v>0</v>
      </c>
      <c r="G1292" s="11">
        <v>10.43</v>
      </c>
      <c r="H1292" s="14">
        <f>((H1291 + F1292) - G1292)</f>
        <v>-4624.1900000000005</v>
      </c>
      <c r="I1292" s="11">
        <v>0</v>
      </c>
      <c r="J1292" s="10">
        <v>0</v>
      </c>
      <c r="K1292" s="9"/>
    </row>
    <row r="1293" spans="1:11" ht="10.95" customHeight="1" x14ac:dyDescent="0.3">
      <c r="A1293" s="12">
        <v>45055</v>
      </c>
      <c r="B1293" s="9" t="s">
        <v>8</v>
      </c>
      <c r="C1293" s="9" t="s">
        <v>28</v>
      </c>
      <c r="D1293" s="9" t="s">
        <v>114</v>
      </c>
      <c r="E1293" s="9"/>
      <c r="F1293" s="11">
        <v>6760.31</v>
      </c>
      <c r="G1293" s="11">
        <v>0</v>
      </c>
      <c r="H1293" s="14">
        <f>((H1292 + F1293) - G1293)</f>
        <v>2136.12</v>
      </c>
      <c r="I1293" s="11">
        <v>0</v>
      </c>
      <c r="J1293" s="10">
        <v>0</v>
      </c>
      <c r="K1293" s="9" t="s">
        <v>4</v>
      </c>
    </row>
    <row r="1294" spans="1:11" ht="10.95" customHeight="1" x14ac:dyDescent="0.3">
      <c r="A1294" s="12">
        <v>45068</v>
      </c>
      <c r="B1294" s="9" t="s">
        <v>8</v>
      </c>
      <c r="C1294" s="9" t="s">
        <v>28</v>
      </c>
      <c r="D1294" s="9" t="s">
        <v>34</v>
      </c>
      <c r="E1294" s="9"/>
      <c r="F1294" s="11">
        <v>3.75</v>
      </c>
      <c r="G1294" s="11">
        <v>0</v>
      </c>
      <c r="H1294" s="14">
        <f>((H1293 + F1294) - G1294)</f>
        <v>2139.87</v>
      </c>
      <c r="I1294" s="11">
        <v>0</v>
      </c>
      <c r="J1294" s="10">
        <v>0</v>
      </c>
      <c r="K1294" s="9"/>
    </row>
    <row r="1295" spans="1:11" ht="10.95" customHeight="1" x14ac:dyDescent="0.3">
      <c r="A1295" s="12">
        <v>45068</v>
      </c>
      <c r="B1295" s="9" t="s">
        <v>8</v>
      </c>
      <c r="C1295" s="9" t="s">
        <v>28</v>
      </c>
      <c r="D1295" s="9" t="s">
        <v>33</v>
      </c>
      <c r="E1295" s="9"/>
      <c r="F1295" s="11">
        <v>5.87</v>
      </c>
      <c r="G1295" s="11">
        <v>0</v>
      </c>
      <c r="H1295" s="14">
        <f>((H1294 + F1295) - G1295)</f>
        <v>2145.7399999999998</v>
      </c>
      <c r="I1295" s="11">
        <v>0</v>
      </c>
      <c r="J1295" s="10">
        <v>0</v>
      </c>
      <c r="K1295" s="9"/>
    </row>
    <row r="1296" spans="1:11" ht="10.95" customHeight="1" x14ac:dyDescent="0.3">
      <c r="A1296" s="12">
        <v>45077</v>
      </c>
      <c r="B1296" s="9" t="s">
        <v>8</v>
      </c>
      <c r="C1296" s="9" t="s">
        <v>28</v>
      </c>
      <c r="D1296" s="9" t="s">
        <v>41</v>
      </c>
      <c r="E1296" s="9"/>
      <c r="F1296" s="11">
        <v>108.64</v>
      </c>
      <c r="G1296" s="11">
        <v>0</v>
      </c>
      <c r="H1296" s="14">
        <f>((H1295 + F1296) - G1296)</f>
        <v>2254.3799999999997</v>
      </c>
      <c r="I1296" s="11">
        <v>0</v>
      </c>
      <c r="J1296" s="10">
        <v>0</v>
      </c>
      <c r="K1296" s="9"/>
    </row>
    <row r="1297" spans="1:11" ht="10.95" customHeight="1" x14ac:dyDescent="0.3">
      <c r="A1297" s="12">
        <v>45084</v>
      </c>
      <c r="B1297" s="9" t="s">
        <v>8</v>
      </c>
      <c r="C1297" s="9" t="s">
        <v>28</v>
      </c>
      <c r="D1297" s="9" t="s">
        <v>106</v>
      </c>
      <c r="E1297" s="9" t="s">
        <v>113</v>
      </c>
      <c r="F1297" s="11">
        <v>101.46</v>
      </c>
      <c r="G1297" s="11">
        <v>0</v>
      </c>
      <c r="H1297" s="14">
        <f>((H1296 + F1297) - G1297)</f>
        <v>2355.8399999999997</v>
      </c>
      <c r="I1297" s="11">
        <v>0</v>
      </c>
      <c r="J1297" s="10">
        <v>0</v>
      </c>
      <c r="K1297" s="9"/>
    </row>
    <row r="1298" spans="1:11" ht="10.95" customHeight="1" x14ac:dyDescent="0.3">
      <c r="A1298" s="12">
        <v>45086</v>
      </c>
      <c r="B1298" s="9" t="s">
        <v>8</v>
      </c>
      <c r="C1298" s="9" t="s">
        <v>28</v>
      </c>
      <c r="D1298" s="9" t="s">
        <v>112</v>
      </c>
      <c r="E1298" s="9"/>
      <c r="F1298" s="11">
        <v>6.99</v>
      </c>
      <c r="G1298" s="11">
        <v>0</v>
      </c>
      <c r="H1298" s="14">
        <f>((H1297 + F1298) - G1298)</f>
        <v>2362.8299999999995</v>
      </c>
      <c r="I1298" s="11">
        <v>0</v>
      </c>
      <c r="J1298" s="10">
        <v>0</v>
      </c>
      <c r="K1298" s="9"/>
    </row>
    <row r="1299" spans="1:11" ht="10.95" customHeight="1" x14ac:dyDescent="0.3">
      <c r="A1299" s="12">
        <v>45089</v>
      </c>
      <c r="B1299" s="9" t="s">
        <v>8</v>
      </c>
      <c r="C1299" s="9" t="s">
        <v>28</v>
      </c>
      <c r="D1299" s="9" t="s">
        <v>106</v>
      </c>
      <c r="E1299" s="9" t="s">
        <v>111</v>
      </c>
      <c r="F1299" s="11">
        <v>22.71</v>
      </c>
      <c r="G1299" s="11">
        <v>0</v>
      </c>
      <c r="H1299" s="14">
        <f>((H1298 + F1299) - G1299)</f>
        <v>2385.5399999999995</v>
      </c>
      <c r="I1299" s="11">
        <v>0</v>
      </c>
      <c r="J1299" s="10">
        <v>0</v>
      </c>
      <c r="K1299" s="9"/>
    </row>
    <row r="1300" spans="1:11" ht="10.95" customHeight="1" x14ac:dyDescent="0.3">
      <c r="A1300" s="12">
        <v>45097</v>
      </c>
      <c r="B1300" s="9" t="s">
        <v>8</v>
      </c>
      <c r="C1300" s="9" t="s">
        <v>28</v>
      </c>
      <c r="D1300" s="9" t="s">
        <v>34</v>
      </c>
      <c r="E1300" s="9"/>
      <c r="F1300" s="11">
        <v>3.75</v>
      </c>
      <c r="G1300" s="11">
        <v>0</v>
      </c>
      <c r="H1300" s="14">
        <f>((H1299 + F1300) - G1300)</f>
        <v>2389.2899999999995</v>
      </c>
      <c r="I1300" s="11">
        <v>0</v>
      </c>
      <c r="J1300" s="10">
        <v>0</v>
      </c>
      <c r="K1300" s="9"/>
    </row>
    <row r="1301" spans="1:11" ht="10.95" customHeight="1" x14ac:dyDescent="0.3">
      <c r="A1301" s="12">
        <v>45097</v>
      </c>
      <c r="B1301" s="9" t="s">
        <v>8</v>
      </c>
      <c r="C1301" s="9" t="s">
        <v>28</v>
      </c>
      <c r="D1301" s="9" t="s">
        <v>34</v>
      </c>
      <c r="E1301" s="9"/>
      <c r="F1301" s="11">
        <v>37.5</v>
      </c>
      <c r="G1301" s="11">
        <v>0</v>
      </c>
      <c r="H1301" s="14">
        <f>((H1300 + F1301) - G1301)</f>
        <v>2426.7899999999995</v>
      </c>
      <c r="I1301" s="11">
        <v>0</v>
      </c>
      <c r="J1301" s="10">
        <v>0</v>
      </c>
      <c r="K1301" s="9"/>
    </row>
    <row r="1302" spans="1:11" ht="10.95" customHeight="1" x14ac:dyDescent="0.3">
      <c r="A1302" s="12">
        <v>45098</v>
      </c>
      <c r="B1302" s="9" t="s">
        <v>8</v>
      </c>
      <c r="C1302" s="9" t="s">
        <v>28</v>
      </c>
      <c r="D1302" s="9" t="s">
        <v>33</v>
      </c>
      <c r="E1302" s="9"/>
      <c r="F1302" s="11">
        <v>5.87</v>
      </c>
      <c r="G1302" s="11">
        <v>0</v>
      </c>
      <c r="H1302" s="14">
        <f>((H1301 + F1302) - G1302)</f>
        <v>2432.6599999999994</v>
      </c>
      <c r="I1302" s="11">
        <v>0</v>
      </c>
      <c r="J1302" s="10">
        <v>0</v>
      </c>
      <c r="K1302" s="9"/>
    </row>
    <row r="1303" spans="1:11" ht="10.95" customHeight="1" x14ac:dyDescent="0.3">
      <c r="A1303" s="12">
        <v>45107</v>
      </c>
      <c r="B1303" s="9" t="s">
        <v>8</v>
      </c>
      <c r="C1303" s="9" t="s">
        <v>28</v>
      </c>
      <c r="D1303" s="9" t="s">
        <v>106</v>
      </c>
      <c r="E1303" s="9" t="s">
        <v>110</v>
      </c>
      <c r="F1303" s="11">
        <v>68.319999999999993</v>
      </c>
      <c r="G1303" s="11">
        <v>0</v>
      </c>
      <c r="H1303" s="14">
        <f>((H1302 + F1303) - G1303)</f>
        <v>2500.9799999999996</v>
      </c>
      <c r="I1303" s="11">
        <v>0</v>
      </c>
      <c r="J1303" s="10">
        <v>0</v>
      </c>
      <c r="K1303" s="9"/>
    </row>
    <row r="1304" spans="1:11" ht="10.95" customHeight="1" x14ac:dyDescent="0.3">
      <c r="A1304" s="12">
        <v>45124</v>
      </c>
      <c r="B1304" s="9" t="s">
        <v>8</v>
      </c>
      <c r="C1304" s="9" t="s">
        <v>28</v>
      </c>
      <c r="D1304" s="9" t="s">
        <v>106</v>
      </c>
      <c r="E1304" s="9" t="s">
        <v>109</v>
      </c>
      <c r="F1304" s="11">
        <v>8.27</v>
      </c>
      <c r="G1304" s="11">
        <v>0</v>
      </c>
      <c r="H1304" s="14">
        <f>((H1303 + F1304) - G1304)</f>
        <v>2509.2499999999995</v>
      </c>
      <c r="I1304" s="11">
        <v>0</v>
      </c>
      <c r="J1304" s="10">
        <v>0</v>
      </c>
      <c r="K1304" s="9"/>
    </row>
    <row r="1305" spans="1:11" ht="10.95" customHeight="1" x14ac:dyDescent="0.3">
      <c r="A1305" s="12">
        <v>45127</v>
      </c>
      <c r="B1305" s="9" t="s">
        <v>8</v>
      </c>
      <c r="C1305" s="9" t="s">
        <v>28</v>
      </c>
      <c r="D1305" s="9" t="s">
        <v>34</v>
      </c>
      <c r="E1305" s="9"/>
      <c r="F1305" s="11">
        <v>3.75</v>
      </c>
      <c r="G1305" s="11">
        <v>0</v>
      </c>
      <c r="H1305" s="14">
        <f>((H1304 + F1305) - G1305)</f>
        <v>2512.9999999999995</v>
      </c>
      <c r="I1305" s="11">
        <v>0</v>
      </c>
      <c r="J1305" s="10">
        <v>0</v>
      </c>
      <c r="K1305" s="9"/>
    </row>
    <row r="1306" spans="1:11" ht="10.95" customHeight="1" x14ac:dyDescent="0.3">
      <c r="A1306" s="12">
        <v>45127</v>
      </c>
      <c r="B1306" s="9" t="s">
        <v>8</v>
      </c>
      <c r="C1306" s="9" t="s">
        <v>28</v>
      </c>
      <c r="D1306" s="9" t="s">
        <v>33</v>
      </c>
      <c r="E1306" s="9"/>
      <c r="F1306" s="11">
        <v>5.87</v>
      </c>
      <c r="G1306" s="11">
        <v>0</v>
      </c>
      <c r="H1306" s="14">
        <f>((H1305 + F1306) - G1306)</f>
        <v>2518.8699999999994</v>
      </c>
      <c r="I1306" s="11">
        <v>0</v>
      </c>
      <c r="J1306" s="10">
        <v>0</v>
      </c>
      <c r="K1306" s="9"/>
    </row>
    <row r="1307" spans="1:11" ht="10.95" customHeight="1" x14ac:dyDescent="0.3">
      <c r="A1307" s="12">
        <v>45138</v>
      </c>
      <c r="B1307" s="9" t="s">
        <v>8</v>
      </c>
      <c r="C1307" s="9" t="s">
        <v>24</v>
      </c>
      <c r="D1307" s="9" t="s">
        <v>36</v>
      </c>
      <c r="E1307" s="9"/>
      <c r="F1307" s="11">
        <v>0</v>
      </c>
      <c r="G1307" s="11">
        <v>10.43</v>
      </c>
      <c r="H1307" s="14">
        <f>((H1306 + F1307) - G1307)</f>
        <v>2508.4399999999996</v>
      </c>
      <c r="I1307" s="11">
        <v>0</v>
      </c>
      <c r="J1307" s="10">
        <v>0</v>
      </c>
      <c r="K1307" s="9"/>
    </row>
    <row r="1308" spans="1:11" ht="10.95" customHeight="1" x14ac:dyDescent="0.3">
      <c r="A1308" s="12">
        <v>45138</v>
      </c>
      <c r="B1308" s="9" t="s">
        <v>8</v>
      </c>
      <c r="C1308" s="9" t="s">
        <v>24</v>
      </c>
      <c r="D1308" s="9" t="s">
        <v>69</v>
      </c>
      <c r="E1308" s="9"/>
      <c r="F1308" s="11">
        <v>0</v>
      </c>
      <c r="G1308" s="11">
        <v>10.43</v>
      </c>
      <c r="H1308" s="14">
        <f>((H1307 + F1308) - G1308)</f>
        <v>2498.0099999999998</v>
      </c>
      <c r="I1308" s="11">
        <v>0</v>
      </c>
      <c r="J1308" s="10">
        <v>0</v>
      </c>
      <c r="K1308" s="9"/>
    </row>
    <row r="1309" spans="1:11" ht="10.95" customHeight="1" x14ac:dyDescent="0.3">
      <c r="A1309" s="12">
        <v>45138</v>
      </c>
      <c r="B1309" s="9" t="s">
        <v>8</v>
      </c>
      <c r="C1309" s="9" t="s">
        <v>24</v>
      </c>
      <c r="D1309" s="9" t="s">
        <v>26</v>
      </c>
      <c r="E1309" s="9"/>
      <c r="F1309" s="11">
        <v>0</v>
      </c>
      <c r="G1309" s="11">
        <v>60</v>
      </c>
      <c r="H1309" s="14">
        <f>((H1308 + F1309) - G1309)</f>
        <v>2438.0099999999998</v>
      </c>
      <c r="I1309" s="11">
        <v>0</v>
      </c>
      <c r="J1309" s="10">
        <v>0</v>
      </c>
      <c r="K1309" s="9"/>
    </row>
    <row r="1310" spans="1:11" ht="10.95" customHeight="1" x14ac:dyDescent="0.3">
      <c r="A1310" s="12">
        <v>45138</v>
      </c>
      <c r="B1310" s="9" t="s">
        <v>8</v>
      </c>
      <c r="C1310" s="9" t="s">
        <v>28</v>
      </c>
      <c r="D1310" s="9" t="s">
        <v>42</v>
      </c>
      <c r="E1310" s="9" t="s">
        <v>108</v>
      </c>
      <c r="F1310" s="11">
        <v>10.43</v>
      </c>
      <c r="G1310" s="11">
        <v>0</v>
      </c>
      <c r="H1310" s="14">
        <f>((H1309 + F1310) - G1310)</f>
        <v>2448.4399999999996</v>
      </c>
      <c r="I1310" s="11">
        <v>0</v>
      </c>
      <c r="J1310" s="10">
        <v>0</v>
      </c>
      <c r="K1310" s="9"/>
    </row>
    <row r="1311" spans="1:11" ht="10.95" customHeight="1" x14ac:dyDescent="0.3">
      <c r="A1311" s="12">
        <v>45138</v>
      </c>
      <c r="B1311" s="9" t="s">
        <v>8</v>
      </c>
      <c r="C1311" s="9" t="s">
        <v>28</v>
      </c>
      <c r="D1311" s="9" t="s">
        <v>42</v>
      </c>
      <c r="E1311" s="9" t="s">
        <v>108</v>
      </c>
      <c r="F1311" s="11">
        <v>10.43</v>
      </c>
      <c r="G1311" s="11">
        <v>0</v>
      </c>
      <c r="H1311" s="14">
        <f>((H1310 + F1311) - G1311)</f>
        <v>2458.8699999999994</v>
      </c>
      <c r="I1311" s="11">
        <v>0</v>
      </c>
      <c r="J1311" s="10">
        <v>0</v>
      </c>
      <c r="K1311" s="9"/>
    </row>
    <row r="1312" spans="1:11" ht="10.95" customHeight="1" x14ac:dyDescent="0.3">
      <c r="A1312" s="12">
        <v>45141</v>
      </c>
      <c r="B1312" s="9" t="s">
        <v>8</v>
      </c>
      <c r="C1312" s="9" t="s">
        <v>24</v>
      </c>
      <c r="D1312" s="9" t="s">
        <v>23</v>
      </c>
      <c r="E1312" s="9"/>
      <c r="F1312" s="11">
        <v>0</v>
      </c>
      <c r="G1312" s="11">
        <v>52.17</v>
      </c>
      <c r="H1312" s="14">
        <f>((H1311 + F1312) - G1312)</f>
        <v>2406.6999999999994</v>
      </c>
      <c r="I1312" s="11">
        <v>0</v>
      </c>
      <c r="J1312" s="10">
        <v>0</v>
      </c>
      <c r="K1312" s="9"/>
    </row>
    <row r="1313" spans="1:11" ht="10.95" customHeight="1" x14ac:dyDescent="0.3">
      <c r="A1313" s="12">
        <v>45141</v>
      </c>
      <c r="B1313" s="9" t="s">
        <v>8</v>
      </c>
      <c r="C1313" s="9" t="s">
        <v>28</v>
      </c>
      <c r="D1313" s="9" t="s">
        <v>50</v>
      </c>
      <c r="E1313" s="9"/>
      <c r="F1313" s="11">
        <v>10.43</v>
      </c>
      <c r="G1313" s="11">
        <v>0</v>
      </c>
      <c r="H1313" s="14">
        <f>((H1312 + F1313) - G1313)</f>
        <v>2417.1299999999992</v>
      </c>
      <c r="I1313" s="11">
        <v>0</v>
      </c>
      <c r="J1313" s="10">
        <v>0</v>
      </c>
      <c r="K1313" s="9"/>
    </row>
    <row r="1314" spans="1:11" ht="10.95" customHeight="1" x14ac:dyDescent="0.3">
      <c r="A1314" s="12">
        <v>45141</v>
      </c>
      <c r="B1314" s="9" t="s">
        <v>8</v>
      </c>
      <c r="C1314" s="9" t="s">
        <v>28</v>
      </c>
      <c r="D1314" s="9" t="s">
        <v>59</v>
      </c>
      <c r="E1314" s="9"/>
      <c r="F1314" s="11">
        <v>10.43</v>
      </c>
      <c r="G1314" s="11">
        <v>0</v>
      </c>
      <c r="H1314" s="14">
        <f>((H1313 + F1314) - G1314)</f>
        <v>2427.559999999999</v>
      </c>
      <c r="I1314" s="11">
        <v>0</v>
      </c>
      <c r="J1314" s="10">
        <v>0</v>
      </c>
      <c r="K1314" s="9"/>
    </row>
    <row r="1315" spans="1:11" ht="10.95" customHeight="1" x14ac:dyDescent="0.3">
      <c r="A1315" s="12">
        <v>45141</v>
      </c>
      <c r="B1315" s="9" t="s">
        <v>8</v>
      </c>
      <c r="C1315" s="9" t="s">
        <v>28</v>
      </c>
      <c r="D1315" s="9" t="s">
        <v>58</v>
      </c>
      <c r="E1315" s="9"/>
      <c r="F1315" s="11">
        <v>10.43</v>
      </c>
      <c r="G1315" s="11">
        <v>0</v>
      </c>
      <c r="H1315" s="14">
        <f>((H1314 + F1315) - G1315)</f>
        <v>2437.9899999999989</v>
      </c>
      <c r="I1315" s="11">
        <v>0</v>
      </c>
      <c r="J1315" s="10">
        <v>0</v>
      </c>
      <c r="K1315" s="9"/>
    </row>
    <row r="1316" spans="1:11" ht="10.95" customHeight="1" x14ac:dyDescent="0.3">
      <c r="A1316" s="12">
        <v>45145</v>
      </c>
      <c r="B1316" s="9" t="s">
        <v>8</v>
      </c>
      <c r="C1316" s="9" t="s">
        <v>24</v>
      </c>
      <c r="D1316" s="9" t="s">
        <v>69</v>
      </c>
      <c r="E1316" s="9"/>
      <c r="F1316" s="11">
        <v>0</v>
      </c>
      <c r="G1316" s="11">
        <v>3.39</v>
      </c>
      <c r="H1316" s="14">
        <f>((H1315 + F1316) - G1316)</f>
        <v>2434.599999999999</v>
      </c>
      <c r="I1316" s="11">
        <v>0</v>
      </c>
      <c r="J1316" s="10">
        <v>0</v>
      </c>
      <c r="K1316" s="9"/>
    </row>
    <row r="1317" spans="1:11" ht="10.95" customHeight="1" x14ac:dyDescent="0.3">
      <c r="A1317" s="12">
        <v>45145</v>
      </c>
      <c r="B1317" s="9" t="s">
        <v>8</v>
      </c>
      <c r="C1317" s="9" t="s">
        <v>24</v>
      </c>
      <c r="D1317" s="9" t="s">
        <v>69</v>
      </c>
      <c r="E1317" s="9"/>
      <c r="F1317" s="11">
        <v>0</v>
      </c>
      <c r="G1317" s="11">
        <v>7.83</v>
      </c>
      <c r="H1317" s="14">
        <f>((H1316 + F1317) - G1317)</f>
        <v>2426.7699999999991</v>
      </c>
      <c r="I1317" s="11">
        <v>0</v>
      </c>
      <c r="J1317" s="10">
        <v>0</v>
      </c>
      <c r="K1317" s="9"/>
    </row>
    <row r="1318" spans="1:11" ht="10.95" customHeight="1" x14ac:dyDescent="0.3">
      <c r="A1318" s="12">
        <v>45145</v>
      </c>
      <c r="B1318" s="9" t="s">
        <v>8</v>
      </c>
      <c r="C1318" s="9" t="s">
        <v>24</v>
      </c>
      <c r="D1318" s="9" t="s">
        <v>49</v>
      </c>
      <c r="E1318" s="9"/>
      <c r="F1318" s="11">
        <v>0</v>
      </c>
      <c r="G1318" s="11">
        <v>10.43</v>
      </c>
      <c r="H1318" s="14">
        <f>((H1317 + F1318) - G1318)</f>
        <v>2416.3399999999992</v>
      </c>
      <c r="I1318" s="11">
        <v>0</v>
      </c>
      <c r="J1318" s="10">
        <v>0</v>
      </c>
      <c r="K1318" s="9"/>
    </row>
    <row r="1319" spans="1:11" ht="10.95" customHeight="1" x14ac:dyDescent="0.3">
      <c r="A1319" s="12">
        <v>45145</v>
      </c>
      <c r="B1319" s="9" t="s">
        <v>8</v>
      </c>
      <c r="C1319" s="9" t="s">
        <v>24</v>
      </c>
      <c r="D1319" s="9" t="s">
        <v>36</v>
      </c>
      <c r="E1319" s="9"/>
      <c r="F1319" s="11">
        <v>0</v>
      </c>
      <c r="G1319" s="11">
        <v>41.74</v>
      </c>
      <c r="H1319" s="14">
        <f>((H1318 + F1319) - G1319)</f>
        <v>2374.5999999999995</v>
      </c>
      <c r="I1319" s="11">
        <v>0</v>
      </c>
      <c r="J1319" s="10">
        <v>0</v>
      </c>
      <c r="K1319" s="9"/>
    </row>
    <row r="1320" spans="1:11" ht="10.95" customHeight="1" x14ac:dyDescent="0.3">
      <c r="A1320" s="12">
        <v>45145</v>
      </c>
      <c r="B1320" s="9" t="s">
        <v>8</v>
      </c>
      <c r="C1320" s="9" t="s">
        <v>28</v>
      </c>
      <c r="D1320" s="9" t="s">
        <v>39</v>
      </c>
      <c r="E1320" s="9"/>
      <c r="F1320" s="11">
        <v>10.43</v>
      </c>
      <c r="G1320" s="11">
        <v>0</v>
      </c>
      <c r="H1320" s="14">
        <f>((H1319 + F1320) - G1320)</f>
        <v>2385.0299999999993</v>
      </c>
      <c r="I1320" s="11">
        <v>0</v>
      </c>
      <c r="J1320" s="10">
        <v>0</v>
      </c>
      <c r="K1320" s="9"/>
    </row>
    <row r="1321" spans="1:11" ht="10.95" customHeight="1" x14ac:dyDescent="0.3">
      <c r="A1321" s="12">
        <v>45146</v>
      </c>
      <c r="B1321" s="9" t="s">
        <v>8</v>
      </c>
      <c r="C1321" s="9" t="s">
        <v>28</v>
      </c>
      <c r="D1321" s="9" t="s">
        <v>106</v>
      </c>
      <c r="E1321" s="9" t="s">
        <v>107</v>
      </c>
      <c r="F1321" s="11">
        <v>32.97</v>
      </c>
      <c r="G1321" s="11">
        <v>0</v>
      </c>
      <c r="H1321" s="14">
        <f>((H1320 + F1321) - G1321)</f>
        <v>2417.9999999999991</v>
      </c>
      <c r="I1321" s="11">
        <v>0</v>
      </c>
      <c r="J1321" s="10">
        <v>0</v>
      </c>
      <c r="K1321" s="9"/>
    </row>
    <row r="1322" spans="1:11" ht="10.95" customHeight="1" x14ac:dyDescent="0.3">
      <c r="A1322" s="12">
        <v>45148</v>
      </c>
      <c r="B1322" s="9" t="s">
        <v>8</v>
      </c>
      <c r="C1322" s="9" t="s">
        <v>24</v>
      </c>
      <c r="D1322" s="9" t="s">
        <v>76</v>
      </c>
      <c r="E1322" s="9"/>
      <c r="F1322" s="11">
        <v>0</v>
      </c>
      <c r="G1322" s="11">
        <v>10.43</v>
      </c>
      <c r="H1322" s="14">
        <f>((H1321 + F1322) - G1322)</f>
        <v>2407.5699999999993</v>
      </c>
      <c r="I1322" s="11">
        <v>0</v>
      </c>
      <c r="J1322" s="10">
        <v>0</v>
      </c>
      <c r="K1322" s="9"/>
    </row>
    <row r="1323" spans="1:11" ht="10.95" customHeight="1" x14ac:dyDescent="0.3">
      <c r="A1323" s="12">
        <v>45148</v>
      </c>
      <c r="B1323" s="9" t="s">
        <v>8</v>
      </c>
      <c r="C1323" s="9" t="s">
        <v>24</v>
      </c>
      <c r="D1323" s="9" t="s">
        <v>36</v>
      </c>
      <c r="E1323" s="9"/>
      <c r="F1323" s="11">
        <v>0</v>
      </c>
      <c r="G1323" s="11">
        <v>49.57</v>
      </c>
      <c r="H1323" s="14">
        <f>((H1322 + F1323) - G1323)</f>
        <v>2357.9999999999991</v>
      </c>
      <c r="I1323" s="11">
        <v>0</v>
      </c>
      <c r="J1323" s="10">
        <v>0</v>
      </c>
      <c r="K1323" s="9"/>
    </row>
    <row r="1324" spans="1:11" ht="10.95" customHeight="1" x14ac:dyDescent="0.3">
      <c r="A1324" s="12">
        <v>45149</v>
      </c>
      <c r="B1324" s="9" t="s">
        <v>8</v>
      </c>
      <c r="C1324" s="9" t="s">
        <v>24</v>
      </c>
      <c r="D1324" s="9" t="s">
        <v>36</v>
      </c>
      <c r="E1324" s="9"/>
      <c r="F1324" s="11">
        <v>0</v>
      </c>
      <c r="G1324" s="11">
        <v>41.74</v>
      </c>
      <c r="H1324" s="14">
        <f>((H1323 + F1324) - G1324)</f>
        <v>2316.2599999999993</v>
      </c>
      <c r="I1324" s="11">
        <v>0</v>
      </c>
      <c r="J1324" s="10">
        <v>0</v>
      </c>
      <c r="K1324" s="9"/>
    </row>
    <row r="1325" spans="1:11" ht="10.95" customHeight="1" x14ac:dyDescent="0.3">
      <c r="A1325" s="12">
        <v>45152</v>
      </c>
      <c r="B1325" s="9" t="s">
        <v>8</v>
      </c>
      <c r="C1325" s="9" t="s">
        <v>24</v>
      </c>
      <c r="D1325" s="9" t="s">
        <v>49</v>
      </c>
      <c r="E1325" s="9"/>
      <c r="F1325" s="11">
        <v>0</v>
      </c>
      <c r="G1325" s="11">
        <v>7.83</v>
      </c>
      <c r="H1325" s="14">
        <f>((H1324 + F1325) - G1325)</f>
        <v>2308.4299999999994</v>
      </c>
      <c r="I1325" s="11">
        <v>0</v>
      </c>
      <c r="J1325" s="10">
        <v>0</v>
      </c>
      <c r="K1325" s="9"/>
    </row>
    <row r="1326" spans="1:11" ht="10.95" customHeight="1" x14ac:dyDescent="0.3">
      <c r="A1326" s="12">
        <v>45152</v>
      </c>
      <c r="B1326" s="9" t="s">
        <v>8</v>
      </c>
      <c r="C1326" s="9" t="s">
        <v>24</v>
      </c>
      <c r="D1326" s="9" t="s">
        <v>76</v>
      </c>
      <c r="E1326" s="9"/>
      <c r="F1326" s="11">
        <v>0</v>
      </c>
      <c r="G1326" s="11">
        <v>10.43</v>
      </c>
      <c r="H1326" s="14">
        <f>((H1325 + F1326) - G1326)</f>
        <v>2297.9999999999995</v>
      </c>
      <c r="I1326" s="11">
        <v>0</v>
      </c>
      <c r="J1326" s="10">
        <v>0</v>
      </c>
      <c r="K1326" s="9"/>
    </row>
    <row r="1327" spans="1:11" ht="10.95" customHeight="1" x14ac:dyDescent="0.3">
      <c r="A1327" s="12">
        <v>45152</v>
      </c>
      <c r="B1327" s="9" t="s">
        <v>8</v>
      </c>
      <c r="C1327" s="9" t="s">
        <v>24</v>
      </c>
      <c r="D1327" s="9" t="s">
        <v>36</v>
      </c>
      <c r="E1327" s="9"/>
      <c r="F1327" s="11">
        <v>0</v>
      </c>
      <c r="G1327" s="11">
        <v>10.43</v>
      </c>
      <c r="H1327" s="14">
        <f>((H1326 + F1327) - G1327)</f>
        <v>2287.5699999999997</v>
      </c>
      <c r="I1327" s="11">
        <v>0</v>
      </c>
      <c r="J1327" s="10">
        <v>0</v>
      </c>
      <c r="K1327" s="9"/>
    </row>
    <row r="1328" spans="1:11" ht="10.95" customHeight="1" x14ac:dyDescent="0.3">
      <c r="A1328" s="12">
        <v>45152</v>
      </c>
      <c r="B1328" s="9" t="s">
        <v>8</v>
      </c>
      <c r="C1328" s="9" t="s">
        <v>24</v>
      </c>
      <c r="D1328" s="9" t="s">
        <v>36</v>
      </c>
      <c r="E1328" s="9"/>
      <c r="F1328" s="11">
        <v>0</v>
      </c>
      <c r="G1328" s="11">
        <v>20.87</v>
      </c>
      <c r="H1328" s="14">
        <f>((H1327 + F1328) - G1328)</f>
        <v>2266.6999999999998</v>
      </c>
      <c r="I1328" s="11">
        <v>0</v>
      </c>
      <c r="J1328" s="10">
        <v>0</v>
      </c>
      <c r="K1328" s="9"/>
    </row>
    <row r="1329" spans="1:11" ht="10.95" customHeight="1" x14ac:dyDescent="0.3">
      <c r="A1329" s="12">
        <v>45152</v>
      </c>
      <c r="B1329" s="9" t="s">
        <v>8</v>
      </c>
      <c r="C1329" s="9" t="s">
        <v>24</v>
      </c>
      <c r="D1329" s="9" t="s">
        <v>36</v>
      </c>
      <c r="E1329" s="9"/>
      <c r="F1329" s="11">
        <v>0</v>
      </c>
      <c r="G1329" s="11">
        <v>49.57</v>
      </c>
      <c r="H1329" s="14">
        <f>((H1328 + F1329) - G1329)</f>
        <v>2217.1299999999997</v>
      </c>
      <c r="I1329" s="11">
        <v>0</v>
      </c>
      <c r="J1329" s="10">
        <v>0</v>
      </c>
      <c r="K1329" s="9"/>
    </row>
    <row r="1330" spans="1:11" ht="10.95" customHeight="1" x14ac:dyDescent="0.3">
      <c r="A1330" s="12">
        <v>45152</v>
      </c>
      <c r="B1330" s="9" t="s">
        <v>8</v>
      </c>
      <c r="C1330" s="9" t="s">
        <v>28</v>
      </c>
      <c r="D1330" s="9" t="s">
        <v>59</v>
      </c>
      <c r="E1330" s="9"/>
      <c r="F1330" s="11">
        <v>7.83</v>
      </c>
      <c r="G1330" s="11">
        <v>0</v>
      </c>
      <c r="H1330" s="14">
        <f>((H1329 + F1330) - G1330)</f>
        <v>2224.9599999999996</v>
      </c>
      <c r="I1330" s="11">
        <v>0</v>
      </c>
      <c r="J1330" s="10">
        <v>0</v>
      </c>
      <c r="K1330" s="9"/>
    </row>
    <row r="1331" spans="1:11" ht="10.95" customHeight="1" x14ac:dyDescent="0.3">
      <c r="A1331" s="12">
        <v>45152</v>
      </c>
      <c r="B1331" s="9" t="s">
        <v>8</v>
      </c>
      <c r="C1331" s="9" t="s">
        <v>28</v>
      </c>
      <c r="D1331" s="9" t="s">
        <v>50</v>
      </c>
      <c r="E1331" s="9"/>
      <c r="F1331" s="11">
        <v>7.83</v>
      </c>
      <c r="G1331" s="11">
        <v>0</v>
      </c>
      <c r="H1331" s="14">
        <f>((H1330 + F1331) - G1331)</f>
        <v>2232.7899999999995</v>
      </c>
      <c r="I1331" s="11">
        <v>0</v>
      </c>
      <c r="J1331" s="10">
        <v>0</v>
      </c>
      <c r="K1331" s="9"/>
    </row>
    <row r="1332" spans="1:11" ht="10.95" customHeight="1" x14ac:dyDescent="0.3">
      <c r="A1332" s="12">
        <v>45152</v>
      </c>
      <c r="B1332" s="9" t="s">
        <v>8</v>
      </c>
      <c r="C1332" s="9" t="s">
        <v>28</v>
      </c>
      <c r="D1332" s="9" t="s">
        <v>46</v>
      </c>
      <c r="E1332" s="9"/>
      <c r="F1332" s="11">
        <v>7.83</v>
      </c>
      <c r="G1332" s="11">
        <v>0</v>
      </c>
      <c r="H1332" s="14">
        <f>((H1331 + F1332) - G1332)</f>
        <v>2240.6199999999994</v>
      </c>
      <c r="I1332" s="11">
        <v>0</v>
      </c>
      <c r="J1332" s="10">
        <v>0</v>
      </c>
      <c r="K1332" s="9"/>
    </row>
    <row r="1333" spans="1:11" ht="10.95" customHeight="1" x14ac:dyDescent="0.3">
      <c r="A1333" s="12">
        <v>45152</v>
      </c>
      <c r="B1333" s="9" t="s">
        <v>8</v>
      </c>
      <c r="C1333" s="9" t="s">
        <v>28</v>
      </c>
      <c r="D1333" s="9" t="s">
        <v>71</v>
      </c>
      <c r="E1333" s="9"/>
      <c r="F1333" s="11">
        <v>7.83</v>
      </c>
      <c r="G1333" s="11">
        <v>0</v>
      </c>
      <c r="H1333" s="14">
        <f>((H1332 + F1333) - G1333)</f>
        <v>2248.4499999999994</v>
      </c>
      <c r="I1333" s="11">
        <v>0</v>
      </c>
      <c r="J1333" s="10">
        <v>0</v>
      </c>
      <c r="K1333" s="9"/>
    </row>
    <row r="1334" spans="1:11" ht="10.95" customHeight="1" x14ac:dyDescent="0.3">
      <c r="A1334" s="12">
        <v>45153</v>
      </c>
      <c r="B1334" s="9" t="s">
        <v>8</v>
      </c>
      <c r="C1334" s="9" t="s">
        <v>24</v>
      </c>
      <c r="D1334" s="9" t="s">
        <v>36</v>
      </c>
      <c r="E1334" s="9"/>
      <c r="F1334" s="11">
        <v>0</v>
      </c>
      <c r="G1334" s="11">
        <v>31.3</v>
      </c>
      <c r="H1334" s="14">
        <f>((H1333 + F1334) - G1334)</f>
        <v>2217.1499999999992</v>
      </c>
      <c r="I1334" s="11">
        <v>0</v>
      </c>
      <c r="J1334" s="10">
        <v>0</v>
      </c>
      <c r="K1334" s="9"/>
    </row>
    <row r="1335" spans="1:11" ht="10.95" customHeight="1" x14ac:dyDescent="0.3">
      <c r="A1335" s="12">
        <v>45154</v>
      </c>
      <c r="B1335" s="9" t="s">
        <v>8</v>
      </c>
      <c r="C1335" s="9" t="s">
        <v>24</v>
      </c>
      <c r="D1335" s="9" t="s">
        <v>49</v>
      </c>
      <c r="E1335" s="9"/>
      <c r="F1335" s="11">
        <v>0</v>
      </c>
      <c r="G1335" s="11">
        <v>7.83</v>
      </c>
      <c r="H1335" s="14">
        <f>((H1334 + F1335) - G1335)</f>
        <v>2209.3199999999993</v>
      </c>
      <c r="I1335" s="11">
        <v>0</v>
      </c>
      <c r="J1335" s="10">
        <v>0</v>
      </c>
      <c r="K1335" s="9"/>
    </row>
    <row r="1336" spans="1:11" ht="10.95" customHeight="1" x14ac:dyDescent="0.3">
      <c r="A1336" s="12">
        <v>45154</v>
      </c>
      <c r="B1336" s="9" t="s">
        <v>8</v>
      </c>
      <c r="C1336" s="9" t="s">
        <v>24</v>
      </c>
      <c r="D1336" s="9" t="s">
        <v>51</v>
      </c>
      <c r="E1336" s="9"/>
      <c r="F1336" s="11">
        <v>0</v>
      </c>
      <c r="G1336" s="11">
        <v>10.43</v>
      </c>
      <c r="H1336" s="14">
        <f>((H1335 + F1336) - G1336)</f>
        <v>2198.8899999999994</v>
      </c>
      <c r="I1336" s="11">
        <v>0</v>
      </c>
      <c r="J1336" s="10">
        <v>0</v>
      </c>
      <c r="K1336" s="9"/>
    </row>
    <row r="1337" spans="1:11" ht="10.95" customHeight="1" x14ac:dyDescent="0.3">
      <c r="A1337" s="12">
        <v>45154</v>
      </c>
      <c r="B1337" s="9" t="s">
        <v>8</v>
      </c>
      <c r="C1337" s="9" t="s">
        <v>24</v>
      </c>
      <c r="D1337" s="9" t="s">
        <v>36</v>
      </c>
      <c r="E1337" s="9"/>
      <c r="F1337" s="11">
        <v>0</v>
      </c>
      <c r="G1337" s="11">
        <v>44.35</v>
      </c>
      <c r="H1337" s="14">
        <f>((H1336 + F1337) - G1337)</f>
        <v>2154.5399999999995</v>
      </c>
      <c r="I1337" s="11">
        <v>0</v>
      </c>
      <c r="J1337" s="10">
        <v>0</v>
      </c>
      <c r="K1337" s="9"/>
    </row>
    <row r="1338" spans="1:11" ht="10.95" customHeight="1" x14ac:dyDescent="0.3">
      <c r="A1338" s="12">
        <v>45155</v>
      </c>
      <c r="B1338" s="9" t="s">
        <v>8</v>
      </c>
      <c r="C1338" s="9" t="s">
        <v>24</v>
      </c>
      <c r="D1338" s="9" t="s">
        <v>56</v>
      </c>
      <c r="E1338" s="9"/>
      <c r="F1338" s="11">
        <v>0</v>
      </c>
      <c r="G1338" s="11">
        <v>10.43</v>
      </c>
      <c r="H1338" s="14">
        <f>((H1337 + F1338) - G1338)</f>
        <v>2144.1099999999997</v>
      </c>
      <c r="I1338" s="11">
        <v>0</v>
      </c>
      <c r="J1338" s="10">
        <v>0</v>
      </c>
      <c r="K1338" s="9"/>
    </row>
    <row r="1339" spans="1:11" ht="10.95" customHeight="1" x14ac:dyDescent="0.3">
      <c r="A1339" s="12">
        <v>45155</v>
      </c>
      <c r="B1339" s="9" t="s">
        <v>8</v>
      </c>
      <c r="C1339" s="9" t="s">
        <v>24</v>
      </c>
      <c r="D1339" s="9" t="s">
        <v>69</v>
      </c>
      <c r="E1339" s="9"/>
      <c r="F1339" s="11">
        <v>0</v>
      </c>
      <c r="G1339" s="11">
        <v>10.43</v>
      </c>
      <c r="H1339" s="14">
        <f>((H1338 + F1339) - G1339)</f>
        <v>2133.6799999999998</v>
      </c>
      <c r="I1339" s="11">
        <v>0</v>
      </c>
      <c r="J1339" s="10">
        <v>0</v>
      </c>
      <c r="K1339" s="9"/>
    </row>
    <row r="1340" spans="1:11" ht="10.95" customHeight="1" x14ac:dyDescent="0.3">
      <c r="A1340" s="12">
        <v>45155</v>
      </c>
      <c r="B1340" s="9" t="s">
        <v>8</v>
      </c>
      <c r="C1340" s="9" t="s">
        <v>24</v>
      </c>
      <c r="D1340" s="9" t="s">
        <v>26</v>
      </c>
      <c r="E1340" s="9"/>
      <c r="F1340" s="11">
        <v>0</v>
      </c>
      <c r="G1340" s="11">
        <v>36.520000000000003</v>
      </c>
      <c r="H1340" s="14">
        <f>((H1339 + F1340) - G1340)</f>
        <v>2097.16</v>
      </c>
      <c r="I1340" s="11">
        <v>0</v>
      </c>
      <c r="J1340" s="10">
        <v>0</v>
      </c>
      <c r="K1340" s="9"/>
    </row>
    <row r="1341" spans="1:11" ht="10.95" customHeight="1" x14ac:dyDescent="0.3">
      <c r="A1341" s="12">
        <v>45155</v>
      </c>
      <c r="B1341" s="9" t="s">
        <v>8</v>
      </c>
      <c r="C1341" s="9" t="s">
        <v>28</v>
      </c>
      <c r="D1341" s="9" t="s">
        <v>39</v>
      </c>
      <c r="E1341" s="9"/>
      <c r="F1341" s="11">
        <v>5.22</v>
      </c>
      <c r="G1341" s="11">
        <v>0</v>
      </c>
      <c r="H1341" s="14">
        <f>((H1340 + F1341) - G1341)</f>
        <v>2102.3799999999997</v>
      </c>
      <c r="I1341" s="11">
        <v>0</v>
      </c>
      <c r="J1341" s="10">
        <v>0</v>
      </c>
      <c r="K1341" s="9"/>
    </row>
    <row r="1342" spans="1:11" ht="10.95" customHeight="1" x14ac:dyDescent="0.3">
      <c r="A1342" s="12">
        <v>45155</v>
      </c>
      <c r="B1342" s="9" t="s">
        <v>8</v>
      </c>
      <c r="C1342" s="9" t="s">
        <v>28</v>
      </c>
      <c r="D1342" s="9" t="s">
        <v>39</v>
      </c>
      <c r="E1342" s="9"/>
      <c r="F1342" s="11">
        <v>7.83</v>
      </c>
      <c r="G1342" s="11">
        <v>0</v>
      </c>
      <c r="H1342" s="14">
        <f>((H1341 + F1342) - G1342)</f>
        <v>2110.2099999999996</v>
      </c>
      <c r="I1342" s="11">
        <v>0</v>
      </c>
      <c r="J1342" s="10">
        <v>0</v>
      </c>
      <c r="K1342" s="9"/>
    </row>
    <row r="1343" spans="1:11" ht="10.95" customHeight="1" x14ac:dyDescent="0.3">
      <c r="A1343" s="12">
        <v>45156</v>
      </c>
      <c r="B1343" s="9" t="s">
        <v>8</v>
      </c>
      <c r="C1343" s="9" t="s">
        <v>24</v>
      </c>
      <c r="D1343" s="9" t="s">
        <v>36</v>
      </c>
      <c r="E1343" s="9"/>
      <c r="F1343" s="11">
        <v>0</v>
      </c>
      <c r="G1343" s="11">
        <v>31.3</v>
      </c>
      <c r="H1343" s="14">
        <f>((H1342 + F1343) - G1343)</f>
        <v>2078.9099999999994</v>
      </c>
      <c r="I1343" s="11">
        <v>0</v>
      </c>
      <c r="J1343" s="10">
        <v>0</v>
      </c>
      <c r="K1343" s="9"/>
    </row>
    <row r="1344" spans="1:11" ht="10.95" customHeight="1" x14ac:dyDescent="0.3">
      <c r="A1344" s="12">
        <v>45159</v>
      </c>
      <c r="B1344" s="9" t="s">
        <v>8</v>
      </c>
      <c r="C1344" s="9" t="s">
        <v>28</v>
      </c>
      <c r="D1344" s="9" t="s">
        <v>34</v>
      </c>
      <c r="E1344" s="9"/>
      <c r="F1344" s="11">
        <v>3.75</v>
      </c>
      <c r="G1344" s="11">
        <v>0</v>
      </c>
      <c r="H1344" s="14">
        <f>((H1343 + F1344) - G1344)</f>
        <v>2082.6599999999994</v>
      </c>
      <c r="I1344" s="11">
        <v>0</v>
      </c>
      <c r="J1344" s="10">
        <v>0</v>
      </c>
      <c r="K1344" s="9"/>
    </row>
    <row r="1345" spans="1:11" ht="10.95" customHeight="1" x14ac:dyDescent="0.3">
      <c r="A1345" s="12">
        <v>45159</v>
      </c>
      <c r="B1345" s="9" t="s">
        <v>8</v>
      </c>
      <c r="C1345" s="9" t="s">
        <v>28</v>
      </c>
      <c r="D1345" s="9" t="s">
        <v>33</v>
      </c>
      <c r="E1345" s="9"/>
      <c r="F1345" s="11">
        <v>5.89</v>
      </c>
      <c r="G1345" s="11">
        <v>0</v>
      </c>
      <c r="H1345" s="14">
        <f>((H1344 + F1345) - G1345)</f>
        <v>2088.5499999999993</v>
      </c>
      <c r="I1345" s="11">
        <v>0</v>
      </c>
      <c r="J1345" s="10">
        <v>0</v>
      </c>
      <c r="K1345" s="9"/>
    </row>
    <row r="1346" spans="1:11" ht="10.95" customHeight="1" x14ac:dyDescent="0.3">
      <c r="A1346" s="12">
        <v>45160</v>
      </c>
      <c r="B1346" s="9" t="s">
        <v>8</v>
      </c>
      <c r="C1346" s="9" t="s">
        <v>24</v>
      </c>
      <c r="D1346" s="9" t="s">
        <v>36</v>
      </c>
      <c r="E1346" s="9"/>
      <c r="F1346" s="11">
        <v>0</v>
      </c>
      <c r="G1346" s="11">
        <v>10.43</v>
      </c>
      <c r="H1346" s="14">
        <f>((H1345 + F1346) - G1346)</f>
        <v>2078.1199999999994</v>
      </c>
      <c r="I1346" s="11">
        <v>0</v>
      </c>
      <c r="J1346" s="10">
        <v>0</v>
      </c>
      <c r="K1346" s="9"/>
    </row>
    <row r="1347" spans="1:11" ht="10.95" customHeight="1" x14ac:dyDescent="0.3">
      <c r="A1347" s="12">
        <v>45160</v>
      </c>
      <c r="B1347" s="9" t="s">
        <v>8</v>
      </c>
      <c r="C1347" s="9" t="s">
        <v>24</v>
      </c>
      <c r="D1347" s="9" t="s">
        <v>49</v>
      </c>
      <c r="E1347" s="9"/>
      <c r="F1347" s="11">
        <v>0</v>
      </c>
      <c r="G1347" s="11">
        <v>10.43</v>
      </c>
      <c r="H1347" s="14">
        <f>((H1346 + F1347) - G1347)</f>
        <v>2067.6899999999996</v>
      </c>
      <c r="I1347" s="11">
        <v>0</v>
      </c>
      <c r="J1347" s="10">
        <v>0</v>
      </c>
      <c r="K1347" s="9"/>
    </row>
    <row r="1348" spans="1:11" ht="10.95" customHeight="1" x14ac:dyDescent="0.3">
      <c r="A1348" s="12">
        <v>45160</v>
      </c>
      <c r="B1348" s="9" t="s">
        <v>8</v>
      </c>
      <c r="C1348" s="9" t="s">
        <v>28</v>
      </c>
      <c r="D1348" s="9" t="s">
        <v>39</v>
      </c>
      <c r="E1348" s="9"/>
      <c r="F1348" s="11">
        <v>5.22</v>
      </c>
      <c r="G1348" s="11">
        <v>0</v>
      </c>
      <c r="H1348" s="14">
        <f>((H1347 + F1348) - G1348)</f>
        <v>2072.9099999999994</v>
      </c>
      <c r="I1348" s="11">
        <v>0</v>
      </c>
      <c r="J1348" s="10">
        <v>0</v>
      </c>
      <c r="K1348" s="9"/>
    </row>
    <row r="1349" spans="1:11" ht="10.95" customHeight="1" x14ac:dyDescent="0.3">
      <c r="A1349" s="12">
        <v>45161</v>
      </c>
      <c r="B1349" s="9" t="s">
        <v>8</v>
      </c>
      <c r="C1349" s="9" t="s">
        <v>24</v>
      </c>
      <c r="D1349" s="9" t="s">
        <v>36</v>
      </c>
      <c r="E1349" s="9"/>
      <c r="F1349" s="11">
        <v>0</v>
      </c>
      <c r="G1349" s="11">
        <v>31.3</v>
      </c>
      <c r="H1349" s="14">
        <f>((H1348 + F1349) - G1349)</f>
        <v>2041.6099999999994</v>
      </c>
      <c r="I1349" s="11">
        <v>0</v>
      </c>
      <c r="J1349" s="10">
        <v>0</v>
      </c>
      <c r="K1349" s="9"/>
    </row>
    <row r="1350" spans="1:11" ht="10.95" customHeight="1" x14ac:dyDescent="0.3">
      <c r="A1350" s="12">
        <v>45162</v>
      </c>
      <c r="B1350" s="9" t="s">
        <v>8</v>
      </c>
      <c r="C1350" s="9" t="s">
        <v>24</v>
      </c>
      <c r="D1350" s="9" t="s">
        <v>76</v>
      </c>
      <c r="E1350" s="9"/>
      <c r="F1350" s="11">
        <v>0</v>
      </c>
      <c r="G1350" s="11">
        <v>7.83</v>
      </c>
      <c r="H1350" s="14">
        <f>((H1349 + F1350) - G1350)</f>
        <v>2033.7799999999995</v>
      </c>
      <c r="I1350" s="11">
        <v>0</v>
      </c>
      <c r="J1350" s="10">
        <v>0</v>
      </c>
      <c r="K1350" s="9"/>
    </row>
    <row r="1351" spans="1:11" ht="10.95" customHeight="1" x14ac:dyDescent="0.3">
      <c r="A1351" s="12">
        <v>45162</v>
      </c>
      <c r="B1351" s="9" t="s">
        <v>8</v>
      </c>
      <c r="C1351" s="9" t="s">
        <v>24</v>
      </c>
      <c r="D1351" s="9" t="s">
        <v>36</v>
      </c>
      <c r="E1351" s="9"/>
      <c r="F1351" s="11">
        <v>0</v>
      </c>
      <c r="G1351" s="11">
        <v>31.3</v>
      </c>
      <c r="H1351" s="14">
        <f>((H1350 + F1351) - G1351)</f>
        <v>2002.4799999999996</v>
      </c>
      <c r="I1351" s="11">
        <v>0</v>
      </c>
      <c r="J1351" s="10">
        <v>0</v>
      </c>
      <c r="K1351" s="9"/>
    </row>
    <row r="1352" spans="1:11" ht="10.95" customHeight="1" x14ac:dyDescent="0.3">
      <c r="A1352" s="12">
        <v>45162</v>
      </c>
      <c r="B1352" s="9" t="s">
        <v>8</v>
      </c>
      <c r="C1352" s="9" t="s">
        <v>28</v>
      </c>
      <c r="D1352" s="9" t="s">
        <v>71</v>
      </c>
      <c r="E1352" s="9"/>
      <c r="F1352" s="11">
        <v>10.43</v>
      </c>
      <c r="G1352" s="11">
        <v>0</v>
      </c>
      <c r="H1352" s="14">
        <f>((H1351 + F1352) - G1352)</f>
        <v>2012.9099999999996</v>
      </c>
      <c r="I1352" s="11">
        <v>0</v>
      </c>
      <c r="J1352" s="10">
        <v>0</v>
      </c>
      <c r="K1352" s="9"/>
    </row>
    <row r="1353" spans="1:11" ht="10.95" customHeight="1" x14ac:dyDescent="0.3">
      <c r="A1353" s="12">
        <v>45163</v>
      </c>
      <c r="B1353" s="9" t="s">
        <v>8</v>
      </c>
      <c r="C1353" s="9" t="s">
        <v>24</v>
      </c>
      <c r="D1353" s="9" t="s">
        <v>97</v>
      </c>
      <c r="E1353" s="9"/>
      <c r="F1353" s="11">
        <v>0</v>
      </c>
      <c r="G1353" s="11">
        <v>41.74</v>
      </c>
      <c r="H1353" s="14">
        <f>((H1352 + F1353) - G1353)</f>
        <v>1971.1699999999996</v>
      </c>
      <c r="I1353" s="11">
        <v>0</v>
      </c>
      <c r="J1353" s="10">
        <v>0</v>
      </c>
      <c r="K1353" s="9"/>
    </row>
    <row r="1354" spans="1:11" ht="10.95" customHeight="1" x14ac:dyDescent="0.3">
      <c r="A1354" s="12">
        <v>45163</v>
      </c>
      <c r="B1354" s="9" t="s">
        <v>8</v>
      </c>
      <c r="C1354" s="9" t="s">
        <v>28</v>
      </c>
      <c r="D1354" s="9" t="s">
        <v>50</v>
      </c>
      <c r="E1354" s="9"/>
      <c r="F1354" s="11">
        <v>1.49</v>
      </c>
      <c r="G1354" s="11">
        <v>0</v>
      </c>
      <c r="H1354" s="14">
        <f>((H1353 + F1354) - G1354)</f>
        <v>1972.6599999999996</v>
      </c>
      <c r="I1354" s="11">
        <v>0</v>
      </c>
      <c r="J1354" s="10">
        <v>0</v>
      </c>
      <c r="K1354" s="9"/>
    </row>
    <row r="1355" spans="1:11" ht="10.95" customHeight="1" x14ac:dyDescent="0.3">
      <c r="A1355" s="12">
        <v>45163</v>
      </c>
      <c r="B1355" s="9" t="s">
        <v>8</v>
      </c>
      <c r="C1355" s="9" t="s">
        <v>28</v>
      </c>
      <c r="D1355" s="9" t="s">
        <v>50</v>
      </c>
      <c r="E1355" s="9"/>
      <c r="F1355" s="11">
        <v>5.22</v>
      </c>
      <c r="G1355" s="11">
        <v>0</v>
      </c>
      <c r="H1355" s="14">
        <f>((H1354 + F1355) - G1355)</f>
        <v>1977.8799999999997</v>
      </c>
      <c r="I1355" s="11">
        <v>0</v>
      </c>
      <c r="J1355" s="10">
        <v>0</v>
      </c>
      <c r="K1355" s="9"/>
    </row>
    <row r="1356" spans="1:11" ht="10.95" customHeight="1" x14ac:dyDescent="0.3">
      <c r="A1356" s="12">
        <v>45163</v>
      </c>
      <c r="B1356" s="9" t="s">
        <v>8</v>
      </c>
      <c r="C1356" s="9" t="s">
        <v>28</v>
      </c>
      <c r="D1356" s="9" t="s">
        <v>50</v>
      </c>
      <c r="E1356" s="9"/>
      <c r="F1356" s="11">
        <v>10.43</v>
      </c>
      <c r="G1356" s="11">
        <v>0</v>
      </c>
      <c r="H1356" s="14">
        <f>((H1355 + F1356) - G1356)</f>
        <v>1988.3099999999997</v>
      </c>
      <c r="I1356" s="11">
        <v>0</v>
      </c>
      <c r="J1356" s="10">
        <v>0</v>
      </c>
      <c r="K1356" s="9"/>
    </row>
    <row r="1357" spans="1:11" ht="10.95" customHeight="1" x14ac:dyDescent="0.3">
      <c r="A1357" s="12">
        <v>45163</v>
      </c>
      <c r="B1357" s="9" t="s">
        <v>8</v>
      </c>
      <c r="C1357" s="9" t="s">
        <v>28</v>
      </c>
      <c r="D1357" s="9" t="s">
        <v>106</v>
      </c>
      <c r="E1357" s="9" t="s">
        <v>105</v>
      </c>
      <c r="F1357" s="11">
        <v>11.28</v>
      </c>
      <c r="G1357" s="11">
        <v>0</v>
      </c>
      <c r="H1357" s="14">
        <f>((H1356 + F1357) - G1357)</f>
        <v>1999.5899999999997</v>
      </c>
      <c r="I1357" s="11">
        <v>0</v>
      </c>
      <c r="J1357" s="10">
        <v>0</v>
      </c>
      <c r="K1357" s="9"/>
    </row>
    <row r="1358" spans="1:11" ht="10.95" customHeight="1" x14ac:dyDescent="0.3">
      <c r="A1358" s="12">
        <v>45166</v>
      </c>
      <c r="B1358" s="9" t="s">
        <v>8</v>
      </c>
      <c r="C1358" s="9" t="s">
        <v>24</v>
      </c>
      <c r="D1358" s="9" t="s">
        <v>66</v>
      </c>
      <c r="E1358" s="9"/>
      <c r="F1358" s="11">
        <v>0</v>
      </c>
      <c r="G1358" s="11">
        <v>10.43</v>
      </c>
      <c r="H1358" s="14">
        <f>((H1357 + F1358) - G1358)</f>
        <v>1989.1599999999996</v>
      </c>
      <c r="I1358" s="11">
        <v>0</v>
      </c>
      <c r="J1358" s="10">
        <v>0</v>
      </c>
      <c r="K1358" s="9"/>
    </row>
    <row r="1359" spans="1:11" ht="10.95" customHeight="1" x14ac:dyDescent="0.3">
      <c r="A1359" s="12">
        <v>45166</v>
      </c>
      <c r="B1359" s="9" t="s">
        <v>8</v>
      </c>
      <c r="C1359" s="9" t="s">
        <v>24</v>
      </c>
      <c r="D1359" s="9" t="s">
        <v>47</v>
      </c>
      <c r="E1359" s="9"/>
      <c r="F1359" s="11">
        <v>0</v>
      </c>
      <c r="G1359" s="11">
        <v>20.87</v>
      </c>
      <c r="H1359" s="14">
        <f>((H1358 + F1359) - G1359)</f>
        <v>1968.2899999999997</v>
      </c>
      <c r="I1359" s="11">
        <v>0</v>
      </c>
      <c r="J1359" s="10">
        <v>0</v>
      </c>
      <c r="K1359" s="9"/>
    </row>
    <row r="1360" spans="1:11" ht="10.95" customHeight="1" x14ac:dyDescent="0.3">
      <c r="A1360" s="12">
        <v>45166</v>
      </c>
      <c r="B1360" s="9" t="s">
        <v>8</v>
      </c>
      <c r="C1360" s="9" t="s">
        <v>24</v>
      </c>
      <c r="D1360" s="9" t="s">
        <v>36</v>
      </c>
      <c r="E1360" s="9"/>
      <c r="F1360" s="11">
        <v>0</v>
      </c>
      <c r="G1360" s="11">
        <v>20.87</v>
      </c>
      <c r="H1360" s="14">
        <f>((H1359 + F1360) - G1360)</f>
        <v>1947.4199999999998</v>
      </c>
      <c r="I1360" s="11">
        <v>0</v>
      </c>
      <c r="J1360" s="10">
        <v>0</v>
      </c>
      <c r="K1360" s="9"/>
    </row>
    <row r="1361" spans="1:11" ht="10.95" customHeight="1" x14ac:dyDescent="0.3">
      <c r="A1361" s="12">
        <v>45166</v>
      </c>
      <c r="B1361" s="9" t="s">
        <v>8</v>
      </c>
      <c r="C1361" s="9" t="s">
        <v>24</v>
      </c>
      <c r="D1361" s="9" t="s">
        <v>54</v>
      </c>
      <c r="E1361" s="9"/>
      <c r="F1361" s="11">
        <v>0</v>
      </c>
      <c r="G1361" s="11">
        <v>20.87</v>
      </c>
      <c r="H1361" s="14">
        <f>((H1360 + F1361) - G1361)</f>
        <v>1926.55</v>
      </c>
      <c r="I1361" s="11">
        <v>0</v>
      </c>
      <c r="J1361" s="10">
        <v>0</v>
      </c>
      <c r="K1361" s="9"/>
    </row>
    <row r="1362" spans="1:11" ht="10.95" customHeight="1" x14ac:dyDescent="0.3">
      <c r="A1362" s="12">
        <v>45166</v>
      </c>
      <c r="B1362" s="9" t="s">
        <v>8</v>
      </c>
      <c r="C1362" s="9" t="s">
        <v>28</v>
      </c>
      <c r="D1362" s="9" t="s">
        <v>50</v>
      </c>
      <c r="E1362" s="9"/>
      <c r="F1362" s="11">
        <v>5.22</v>
      </c>
      <c r="G1362" s="11">
        <v>0</v>
      </c>
      <c r="H1362" s="14">
        <f>((H1361 + F1362) - G1362)</f>
        <v>1931.77</v>
      </c>
      <c r="I1362" s="11">
        <v>0</v>
      </c>
      <c r="J1362" s="10">
        <v>0</v>
      </c>
      <c r="K1362" s="9"/>
    </row>
    <row r="1363" spans="1:11" ht="10.95" customHeight="1" x14ac:dyDescent="0.3">
      <c r="A1363" s="12">
        <v>45166</v>
      </c>
      <c r="B1363" s="9" t="s">
        <v>8</v>
      </c>
      <c r="C1363" s="9" t="s">
        <v>28</v>
      </c>
      <c r="D1363" s="9" t="s">
        <v>50</v>
      </c>
      <c r="E1363" s="9"/>
      <c r="F1363" s="11">
        <v>10.43</v>
      </c>
      <c r="G1363" s="11">
        <v>0</v>
      </c>
      <c r="H1363" s="14">
        <f>((H1362 + F1363) - G1363)</f>
        <v>1942.2</v>
      </c>
      <c r="I1363" s="11">
        <v>0</v>
      </c>
      <c r="J1363" s="10">
        <v>0</v>
      </c>
      <c r="K1363" s="9"/>
    </row>
    <row r="1364" spans="1:11" ht="10.95" customHeight="1" x14ac:dyDescent="0.3">
      <c r="A1364" s="12">
        <v>45166</v>
      </c>
      <c r="B1364" s="9" t="s">
        <v>8</v>
      </c>
      <c r="C1364" s="9" t="s">
        <v>28</v>
      </c>
      <c r="D1364" s="9" t="s">
        <v>57</v>
      </c>
      <c r="E1364" s="9"/>
      <c r="F1364" s="11">
        <v>10.43</v>
      </c>
      <c r="G1364" s="11">
        <v>0</v>
      </c>
      <c r="H1364" s="14">
        <f>((H1363 + F1364) - G1364)</f>
        <v>1952.63</v>
      </c>
      <c r="I1364" s="11">
        <v>0</v>
      </c>
      <c r="J1364" s="10">
        <v>0</v>
      </c>
      <c r="K1364" s="9"/>
    </row>
    <row r="1365" spans="1:11" ht="10.95" customHeight="1" x14ac:dyDescent="0.3">
      <c r="A1365" s="12">
        <v>45167</v>
      </c>
      <c r="B1365" s="9" t="s">
        <v>8</v>
      </c>
      <c r="C1365" s="9" t="s">
        <v>24</v>
      </c>
      <c r="D1365" s="9" t="s">
        <v>76</v>
      </c>
      <c r="E1365" s="9"/>
      <c r="F1365" s="11">
        <v>0</v>
      </c>
      <c r="G1365" s="11">
        <v>10.43</v>
      </c>
      <c r="H1365" s="14">
        <f>((H1364 + F1365) - G1365)</f>
        <v>1942.2</v>
      </c>
      <c r="I1365" s="11">
        <v>0</v>
      </c>
      <c r="J1365" s="10">
        <v>0</v>
      </c>
      <c r="K1365" s="9"/>
    </row>
    <row r="1366" spans="1:11" ht="10.95" customHeight="1" x14ac:dyDescent="0.3">
      <c r="A1366" s="12">
        <v>45167</v>
      </c>
      <c r="B1366" s="9" t="s">
        <v>8</v>
      </c>
      <c r="C1366" s="9" t="s">
        <v>24</v>
      </c>
      <c r="D1366" s="9" t="s">
        <v>36</v>
      </c>
      <c r="E1366" s="9"/>
      <c r="F1366" s="11">
        <v>0</v>
      </c>
      <c r="G1366" s="11">
        <v>10.43</v>
      </c>
      <c r="H1366" s="14">
        <f>((H1365 + F1366) - G1366)</f>
        <v>1931.77</v>
      </c>
      <c r="I1366" s="11">
        <v>0</v>
      </c>
      <c r="J1366" s="10">
        <v>0</v>
      </c>
      <c r="K1366" s="9"/>
    </row>
    <row r="1367" spans="1:11" ht="10.95" customHeight="1" x14ac:dyDescent="0.3">
      <c r="A1367" s="12">
        <v>45168</v>
      </c>
      <c r="B1367" s="9" t="s">
        <v>8</v>
      </c>
      <c r="C1367" s="9" t="s">
        <v>24</v>
      </c>
      <c r="D1367" s="9" t="s">
        <v>50</v>
      </c>
      <c r="E1367" s="9"/>
      <c r="F1367" s="11">
        <v>0</v>
      </c>
      <c r="G1367" s="11">
        <v>10.43</v>
      </c>
      <c r="H1367" s="14">
        <f>((H1366 + F1367) - G1367)</f>
        <v>1921.34</v>
      </c>
      <c r="I1367" s="11">
        <v>0</v>
      </c>
      <c r="J1367" s="10">
        <v>0</v>
      </c>
      <c r="K1367" s="9"/>
    </row>
    <row r="1368" spans="1:11" ht="10.95" customHeight="1" x14ac:dyDescent="0.3">
      <c r="A1368" s="12">
        <v>45168</v>
      </c>
      <c r="B1368" s="9" t="s">
        <v>8</v>
      </c>
      <c r="C1368" s="9" t="s">
        <v>24</v>
      </c>
      <c r="D1368" s="9" t="s">
        <v>56</v>
      </c>
      <c r="E1368" s="9" t="s">
        <v>104</v>
      </c>
      <c r="F1368" s="11">
        <v>0</v>
      </c>
      <c r="G1368" s="11">
        <v>10.43</v>
      </c>
      <c r="H1368" s="14">
        <f>((H1367 + F1368) - G1368)</f>
        <v>1910.9099999999999</v>
      </c>
      <c r="I1368" s="11">
        <v>0</v>
      </c>
      <c r="J1368" s="10">
        <v>0</v>
      </c>
      <c r="K1368" s="9"/>
    </row>
    <row r="1369" spans="1:11" ht="10.95" customHeight="1" x14ac:dyDescent="0.3">
      <c r="A1369" s="12">
        <v>45173</v>
      </c>
      <c r="B1369" s="9" t="s">
        <v>8</v>
      </c>
      <c r="C1369" s="9" t="s">
        <v>24</v>
      </c>
      <c r="D1369" s="9" t="s">
        <v>69</v>
      </c>
      <c r="E1369" s="9"/>
      <c r="F1369" s="11">
        <v>0</v>
      </c>
      <c r="G1369" s="11">
        <v>10.43</v>
      </c>
      <c r="H1369" s="14">
        <f>((H1368 + F1369) - G1369)</f>
        <v>1900.4799999999998</v>
      </c>
      <c r="I1369" s="11">
        <v>0</v>
      </c>
      <c r="J1369" s="10">
        <v>0</v>
      </c>
      <c r="K1369" s="9"/>
    </row>
    <row r="1370" spans="1:11" ht="10.95" customHeight="1" x14ac:dyDescent="0.3">
      <c r="A1370" s="12">
        <v>45173</v>
      </c>
      <c r="B1370" s="9" t="s">
        <v>8</v>
      </c>
      <c r="C1370" s="9" t="s">
        <v>24</v>
      </c>
      <c r="D1370" s="9" t="s">
        <v>66</v>
      </c>
      <c r="E1370" s="9"/>
      <c r="F1370" s="11">
        <v>0</v>
      </c>
      <c r="G1370" s="11">
        <v>10.43</v>
      </c>
      <c r="H1370" s="14">
        <f>((H1369 + F1370) - G1370)</f>
        <v>1890.0499999999997</v>
      </c>
      <c r="I1370" s="11">
        <v>0</v>
      </c>
      <c r="J1370" s="10">
        <v>0</v>
      </c>
      <c r="K1370" s="9"/>
    </row>
    <row r="1371" spans="1:11" ht="10.95" customHeight="1" x14ac:dyDescent="0.3">
      <c r="A1371" s="12">
        <v>45173</v>
      </c>
      <c r="B1371" s="9" t="s">
        <v>8</v>
      </c>
      <c r="C1371" s="9" t="s">
        <v>24</v>
      </c>
      <c r="D1371" s="9" t="s">
        <v>26</v>
      </c>
      <c r="E1371" s="9"/>
      <c r="F1371" s="11">
        <v>0</v>
      </c>
      <c r="G1371" s="11">
        <v>20.87</v>
      </c>
      <c r="H1371" s="14">
        <f>((H1370 + F1371) - G1371)</f>
        <v>1869.1799999999998</v>
      </c>
      <c r="I1371" s="11">
        <v>0</v>
      </c>
      <c r="J1371" s="10">
        <v>0</v>
      </c>
      <c r="K1371" s="9"/>
    </row>
    <row r="1372" spans="1:11" ht="10.95" customHeight="1" x14ac:dyDescent="0.3">
      <c r="A1372" s="12">
        <v>45173</v>
      </c>
      <c r="B1372" s="9" t="s">
        <v>8</v>
      </c>
      <c r="C1372" s="9" t="s">
        <v>24</v>
      </c>
      <c r="D1372" s="9" t="s">
        <v>26</v>
      </c>
      <c r="E1372" s="9"/>
      <c r="F1372" s="11">
        <v>0</v>
      </c>
      <c r="G1372" s="11">
        <v>41.74</v>
      </c>
      <c r="H1372" s="14">
        <f>((H1371 + F1372) - G1372)</f>
        <v>1827.4399999999998</v>
      </c>
      <c r="I1372" s="11">
        <v>0</v>
      </c>
      <c r="J1372" s="10">
        <v>0</v>
      </c>
      <c r="K1372" s="9"/>
    </row>
    <row r="1373" spans="1:11" ht="10.95" customHeight="1" x14ac:dyDescent="0.3">
      <c r="A1373" s="12">
        <v>45173</v>
      </c>
      <c r="B1373" s="9" t="s">
        <v>8</v>
      </c>
      <c r="C1373" s="9" t="s">
        <v>28</v>
      </c>
      <c r="D1373" s="9" t="s">
        <v>46</v>
      </c>
      <c r="E1373" s="9"/>
      <c r="F1373" s="11">
        <v>4.96</v>
      </c>
      <c r="G1373" s="11">
        <v>0</v>
      </c>
      <c r="H1373" s="14">
        <f>((H1372 + F1373) - G1373)</f>
        <v>1832.3999999999999</v>
      </c>
      <c r="I1373" s="11">
        <v>0</v>
      </c>
      <c r="J1373" s="10">
        <v>0</v>
      </c>
      <c r="K1373" s="9"/>
    </row>
    <row r="1374" spans="1:11" ht="10.95" customHeight="1" x14ac:dyDescent="0.3">
      <c r="A1374" s="12">
        <v>45173</v>
      </c>
      <c r="B1374" s="9" t="s">
        <v>8</v>
      </c>
      <c r="C1374" s="9" t="s">
        <v>28</v>
      </c>
      <c r="D1374" s="9" t="s">
        <v>50</v>
      </c>
      <c r="E1374" s="9"/>
      <c r="F1374" s="11">
        <v>5.22</v>
      </c>
      <c r="G1374" s="11">
        <v>0</v>
      </c>
      <c r="H1374" s="14">
        <f>((H1373 + F1374) - G1374)</f>
        <v>1837.62</v>
      </c>
      <c r="I1374" s="11">
        <v>0</v>
      </c>
      <c r="J1374" s="10">
        <v>0</v>
      </c>
      <c r="K1374" s="9"/>
    </row>
    <row r="1375" spans="1:11" ht="10.95" customHeight="1" x14ac:dyDescent="0.3">
      <c r="A1375" s="12">
        <v>45173</v>
      </c>
      <c r="B1375" s="9" t="s">
        <v>8</v>
      </c>
      <c r="C1375" s="9" t="s">
        <v>28</v>
      </c>
      <c r="D1375" s="9" t="s">
        <v>50</v>
      </c>
      <c r="E1375" s="9"/>
      <c r="F1375" s="11">
        <v>5.22</v>
      </c>
      <c r="G1375" s="11">
        <v>0</v>
      </c>
      <c r="H1375" s="14">
        <f>((H1374 + F1375) - G1375)</f>
        <v>1842.84</v>
      </c>
      <c r="I1375" s="11">
        <v>0</v>
      </c>
      <c r="J1375" s="10">
        <v>0</v>
      </c>
      <c r="K1375" s="9"/>
    </row>
    <row r="1376" spans="1:11" ht="10.95" customHeight="1" x14ac:dyDescent="0.3">
      <c r="A1376" s="12">
        <v>45173</v>
      </c>
      <c r="B1376" s="9" t="s">
        <v>8</v>
      </c>
      <c r="C1376" s="9" t="s">
        <v>28</v>
      </c>
      <c r="D1376" s="9" t="s">
        <v>50</v>
      </c>
      <c r="E1376" s="9"/>
      <c r="F1376" s="11">
        <v>5.22</v>
      </c>
      <c r="G1376" s="11">
        <v>0</v>
      </c>
      <c r="H1376" s="14">
        <f>((H1375 + F1376) - G1376)</f>
        <v>1848.06</v>
      </c>
      <c r="I1376" s="11">
        <v>0</v>
      </c>
      <c r="J1376" s="10">
        <v>0</v>
      </c>
      <c r="K1376" s="9"/>
    </row>
    <row r="1377" spans="1:11" ht="10.95" customHeight="1" x14ac:dyDescent="0.3">
      <c r="A1377" s="12">
        <v>45173</v>
      </c>
      <c r="B1377" s="9" t="s">
        <v>8</v>
      </c>
      <c r="C1377" s="9" t="s">
        <v>28</v>
      </c>
      <c r="D1377" s="9" t="s">
        <v>32</v>
      </c>
      <c r="E1377" s="9"/>
      <c r="F1377" s="11">
        <v>10.43</v>
      </c>
      <c r="G1377" s="11">
        <v>0</v>
      </c>
      <c r="H1377" s="14">
        <f>((H1376 + F1377) - G1377)</f>
        <v>1858.49</v>
      </c>
      <c r="I1377" s="11">
        <v>0</v>
      </c>
      <c r="J1377" s="10">
        <v>0</v>
      </c>
      <c r="K1377" s="9"/>
    </row>
    <row r="1378" spans="1:11" ht="10.95" customHeight="1" x14ac:dyDescent="0.3">
      <c r="A1378" s="12">
        <v>45174</v>
      </c>
      <c r="B1378" s="9" t="s">
        <v>8</v>
      </c>
      <c r="C1378" s="9" t="s">
        <v>24</v>
      </c>
      <c r="D1378" s="9" t="s">
        <v>26</v>
      </c>
      <c r="E1378" s="9"/>
      <c r="F1378" s="11">
        <v>0</v>
      </c>
      <c r="G1378" s="11">
        <v>20.87</v>
      </c>
      <c r="H1378" s="14">
        <f>((H1377 + F1378) - G1378)</f>
        <v>1837.6200000000001</v>
      </c>
      <c r="I1378" s="11">
        <v>0</v>
      </c>
      <c r="J1378" s="10">
        <v>0</v>
      </c>
      <c r="K1378" s="9"/>
    </row>
    <row r="1379" spans="1:11" ht="10.95" customHeight="1" x14ac:dyDescent="0.3">
      <c r="A1379" s="12">
        <v>45175</v>
      </c>
      <c r="B1379" s="9" t="s">
        <v>8</v>
      </c>
      <c r="C1379" s="9" t="s">
        <v>28</v>
      </c>
      <c r="D1379" s="9" t="s">
        <v>101</v>
      </c>
      <c r="E1379" s="9" t="s">
        <v>103</v>
      </c>
      <c r="F1379" s="11">
        <v>24.95</v>
      </c>
      <c r="G1379" s="11">
        <v>0</v>
      </c>
      <c r="H1379" s="14">
        <f>((H1378 + F1379) - G1379)</f>
        <v>1862.5700000000002</v>
      </c>
      <c r="I1379" s="11">
        <v>0</v>
      </c>
      <c r="J1379" s="10">
        <v>0</v>
      </c>
      <c r="K1379" s="9"/>
    </row>
    <row r="1380" spans="1:11" ht="10.95" customHeight="1" x14ac:dyDescent="0.3">
      <c r="A1380" s="12">
        <v>45177</v>
      </c>
      <c r="B1380" s="9" t="s">
        <v>8</v>
      </c>
      <c r="C1380" s="9" t="s">
        <v>24</v>
      </c>
      <c r="D1380" s="9" t="s">
        <v>26</v>
      </c>
      <c r="E1380" s="9"/>
      <c r="F1380" s="11">
        <v>0</v>
      </c>
      <c r="G1380" s="11">
        <v>10.43</v>
      </c>
      <c r="H1380" s="14">
        <f>((H1379 + F1380) - G1380)</f>
        <v>1852.14</v>
      </c>
      <c r="I1380" s="11">
        <v>0</v>
      </c>
      <c r="J1380" s="10">
        <v>0</v>
      </c>
      <c r="K1380" s="9"/>
    </row>
    <row r="1381" spans="1:11" ht="10.95" customHeight="1" x14ac:dyDescent="0.3">
      <c r="A1381" s="12">
        <v>45177</v>
      </c>
      <c r="B1381" s="9" t="s">
        <v>8</v>
      </c>
      <c r="C1381" s="9" t="s">
        <v>24</v>
      </c>
      <c r="D1381" s="9" t="s">
        <v>54</v>
      </c>
      <c r="E1381" s="9"/>
      <c r="F1381" s="11">
        <v>0</v>
      </c>
      <c r="G1381" s="11">
        <v>10.43</v>
      </c>
      <c r="H1381" s="14">
        <f>((H1380 + F1381) - G1381)</f>
        <v>1841.71</v>
      </c>
      <c r="I1381" s="11">
        <v>0</v>
      </c>
      <c r="J1381" s="10">
        <v>0</v>
      </c>
      <c r="K1381" s="9"/>
    </row>
    <row r="1382" spans="1:11" ht="10.95" customHeight="1" x14ac:dyDescent="0.3">
      <c r="A1382" s="12">
        <v>45177</v>
      </c>
      <c r="B1382" s="9" t="s">
        <v>8</v>
      </c>
      <c r="C1382" s="9" t="s">
        <v>24</v>
      </c>
      <c r="D1382" s="9" t="s">
        <v>73</v>
      </c>
      <c r="E1382" s="9"/>
      <c r="F1382" s="11">
        <v>0</v>
      </c>
      <c r="G1382" s="11">
        <v>10.43</v>
      </c>
      <c r="H1382" s="14">
        <f>((H1381 + F1382) - G1382)</f>
        <v>1831.28</v>
      </c>
      <c r="I1382" s="11">
        <v>0</v>
      </c>
      <c r="J1382" s="10">
        <v>0</v>
      </c>
      <c r="K1382" s="9"/>
    </row>
    <row r="1383" spans="1:11" ht="10.95" customHeight="1" x14ac:dyDescent="0.3">
      <c r="A1383" s="12">
        <v>45177</v>
      </c>
      <c r="B1383" s="9" t="s">
        <v>8</v>
      </c>
      <c r="C1383" s="9" t="s">
        <v>28</v>
      </c>
      <c r="D1383" s="9" t="s">
        <v>101</v>
      </c>
      <c r="E1383" s="9" t="s">
        <v>102</v>
      </c>
      <c r="F1383" s="11">
        <v>12.13</v>
      </c>
      <c r="G1383" s="11">
        <v>0</v>
      </c>
      <c r="H1383" s="14">
        <f>((H1382 + F1383) - G1383)</f>
        <v>1843.41</v>
      </c>
      <c r="I1383" s="11">
        <v>0</v>
      </c>
      <c r="J1383" s="10">
        <v>0</v>
      </c>
      <c r="K1383" s="9"/>
    </row>
    <row r="1384" spans="1:11" ht="10.95" customHeight="1" x14ac:dyDescent="0.3">
      <c r="A1384" s="12">
        <v>45177</v>
      </c>
      <c r="B1384" s="9" t="s">
        <v>8</v>
      </c>
      <c r="C1384" s="9" t="s">
        <v>24</v>
      </c>
      <c r="D1384" s="9" t="s">
        <v>76</v>
      </c>
      <c r="E1384" s="9"/>
      <c r="F1384" s="11">
        <v>0</v>
      </c>
      <c r="G1384" s="11">
        <v>10.43</v>
      </c>
      <c r="H1384" s="14">
        <f>((H1383 + F1384) - G1384)</f>
        <v>1832.98</v>
      </c>
      <c r="I1384" s="11">
        <v>0</v>
      </c>
      <c r="J1384" s="10">
        <v>0</v>
      </c>
      <c r="K1384" s="9"/>
    </row>
    <row r="1385" spans="1:11" ht="10.95" customHeight="1" x14ac:dyDescent="0.3">
      <c r="A1385" s="12">
        <v>45180</v>
      </c>
      <c r="B1385" s="9" t="s">
        <v>8</v>
      </c>
      <c r="C1385" s="9" t="s">
        <v>24</v>
      </c>
      <c r="D1385" s="9" t="s">
        <v>57</v>
      </c>
      <c r="E1385" s="9"/>
      <c r="F1385" s="11">
        <v>0</v>
      </c>
      <c r="G1385" s="11">
        <v>5.22</v>
      </c>
      <c r="H1385" s="14">
        <f>((H1384 + F1385) - G1385)</f>
        <v>1827.76</v>
      </c>
      <c r="I1385" s="11">
        <v>0</v>
      </c>
      <c r="J1385" s="10">
        <v>0</v>
      </c>
      <c r="K1385" s="9"/>
    </row>
    <row r="1386" spans="1:11" ht="10.95" customHeight="1" x14ac:dyDescent="0.3">
      <c r="A1386" s="12">
        <v>45180</v>
      </c>
      <c r="B1386" s="9" t="s">
        <v>8</v>
      </c>
      <c r="C1386" s="9" t="s">
        <v>24</v>
      </c>
      <c r="D1386" s="9" t="s">
        <v>26</v>
      </c>
      <c r="E1386" s="9"/>
      <c r="F1386" s="11">
        <v>0</v>
      </c>
      <c r="G1386" s="11">
        <v>46.96</v>
      </c>
      <c r="H1386" s="14">
        <f>((H1385 + F1386) - G1386)</f>
        <v>1780.8</v>
      </c>
      <c r="I1386" s="11">
        <v>0</v>
      </c>
      <c r="J1386" s="10">
        <v>0</v>
      </c>
      <c r="K1386" s="9"/>
    </row>
    <row r="1387" spans="1:11" ht="10.95" customHeight="1" x14ac:dyDescent="0.3">
      <c r="A1387" s="12">
        <v>45180</v>
      </c>
      <c r="B1387" s="9" t="s">
        <v>8</v>
      </c>
      <c r="C1387" s="9" t="s">
        <v>28</v>
      </c>
      <c r="D1387" s="9" t="s">
        <v>32</v>
      </c>
      <c r="E1387" s="9"/>
      <c r="F1387" s="11">
        <v>7.83</v>
      </c>
      <c r="G1387" s="11">
        <v>0</v>
      </c>
      <c r="H1387" s="14">
        <f>((H1386 + F1387) - G1387)</f>
        <v>1788.6299999999999</v>
      </c>
      <c r="I1387" s="11">
        <v>0</v>
      </c>
      <c r="J1387" s="10">
        <v>0</v>
      </c>
      <c r="K1387" s="9"/>
    </row>
    <row r="1388" spans="1:11" ht="10.95" customHeight="1" x14ac:dyDescent="0.3">
      <c r="A1388" s="12">
        <v>45180</v>
      </c>
      <c r="B1388" s="9" t="s">
        <v>8</v>
      </c>
      <c r="C1388" s="9" t="s">
        <v>28</v>
      </c>
      <c r="D1388" s="9" t="s">
        <v>32</v>
      </c>
      <c r="E1388" s="9"/>
      <c r="F1388" s="11">
        <v>10.43</v>
      </c>
      <c r="G1388" s="11">
        <v>0</v>
      </c>
      <c r="H1388" s="14">
        <f>((H1387 + F1388) - G1388)</f>
        <v>1799.06</v>
      </c>
      <c r="I1388" s="11">
        <v>0</v>
      </c>
      <c r="J1388" s="10">
        <v>0</v>
      </c>
      <c r="K1388" s="9"/>
    </row>
    <row r="1389" spans="1:11" ht="10.95" customHeight="1" x14ac:dyDescent="0.3">
      <c r="A1389" s="12">
        <v>45180</v>
      </c>
      <c r="B1389" s="9" t="s">
        <v>8</v>
      </c>
      <c r="C1389" s="9" t="s">
        <v>28</v>
      </c>
      <c r="D1389" s="9" t="s">
        <v>101</v>
      </c>
      <c r="E1389" s="9" t="s">
        <v>100</v>
      </c>
      <c r="F1389" s="11">
        <v>57.75</v>
      </c>
      <c r="G1389" s="11">
        <v>0</v>
      </c>
      <c r="H1389" s="14">
        <f>((H1388 + F1389) - G1389)</f>
        <v>1856.81</v>
      </c>
      <c r="I1389" s="11">
        <v>0</v>
      </c>
      <c r="J1389" s="10">
        <v>0</v>
      </c>
      <c r="K1389" s="9"/>
    </row>
    <row r="1390" spans="1:11" ht="10.95" customHeight="1" x14ac:dyDescent="0.3">
      <c r="A1390" s="12">
        <v>45180</v>
      </c>
      <c r="B1390" s="9" t="s">
        <v>8</v>
      </c>
      <c r="C1390" s="9" t="s">
        <v>24</v>
      </c>
      <c r="D1390" s="9" t="s">
        <v>99</v>
      </c>
      <c r="E1390" s="9" t="s">
        <v>99</v>
      </c>
      <c r="F1390" s="11">
        <v>0</v>
      </c>
      <c r="G1390" s="11">
        <v>5.22</v>
      </c>
      <c r="H1390" s="14">
        <f>((H1389 + F1390) - G1390)</f>
        <v>1851.59</v>
      </c>
      <c r="I1390" s="11">
        <v>0</v>
      </c>
      <c r="J1390" s="10">
        <v>0</v>
      </c>
      <c r="K1390" s="9"/>
    </row>
    <row r="1391" spans="1:11" ht="10.95" customHeight="1" x14ac:dyDescent="0.3">
      <c r="A1391" s="12">
        <v>45183</v>
      </c>
      <c r="B1391" s="9" t="s">
        <v>8</v>
      </c>
      <c r="C1391" s="9" t="s">
        <v>28</v>
      </c>
      <c r="D1391" s="9" t="s">
        <v>98</v>
      </c>
      <c r="E1391" s="9"/>
      <c r="F1391" s="11">
        <v>98.55</v>
      </c>
      <c r="G1391" s="11">
        <v>0</v>
      </c>
      <c r="H1391" s="14">
        <f>((H1390 + F1391) - G1391)</f>
        <v>1950.1399999999999</v>
      </c>
      <c r="I1391" s="11">
        <v>0</v>
      </c>
      <c r="J1391" s="10">
        <v>0</v>
      </c>
      <c r="K1391" s="9"/>
    </row>
    <row r="1392" spans="1:11" ht="10.95" customHeight="1" x14ac:dyDescent="0.3">
      <c r="A1392" s="12">
        <v>45189</v>
      </c>
      <c r="B1392" s="9" t="s">
        <v>8</v>
      </c>
      <c r="C1392" s="9" t="s">
        <v>28</v>
      </c>
      <c r="D1392" s="9" t="s">
        <v>34</v>
      </c>
      <c r="E1392" s="9"/>
      <c r="F1392" s="11">
        <v>3.75</v>
      </c>
      <c r="G1392" s="11">
        <v>0</v>
      </c>
      <c r="H1392" s="14">
        <f>((H1391 + F1392) - G1392)</f>
        <v>1953.8899999999999</v>
      </c>
      <c r="I1392" s="11">
        <v>0</v>
      </c>
      <c r="J1392" s="10">
        <v>0</v>
      </c>
      <c r="K1392" s="9"/>
    </row>
    <row r="1393" spans="1:11" ht="10.95" customHeight="1" x14ac:dyDescent="0.3">
      <c r="A1393" s="12">
        <v>45190</v>
      </c>
      <c r="B1393" s="9" t="s">
        <v>8</v>
      </c>
      <c r="C1393" s="9" t="s">
        <v>28</v>
      </c>
      <c r="D1393" s="9" t="s">
        <v>33</v>
      </c>
      <c r="E1393" s="9"/>
      <c r="F1393" s="11">
        <v>5.87</v>
      </c>
      <c r="G1393" s="11">
        <v>0</v>
      </c>
      <c r="H1393" s="14">
        <f>((H1392 + F1393) - G1393)</f>
        <v>1959.7599999999998</v>
      </c>
      <c r="I1393" s="11">
        <v>0</v>
      </c>
      <c r="J1393" s="10">
        <v>0</v>
      </c>
      <c r="K1393" s="9"/>
    </row>
    <row r="1394" spans="1:11" ht="10.95" customHeight="1" x14ac:dyDescent="0.3">
      <c r="A1394" s="12">
        <v>45194</v>
      </c>
      <c r="B1394" s="9" t="s">
        <v>8</v>
      </c>
      <c r="C1394" s="9" t="s">
        <v>24</v>
      </c>
      <c r="D1394" s="9" t="s">
        <v>26</v>
      </c>
      <c r="E1394" s="9"/>
      <c r="F1394" s="11">
        <v>0</v>
      </c>
      <c r="G1394" s="11">
        <v>41.74</v>
      </c>
      <c r="H1394" s="14">
        <f>((H1393 + F1394) - G1394)</f>
        <v>1918.0199999999998</v>
      </c>
      <c r="I1394" s="11">
        <v>0</v>
      </c>
      <c r="J1394" s="10">
        <v>0</v>
      </c>
      <c r="K1394" s="9"/>
    </row>
    <row r="1395" spans="1:11" ht="10.95" customHeight="1" x14ac:dyDescent="0.3">
      <c r="A1395" s="12">
        <v>45194</v>
      </c>
      <c r="B1395" s="9" t="s">
        <v>8</v>
      </c>
      <c r="C1395" s="9" t="s">
        <v>24</v>
      </c>
      <c r="D1395" s="9" t="s">
        <v>97</v>
      </c>
      <c r="E1395" s="9"/>
      <c r="F1395" s="11">
        <v>0</v>
      </c>
      <c r="G1395" s="11">
        <v>93.91</v>
      </c>
      <c r="H1395" s="14">
        <f>((H1394 + F1395) - G1395)</f>
        <v>1824.1099999999997</v>
      </c>
      <c r="I1395" s="11">
        <v>0</v>
      </c>
      <c r="J1395" s="10">
        <v>0</v>
      </c>
      <c r="K1395" s="9"/>
    </row>
    <row r="1396" spans="1:11" ht="10.95" customHeight="1" x14ac:dyDescent="0.3">
      <c r="A1396" s="12">
        <v>45194</v>
      </c>
      <c r="B1396" s="9" t="s">
        <v>8</v>
      </c>
      <c r="C1396" s="9" t="s">
        <v>28</v>
      </c>
      <c r="D1396" s="9" t="s">
        <v>39</v>
      </c>
      <c r="E1396" s="9"/>
      <c r="F1396" s="11">
        <v>10.43</v>
      </c>
      <c r="G1396" s="11">
        <v>0</v>
      </c>
      <c r="H1396" s="14">
        <f>((H1395 + F1396) - G1396)</f>
        <v>1834.5399999999997</v>
      </c>
      <c r="I1396" s="11">
        <v>0</v>
      </c>
      <c r="J1396" s="10">
        <v>0</v>
      </c>
      <c r="K1396" s="9"/>
    </row>
    <row r="1397" spans="1:11" ht="10.95" customHeight="1" x14ac:dyDescent="0.3">
      <c r="A1397" s="12">
        <v>45194</v>
      </c>
      <c r="B1397" s="9" t="s">
        <v>8</v>
      </c>
      <c r="C1397" s="9" t="s">
        <v>28</v>
      </c>
      <c r="D1397" s="9" t="s">
        <v>71</v>
      </c>
      <c r="E1397" s="9" t="s">
        <v>96</v>
      </c>
      <c r="F1397" s="11">
        <v>10.43</v>
      </c>
      <c r="G1397" s="11">
        <v>0</v>
      </c>
      <c r="H1397" s="14">
        <f>((H1396 + F1397) - G1397)</f>
        <v>1844.9699999999998</v>
      </c>
      <c r="I1397" s="11">
        <v>0</v>
      </c>
      <c r="J1397" s="10">
        <v>0</v>
      </c>
      <c r="K1397" s="9"/>
    </row>
    <row r="1398" spans="1:11" ht="10.95" customHeight="1" x14ac:dyDescent="0.3">
      <c r="A1398" s="12">
        <v>45195</v>
      </c>
      <c r="B1398" s="9" t="s">
        <v>8</v>
      </c>
      <c r="C1398" s="9" t="s">
        <v>24</v>
      </c>
      <c r="D1398" s="9" t="s">
        <v>47</v>
      </c>
      <c r="E1398" s="9"/>
      <c r="F1398" s="11">
        <v>0</v>
      </c>
      <c r="G1398" s="11">
        <v>31.3</v>
      </c>
      <c r="H1398" s="14">
        <f>((H1397 + F1398) - G1398)</f>
        <v>1813.6699999999998</v>
      </c>
      <c r="I1398" s="11">
        <v>0</v>
      </c>
      <c r="J1398" s="10">
        <v>0</v>
      </c>
      <c r="K1398" s="9"/>
    </row>
    <row r="1399" spans="1:11" ht="10.95" customHeight="1" x14ac:dyDescent="0.3">
      <c r="A1399" s="12">
        <v>45195</v>
      </c>
      <c r="B1399" s="9" t="s">
        <v>8</v>
      </c>
      <c r="C1399" s="9" t="s">
        <v>28</v>
      </c>
      <c r="D1399" s="9" t="s">
        <v>58</v>
      </c>
      <c r="E1399" s="9" t="s">
        <v>95</v>
      </c>
      <c r="F1399" s="11">
        <v>10.43</v>
      </c>
      <c r="G1399" s="11">
        <v>0</v>
      </c>
      <c r="H1399" s="14">
        <f>((H1398 + F1399) - G1399)</f>
        <v>1824.1</v>
      </c>
      <c r="I1399" s="11">
        <v>0</v>
      </c>
      <c r="J1399" s="10">
        <v>0</v>
      </c>
      <c r="K1399" s="9"/>
    </row>
    <row r="1400" spans="1:11" ht="10.95" customHeight="1" x14ac:dyDescent="0.3">
      <c r="A1400" s="12">
        <v>45199</v>
      </c>
      <c r="B1400" s="9" t="s">
        <v>8</v>
      </c>
      <c r="C1400" s="9" t="s">
        <v>7</v>
      </c>
      <c r="D1400" s="9" t="s">
        <v>94</v>
      </c>
      <c r="E1400" s="9" t="s">
        <v>93</v>
      </c>
      <c r="F1400" s="11">
        <v>7.93</v>
      </c>
      <c r="G1400" s="11">
        <v>0</v>
      </c>
      <c r="H1400" s="14">
        <f>((H1399 + F1400) - G1400)</f>
        <v>1832.03</v>
      </c>
      <c r="I1400" s="11">
        <v>0</v>
      </c>
      <c r="J1400" s="10">
        <v>0</v>
      </c>
      <c r="K1400" s="9" t="s">
        <v>4</v>
      </c>
    </row>
    <row r="1401" spans="1:11" ht="10.95" customHeight="1" x14ac:dyDescent="0.3">
      <c r="A1401" s="12">
        <v>45201</v>
      </c>
      <c r="B1401" s="9" t="s">
        <v>8</v>
      </c>
      <c r="C1401" s="9" t="s">
        <v>28</v>
      </c>
      <c r="D1401" s="9" t="s">
        <v>92</v>
      </c>
      <c r="E1401" s="9"/>
      <c r="F1401" s="11">
        <v>1.57</v>
      </c>
      <c r="G1401" s="11">
        <v>0</v>
      </c>
      <c r="H1401" s="14">
        <f>((H1400 + F1401) - G1401)</f>
        <v>1833.6</v>
      </c>
      <c r="I1401" s="11">
        <v>0</v>
      </c>
      <c r="J1401" s="10">
        <v>0</v>
      </c>
      <c r="K1401" s="9"/>
    </row>
    <row r="1402" spans="1:11" ht="10.95" customHeight="1" x14ac:dyDescent="0.3">
      <c r="A1402" s="12">
        <v>45202</v>
      </c>
      <c r="B1402" s="9" t="s">
        <v>8</v>
      </c>
      <c r="C1402" s="9" t="s">
        <v>24</v>
      </c>
      <c r="D1402" s="9" t="s">
        <v>69</v>
      </c>
      <c r="E1402" s="9"/>
      <c r="F1402" s="11">
        <v>0</v>
      </c>
      <c r="G1402" s="11">
        <v>10.43</v>
      </c>
      <c r="H1402" s="14">
        <f>((H1401 + F1402) - G1402)</f>
        <v>1823.1699999999998</v>
      </c>
      <c r="I1402" s="11">
        <v>0</v>
      </c>
      <c r="J1402" s="10">
        <v>0</v>
      </c>
      <c r="K1402" s="9"/>
    </row>
    <row r="1403" spans="1:11" ht="10.95" customHeight="1" x14ac:dyDescent="0.3">
      <c r="A1403" s="12">
        <v>45202</v>
      </c>
      <c r="B1403" s="9" t="s">
        <v>8</v>
      </c>
      <c r="C1403" s="9" t="s">
        <v>24</v>
      </c>
      <c r="D1403" s="9" t="s">
        <v>26</v>
      </c>
      <c r="E1403" s="9"/>
      <c r="F1403" s="11">
        <v>0</v>
      </c>
      <c r="G1403" s="11">
        <v>83.48</v>
      </c>
      <c r="H1403" s="14">
        <f>((H1402 + F1403) - G1403)</f>
        <v>1739.6899999999998</v>
      </c>
      <c r="I1403" s="11">
        <v>0</v>
      </c>
      <c r="J1403" s="10">
        <v>0</v>
      </c>
      <c r="K1403" s="9"/>
    </row>
    <row r="1404" spans="1:11" ht="10.95" customHeight="1" x14ac:dyDescent="0.3">
      <c r="A1404" s="12">
        <v>45202</v>
      </c>
      <c r="B1404" s="9" t="s">
        <v>8</v>
      </c>
      <c r="C1404" s="9" t="s">
        <v>28</v>
      </c>
      <c r="D1404" s="9" t="s">
        <v>32</v>
      </c>
      <c r="E1404" s="9"/>
      <c r="F1404" s="11">
        <v>10.43</v>
      </c>
      <c r="G1404" s="11">
        <v>0</v>
      </c>
      <c r="H1404" s="14">
        <f>((H1403 + F1404) - G1404)</f>
        <v>1750.12</v>
      </c>
      <c r="I1404" s="11">
        <v>0</v>
      </c>
      <c r="J1404" s="10">
        <v>0</v>
      </c>
      <c r="K1404" s="9"/>
    </row>
    <row r="1405" spans="1:11" ht="10.95" customHeight="1" x14ac:dyDescent="0.3">
      <c r="A1405" s="12">
        <v>45202</v>
      </c>
      <c r="B1405" s="9" t="s">
        <v>8</v>
      </c>
      <c r="C1405" s="9" t="s">
        <v>28</v>
      </c>
      <c r="D1405" s="9" t="s">
        <v>57</v>
      </c>
      <c r="E1405" s="9"/>
      <c r="F1405" s="11">
        <v>10.43</v>
      </c>
      <c r="G1405" s="11">
        <v>0</v>
      </c>
      <c r="H1405" s="14">
        <f>((H1404 + F1405) - G1405)</f>
        <v>1760.55</v>
      </c>
      <c r="I1405" s="11">
        <v>0</v>
      </c>
      <c r="J1405" s="10">
        <v>0</v>
      </c>
      <c r="K1405" s="9"/>
    </row>
    <row r="1406" spans="1:11" ht="10.95" customHeight="1" x14ac:dyDescent="0.3">
      <c r="A1406" s="12">
        <v>45202</v>
      </c>
      <c r="B1406" s="9" t="s">
        <v>8</v>
      </c>
      <c r="C1406" s="9" t="s">
        <v>28</v>
      </c>
      <c r="D1406" s="9" t="s">
        <v>45</v>
      </c>
      <c r="E1406" s="9"/>
      <c r="F1406" s="11">
        <v>0.73</v>
      </c>
      <c r="G1406" s="11">
        <v>0</v>
      </c>
      <c r="H1406" s="14">
        <f>((H1405 + F1406) - G1406)</f>
        <v>1761.28</v>
      </c>
      <c r="I1406" s="11">
        <v>0</v>
      </c>
      <c r="J1406" s="10">
        <v>0</v>
      </c>
      <c r="K1406" s="9"/>
    </row>
    <row r="1407" spans="1:11" ht="10.95" customHeight="1" x14ac:dyDescent="0.3">
      <c r="A1407" s="12">
        <v>45204</v>
      </c>
      <c r="B1407" s="9" t="s">
        <v>8</v>
      </c>
      <c r="C1407" s="9" t="s">
        <v>24</v>
      </c>
      <c r="D1407" s="9" t="s">
        <v>36</v>
      </c>
      <c r="E1407" s="9"/>
      <c r="F1407" s="11">
        <v>0</v>
      </c>
      <c r="G1407" s="11">
        <v>31.3</v>
      </c>
      <c r="H1407" s="14">
        <f>((H1406 + F1407) - G1407)</f>
        <v>1729.98</v>
      </c>
      <c r="I1407" s="11">
        <v>0</v>
      </c>
      <c r="J1407" s="10">
        <v>0</v>
      </c>
      <c r="K1407" s="9"/>
    </row>
    <row r="1408" spans="1:11" ht="10.95" customHeight="1" x14ac:dyDescent="0.3">
      <c r="A1408" s="12">
        <v>45204</v>
      </c>
      <c r="B1408" s="9" t="s">
        <v>8</v>
      </c>
      <c r="C1408" s="9" t="s">
        <v>24</v>
      </c>
      <c r="D1408" s="9" t="s">
        <v>50</v>
      </c>
      <c r="E1408" s="9"/>
      <c r="F1408" s="11">
        <v>0</v>
      </c>
      <c r="G1408" s="11">
        <v>5.22</v>
      </c>
      <c r="H1408" s="14">
        <f>((H1407 + F1408) - G1408)</f>
        <v>1724.76</v>
      </c>
      <c r="I1408" s="11">
        <v>0</v>
      </c>
      <c r="J1408" s="10">
        <v>0</v>
      </c>
      <c r="K1408" s="9"/>
    </row>
    <row r="1409" spans="1:11" ht="10.95" customHeight="1" x14ac:dyDescent="0.3">
      <c r="A1409" s="12">
        <v>45204</v>
      </c>
      <c r="B1409" s="9" t="s">
        <v>8</v>
      </c>
      <c r="C1409" s="9" t="s">
        <v>24</v>
      </c>
      <c r="D1409" s="9" t="s">
        <v>50</v>
      </c>
      <c r="E1409" s="9"/>
      <c r="F1409" s="11">
        <v>0</v>
      </c>
      <c r="G1409" s="11">
        <v>7.83</v>
      </c>
      <c r="H1409" s="14">
        <f>((H1408 + F1409) - G1409)</f>
        <v>1716.93</v>
      </c>
      <c r="I1409" s="11">
        <v>0</v>
      </c>
      <c r="J1409" s="10">
        <v>0</v>
      </c>
      <c r="K1409" s="9"/>
    </row>
    <row r="1410" spans="1:11" ht="10.95" customHeight="1" x14ac:dyDescent="0.3">
      <c r="A1410" s="12">
        <v>45205</v>
      </c>
      <c r="B1410" s="9" t="s">
        <v>8</v>
      </c>
      <c r="C1410" s="9" t="s">
        <v>28</v>
      </c>
      <c r="D1410" s="9" t="s">
        <v>89</v>
      </c>
      <c r="E1410" s="9"/>
      <c r="F1410" s="11">
        <v>0.8</v>
      </c>
      <c r="G1410" s="11">
        <v>0</v>
      </c>
      <c r="H1410" s="14">
        <f>((H1409 + F1410) - G1410)</f>
        <v>1717.73</v>
      </c>
      <c r="I1410" s="11">
        <v>0</v>
      </c>
      <c r="J1410" s="10">
        <v>0</v>
      </c>
      <c r="K1410" s="9"/>
    </row>
    <row r="1411" spans="1:11" ht="10.95" customHeight="1" x14ac:dyDescent="0.3">
      <c r="A1411" s="12">
        <v>45208</v>
      </c>
      <c r="B1411" s="9" t="s">
        <v>8</v>
      </c>
      <c r="C1411" s="9" t="s">
        <v>24</v>
      </c>
      <c r="D1411" s="9" t="s">
        <v>91</v>
      </c>
      <c r="E1411" s="9"/>
      <c r="F1411" s="11">
        <v>0</v>
      </c>
      <c r="G1411" s="11">
        <v>20.87</v>
      </c>
      <c r="H1411" s="14">
        <f>((H1410 + F1411) - G1411)</f>
        <v>1696.8600000000001</v>
      </c>
      <c r="I1411" s="11">
        <v>0</v>
      </c>
      <c r="J1411" s="10">
        <v>0</v>
      </c>
      <c r="K1411" s="9"/>
    </row>
    <row r="1412" spans="1:11" ht="10.95" customHeight="1" x14ac:dyDescent="0.3">
      <c r="A1412" s="12">
        <v>45208</v>
      </c>
      <c r="B1412" s="9" t="s">
        <v>8</v>
      </c>
      <c r="C1412" s="9" t="s">
        <v>24</v>
      </c>
      <c r="D1412" s="9" t="s">
        <v>40</v>
      </c>
      <c r="E1412" s="9"/>
      <c r="F1412" s="11">
        <v>0</v>
      </c>
      <c r="G1412" s="11">
        <v>31.3</v>
      </c>
      <c r="H1412" s="14">
        <f>((H1411 + F1412) - G1412)</f>
        <v>1665.5600000000002</v>
      </c>
      <c r="I1412" s="11">
        <v>0</v>
      </c>
      <c r="J1412" s="10">
        <v>0</v>
      </c>
      <c r="K1412" s="9"/>
    </row>
    <row r="1413" spans="1:11" ht="10.95" customHeight="1" x14ac:dyDescent="0.3">
      <c r="A1413" s="12">
        <v>45208</v>
      </c>
      <c r="B1413" s="9" t="s">
        <v>8</v>
      </c>
      <c r="C1413" s="9" t="s">
        <v>28</v>
      </c>
      <c r="D1413" s="9" t="s">
        <v>59</v>
      </c>
      <c r="E1413" s="9"/>
      <c r="F1413" s="11">
        <v>10.43</v>
      </c>
      <c r="G1413" s="11">
        <v>0</v>
      </c>
      <c r="H1413" s="14">
        <f>((H1412 + F1413) - G1413)</f>
        <v>1675.9900000000002</v>
      </c>
      <c r="I1413" s="11">
        <v>0</v>
      </c>
      <c r="J1413" s="10">
        <v>0</v>
      </c>
      <c r="K1413" s="9"/>
    </row>
    <row r="1414" spans="1:11" ht="10.95" customHeight="1" x14ac:dyDescent="0.3">
      <c r="A1414" s="12">
        <v>45208</v>
      </c>
      <c r="B1414" s="9" t="s">
        <v>8</v>
      </c>
      <c r="C1414" s="9" t="s">
        <v>28</v>
      </c>
      <c r="D1414" s="9" t="s">
        <v>84</v>
      </c>
      <c r="E1414" s="9"/>
      <c r="F1414" s="11">
        <v>0.55000000000000004</v>
      </c>
      <c r="G1414" s="11">
        <v>0</v>
      </c>
      <c r="H1414" s="14">
        <f>((H1413 + F1414) - G1414)</f>
        <v>1676.5400000000002</v>
      </c>
      <c r="I1414" s="11">
        <v>0</v>
      </c>
      <c r="J1414" s="10">
        <v>0</v>
      </c>
      <c r="K1414" s="9"/>
    </row>
    <row r="1415" spans="1:11" ht="10.95" customHeight="1" x14ac:dyDescent="0.3">
      <c r="A1415" s="12">
        <v>45208</v>
      </c>
      <c r="B1415" s="9" t="s">
        <v>8</v>
      </c>
      <c r="C1415" s="9" t="s">
        <v>28</v>
      </c>
      <c r="D1415" s="9" t="s">
        <v>84</v>
      </c>
      <c r="E1415" s="9"/>
      <c r="F1415" s="11">
        <v>1.67</v>
      </c>
      <c r="G1415" s="11">
        <v>0</v>
      </c>
      <c r="H1415" s="14">
        <f>((H1414 + F1415) - G1415)</f>
        <v>1678.2100000000003</v>
      </c>
      <c r="I1415" s="11">
        <v>0</v>
      </c>
      <c r="J1415" s="10">
        <v>0</v>
      </c>
      <c r="K1415" s="9"/>
    </row>
    <row r="1416" spans="1:11" ht="10.95" customHeight="1" x14ac:dyDescent="0.3">
      <c r="A1416" s="12">
        <v>45208</v>
      </c>
      <c r="B1416" s="9" t="s">
        <v>8</v>
      </c>
      <c r="C1416" s="9" t="s">
        <v>28</v>
      </c>
      <c r="D1416" s="9" t="s">
        <v>89</v>
      </c>
      <c r="E1416" s="9"/>
      <c r="F1416" s="11">
        <v>0.8</v>
      </c>
      <c r="G1416" s="11">
        <v>0</v>
      </c>
      <c r="H1416" s="14">
        <f>((H1415 + F1416) - G1416)</f>
        <v>1679.0100000000002</v>
      </c>
      <c r="I1416" s="11">
        <v>0</v>
      </c>
      <c r="J1416" s="10">
        <v>0</v>
      </c>
      <c r="K1416" s="9"/>
    </row>
    <row r="1417" spans="1:11" ht="10.95" customHeight="1" x14ac:dyDescent="0.3">
      <c r="A1417" s="12">
        <v>45209</v>
      </c>
      <c r="B1417" s="9" t="s">
        <v>8</v>
      </c>
      <c r="C1417" s="9" t="s">
        <v>28</v>
      </c>
      <c r="D1417" s="9" t="s">
        <v>90</v>
      </c>
      <c r="E1417" s="9"/>
      <c r="F1417" s="11">
        <v>11.5</v>
      </c>
      <c r="G1417" s="11">
        <v>0</v>
      </c>
      <c r="H1417" s="14">
        <f>((H1416 + F1417) - G1417)</f>
        <v>1690.5100000000002</v>
      </c>
      <c r="I1417" s="11">
        <v>0</v>
      </c>
      <c r="J1417" s="10">
        <v>0</v>
      </c>
      <c r="K1417" s="9"/>
    </row>
    <row r="1418" spans="1:11" ht="10.95" customHeight="1" x14ac:dyDescent="0.3">
      <c r="A1418" s="12">
        <v>45210</v>
      </c>
      <c r="B1418" s="9" t="s">
        <v>8</v>
      </c>
      <c r="C1418" s="9" t="s">
        <v>24</v>
      </c>
      <c r="D1418" s="9" t="s">
        <v>40</v>
      </c>
      <c r="E1418" s="9"/>
      <c r="F1418" s="11">
        <v>0</v>
      </c>
      <c r="G1418" s="11">
        <v>31.3</v>
      </c>
      <c r="H1418" s="14">
        <f>((H1417 + F1418) - G1418)</f>
        <v>1659.2100000000003</v>
      </c>
      <c r="I1418" s="11">
        <v>0</v>
      </c>
      <c r="J1418" s="10">
        <v>0</v>
      </c>
      <c r="K1418" s="9"/>
    </row>
    <row r="1419" spans="1:11" ht="10.95" customHeight="1" x14ac:dyDescent="0.3">
      <c r="A1419" s="12">
        <v>45210</v>
      </c>
      <c r="B1419" s="9" t="s">
        <v>8</v>
      </c>
      <c r="C1419" s="9" t="s">
        <v>28</v>
      </c>
      <c r="D1419" s="9" t="s">
        <v>79</v>
      </c>
      <c r="E1419" s="9"/>
      <c r="F1419" s="11">
        <v>10.43</v>
      </c>
      <c r="G1419" s="11">
        <v>0</v>
      </c>
      <c r="H1419" s="14">
        <f>((H1418 + F1419) - G1419)</f>
        <v>1669.6400000000003</v>
      </c>
      <c r="I1419" s="11">
        <v>0</v>
      </c>
      <c r="J1419" s="10">
        <v>0</v>
      </c>
      <c r="K1419" s="9"/>
    </row>
    <row r="1420" spans="1:11" ht="10.95" customHeight="1" x14ac:dyDescent="0.3">
      <c r="A1420" s="12">
        <v>45210</v>
      </c>
      <c r="B1420" s="9" t="s">
        <v>8</v>
      </c>
      <c r="C1420" s="9" t="s">
        <v>28</v>
      </c>
      <c r="D1420" s="9" t="s">
        <v>43</v>
      </c>
      <c r="E1420" s="9"/>
      <c r="F1420" s="11">
        <v>10.43</v>
      </c>
      <c r="G1420" s="11">
        <v>0</v>
      </c>
      <c r="H1420" s="14">
        <f>((H1419 + F1420) - G1420)</f>
        <v>1680.0700000000004</v>
      </c>
      <c r="I1420" s="11">
        <v>0</v>
      </c>
      <c r="J1420" s="10">
        <v>0</v>
      </c>
      <c r="K1420" s="9"/>
    </row>
    <row r="1421" spans="1:11" ht="10.95" customHeight="1" x14ac:dyDescent="0.3">
      <c r="A1421" s="12">
        <v>45211</v>
      </c>
      <c r="B1421" s="9" t="s">
        <v>8</v>
      </c>
      <c r="C1421" s="9" t="s">
        <v>28</v>
      </c>
      <c r="D1421" s="9" t="s">
        <v>89</v>
      </c>
      <c r="E1421" s="9"/>
      <c r="F1421" s="11">
        <v>0.67</v>
      </c>
      <c r="G1421" s="11">
        <v>0</v>
      </c>
      <c r="H1421" s="14">
        <f>((H1420 + F1421) - G1421)</f>
        <v>1680.7400000000005</v>
      </c>
      <c r="I1421" s="11">
        <v>0</v>
      </c>
      <c r="J1421" s="10">
        <v>0</v>
      </c>
      <c r="K1421" s="9"/>
    </row>
    <row r="1422" spans="1:11" ht="10.95" customHeight="1" x14ac:dyDescent="0.3">
      <c r="A1422" s="12">
        <v>45215</v>
      </c>
      <c r="B1422" s="9" t="s">
        <v>8</v>
      </c>
      <c r="C1422" s="9" t="s">
        <v>28</v>
      </c>
      <c r="D1422" s="9" t="s">
        <v>88</v>
      </c>
      <c r="E1422" s="9"/>
      <c r="F1422" s="11">
        <v>2.61</v>
      </c>
      <c r="G1422" s="11">
        <v>0</v>
      </c>
      <c r="H1422" s="14">
        <f>((H1421 + F1422) - G1422)</f>
        <v>1683.3500000000004</v>
      </c>
      <c r="I1422" s="11">
        <v>0</v>
      </c>
      <c r="J1422" s="10">
        <v>0</v>
      </c>
      <c r="K1422" s="9"/>
    </row>
    <row r="1423" spans="1:11" ht="10.95" customHeight="1" x14ac:dyDescent="0.3">
      <c r="A1423" s="12">
        <v>45217</v>
      </c>
      <c r="B1423" s="9" t="s">
        <v>8</v>
      </c>
      <c r="C1423" s="9" t="s">
        <v>24</v>
      </c>
      <c r="D1423" s="9" t="s">
        <v>40</v>
      </c>
      <c r="E1423" s="9"/>
      <c r="F1423" s="11">
        <v>0</v>
      </c>
      <c r="G1423" s="11">
        <v>10.43</v>
      </c>
      <c r="H1423" s="14">
        <f>((H1422 + F1423) - G1423)</f>
        <v>1672.9200000000003</v>
      </c>
      <c r="I1423" s="11">
        <v>0</v>
      </c>
      <c r="J1423" s="10">
        <v>0</v>
      </c>
      <c r="K1423" s="9"/>
    </row>
    <row r="1424" spans="1:11" ht="10.95" customHeight="1" x14ac:dyDescent="0.3">
      <c r="A1424" s="12">
        <v>45218</v>
      </c>
      <c r="B1424" s="9" t="s">
        <v>8</v>
      </c>
      <c r="C1424" s="9" t="s">
        <v>28</v>
      </c>
      <c r="D1424" s="9" t="s">
        <v>84</v>
      </c>
      <c r="E1424" s="9"/>
      <c r="F1424" s="11">
        <v>0.13</v>
      </c>
      <c r="G1424" s="11">
        <v>0</v>
      </c>
      <c r="H1424" s="14">
        <f>((H1423 + F1424) - G1424)</f>
        <v>1673.0500000000004</v>
      </c>
      <c r="I1424" s="11">
        <v>0</v>
      </c>
      <c r="J1424" s="10">
        <v>0</v>
      </c>
      <c r="K1424" s="9"/>
    </row>
    <row r="1425" spans="1:11" ht="10.95" customHeight="1" x14ac:dyDescent="0.3">
      <c r="A1425" s="12">
        <v>45219</v>
      </c>
      <c r="B1425" s="9" t="s">
        <v>8</v>
      </c>
      <c r="C1425" s="9" t="s">
        <v>28</v>
      </c>
      <c r="D1425" s="9" t="s">
        <v>52</v>
      </c>
      <c r="E1425" s="9"/>
      <c r="F1425" s="11">
        <v>3.75</v>
      </c>
      <c r="G1425" s="11">
        <v>0</v>
      </c>
      <c r="H1425" s="14">
        <f>((H1424 + F1425) - G1425)</f>
        <v>1676.8000000000004</v>
      </c>
      <c r="I1425" s="11">
        <v>0</v>
      </c>
      <c r="J1425" s="10">
        <v>0</v>
      </c>
      <c r="K1425" s="9"/>
    </row>
    <row r="1426" spans="1:11" ht="10.95" customHeight="1" x14ac:dyDescent="0.3">
      <c r="A1426" s="12">
        <v>45223</v>
      </c>
      <c r="B1426" s="9" t="s">
        <v>8</v>
      </c>
      <c r="C1426" s="9" t="s">
        <v>24</v>
      </c>
      <c r="D1426" s="9" t="s">
        <v>73</v>
      </c>
      <c r="E1426" s="9"/>
      <c r="F1426" s="11">
        <v>0</v>
      </c>
      <c r="G1426" s="11">
        <v>5.22</v>
      </c>
      <c r="H1426" s="14">
        <f>((H1425 + F1426) - G1426)</f>
        <v>1671.5800000000004</v>
      </c>
      <c r="I1426" s="11">
        <v>0</v>
      </c>
      <c r="J1426" s="10">
        <v>0</v>
      </c>
      <c r="K1426" s="9"/>
    </row>
    <row r="1427" spans="1:11" ht="10.95" customHeight="1" x14ac:dyDescent="0.3">
      <c r="A1427" s="12">
        <v>45223</v>
      </c>
      <c r="B1427" s="9" t="s">
        <v>8</v>
      </c>
      <c r="C1427" s="9" t="s">
        <v>24</v>
      </c>
      <c r="D1427" s="9" t="s">
        <v>76</v>
      </c>
      <c r="E1427" s="9"/>
      <c r="F1427" s="11">
        <v>0</v>
      </c>
      <c r="G1427" s="11">
        <v>10.43</v>
      </c>
      <c r="H1427" s="14">
        <f>((H1426 + F1427) - G1427)</f>
        <v>1661.1500000000003</v>
      </c>
      <c r="I1427" s="11">
        <v>0</v>
      </c>
      <c r="J1427" s="10">
        <v>0</v>
      </c>
      <c r="K1427" s="9"/>
    </row>
    <row r="1428" spans="1:11" ht="10.95" customHeight="1" x14ac:dyDescent="0.3">
      <c r="A1428" s="12">
        <v>45223</v>
      </c>
      <c r="B1428" s="9" t="s">
        <v>8</v>
      </c>
      <c r="C1428" s="9" t="s">
        <v>24</v>
      </c>
      <c r="D1428" s="9" t="s">
        <v>26</v>
      </c>
      <c r="E1428" s="9"/>
      <c r="F1428" s="11">
        <v>0</v>
      </c>
      <c r="G1428" s="11">
        <v>31.3</v>
      </c>
      <c r="H1428" s="14">
        <f>((H1427 + F1428) - G1428)</f>
        <v>1629.8500000000004</v>
      </c>
      <c r="I1428" s="11">
        <v>0</v>
      </c>
      <c r="J1428" s="10">
        <v>0</v>
      </c>
      <c r="K1428" s="9"/>
    </row>
    <row r="1429" spans="1:11" ht="10.95" customHeight="1" x14ac:dyDescent="0.3">
      <c r="A1429" s="12">
        <v>45223</v>
      </c>
      <c r="B1429" s="9" t="s">
        <v>8</v>
      </c>
      <c r="C1429" s="9" t="s">
        <v>24</v>
      </c>
      <c r="D1429" s="9" t="s">
        <v>40</v>
      </c>
      <c r="E1429" s="9"/>
      <c r="F1429" s="11">
        <v>0</v>
      </c>
      <c r="G1429" s="11">
        <v>41.74</v>
      </c>
      <c r="H1429" s="14">
        <f>((H1428 + F1429) - G1429)</f>
        <v>1588.1100000000004</v>
      </c>
      <c r="I1429" s="11">
        <v>0</v>
      </c>
      <c r="J1429" s="10">
        <v>0</v>
      </c>
      <c r="K1429" s="9"/>
    </row>
    <row r="1430" spans="1:11" ht="10.95" customHeight="1" x14ac:dyDescent="0.3">
      <c r="A1430" s="12">
        <v>45223</v>
      </c>
      <c r="B1430" s="9" t="s">
        <v>8</v>
      </c>
      <c r="C1430" s="9" t="s">
        <v>24</v>
      </c>
      <c r="D1430" s="9" t="s">
        <v>40</v>
      </c>
      <c r="E1430" s="9"/>
      <c r="F1430" s="11">
        <v>0</v>
      </c>
      <c r="G1430" s="11">
        <v>62.61</v>
      </c>
      <c r="H1430" s="14">
        <f>((H1429 + F1430) - G1430)</f>
        <v>1525.5000000000005</v>
      </c>
      <c r="I1430" s="11">
        <v>0</v>
      </c>
      <c r="J1430" s="10">
        <v>0</v>
      </c>
      <c r="K1430" s="9"/>
    </row>
    <row r="1431" spans="1:11" ht="10.95" customHeight="1" x14ac:dyDescent="0.3">
      <c r="A1431" s="12">
        <v>45223</v>
      </c>
      <c r="B1431" s="9" t="s">
        <v>8</v>
      </c>
      <c r="C1431" s="9" t="s">
        <v>28</v>
      </c>
      <c r="D1431" s="9" t="s">
        <v>42</v>
      </c>
      <c r="E1431" s="9"/>
      <c r="F1431" s="11">
        <v>10.43</v>
      </c>
      <c r="G1431" s="11">
        <v>0</v>
      </c>
      <c r="H1431" s="14">
        <f>((H1430 + F1431) - G1431)</f>
        <v>1535.9300000000005</v>
      </c>
      <c r="I1431" s="11">
        <v>0</v>
      </c>
      <c r="J1431" s="10">
        <v>0</v>
      </c>
      <c r="K1431" s="9"/>
    </row>
    <row r="1432" spans="1:11" ht="10.95" customHeight="1" x14ac:dyDescent="0.3">
      <c r="A1432" s="12">
        <v>45223</v>
      </c>
      <c r="B1432" s="9" t="s">
        <v>8</v>
      </c>
      <c r="C1432" s="9" t="s">
        <v>28</v>
      </c>
      <c r="D1432" s="9" t="s">
        <v>25</v>
      </c>
      <c r="E1432" s="9"/>
      <c r="F1432" s="11">
        <v>10.43</v>
      </c>
      <c r="G1432" s="11">
        <v>0</v>
      </c>
      <c r="H1432" s="14">
        <f>((H1431 + F1432) - G1432)</f>
        <v>1546.3600000000006</v>
      </c>
      <c r="I1432" s="11">
        <v>0</v>
      </c>
      <c r="J1432" s="10">
        <v>0</v>
      </c>
      <c r="K1432" s="9"/>
    </row>
    <row r="1433" spans="1:11" ht="10.95" customHeight="1" x14ac:dyDescent="0.3">
      <c r="A1433" s="12">
        <v>45223</v>
      </c>
      <c r="B1433" s="9" t="s">
        <v>8</v>
      </c>
      <c r="C1433" s="9" t="s">
        <v>28</v>
      </c>
      <c r="D1433" s="9" t="s">
        <v>25</v>
      </c>
      <c r="E1433" s="9"/>
      <c r="F1433" s="11">
        <v>10.43</v>
      </c>
      <c r="G1433" s="11">
        <v>0</v>
      </c>
      <c r="H1433" s="14">
        <f>((H1432 + F1433) - G1433)</f>
        <v>1556.7900000000006</v>
      </c>
      <c r="I1433" s="11">
        <v>0</v>
      </c>
      <c r="J1433" s="10">
        <v>0</v>
      </c>
      <c r="K1433" s="9"/>
    </row>
    <row r="1434" spans="1:11" ht="10.95" customHeight="1" x14ac:dyDescent="0.3">
      <c r="A1434" s="12">
        <v>45223</v>
      </c>
      <c r="B1434" s="9" t="s">
        <v>8</v>
      </c>
      <c r="C1434" s="9" t="s">
        <v>28</v>
      </c>
      <c r="D1434" s="9" t="s">
        <v>39</v>
      </c>
      <c r="E1434" s="9"/>
      <c r="F1434" s="11">
        <v>10.43</v>
      </c>
      <c r="G1434" s="11">
        <v>0</v>
      </c>
      <c r="H1434" s="14">
        <f>((H1433 + F1434) - G1434)</f>
        <v>1567.2200000000007</v>
      </c>
      <c r="I1434" s="11">
        <v>0</v>
      </c>
      <c r="J1434" s="10">
        <v>0</v>
      </c>
      <c r="K1434" s="9"/>
    </row>
    <row r="1435" spans="1:11" ht="10.95" customHeight="1" x14ac:dyDescent="0.3">
      <c r="A1435" s="12">
        <v>45223</v>
      </c>
      <c r="B1435" s="9" t="s">
        <v>8</v>
      </c>
      <c r="C1435" s="9" t="s">
        <v>28</v>
      </c>
      <c r="D1435" s="9" t="s">
        <v>50</v>
      </c>
      <c r="E1435" s="9"/>
      <c r="F1435" s="11">
        <v>10.43</v>
      </c>
      <c r="G1435" s="11">
        <v>0</v>
      </c>
      <c r="H1435" s="14">
        <f>((H1434 + F1435) - G1435)</f>
        <v>1577.6500000000008</v>
      </c>
      <c r="I1435" s="11">
        <v>0</v>
      </c>
      <c r="J1435" s="10">
        <v>0</v>
      </c>
      <c r="K1435" s="9"/>
    </row>
    <row r="1436" spans="1:11" ht="10.95" customHeight="1" x14ac:dyDescent="0.3">
      <c r="A1436" s="12">
        <v>45223</v>
      </c>
      <c r="B1436" s="9" t="s">
        <v>8</v>
      </c>
      <c r="C1436" s="9" t="s">
        <v>28</v>
      </c>
      <c r="D1436" s="9" t="s">
        <v>33</v>
      </c>
      <c r="E1436" s="9"/>
      <c r="F1436" s="11">
        <v>5.87</v>
      </c>
      <c r="G1436" s="11">
        <v>0</v>
      </c>
      <c r="H1436" s="14">
        <f>((H1435 + F1436) - G1436)</f>
        <v>1583.5200000000007</v>
      </c>
      <c r="I1436" s="11">
        <v>0</v>
      </c>
      <c r="J1436" s="10">
        <v>0</v>
      </c>
      <c r="K1436" s="9"/>
    </row>
    <row r="1437" spans="1:11" ht="10.95" customHeight="1" x14ac:dyDescent="0.3">
      <c r="A1437" s="12">
        <v>45223</v>
      </c>
      <c r="B1437" s="9" t="s">
        <v>8</v>
      </c>
      <c r="C1437" s="9" t="s">
        <v>24</v>
      </c>
      <c r="D1437" s="9" t="s">
        <v>58</v>
      </c>
      <c r="E1437" s="9"/>
      <c r="F1437" s="11">
        <v>0</v>
      </c>
      <c r="G1437" s="11">
        <v>10.43</v>
      </c>
      <c r="H1437" s="14">
        <f>((H1436 + F1437) - G1437)</f>
        <v>1573.0900000000006</v>
      </c>
      <c r="I1437" s="11">
        <v>0</v>
      </c>
      <c r="J1437" s="10">
        <v>0</v>
      </c>
      <c r="K1437" s="9"/>
    </row>
    <row r="1438" spans="1:11" ht="10.95" customHeight="1" x14ac:dyDescent="0.3">
      <c r="A1438" s="12">
        <v>45225</v>
      </c>
      <c r="B1438" s="9" t="s">
        <v>8</v>
      </c>
      <c r="C1438" s="9" t="s">
        <v>28</v>
      </c>
      <c r="D1438" s="9" t="s">
        <v>88</v>
      </c>
      <c r="E1438" s="9"/>
      <c r="F1438" s="11">
        <v>6.52</v>
      </c>
      <c r="G1438" s="11">
        <v>0</v>
      </c>
      <c r="H1438" s="14">
        <f>((H1437 + F1438) - G1438)</f>
        <v>1579.6100000000006</v>
      </c>
      <c r="I1438" s="11">
        <v>0</v>
      </c>
      <c r="J1438" s="10">
        <v>0</v>
      </c>
      <c r="K1438" s="9"/>
    </row>
    <row r="1439" spans="1:11" ht="10.95" customHeight="1" x14ac:dyDescent="0.3">
      <c r="A1439" s="12">
        <v>45229</v>
      </c>
      <c r="B1439" s="9" t="s">
        <v>8</v>
      </c>
      <c r="C1439" s="9" t="s">
        <v>24</v>
      </c>
      <c r="D1439" s="9" t="s">
        <v>66</v>
      </c>
      <c r="E1439" s="9"/>
      <c r="F1439" s="11">
        <v>0</v>
      </c>
      <c r="G1439" s="11">
        <v>10.43</v>
      </c>
      <c r="H1439" s="14">
        <f>((H1438 + F1439) - G1439)</f>
        <v>1569.1800000000005</v>
      </c>
      <c r="I1439" s="11">
        <v>0</v>
      </c>
      <c r="J1439" s="10">
        <v>0</v>
      </c>
      <c r="K1439" s="9"/>
    </row>
    <row r="1440" spans="1:11" ht="10.95" customHeight="1" x14ac:dyDescent="0.3">
      <c r="A1440" s="12">
        <v>45229</v>
      </c>
      <c r="B1440" s="9" t="s">
        <v>8</v>
      </c>
      <c r="C1440" s="9" t="s">
        <v>24</v>
      </c>
      <c r="D1440" s="9" t="s">
        <v>54</v>
      </c>
      <c r="E1440" s="9"/>
      <c r="F1440" s="11">
        <v>0</v>
      </c>
      <c r="G1440" s="11">
        <v>10.43</v>
      </c>
      <c r="H1440" s="14">
        <f>((H1439 + F1440) - G1440)</f>
        <v>1558.7500000000005</v>
      </c>
      <c r="I1440" s="11">
        <v>0</v>
      </c>
      <c r="J1440" s="10">
        <v>0</v>
      </c>
      <c r="K1440" s="9"/>
    </row>
    <row r="1441" spans="1:11" ht="10.95" customHeight="1" x14ac:dyDescent="0.3">
      <c r="A1441" s="12">
        <v>45229</v>
      </c>
      <c r="B1441" s="9" t="s">
        <v>8</v>
      </c>
      <c r="C1441" s="9" t="s">
        <v>24</v>
      </c>
      <c r="D1441" s="9" t="s">
        <v>40</v>
      </c>
      <c r="E1441" s="9"/>
      <c r="F1441" s="11">
        <v>0</v>
      </c>
      <c r="G1441" s="11">
        <v>41.74</v>
      </c>
      <c r="H1441" s="14">
        <f>((H1440 + F1441) - G1441)</f>
        <v>1517.0100000000004</v>
      </c>
      <c r="I1441" s="11">
        <v>0</v>
      </c>
      <c r="J1441" s="10">
        <v>0</v>
      </c>
      <c r="K1441" s="9"/>
    </row>
    <row r="1442" spans="1:11" ht="10.95" customHeight="1" x14ac:dyDescent="0.3">
      <c r="A1442" s="12">
        <v>45229</v>
      </c>
      <c r="B1442" s="9" t="s">
        <v>8</v>
      </c>
      <c r="C1442" s="9" t="s">
        <v>24</v>
      </c>
      <c r="D1442" s="9" t="s">
        <v>40</v>
      </c>
      <c r="E1442" s="9"/>
      <c r="F1442" s="11">
        <v>0</v>
      </c>
      <c r="G1442" s="11">
        <v>46.96</v>
      </c>
      <c r="H1442" s="14">
        <f>((H1441 + F1442) - G1442)</f>
        <v>1470.0500000000004</v>
      </c>
      <c r="I1442" s="11">
        <v>0</v>
      </c>
      <c r="J1442" s="10">
        <v>0</v>
      </c>
      <c r="K1442" s="9"/>
    </row>
    <row r="1443" spans="1:11" ht="10.95" customHeight="1" x14ac:dyDescent="0.3">
      <c r="A1443" s="12">
        <v>45229</v>
      </c>
      <c r="B1443" s="9" t="s">
        <v>8</v>
      </c>
      <c r="C1443" s="9" t="s">
        <v>24</v>
      </c>
      <c r="D1443" s="9" t="s">
        <v>40</v>
      </c>
      <c r="E1443" s="9"/>
      <c r="F1443" s="11">
        <v>0</v>
      </c>
      <c r="G1443" s="11">
        <v>62.61</v>
      </c>
      <c r="H1443" s="14">
        <f>((H1442 + F1443) - G1443)</f>
        <v>1407.4400000000005</v>
      </c>
      <c r="I1443" s="11">
        <v>0</v>
      </c>
      <c r="J1443" s="10">
        <v>0</v>
      </c>
      <c r="K1443" s="9"/>
    </row>
    <row r="1444" spans="1:11" ht="10.95" customHeight="1" x14ac:dyDescent="0.3">
      <c r="A1444" s="12">
        <v>45229</v>
      </c>
      <c r="B1444" s="9" t="s">
        <v>8</v>
      </c>
      <c r="C1444" s="9" t="s">
        <v>28</v>
      </c>
      <c r="D1444" s="9" t="s">
        <v>25</v>
      </c>
      <c r="E1444" s="9"/>
      <c r="F1444" s="11">
        <v>3.26</v>
      </c>
      <c r="G1444" s="11">
        <v>0</v>
      </c>
      <c r="H1444" s="14">
        <f>((H1443 + F1444) - G1444)</f>
        <v>1410.7000000000005</v>
      </c>
      <c r="I1444" s="11">
        <v>0</v>
      </c>
      <c r="J1444" s="10">
        <v>0</v>
      </c>
      <c r="K1444" s="9"/>
    </row>
    <row r="1445" spans="1:11" ht="10.95" customHeight="1" x14ac:dyDescent="0.3">
      <c r="A1445" s="12">
        <v>45229</v>
      </c>
      <c r="B1445" s="9" t="s">
        <v>8</v>
      </c>
      <c r="C1445" s="9" t="s">
        <v>28</v>
      </c>
      <c r="D1445" s="9" t="s">
        <v>25</v>
      </c>
      <c r="E1445" s="9"/>
      <c r="F1445" s="11">
        <v>10.43</v>
      </c>
      <c r="G1445" s="11">
        <v>0</v>
      </c>
      <c r="H1445" s="14">
        <f>((H1444 + F1445) - G1445)</f>
        <v>1421.1300000000006</v>
      </c>
      <c r="I1445" s="11">
        <v>0</v>
      </c>
      <c r="J1445" s="10">
        <v>0</v>
      </c>
      <c r="K1445" s="9"/>
    </row>
    <row r="1446" spans="1:11" ht="10.95" customHeight="1" x14ac:dyDescent="0.3">
      <c r="A1446" s="12">
        <v>45229</v>
      </c>
      <c r="B1446" s="9" t="s">
        <v>8</v>
      </c>
      <c r="C1446" s="9" t="s">
        <v>28</v>
      </c>
      <c r="D1446" s="9" t="s">
        <v>42</v>
      </c>
      <c r="E1446" s="9"/>
      <c r="F1446" s="11">
        <v>10.43</v>
      </c>
      <c r="G1446" s="11">
        <v>0</v>
      </c>
      <c r="H1446" s="14">
        <f>((H1445 + F1446) - G1446)</f>
        <v>1431.5600000000006</v>
      </c>
      <c r="I1446" s="11">
        <v>0</v>
      </c>
      <c r="J1446" s="10">
        <v>0</v>
      </c>
      <c r="K1446" s="9"/>
    </row>
    <row r="1447" spans="1:11" ht="10.95" customHeight="1" x14ac:dyDescent="0.3">
      <c r="A1447" s="12">
        <v>45229</v>
      </c>
      <c r="B1447" s="9" t="s">
        <v>8</v>
      </c>
      <c r="C1447" s="9" t="s">
        <v>28</v>
      </c>
      <c r="D1447" s="9" t="s">
        <v>25</v>
      </c>
      <c r="E1447" s="9"/>
      <c r="F1447" s="11">
        <v>13.04</v>
      </c>
      <c r="G1447" s="11">
        <v>0</v>
      </c>
      <c r="H1447" s="14">
        <f>((H1446 + F1447) - G1447)</f>
        <v>1444.6000000000006</v>
      </c>
      <c r="I1447" s="11">
        <v>0</v>
      </c>
      <c r="J1447" s="10">
        <v>0</v>
      </c>
      <c r="K1447" s="9"/>
    </row>
    <row r="1448" spans="1:11" ht="10.95" customHeight="1" x14ac:dyDescent="0.3">
      <c r="A1448" s="12">
        <v>45229</v>
      </c>
      <c r="B1448" s="9" t="s">
        <v>8</v>
      </c>
      <c r="C1448" s="9" t="s">
        <v>28</v>
      </c>
      <c r="D1448" s="9" t="s">
        <v>39</v>
      </c>
      <c r="E1448" s="9"/>
      <c r="F1448" s="11">
        <v>20.87</v>
      </c>
      <c r="G1448" s="11">
        <v>0</v>
      </c>
      <c r="H1448" s="14">
        <f>((H1447 + F1448) - G1448)</f>
        <v>1465.4700000000005</v>
      </c>
      <c r="I1448" s="11">
        <v>0</v>
      </c>
      <c r="J1448" s="10">
        <v>0</v>
      </c>
      <c r="K1448" s="9"/>
    </row>
    <row r="1449" spans="1:11" ht="10.95" customHeight="1" x14ac:dyDescent="0.3">
      <c r="A1449" s="12">
        <v>45229</v>
      </c>
      <c r="B1449" s="9" t="s">
        <v>8</v>
      </c>
      <c r="C1449" s="9" t="s">
        <v>24</v>
      </c>
      <c r="D1449" s="9" t="s">
        <v>70</v>
      </c>
      <c r="E1449" s="9"/>
      <c r="F1449" s="11">
        <v>0</v>
      </c>
      <c r="G1449" s="11">
        <v>10.43</v>
      </c>
      <c r="H1449" s="14">
        <f>((H1448 + F1449) - G1449)</f>
        <v>1455.0400000000004</v>
      </c>
      <c r="I1449" s="11">
        <v>0</v>
      </c>
      <c r="J1449" s="10">
        <v>0</v>
      </c>
      <c r="K1449" s="9"/>
    </row>
    <row r="1450" spans="1:11" ht="10.95" customHeight="1" x14ac:dyDescent="0.3">
      <c r="A1450" s="12">
        <v>45229</v>
      </c>
      <c r="B1450" s="9" t="s">
        <v>8</v>
      </c>
      <c r="C1450" s="9" t="s">
        <v>28</v>
      </c>
      <c r="D1450" s="9" t="s">
        <v>67</v>
      </c>
      <c r="E1450" s="9"/>
      <c r="F1450" s="11">
        <v>23.48</v>
      </c>
      <c r="G1450" s="11">
        <v>0</v>
      </c>
      <c r="H1450" s="14">
        <f>((H1449 + F1450) - G1450)</f>
        <v>1478.5200000000004</v>
      </c>
      <c r="I1450" s="11">
        <v>0</v>
      </c>
      <c r="J1450" s="10">
        <v>0</v>
      </c>
      <c r="K1450" s="9"/>
    </row>
    <row r="1451" spans="1:11" ht="10.95" customHeight="1" x14ac:dyDescent="0.3">
      <c r="A1451" s="12">
        <v>45229</v>
      </c>
      <c r="B1451" s="9" t="s">
        <v>8</v>
      </c>
      <c r="C1451" s="9" t="s">
        <v>28</v>
      </c>
      <c r="D1451" s="9" t="s">
        <v>84</v>
      </c>
      <c r="E1451" s="9"/>
      <c r="F1451" s="11">
        <v>1.67</v>
      </c>
      <c r="G1451" s="11">
        <v>0</v>
      </c>
      <c r="H1451" s="14">
        <f>((H1450 + F1451) - G1451)</f>
        <v>1480.1900000000005</v>
      </c>
      <c r="I1451" s="11">
        <v>0</v>
      </c>
      <c r="J1451" s="10">
        <v>0</v>
      </c>
      <c r="K1451" s="9"/>
    </row>
    <row r="1452" spans="1:11" ht="10.95" customHeight="1" x14ac:dyDescent="0.3">
      <c r="A1452" s="12">
        <v>45229</v>
      </c>
      <c r="B1452" s="9" t="s">
        <v>8</v>
      </c>
      <c r="C1452" s="9" t="s">
        <v>28</v>
      </c>
      <c r="D1452" s="9" t="s">
        <v>87</v>
      </c>
      <c r="E1452" s="9"/>
      <c r="F1452" s="11">
        <v>39.130000000000003</v>
      </c>
      <c r="G1452" s="11">
        <v>0</v>
      </c>
      <c r="H1452" s="14">
        <f>((H1451 + F1452) - G1452)</f>
        <v>1519.3200000000006</v>
      </c>
      <c r="I1452" s="11">
        <v>0</v>
      </c>
      <c r="J1452" s="10">
        <v>0</v>
      </c>
      <c r="K1452" s="9"/>
    </row>
    <row r="1453" spans="1:11" ht="10.95" customHeight="1" x14ac:dyDescent="0.3">
      <c r="A1453" s="12">
        <v>45230</v>
      </c>
      <c r="B1453" s="9" t="s">
        <v>8</v>
      </c>
      <c r="C1453" s="9" t="s">
        <v>24</v>
      </c>
      <c r="D1453" s="9" t="s">
        <v>40</v>
      </c>
      <c r="E1453" s="9"/>
      <c r="F1453" s="11">
        <v>0</v>
      </c>
      <c r="G1453" s="11">
        <v>31.3</v>
      </c>
      <c r="H1453" s="14">
        <f>((H1452 + F1453) - G1453)</f>
        <v>1488.0200000000007</v>
      </c>
      <c r="I1453" s="11">
        <v>0</v>
      </c>
      <c r="J1453" s="10">
        <v>0</v>
      </c>
      <c r="K1453" s="9"/>
    </row>
    <row r="1454" spans="1:11" ht="10.95" customHeight="1" x14ac:dyDescent="0.3">
      <c r="A1454" s="12">
        <v>45230</v>
      </c>
      <c r="B1454" s="9" t="s">
        <v>8</v>
      </c>
      <c r="C1454" s="9" t="s">
        <v>28</v>
      </c>
      <c r="D1454" s="9" t="s">
        <v>38</v>
      </c>
      <c r="E1454" s="9"/>
      <c r="F1454" s="11">
        <v>10.43</v>
      </c>
      <c r="G1454" s="11">
        <v>0</v>
      </c>
      <c r="H1454" s="14">
        <f>((H1453 + F1454) - G1454)</f>
        <v>1498.4500000000007</v>
      </c>
      <c r="I1454" s="11">
        <v>0</v>
      </c>
      <c r="J1454" s="10">
        <v>0</v>
      </c>
      <c r="K1454" s="9"/>
    </row>
    <row r="1455" spans="1:11" ht="10.95" customHeight="1" x14ac:dyDescent="0.3">
      <c r="A1455" s="12">
        <v>45231</v>
      </c>
      <c r="B1455" s="9" t="s">
        <v>8</v>
      </c>
      <c r="C1455" s="9" t="s">
        <v>24</v>
      </c>
      <c r="D1455" s="9" t="s">
        <v>69</v>
      </c>
      <c r="E1455" s="9"/>
      <c r="F1455" s="11">
        <v>0</v>
      </c>
      <c r="G1455" s="11">
        <v>10.43</v>
      </c>
      <c r="H1455" s="14">
        <f>((H1454 + F1455) - G1455)</f>
        <v>1488.0200000000007</v>
      </c>
      <c r="I1455" s="11">
        <v>0</v>
      </c>
      <c r="J1455" s="10">
        <v>0</v>
      </c>
      <c r="K1455" s="9"/>
    </row>
    <row r="1456" spans="1:11" ht="10.95" customHeight="1" x14ac:dyDescent="0.3">
      <c r="A1456" s="12">
        <v>45231</v>
      </c>
      <c r="B1456" s="9" t="s">
        <v>8</v>
      </c>
      <c r="C1456" s="9" t="s">
        <v>24</v>
      </c>
      <c r="D1456" s="9" t="s">
        <v>38</v>
      </c>
      <c r="E1456" s="9"/>
      <c r="F1456" s="11">
        <v>0</v>
      </c>
      <c r="G1456" s="11">
        <v>7.83</v>
      </c>
      <c r="H1456" s="14">
        <f>((H1455 + F1456) - G1456)</f>
        <v>1480.1900000000007</v>
      </c>
      <c r="I1456" s="11">
        <v>0</v>
      </c>
      <c r="J1456" s="10">
        <v>0</v>
      </c>
      <c r="K1456" s="9"/>
    </row>
    <row r="1457" spans="1:11" ht="10.95" customHeight="1" x14ac:dyDescent="0.3">
      <c r="A1457" s="12">
        <v>45231</v>
      </c>
      <c r="B1457" s="9" t="s">
        <v>8</v>
      </c>
      <c r="C1457" s="9" t="s">
        <v>24</v>
      </c>
      <c r="D1457" s="9" t="s">
        <v>38</v>
      </c>
      <c r="E1457" s="9"/>
      <c r="F1457" s="11">
        <v>0</v>
      </c>
      <c r="G1457" s="11">
        <v>10.43</v>
      </c>
      <c r="H1457" s="14">
        <f>((H1456 + F1457) - G1457)</f>
        <v>1469.7600000000007</v>
      </c>
      <c r="I1457" s="11">
        <v>0</v>
      </c>
      <c r="J1457" s="10">
        <v>0</v>
      </c>
      <c r="K1457" s="9"/>
    </row>
    <row r="1458" spans="1:11" ht="10.95" customHeight="1" x14ac:dyDescent="0.3">
      <c r="A1458" s="12">
        <v>45232</v>
      </c>
      <c r="B1458" s="9" t="s">
        <v>8</v>
      </c>
      <c r="C1458" s="9" t="s">
        <v>24</v>
      </c>
      <c r="D1458" s="9" t="s">
        <v>40</v>
      </c>
      <c r="E1458" s="9"/>
      <c r="F1458" s="11">
        <v>0</v>
      </c>
      <c r="G1458" s="11">
        <v>20.87</v>
      </c>
      <c r="H1458" s="14">
        <f>((H1457 + F1458) - G1458)</f>
        <v>1448.8900000000008</v>
      </c>
      <c r="I1458" s="11">
        <v>0</v>
      </c>
      <c r="J1458" s="10">
        <v>0</v>
      </c>
      <c r="K1458" s="9"/>
    </row>
    <row r="1459" spans="1:11" ht="10.95" customHeight="1" x14ac:dyDescent="0.3">
      <c r="A1459" s="12">
        <v>45232</v>
      </c>
      <c r="B1459" s="9" t="s">
        <v>8</v>
      </c>
      <c r="C1459" s="9" t="s">
        <v>28</v>
      </c>
      <c r="D1459" s="9" t="s">
        <v>50</v>
      </c>
      <c r="E1459" s="9"/>
      <c r="F1459" s="11">
        <v>5.22</v>
      </c>
      <c r="G1459" s="11">
        <v>0</v>
      </c>
      <c r="H1459" s="14">
        <f>((H1458 + F1459) - G1459)</f>
        <v>1454.1100000000008</v>
      </c>
      <c r="I1459" s="11">
        <v>0</v>
      </c>
      <c r="J1459" s="10">
        <v>0</v>
      </c>
      <c r="K1459" s="9"/>
    </row>
    <row r="1460" spans="1:11" ht="10.95" customHeight="1" x14ac:dyDescent="0.3">
      <c r="A1460" s="12">
        <v>45233</v>
      </c>
      <c r="B1460" s="9" t="s">
        <v>8</v>
      </c>
      <c r="C1460" s="9" t="s">
        <v>24</v>
      </c>
      <c r="D1460" s="9" t="s">
        <v>38</v>
      </c>
      <c r="E1460" s="9"/>
      <c r="F1460" s="11">
        <v>0</v>
      </c>
      <c r="G1460" s="11">
        <v>10.43</v>
      </c>
      <c r="H1460" s="14">
        <f>((H1459 + F1460) - G1460)</f>
        <v>1443.6800000000007</v>
      </c>
      <c r="I1460" s="11">
        <v>0</v>
      </c>
      <c r="J1460" s="10">
        <v>0</v>
      </c>
      <c r="K1460" s="9"/>
    </row>
    <row r="1461" spans="1:11" ht="10.95" customHeight="1" x14ac:dyDescent="0.3">
      <c r="A1461" s="12">
        <v>45233</v>
      </c>
      <c r="B1461" s="9" t="s">
        <v>8</v>
      </c>
      <c r="C1461" s="9" t="s">
        <v>24</v>
      </c>
      <c r="D1461" s="9" t="s">
        <v>26</v>
      </c>
      <c r="E1461" s="9"/>
      <c r="F1461" s="11">
        <v>0</v>
      </c>
      <c r="G1461" s="11">
        <v>31.3</v>
      </c>
      <c r="H1461" s="14">
        <f>((H1460 + F1461) - G1461)</f>
        <v>1412.3800000000008</v>
      </c>
      <c r="I1461" s="11">
        <v>0</v>
      </c>
      <c r="J1461" s="10">
        <v>0</v>
      </c>
      <c r="K1461" s="9"/>
    </row>
    <row r="1462" spans="1:11" ht="10.95" customHeight="1" x14ac:dyDescent="0.3">
      <c r="A1462" s="12">
        <v>45233</v>
      </c>
      <c r="B1462" s="9" t="s">
        <v>8</v>
      </c>
      <c r="C1462" s="9" t="s">
        <v>28</v>
      </c>
      <c r="D1462" s="9" t="s">
        <v>71</v>
      </c>
      <c r="E1462" s="9"/>
      <c r="F1462" s="11">
        <v>10.43</v>
      </c>
      <c r="G1462" s="11">
        <v>0</v>
      </c>
      <c r="H1462" s="14">
        <f>((H1461 + F1462) - G1462)</f>
        <v>1422.8100000000009</v>
      </c>
      <c r="I1462" s="11">
        <v>0</v>
      </c>
      <c r="J1462" s="10">
        <v>0</v>
      </c>
      <c r="K1462" s="9"/>
    </row>
    <row r="1463" spans="1:11" ht="10.95" customHeight="1" x14ac:dyDescent="0.3">
      <c r="A1463" s="12">
        <v>45233</v>
      </c>
      <c r="B1463" s="9" t="s">
        <v>8</v>
      </c>
      <c r="C1463" s="9" t="s">
        <v>28</v>
      </c>
      <c r="D1463" s="9" t="s">
        <v>58</v>
      </c>
      <c r="E1463" s="9"/>
      <c r="F1463" s="11">
        <v>10.43</v>
      </c>
      <c r="G1463" s="11">
        <v>0</v>
      </c>
      <c r="H1463" s="14">
        <f>((H1462 + F1463) - G1463)</f>
        <v>1433.2400000000009</v>
      </c>
      <c r="I1463" s="11">
        <v>0</v>
      </c>
      <c r="J1463" s="10">
        <v>0</v>
      </c>
      <c r="K1463" s="9"/>
    </row>
    <row r="1464" spans="1:11" ht="10.95" customHeight="1" x14ac:dyDescent="0.3">
      <c r="A1464" s="12">
        <v>45233</v>
      </c>
      <c r="B1464" s="9" t="s">
        <v>8</v>
      </c>
      <c r="C1464" s="9" t="s">
        <v>28</v>
      </c>
      <c r="D1464" s="9" t="s">
        <v>86</v>
      </c>
      <c r="E1464" s="9"/>
      <c r="F1464" s="11">
        <v>32.619999999999997</v>
      </c>
      <c r="G1464" s="11">
        <v>0</v>
      </c>
      <c r="H1464" s="14">
        <f>((H1463 + F1464) - G1464)</f>
        <v>1465.8600000000008</v>
      </c>
      <c r="I1464" s="11">
        <v>0</v>
      </c>
      <c r="J1464" s="10">
        <v>0</v>
      </c>
      <c r="K1464" s="9"/>
    </row>
    <row r="1465" spans="1:11" ht="10.95" customHeight="1" x14ac:dyDescent="0.3">
      <c r="A1465" s="12">
        <v>45236</v>
      </c>
      <c r="B1465" s="9" t="s">
        <v>8</v>
      </c>
      <c r="C1465" s="9" t="s">
        <v>24</v>
      </c>
      <c r="D1465" s="9" t="s">
        <v>31</v>
      </c>
      <c r="E1465" s="9"/>
      <c r="F1465" s="11">
        <v>0</v>
      </c>
      <c r="G1465" s="11">
        <v>7.83</v>
      </c>
      <c r="H1465" s="14">
        <f>((H1464 + F1465) - G1465)</f>
        <v>1458.0300000000009</v>
      </c>
      <c r="I1465" s="11">
        <v>0</v>
      </c>
      <c r="J1465" s="10">
        <v>0</v>
      </c>
      <c r="K1465" s="9"/>
    </row>
    <row r="1466" spans="1:11" ht="10.95" customHeight="1" x14ac:dyDescent="0.3">
      <c r="A1466" s="12">
        <v>45236</v>
      </c>
      <c r="B1466" s="9" t="s">
        <v>8</v>
      </c>
      <c r="C1466" s="9" t="s">
        <v>24</v>
      </c>
      <c r="D1466" s="9" t="s">
        <v>73</v>
      </c>
      <c r="E1466" s="9"/>
      <c r="F1466" s="11">
        <v>0</v>
      </c>
      <c r="G1466" s="11">
        <v>10.43</v>
      </c>
      <c r="H1466" s="14">
        <f>((H1465 + F1466) - G1466)</f>
        <v>1447.6000000000008</v>
      </c>
      <c r="I1466" s="11">
        <v>0</v>
      </c>
      <c r="J1466" s="10">
        <v>0</v>
      </c>
      <c r="K1466" s="9"/>
    </row>
    <row r="1467" spans="1:11" ht="10.95" customHeight="1" x14ac:dyDescent="0.3">
      <c r="A1467" s="12">
        <v>45236</v>
      </c>
      <c r="B1467" s="9" t="s">
        <v>8</v>
      </c>
      <c r="C1467" s="9" t="s">
        <v>24</v>
      </c>
      <c r="D1467" s="9" t="s">
        <v>31</v>
      </c>
      <c r="E1467" s="9"/>
      <c r="F1467" s="11">
        <v>0</v>
      </c>
      <c r="G1467" s="11">
        <v>10.43</v>
      </c>
      <c r="H1467" s="14">
        <f>((H1466 + F1467) - G1467)</f>
        <v>1437.1700000000008</v>
      </c>
      <c r="I1467" s="11">
        <v>0</v>
      </c>
      <c r="J1467" s="10">
        <v>0</v>
      </c>
      <c r="K1467" s="9"/>
    </row>
    <row r="1468" spans="1:11" ht="10.95" customHeight="1" x14ac:dyDescent="0.3">
      <c r="A1468" s="12">
        <v>45236</v>
      </c>
      <c r="B1468" s="9" t="s">
        <v>8</v>
      </c>
      <c r="C1468" s="9" t="s">
        <v>24</v>
      </c>
      <c r="D1468" s="9" t="s">
        <v>85</v>
      </c>
      <c r="E1468" s="9"/>
      <c r="F1468" s="11">
        <v>0</v>
      </c>
      <c r="G1468" s="11">
        <v>15.65</v>
      </c>
      <c r="H1468" s="14">
        <f>((H1467 + F1468) - G1468)</f>
        <v>1421.5200000000007</v>
      </c>
      <c r="I1468" s="11">
        <v>0</v>
      </c>
      <c r="J1468" s="10">
        <v>0</v>
      </c>
      <c r="K1468" s="9"/>
    </row>
    <row r="1469" spans="1:11" ht="10.95" customHeight="1" x14ac:dyDescent="0.3">
      <c r="A1469" s="12">
        <v>45236</v>
      </c>
      <c r="B1469" s="9" t="s">
        <v>8</v>
      </c>
      <c r="C1469" s="9" t="s">
        <v>24</v>
      </c>
      <c r="D1469" s="9" t="s">
        <v>40</v>
      </c>
      <c r="E1469" s="9"/>
      <c r="F1469" s="11">
        <v>0</v>
      </c>
      <c r="G1469" s="11">
        <v>41.74</v>
      </c>
      <c r="H1469" s="14">
        <f>((H1468 + F1469) - G1469)</f>
        <v>1379.7800000000007</v>
      </c>
      <c r="I1469" s="11">
        <v>0</v>
      </c>
      <c r="J1469" s="10">
        <v>0</v>
      </c>
      <c r="K1469" s="9"/>
    </row>
    <row r="1470" spans="1:11" ht="10.95" customHeight="1" x14ac:dyDescent="0.3">
      <c r="A1470" s="12">
        <v>45236</v>
      </c>
      <c r="B1470" s="9" t="s">
        <v>8</v>
      </c>
      <c r="C1470" s="9" t="s">
        <v>24</v>
      </c>
      <c r="D1470" s="9" t="s">
        <v>40</v>
      </c>
      <c r="E1470" s="9"/>
      <c r="F1470" s="11">
        <v>0</v>
      </c>
      <c r="G1470" s="11">
        <v>73.040000000000006</v>
      </c>
      <c r="H1470" s="14">
        <f>((H1469 + F1470) - G1470)</f>
        <v>1306.7400000000007</v>
      </c>
      <c r="I1470" s="11">
        <v>0</v>
      </c>
      <c r="J1470" s="10">
        <v>0</v>
      </c>
      <c r="K1470" s="9"/>
    </row>
    <row r="1471" spans="1:11" ht="10.95" customHeight="1" x14ac:dyDescent="0.3">
      <c r="A1471" s="12">
        <v>45236</v>
      </c>
      <c r="B1471" s="9" t="s">
        <v>8</v>
      </c>
      <c r="C1471" s="9" t="s">
        <v>28</v>
      </c>
      <c r="D1471" s="9" t="s">
        <v>74</v>
      </c>
      <c r="E1471" s="9"/>
      <c r="F1471" s="11">
        <v>7.83</v>
      </c>
      <c r="G1471" s="11">
        <v>0</v>
      </c>
      <c r="H1471" s="14">
        <f>((H1470 + F1471) - G1471)</f>
        <v>1314.5700000000006</v>
      </c>
      <c r="I1471" s="11">
        <v>0</v>
      </c>
      <c r="J1471" s="10">
        <v>0</v>
      </c>
      <c r="K1471" s="9"/>
    </row>
    <row r="1472" spans="1:11" ht="10.95" customHeight="1" x14ac:dyDescent="0.3">
      <c r="A1472" s="12">
        <v>45236</v>
      </c>
      <c r="B1472" s="9" t="s">
        <v>8</v>
      </c>
      <c r="C1472" s="9" t="s">
        <v>28</v>
      </c>
      <c r="D1472" s="9" t="s">
        <v>25</v>
      </c>
      <c r="E1472" s="9"/>
      <c r="F1472" s="11">
        <v>10.43</v>
      </c>
      <c r="G1472" s="11">
        <v>0</v>
      </c>
      <c r="H1472" s="14">
        <f>((H1471 + F1472) - G1472)</f>
        <v>1325.0000000000007</v>
      </c>
      <c r="I1472" s="11">
        <v>0</v>
      </c>
      <c r="J1472" s="10">
        <v>0</v>
      </c>
      <c r="K1472" s="9"/>
    </row>
    <row r="1473" spans="1:11" ht="10.95" customHeight="1" x14ac:dyDescent="0.3">
      <c r="A1473" s="12">
        <v>45236</v>
      </c>
      <c r="B1473" s="9" t="s">
        <v>8</v>
      </c>
      <c r="C1473" s="9" t="s">
        <v>28</v>
      </c>
      <c r="D1473" s="9" t="s">
        <v>31</v>
      </c>
      <c r="E1473" s="9"/>
      <c r="F1473" s="11">
        <v>10.43</v>
      </c>
      <c r="G1473" s="11">
        <v>0</v>
      </c>
      <c r="H1473" s="14">
        <f>((H1472 + F1473) - G1473)</f>
        <v>1335.4300000000007</v>
      </c>
      <c r="I1473" s="11">
        <v>0</v>
      </c>
      <c r="J1473" s="10">
        <v>0</v>
      </c>
      <c r="K1473" s="9"/>
    </row>
    <row r="1474" spans="1:11" ht="10.95" customHeight="1" x14ac:dyDescent="0.3">
      <c r="A1474" s="12">
        <v>45236</v>
      </c>
      <c r="B1474" s="9" t="s">
        <v>8</v>
      </c>
      <c r="C1474" s="9" t="s">
        <v>28</v>
      </c>
      <c r="D1474" s="9" t="s">
        <v>25</v>
      </c>
      <c r="E1474" s="9"/>
      <c r="F1474" s="11">
        <v>10.43</v>
      </c>
      <c r="G1474" s="11">
        <v>0</v>
      </c>
      <c r="H1474" s="14">
        <f>((H1473 + F1474) - G1474)</f>
        <v>1345.8600000000008</v>
      </c>
      <c r="I1474" s="11">
        <v>0</v>
      </c>
      <c r="J1474" s="10">
        <v>0</v>
      </c>
      <c r="K1474" s="9"/>
    </row>
    <row r="1475" spans="1:11" ht="10.95" customHeight="1" x14ac:dyDescent="0.3">
      <c r="A1475" s="12">
        <v>45239</v>
      </c>
      <c r="B1475" s="9" t="s">
        <v>8</v>
      </c>
      <c r="C1475" s="9" t="s">
        <v>24</v>
      </c>
      <c r="D1475" s="9" t="s">
        <v>26</v>
      </c>
      <c r="E1475" s="9"/>
      <c r="F1475" s="11">
        <v>0</v>
      </c>
      <c r="G1475" s="11">
        <v>10.43</v>
      </c>
      <c r="H1475" s="14">
        <f>((H1474 + F1475) - G1475)</f>
        <v>1335.4300000000007</v>
      </c>
      <c r="I1475" s="11">
        <v>0</v>
      </c>
      <c r="J1475" s="10">
        <v>0</v>
      </c>
      <c r="K1475" s="9"/>
    </row>
    <row r="1476" spans="1:11" ht="10.95" customHeight="1" x14ac:dyDescent="0.3">
      <c r="A1476" s="12">
        <v>45240</v>
      </c>
      <c r="B1476" s="9" t="s">
        <v>8</v>
      </c>
      <c r="C1476" s="9" t="s">
        <v>24</v>
      </c>
      <c r="D1476" s="9" t="s">
        <v>61</v>
      </c>
      <c r="E1476" s="9"/>
      <c r="F1476" s="11">
        <v>0</v>
      </c>
      <c r="G1476" s="11">
        <v>10.43</v>
      </c>
      <c r="H1476" s="14">
        <f>((H1475 + F1476) - G1476)</f>
        <v>1325.0000000000007</v>
      </c>
      <c r="I1476" s="11">
        <v>0</v>
      </c>
      <c r="J1476" s="10">
        <v>0</v>
      </c>
      <c r="K1476" s="9"/>
    </row>
    <row r="1477" spans="1:11" ht="10.95" customHeight="1" x14ac:dyDescent="0.3">
      <c r="A1477" s="12">
        <v>45240</v>
      </c>
      <c r="B1477" s="9" t="s">
        <v>8</v>
      </c>
      <c r="C1477" s="9" t="s">
        <v>24</v>
      </c>
      <c r="D1477" s="9" t="s">
        <v>79</v>
      </c>
      <c r="E1477" s="9"/>
      <c r="F1477" s="11">
        <v>0</v>
      </c>
      <c r="G1477" s="11">
        <v>10.43</v>
      </c>
      <c r="H1477" s="14">
        <f>((H1476 + F1477) - G1477)</f>
        <v>1314.5700000000006</v>
      </c>
      <c r="I1477" s="11">
        <v>0</v>
      </c>
      <c r="J1477" s="10">
        <v>0</v>
      </c>
      <c r="K1477" s="9"/>
    </row>
    <row r="1478" spans="1:11" ht="10.95" customHeight="1" x14ac:dyDescent="0.3">
      <c r="A1478" s="12">
        <v>45240</v>
      </c>
      <c r="B1478" s="9" t="s">
        <v>8</v>
      </c>
      <c r="C1478" s="9" t="s">
        <v>24</v>
      </c>
      <c r="D1478" s="9" t="s">
        <v>26</v>
      </c>
      <c r="E1478" s="9"/>
      <c r="F1478" s="11">
        <v>0</v>
      </c>
      <c r="G1478" s="11">
        <v>20.87</v>
      </c>
      <c r="H1478" s="14">
        <f>((H1477 + F1478) - G1478)</f>
        <v>1293.7000000000007</v>
      </c>
      <c r="I1478" s="11">
        <v>0</v>
      </c>
      <c r="J1478" s="10">
        <v>0</v>
      </c>
      <c r="K1478" s="9"/>
    </row>
    <row r="1479" spans="1:11" ht="10.95" customHeight="1" x14ac:dyDescent="0.3">
      <c r="A1479" s="12">
        <v>45240</v>
      </c>
      <c r="B1479" s="9" t="s">
        <v>8</v>
      </c>
      <c r="C1479" s="9" t="s">
        <v>28</v>
      </c>
      <c r="D1479" s="9" t="s">
        <v>29</v>
      </c>
      <c r="E1479" s="9"/>
      <c r="F1479" s="11">
        <v>10.43</v>
      </c>
      <c r="G1479" s="11">
        <v>0</v>
      </c>
      <c r="H1479" s="14">
        <f>((H1478 + F1479) - G1479)</f>
        <v>1304.1300000000008</v>
      </c>
      <c r="I1479" s="11">
        <v>0</v>
      </c>
      <c r="J1479" s="10">
        <v>0</v>
      </c>
      <c r="K1479" s="9"/>
    </row>
    <row r="1480" spans="1:11" ht="10.95" customHeight="1" x14ac:dyDescent="0.3">
      <c r="A1480" s="12">
        <v>45243</v>
      </c>
      <c r="B1480" s="9" t="s">
        <v>8</v>
      </c>
      <c r="C1480" s="9" t="s">
        <v>28</v>
      </c>
      <c r="D1480" s="9" t="s">
        <v>84</v>
      </c>
      <c r="E1480" s="9"/>
      <c r="F1480" s="11">
        <v>1.72</v>
      </c>
      <c r="G1480" s="11">
        <v>0</v>
      </c>
      <c r="H1480" s="14">
        <f>((H1479 + F1480) - G1480)</f>
        <v>1305.8500000000008</v>
      </c>
      <c r="I1480" s="11">
        <v>0</v>
      </c>
      <c r="J1480" s="10">
        <v>0</v>
      </c>
      <c r="K1480" s="9"/>
    </row>
    <row r="1481" spans="1:11" ht="10.95" customHeight="1" x14ac:dyDescent="0.3">
      <c r="A1481" s="12">
        <v>45246</v>
      </c>
      <c r="B1481" s="9" t="s">
        <v>8</v>
      </c>
      <c r="C1481" s="9" t="s">
        <v>28</v>
      </c>
      <c r="D1481" s="9" t="s">
        <v>59</v>
      </c>
      <c r="E1481" s="9"/>
      <c r="F1481" s="11">
        <v>6.52</v>
      </c>
      <c r="G1481" s="11">
        <v>0</v>
      </c>
      <c r="H1481" s="14">
        <f>((H1480 + F1481) - G1481)</f>
        <v>1312.3700000000008</v>
      </c>
      <c r="I1481" s="11">
        <v>0</v>
      </c>
      <c r="J1481" s="10">
        <v>0</v>
      </c>
      <c r="K1481" s="9"/>
    </row>
    <row r="1482" spans="1:11" ht="10.95" customHeight="1" x14ac:dyDescent="0.3">
      <c r="A1482" s="12">
        <v>45250</v>
      </c>
      <c r="B1482" s="9" t="s">
        <v>8</v>
      </c>
      <c r="C1482" s="9" t="s">
        <v>24</v>
      </c>
      <c r="D1482" s="9" t="s">
        <v>56</v>
      </c>
      <c r="E1482" s="9"/>
      <c r="F1482" s="11">
        <v>0</v>
      </c>
      <c r="G1482" s="11">
        <v>5.22</v>
      </c>
      <c r="H1482" s="14">
        <f>((H1481 + F1482) - G1482)</f>
        <v>1307.1500000000008</v>
      </c>
      <c r="I1482" s="11">
        <v>0</v>
      </c>
      <c r="J1482" s="10">
        <v>0</v>
      </c>
      <c r="K1482" s="9"/>
    </row>
    <row r="1483" spans="1:11" ht="10.95" customHeight="1" x14ac:dyDescent="0.3">
      <c r="A1483" s="12">
        <v>45250</v>
      </c>
      <c r="B1483" s="9" t="s">
        <v>8</v>
      </c>
      <c r="C1483" s="9" t="s">
        <v>24</v>
      </c>
      <c r="D1483" s="9" t="s">
        <v>69</v>
      </c>
      <c r="E1483" s="9"/>
      <c r="F1483" s="11">
        <v>0</v>
      </c>
      <c r="G1483" s="11">
        <v>10.43</v>
      </c>
      <c r="H1483" s="14">
        <f>((H1482 + F1483) - G1483)</f>
        <v>1296.7200000000007</v>
      </c>
      <c r="I1483" s="11">
        <v>0</v>
      </c>
      <c r="J1483" s="10">
        <v>0</v>
      </c>
      <c r="K1483" s="9"/>
    </row>
    <row r="1484" spans="1:11" ht="10.95" customHeight="1" x14ac:dyDescent="0.3">
      <c r="A1484" s="12">
        <v>45250</v>
      </c>
      <c r="B1484" s="9" t="s">
        <v>8</v>
      </c>
      <c r="C1484" s="9" t="s">
        <v>24</v>
      </c>
      <c r="D1484" s="9" t="s">
        <v>26</v>
      </c>
      <c r="E1484" s="9"/>
      <c r="F1484" s="11">
        <v>0</v>
      </c>
      <c r="G1484" s="11">
        <v>31.3</v>
      </c>
      <c r="H1484" s="14">
        <f>((H1483 + F1484) - G1484)</f>
        <v>1265.4200000000008</v>
      </c>
      <c r="I1484" s="11">
        <v>0</v>
      </c>
      <c r="J1484" s="10">
        <v>0</v>
      </c>
      <c r="K1484" s="9"/>
    </row>
    <row r="1485" spans="1:11" ht="10.95" customHeight="1" x14ac:dyDescent="0.3">
      <c r="A1485" s="12">
        <v>45250</v>
      </c>
      <c r="B1485" s="9" t="s">
        <v>8</v>
      </c>
      <c r="C1485" s="9" t="s">
        <v>24</v>
      </c>
      <c r="D1485" s="9" t="s">
        <v>75</v>
      </c>
      <c r="E1485" s="9"/>
      <c r="F1485" s="11">
        <v>0</v>
      </c>
      <c r="G1485" s="11">
        <v>41.74</v>
      </c>
      <c r="H1485" s="14">
        <f>((H1484 + F1485) - G1485)</f>
        <v>1223.6800000000007</v>
      </c>
      <c r="I1485" s="11">
        <v>0</v>
      </c>
      <c r="J1485" s="10">
        <v>0</v>
      </c>
      <c r="K1485" s="9"/>
    </row>
    <row r="1486" spans="1:11" ht="10.95" customHeight="1" x14ac:dyDescent="0.3">
      <c r="A1486" s="12">
        <v>45250</v>
      </c>
      <c r="B1486" s="9" t="s">
        <v>8</v>
      </c>
      <c r="C1486" s="9" t="s">
        <v>28</v>
      </c>
      <c r="D1486" s="9" t="s">
        <v>50</v>
      </c>
      <c r="E1486" s="9"/>
      <c r="F1486" s="11">
        <v>10.43</v>
      </c>
      <c r="G1486" s="11">
        <v>0</v>
      </c>
      <c r="H1486" s="14">
        <f>((H1485 + F1486) - G1486)</f>
        <v>1234.1100000000008</v>
      </c>
      <c r="I1486" s="11">
        <v>0</v>
      </c>
      <c r="J1486" s="10">
        <v>0</v>
      </c>
      <c r="K1486" s="9"/>
    </row>
    <row r="1487" spans="1:11" ht="10.95" customHeight="1" x14ac:dyDescent="0.3">
      <c r="A1487" s="12">
        <v>45250</v>
      </c>
      <c r="B1487" s="9" t="s">
        <v>8</v>
      </c>
      <c r="C1487" s="9" t="s">
        <v>28</v>
      </c>
      <c r="D1487" s="9" t="s">
        <v>33</v>
      </c>
      <c r="E1487" s="9"/>
      <c r="F1487" s="11">
        <v>5.87</v>
      </c>
      <c r="G1487" s="11">
        <v>0</v>
      </c>
      <c r="H1487" s="14">
        <f>((H1486 + F1487) - G1487)</f>
        <v>1239.9800000000007</v>
      </c>
      <c r="I1487" s="11">
        <v>0</v>
      </c>
      <c r="J1487" s="10">
        <v>0</v>
      </c>
      <c r="K1487" s="9"/>
    </row>
    <row r="1488" spans="1:11" ht="10.95" customHeight="1" x14ac:dyDescent="0.3">
      <c r="A1488" s="12">
        <v>45250</v>
      </c>
      <c r="B1488" s="9" t="s">
        <v>8</v>
      </c>
      <c r="C1488" s="9" t="s">
        <v>28</v>
      </c>
      <c r="D1488" s="9" t="s">
        <v>52</v>
      </c>
      <c r="E1488" s="9"/>
      <c r="F1488" s="11">
        <v>22.5</v>
      </c>
      <c r="G1488" s="11">
        <v>0</v>
      </c>
      <c r="H1488" s="14">
        <f>((H1487 + F1488) - G1488)</f>
        <v>1262.4800000000007</v>
      </c>
      <c r="I1488" s="11">
        <v>0</v>
      </c>
      <c r="J1488" s="10">
        <v>0</v>
      </c>
      <c r="K1488" s="9"/>
    </row>
    <row r="1489" spans="1:11" ht="10.95" customHeight="1" x14ac:dyDescent="0.3">
      <c r="A1489" s="12">
        <v>45250</v>
      </c>
      <c r="B1489" s="9" t="s">
        <v>8</v>
      </c>
      <c r="C1489" s="9" t="s">
        <v>28</v>
      </c>
      <c r="D1489" s="9" t="s">
        <v>52</v>
      </c>
      <c r="E1489" s="9"/>
      <c r="F1489" s="11">
        <v>3.75</v>
      </c>
      <c r="G1489" s="11">
        <v>0</v>
      </c>
      <c r="H1489" s="14">
        <f>((H1488 + F1489) - G1489)</f>
        <v>1266.2300000000007</v>
      </c>
      <c r="I1489" s="11">
        <v>0</v>
      </c>
      <c r="J1489" s="10">
        <v>0</v>
      </c>
      <c r="K1489" s="9"/>
    </row>
    <row r="1490" spans="1:11" ht="10.95" customHeight="1" x14ac:dyDescent="0.3">
      <c r="A1490" s="12">
        <v>45251</v>
      </c>
      <c r="B1490" s="9" t="s">
        <v>8</v>
      </c>
      <c r="C1490" s="9" t="s">
        <v>24</v>
      </c>
      <c r="D1490" s="9" t="s">
        <v>74</v>
      </c>
      <c r="E1490" s="9"/>
      <c r="F1490" s="11">
        <v>0</v>
      </c>
      <c r="G1490" s="11">
        <v>10.43</v>
      </c>
      <c r="H1490" s="14">
        <f>((H1489 + F1490) - G1490)</f>
        <v>1255.8000000000006</v>
      </c>
      <c r="I1490" s="11">
        <v>0</v>
      </c>
      <c r="J1490" s="10">
        <v>0</v>
      </c>
      <c r="K1490" s="9"/>
    </row>
    <row r="1491" spans="1:11" ht="10.95" customHeight="1" x14ac:dyDescent="0.3">
      <c r="A1491" s="12">
        <v>45251</v>
      </c>
      <c r="B1491" s="9" t="s">
        <v>8</v>
      </c>
      <c r="C1491" s="9" t="s">
        <v>24</v>
      </c>
      <c r="D1491" s="9" t="s">
        <v>40</v>
      </c>
      <c r="E1491" s="9"/>
      <c r="F1491" s="11">
        <v>0</v>
      </c>
      <c r="G1491" s="11">
        <v>31.3</v>
      </c>
      <c r="H1491" s="14">
        <f>((H1490 + F1491) - G1491)</f>
        <v>1224.5000000000007</v>
      </c>
      <c r="I1491" s="11">
        <v>0</v>
      </c>
      <c r="J1491" s="10">
        <v>0</v>
      </c>
      <c r="K1491" s="9"/>
    </row>
    <row r="1492" spans="1:11" ht="10.95" customHeight="1" x14ac:dyDescent="0.3">
      <c r="A1492" s="12">
        <v>45251</v>
      </c>
      <c r="B1492" s="9" t="s">
        <v>8</v>
      </c>
      <c r="C1492" s="9" t="s">
        <v>28</v>
      </c>
      <c r="D1492" s="9" t="s">
        <v>25</v>
      </c>
      <c r="E1492" s="9"/>
      <c r="F1492" s="11">
        <v>5.22</v>
      </c>
      <c r="G1492" s="11">
        <v>0</v>
      </c>
      <c r="H1492" s="14">
        <f>((H1491 + F1492) - G1492)</f>
        <v>1229.7200000000007</v>
      </c>
      <c r="I1492" s="11">
        <v>0</v>
      </c>
      <c r="J1492" s="10">
        <v>0</v>
      </c>
      <c r="K1492" s="9"/>
    </row>
    <row r="1493" spans="1:11" ht="10.95" customHeight="1" x14ac:dyDescent="0.3">
      <c r="A1493" s="12">
        <v>45251</v>
      </c>
      <c r="B1493" s="9" t="s">
        <v>8</v>
      </c>
      <c r="C1493" s="9" t="s">
        <v>28</v>
      </c>
      <c r="D1493" s="9" t="s">
        <v>50</v>
      </c>
      <c r="E1493" s="9"/>
      <c r="F1493" s="11">
        <v>10.43</v>
      </c>
      <c r="G1493" s="11">
        <v>0</v>
      </c>
      <c r="H1493" s="14">
        <f>((H1492 + F1493) - G1493)</f>
        <v>1240.1500000000008</v>
      </c>
      <c r="I1493" s="11">
        <v>0</v>
      </c>
      <c r="J1493" s="10">
        <v>0</v>
      </c>
      <c r="K1493" s="9"/>
    </row>
    <row r="1494" spans="1:11" ht="10.95" customHeight="1" x14ac:dyDescent="0.3">
      <c r="A1494" s="12">
        <v>45252</v>
      </c>
      <c r="B1494" s="9" t="s">
        <v>8</v>
      </c>
      <c r="C1494" s="9" t="s">
        <v>28</v>
      </c>
      <c r="D1494" s="9" t="s">
        <v>83</v>
      </c>
      <c r="E1494" s="9"/>
      <c r="F1494" s="11">
        <v>18.649999999999999</v>
      </c>
      <c r="G1494" s="11">
        <v>0</v>
      </c>
      <c r="H1494" s="14">
        <f>((H1493 + F1494) - G1494)</f>
        <v>1258.8000000000009</v>
      </c>
      <c r="I1494" s="11">
        <v>0</v>
      </c>
      <c r="J1494" s="10">
        <v>0</v>
      </c>
      <c r="K1494" s="9"/>
    </row>
    <row r="1495" spans="1:11" ht="10.95" customHeight="1" x14ac:dyDescent="0.3">
      <c r="A1495" s="12">
        <v>45254</v>
      </c>
      <c r="B1495" s="9" t="s">
        <v>8</v>
      </c>
      <c r="C1495" s="9" t="s">
        <v>28</v>
      </c>
      <c r="D1495" s="9" t="s">
        <v>82</v>
      </c>
      <c r="E1495" s="9"/>
      <c r="F1495" s="11">
        <v>130.30000000000001</v>
      </c>
      <c r="G1495" s="11">
        <v>0</v>
      </c>
      <c r="H1495" s="14">
        <f>((H1494 + F1495) - G1495)</f>
        <v>1389.1000000000008</v>
      </c>
      <c r="I1495" s="11">
        <v>0</v>
      </c>
      <c r="J1495" s="10">
        <v>0</v>
      </c>
      <c r="K1495" s="9"/>
    </row>
    <row r="1496" spans="1:11" ht="10.95" customHeight="1" x14ac:dyDescent="0.3">
      <c r="A1496" s="12">
        <v>45257</v>
      </c>
      <c r="B1496" s="9" t="s">
        <v>8</v>
      </c>
      <c r="C1496" s="9" t="s">
        <v>24</v>
      </c>
      <c r="D1496" s="9" t="s">
        <v>51</v>
      </c>
      <c r="E1496" s="9"/>
      <c r="F1496" s="11">
        <v>0</v>
      </c>
      <c r="G1496" s="11">
        <v>5.22</v>
      </c>
      <c r="H1496" s="14">
        <f>((H1495 + F1496) - G1496)</f>
        <v>1383.8800000000008</v>
      </c>
      <c r="I1496" s="11">
        <v>0</v>
      </c>
      <c r="J1496" s="10">
        <v>0</v>
      </c>
      <c r="K1496" s="9"/>
    </row>
    <row r="1497" spans="1:11" ht="10.95" customHeight="1" x14ac:dyDescent="0.3">
      <c r="A1497" s="12">
        <v>45257</v>
      </c>
      <c r="B1497" s="9" t="s">
        <v>8</v>
      </c>
      <c r="C1497" s="9" t="s">
        <v>24</v>
      </c>
      <c r="D1497" s="9" t="s">
        <v>38</v>
      </c>
      <c r="E1497" s="9"/>
      <c r="F1497" s="11">
        <v>0</v>
      </c>
      <c r="G1497" s="11">
        <v>10.43</v>
      </c>
      <c r="H1497" s="14">
        <f>((H1496 + F1497) - G1497)</f>
        <v>1373.4500000000007</v>
      </c>
      <c r="I1497" s="11">
        <v>0</v>
      </c>
      <c r="J1497" s="10">
        <v>0</v>
      </c>
      <c r="K1497" s="9"/>
    </row>
    <row r="1498" spans="1:11" ht="10.95" customHeight="1" x14ac:dyDescent="0.3">
      <c r="A1498" s="12">
        <v>45257</v>
      </c>
      <c r="B1498" s="9" t="s">
        <v>8</v>
      </c>
      <c r="C1498" s="9" t="s">
        <v>24</v>
      </c>
      <c r="D1498" s="9" t="s">
        <v>38</v>
      </c>
      <c r="E1498" s="9"/>
      <c r="F1498" s="11">
        <v>0</v>
      </c>
      <c r="G1498" s="11">
        <v>10.43</v>
      </c>
      <c r="H1498" s="14">
        <f>((H1497 + F1498) - G1498)</f>
        <v>1363.0200000000007</v>
      </c>
      <c r="I1498" s="11">
        <v>0</v>
      </c>
      <c r="J1498" s="10">
        <v>0</v>
      </c>
      <c r="K1498" s="9"/>
    </row>
    <row r="1499" spans="1:11" ht="10.95" customHeight="1" x14ac:dyDescent="0.3">
      <c r="A1499" s="12">
        <v>45257</v>
      </c>
      <c r="B1499" s="9" t="s">
        <v>8</v>
      </c>
      <c r="C1499" s="9" t="s">
        <v>24</v>
      </c>
      <c r="D1499" s="9" t="s">
        <v>26</v>
      </c>
      <c r="E1499" s="9"/>
      <c r="F1499" s="11">
        <v>0</v>
      </c>
      <c r="G1499" s="11">
        <v>37.83</v>
      </c>
      <c r="H1499" s="14">
        <f>((H1498 + F1499) - G1499)</f>
        <v>1325.1900000000007</v>
      </c>
      <c r="I1499" s="11">
        <v>0</v>
      </c>
      <c r="J1499" s="10">
        <v>0</v>
      </c>
      <c r="K1499" s="9"/>
    </row>
    <row r="1500" spans="1:11" ht="10.95" customHeight="1" x14ac:dyDescent="0.3">
      <c r="A1500" s="12">
        <v>45257</v>
      </c>
      <c r="B1500" s="9" t="s">
        <v>8</v>
      </c>
      <c r="C1500" s="9" t="s">
        <v>28</v>
      </c>
      <c r="D1500" s="9" t="s">
        <v>29</v>
      </c>
      <c r="E1500" s="9"/>
      <c r="F1500" s="11">
        <v>8.48</v>
      </c>
      <c r="G1500" s="11">
        <v>0</v>
      </c>
      <c r="H1500" s="14">
        <f>((H1499 + F1500) - G1500)</f>
        <v>1333.6700000000008</v>
      </c>
      <c r="I1500" s="11">
        <v>0</v>
      </c>
      <c r="J1500" s="10">
        <v>0</v>
      </c>
      <c r="K1500" s="9"/>
    </row>
    <row r="1501" spans="1:11" ht="10.95" customHeight="1" x14ac:dyDescent="0.3">
      <c r="A1501" s="12">
        <v>45257</v>
      </c>
      <c r="B1501" s="9" t="s">
        <v>8</v>
      </c>
      <c r="C1501" s="9" t="s">
        <v>28</v>
      </c>
      <c r="D1501" s="9" t="s">
        <v>79</v>
      </c>
      <c r="E1501" s="9"/>
      <c r="F1501" s="11">
        <v>10.43</v>
      </c>
      <c r="G1501" s="11">
        <v>0</v>
      </c>
      <c r="H1501" s="14">
        <f>((H1500 + F1501) - G1501)</f>
        <v>1344.1000000000008</v>
      </c>
      <c r="I1501" s="11">
        <v>0</v>
      </c>
      <c r="J1501" s="10">
        <v>0</v>
      </c>
      <c r="K1501" s="9"/>
    </row>
    <row r="1502" spans="1:11" ht="10.95" customHeight="1" x14ac:dyDescent="0.3">
      <c r="A1502" s="12">
        <v>45257</v>
      </c>
      <c r="B1502" s="9" t="s">
        <v>8</v>
      </c>
      <c r="C1502" s="9" t="s">
        <v>28</v>
      </c>
      <c r="D1502" s="9" t="s">
        <v>46</v>
      </c>
      <c r="E1502" s="9"/>
      <c r="F1502" s="11">
        <v>10.43</v>
      </c>
      <c r="G1502" s="11">
        <v>0</v>
      </c>
      <c r="H1502" s="14">
        <f>((H1501 + F1502) - G1502)</f>
        <v>1354.5300000000009</v>
      </c>
      <c r="I1502" s="11">
        <v>0</v>
      </c>
      <c r="J1502" s="10">
        <v>0</v>
      </c>
      <c r="K1502" s="9"/>
    </row>
    <row r="1503" spans="1:11" ht="10.95" customHeight="1" x14ac:dyDescent="0.3">
      <c r="A1503" s="12">
        <v>45257</v>
      </c>
      <c r="B1503" s="9" t="s">
        <v>8</v>
      </c>
      <c r="C1503" s="9" t="s">
        <v>28</v>
      </c>
      <c r="D1503" s="9" t="s">
        <v>29</v>
      </c>
      <c r="E1503" s="9"/>
      <c r="F1503" s="11">
        <v>10.43</v>
      </c>
      <c r="G1503" s="11">
        <v>0</v>
      </c>
      <c r="H1503" s="14">
        <f>((H1502 + F1503) - G1503)</f>
        <v>1364.9600000000009</v>
      </c>
      <c r="I1503" s="11">
        <v>0</v>
      </c>
      <c r="J1503" s="10">
        <v>0</v>
      </c>
      <c r="K1503" s="9"/>
    </row>
    <row r="1504" spans="1:11" ht="10.95" customHeight="1" x14ac:dyDescent="0.3">
      <c r="A1504" s="12">
        <v>45257</v>
      </c>
      <c r="B1504" s="9" t="s">
        <v>8</v>
      </c>
      <c r="C1504" s="9" t="s">
        <v>24</v>
      </c>
      <c r="D1504" s="9" t="s">
        <v>60</v>
      </c>
      <c r="E1504" s="9"/>
      <c r="F1504" s="11">
        <v>0</v>
      </c>
      <c r="G1504" s="11">
        <v>10.43</v>
      </c>
      <c r="H1504" s="14">
        <f>((H1503 + F1504) - G1504)</f>
        <v>1354.5300000000009</v>
      </c>
      <c r="I1504" s="11">
        <v>0</v>
      </c>
      <c r="J1504" s="10">
        <v>0</v>
      </c>
      <c r="K1504" s="9"/>
    </row>
    <row r="1505" spans="1:11" ht="10.95" customHeight="1" x14ac:dyDescent="0.3">
      <c r="A1505" s="12">
        <v>45257</v>
      </c>
      <c r="B1505" s="9" t="s">
        <v>8</v>
      </c>
      <c r="C1505" s="9" t="s">
        <v>24</v>
      </c>
      <c r="D1505" s="9" t="s">
        <v>38</v>
      </c>
      <c r="E1505" s="9"/>
      <c r="F1505" s="11">
        <v>0</v>
      </c>
      <c r="G1505" s="11">
        <v>10.43</v>
      </c>
      <c r="H1505" s="14">
        <f>((H1504 + F1505) - G1505)</f>
        <v>1344.1000000000008</v>
      </c>
      <c r="I1505" s="11">
        <v>0</v>
      </c>
      <c r="J1505" s="10">
        <v>0</v>
      </c>
      <c r="K1505" s="9"/>
    </row>
    <row r="1506" spans="1:11" ht="10.95" customHeight="1" x14ac:dyDescent="0.3">
      <c r="A1506" s="12">
        <v>45257</v>
      </c>
      <c r="B1506" s="9" t="s">
        <v>8</v>
      </c>
      <c r="C1506" s="9" t="s">
        <v>24</v>
      </c>
      <c r="D1506" s="9" t="s">
        <v>26</v>
      </c>
      <c r="E1506" s="9"/>
      <c r="F1506" s="11">
        <v>0</v>
      </c>
      <c r="G1506" s="11">
        <v>52.17</v>
      </c>
      <c r="H1506" s="14">
        <f>((H1505 + F1506) - G1506)</f>
        <v>1291.9300000000007</v>
      </c>
      <c r="I1506" s="11">
        <v>0</v>
      </c>
      <c r="J1506" s="10">
        <v>0</v>
      </c>
      <c r="K1506" s="9"/>
    </row>
    <row r="1507" spans="1:11" ht="10.95" customHeight="1" x14ac:dyDescent="0.3">
      <c r="A1507" s="12">
        <v>45257</v>
      </c>
      <c r="B1507" s="9" t="s">
        <v>8</v>
      </c>
      <c r="C1507" s="9" t="s">
        <v>24</v>
      </c>
      <c r="D1507" s="9" t="s">
        <v>26</v>
      </c>
      <c r="E1507" s="9"/>
      <c r="F1507" s="11">
        <v>0</v>
      </c>
      <c r="G1507" s="11">
        <v>83.48</v>
      </c>
      <c r="H1507" s="14">
        <f>((H1506 + F1507) - G1507)</f>
        <v>1208.4500000000007</v>
      </c>
      <c r="I1507" s="11">
        <v>0</v>
      </c>
      <c r="J1507" s="10">
        <v>0</v>
      </c>
      <c r="K1507" s="9"/>
    </row>
    <row r="1508" spans="1:11" ht="10.95" customHeight="1" x14ac:dyDescent="0.3">
      <c r="A1508" s="12">
        <v>45257</v>
      </c>
      <c r="B1508" s="9" t="s">
        <v>8</v>
      </c>
      <c r="C1508" s="9" t="s">
        <v>28</v>
      </c>
      <c r="D1508" s="9" t="s">
        <v>43</v>
      </c>
      <c r="E1508" s="9"/>
      <c r="F1508" s="11">
        <v>5.22</v>
      </c>
      <c r="G1508" s="11">
        <v>0</v>
      </c>
      <c r="H1508" s="14">
        <f>((H1507 + F1508) - G1508)</f>
        <v>1213.6700000000008</v>
      </c>
      <c r="I1508" s="11">
        <v>0</v>
      </c>
      <c r="J1508" s="10">
        <v>0</v>
      </c>
      <c r="K1508" s="9"/>
    </row>
    <row r="1509" spans="1:11" ht="10.95" customHeight="1" x14ac:dyDescent="0.3">
      <c r="A1509" s="12">
        <v>45257</v>
      </c>
      <c r="B1509" s="9" t="s">
        <v>8</v>
      </c>
      <c r="C1509" s="9" t="s">
        <v>28</v>
      </c>
      <c r="D1509" s="9" t="s">
        <v>50</v>
      </c>
      <c r="E1509" s="9"/>
      <c r="F1509" s="11">
        <v>10.43</v>
      </c>
      <c r="G1509" s="11">
        <v>0</v>
      </c>
      <c r="H1509" s="14">
        <f>((H1508 + F1509) - G1509)</f>
        <v>1224.1000000000008</v>
      </c>
      <c r="I1509" s="11">
        <v>0</v>
      </c>
      <c r="J1509" s="10">
        <v>0</v>
      </c>
      <c r="K1509" s="9"/>
    </row>
    <row r="1510" spans="1:11" ht="10.95" customHeight="1" x14ac:dyDescent="0.3">
      <c r="A1510" s="12">
        <v>45259</v>
      </c>
      <c r="B1510" s="9" t="s">
        <v>8</v>
      </c>
      <c r="C1510" s="9" t="s">
        <v>24</v>
      </c>
      <c r="D1510" s="9" t="s">
        <v>40</v>
      </c>
      <c r="E1510" s="9"/>
      <c r="F1510" s="11">
        <v>0</v>
      </c>
      <c r="G1510" s="11">
        <v>31.3</v>
      </c>
      <c r="H1510" s="14">
        <f>((H1509 + F1510) - G1510)</f>
        <v>1192.8000000000009</v>
      </c>
      <c r="I1510" s="11">
        <v>0</v>
      </c>
      <c r="J1510" s="10">
        <v>0</v>
      </c>
      <c r="K1510" s="9"/>
    </row>
    <row r="1511" spans="1:11" ht="10.95" customHeight="1" x14ac:dyDescent="0.3">
      <c r="A1511" s="12">
        <v>45260</v>
      </c>
      <c r="B1511" s="9" t="s">
        <v>8</v>
      </c>
      <c r="C1511" s="9" t="s">
        <v>24</v>
      </c>
      <c r="D1511" s="9" t="s">
        <v>26</v>
      </c>
      <c r="E1511" s="9"/>
      <c r="F1511" s="11">
        <v>0</v>
      </c>
      <c r="G1511" s="11">
        <v>26.09</v>
      </c>
      <c r="H1511" s="14">
        <f>((H1510 + F1511) - G1511)</f>
        <v>1166.7100000000009</v>
      </c>
      <c r="I1511" s="11">
        <v>0</v>
      </c>
      <c r="J1511" s="10">
        <v>0</v>
      </c>
      <c r="K1511" s="9"/>
    </row>
    <row r="1512" spans="1:11" ht="10.95" customHeight="1" x14ac:dyDescent="0.3">
      <c r="A1512" s="12">
        <v>45260</v>
      </c>
      <c r="B1512" s="9" t="s">
        <v>8</v>
      </c>
      <c r="C1512" s="9" t="s">
        <v>28</v>
      </c>
      <c r="D1512" s="9" t="s">
        <v>72</v>
      </c>
      <c r="E1512" s="9"/>
      <c r="F1512" s="11">
        <v>3.39</v>
      </c>
      <c r="G1512" s="11">
        <v>0</v>
      </c>
      <c r="H1512" s="14">
        <f>((H1511 + F1512) - G1512)</f>
        <v>1170.100000000001</v>
      </c>
      <c r="I1512" s="11">
        <v>0</v>
      </c>
      <c r="J1512" s="10">
        <v>0</v>
      </c>
      <c r="K1512" s="9"/>
    </row>
    <row r="1513" spans="1:11" ht="10.95" customHeight="1" x14ac:dyDescent="0.3">
      <c r="A1513" s="12">
        <v>45260</v>
      </c>
      <c r="B1513" s="9" t="s">
        <v>8</v>
      </c>
      <c r="C1513" s="9" t="s">
        <v>28</v>
      </c>
      <c r="D1513" s="9" t="s">
        <v>32</v>
      </c>
      <c r="E1513" s="9"/>
      <c r="F1513" s="11">
        <v>3.39</v>
      </c>
      <c r="G1513" s="11">
        <v>0</v>
      </c>
      <c r="H1513" s="14">
        <f>((H1512 + F1513) - G1513)</f>
        <v>1173.4900000000011</v>
      </c>
      <c r="I1513" s="11">
        <v>0</v>
      </c>
      <c r="J1513" s="10">
        <v>0</v>
      </c>
      <c r="K1513" s="9"/>
    </row>
    <row r="1514" spans="1:11" ht="10.95" customHeight="1" x14ac:dyDescent="0.3">
      <c r="A1514" s="12">
        <v>45260</v>
      </c>
      <c r="B1514" s="9" t="s">
        <v>8</v>
      </c>
      <c r="C1514" s="9" t="s">
        <v>28</v>
      </c>
      <c r="D1514" s="9" t="s">
        <v>25</v>
      </c>
      <c r="E1514" s="9"/>
      <c r="F1514" s="11">
        <v>7.83</v>
      </c>
      <c r="G1514" s="11">
        <v>0</v>
      </c>
      <c r="H1514" s="14">
        <f>((H1513 + F1514) - G1514)</f>
        <v>1181.3200000000011</v>
      </c>
      <c r="I1514" s="11">
        <v>0</v>
      </c>
      <c r="J1514" s="10">
        <v>0</v>
      </c>
      <c r="K1514" s="9"/>
    </row>
    <row r="1515" spans="1:11" ht="10.95" customHeight="1" x14ac:dyDescent="0.3">
      <c r="A1515" s="12">
        <v>45261</v>
      </c>
      <c r="B1515" s="9" t="s">
        <v>8</v>
      </c>
      <c r="C1515" s="9" t="s">
        <v>24</v>
      </c>
      <c r="D1515" s="9" t="s">
        <v>70</v>
      </c>
      <c r="E1515" s="9"/>
      <c r="F1515" s="11">
        <v>0</v>
      </c>
      <c r="G1515" s="11">
        <v>10.43</v>
      </c>
      <c r="H1515" s="14">
        <f>((H1514 + F1515) - G1515)</f>
        <v>1170.890000000001</v>
      </c>
      <c r="I1515" s="11">
        <v>0</v>
      </c>
      <c r="J1515" s="10">
        <v>0</v>
      </c>
      <c r="K1515" s="9"/>
    </row>
    <row r="1516" spans="1:11" ht="10.95" customHeight="1" x14ac:dyDescent="0.3">
      <c r="A1516" s="12">
        <v>45261</v>
      </c>
      <c r="B1516" s="9" t="s">
        <v>8</v>
      </c>
      <c r="C1516" s="9" t="s">
        <v>24</v>
      </c>
      <c r="D1516" s="9" t="s">
        <v>40</v>
      </c>
      <c r="E1516" s="9"/>
      <c r="F1516" s="11">
        <v>0</v>
      </c>
      <c r="G1516" s="11">
        <v>138.26</v>
      </c>
      <c r="H1516" s="14">
        <f>((H1515 + F1516) - G1516)</f>
        <v>1032.630000000001</v>
      </c>
      <c r="I1516" s="11">
        <v>0</v>
      </c>
      <c r="J1516" s="10">
        <v>0</v>
      </c>
      <c r="K1516" s="9"/>
    </row>
    <row r="1517" spans="1:11" ht="10.95" customHeight="1" x14ac:dyDescent="0.3">
      <c r="A1517" s="12">
        <v>45261</v>
      </c>
      <c r="B1517" s="9" t="s">
        <v>8</v>
      </c>
      <c r="C1517" s="9" t="s">
        <v>28</v>
      </c>
      <c r="D1517" s="9" t="s">
        <v>43</v>
      </c>
      <c r="E1517" s="9"/>
      <c r="F1517" s="11">
        <v>2.61</v>
      </c>
      <c r="G1517" s="11">
        <v>0</v>
      </c>
      <c r="H1517" s="14">
        <f>((H1516 + F1517) - G1517)</f>
        <v>1035.2400000000009</v>
      </c>
      <c r="I1517" s="11">
        <v>0</v>
      </c>
      <c r="J1517" s="10">
        <v>0</v>
      </c>
      <c r="K1517" s="9"/>
    </row>
    <row r="1518" spans="1:11" ht="10.95" customHeight="1" x14ac:dyDescent="0.3">
      <c r="A1518" s="12">
        <v>45261</v>
      </c>
      <c r="B1518" s="9" t="s">
        <v>8</v>
      </c>
      <c r="C1518" s="9" t="s">
        <v>28</v>
      </c>
      <c r="D1518" s="9" t="s">
        <v>38</v>
      </c>
      <c r="E1518" s="9"/>
      <c r="F1518" s="11">
        <v>7.83</v>
      </c>
      <c r="G1518" s="11">
        <v>0</v>
      </c>
      <c r="H1518" s="14">
        <f>((H1517 + F1518) - G1518)</f>
        <v>1043.0700000000008</v>
      </c>
      <c r="I1518" s="11">
        <v>0</v>
      </c>
      <c r="J1518" s="10">
        <v>0</v>
      </c>
      <c r="K1518" s="9"/>
    </row>
    <row r="1519" spans="1:11" ht="10.95" customHeight="1" x14ac:dyDescent="0.3">
      <c r="A1519" s="12">
        <v>45261</v>
      </c>
      <c r="B1519" s="9" t="s">
        <v>8</v>
      </c>
      <c r="C1519" s="9" t="s">
        <v>28</v>
      </c>
      <c r="D1519" s="9" t="s">
        <v>46</v>
      </c>
      <c r="E1519" s="9"/>
      <c r="F1519" s="11">
        <v>7.83</v>
      </c>
      <c r="G1519" s="11">
        <v>0</v>
      </c>
      <c r="H1519" s="14">
        <f>((H1518 + F1519) - G1519)</f>
        <v>1050.9000000000008</v>
      </c>
      <c r="I1519" s="11">
        <v>0</v>
      </c>
      <c r="J1519" s="10">
        <v>0</v>
      </c>
      <c r="K1519" s="9"/>
    </row>
    <row r="1520" spans="1:11" ht="10.95" customHeight="1" x14ac:dyDescent="0.3">
      <c r="A1520" s="12">
        <v>45261</v>
      </c>
      <c r="B1520" s="9" t="s">
        <v>8</v>
      </c>
      <c r="C1520" s="9" t="s">
        <v>28</v>
      </c>
      <c r="D1520" s="9" t="s">
        <v>29</v>
      </c>
      <c r="E1520" s="9"/>
      <c r="F1520" s="11">
        <v>10.43</v>
      </c>
      <c r="G1520" s="11">
        <v>0</v>
      </c>
      <c r="H1520" s="14">
        <f>((H1519 + F1520) - G1520)</f>
        <v>1061.3300000000008</v>
      </c>
      <c r="I1520" s="11">
        <v>0</v>
      </c>
      <c r="J1520" s="10">
        <v>0</v>
      </c>
      <c r="K1520" s="9"/>
    </row>
    <row r="1521" spans="1:11" ht="10.95" customHeight="1" x14ac:dyDescent="0.3">
      <c r="A1521" s="12">
        <v>45261</v>
      </c>
      <c r="B1521" s="9" t="s">
        <v>8</v>
      </c>
      <c r="C1521" s="9" t="s">
        <v>28</v>
      </c>
      <c r="D1521" s="9" t="s">
        <v>25</v>
      </c>
      <c r="E1521" s="9"/>
      <c r="F1521" s="11">
        <v>10.43</v>
      </c>
      <c r="G1521" s="11">
        <v>0</v>
      </c>
      <c r="H1521" s="14">
        <f>((H1520 + F1521) - G1521)</f>
        <v>1071.7600000000009</v>
      </c>
      <c r="I1521" s="11">
        <v>0</v>
      </c>
      <c r="J1521" s="10">
        <v>0</v>
      </c>
      <c r="K1521" s="9"/>
    </row>
    <row r="1522" spans="1:11" ht="10.95" customHeight="1" x14ac:dyDescent="0.3">
      <c r="A1522" s="12">
        <v>45261</v>
      </c>
      <c r="B1522" s="9" t="s">
        <v>8</v>
      </c>
      <c r="C1522" s="9" t="s">
        <v>28</v>
      </c>
      <c r="D1522" s="9" t="s">
        <v>43</v>
      </c>
      <c r="E1522" s="9"/>
      <c r="F1522" s="11">
        <v>10.43</v>
      </c>
      <c r="G1522" s="11">
        <v>0</v>
      </c>
      <c r="H1522" s="14">
        <f>((H1521 + F1522) - G1522)</f>
        <v>1082.190000000001</v>
      </c>
      <c r="I1522" s="11">
        <v>0</v>
      </c>
      <c r="J1522" s="10">
        <v>0</v>
      </c>
      <c r="K1522" s="9"/>
    </row>
    <row r="1523" spans="1:11" ht="10.95" customHeight="1" x14ac:dyDescent="0.3">
      <c r="A1523" s="12">
        <v>45261</v>
      </c>
      <c r="B1523" s="9" t="s">
        <v>8</v>
      </c>
      <c r="C1523" s="9" t="s">
        <v>28</v>
      </c>
      <c r="D1523" s="9" t="s">
        <v>25</v>
      </c>
      <c r="E1523" s="9"/>
      <c r="F1523" s="11">
        <v>10.43</v>
      </c>
      <c r="G1523" s="11">
        <v>0</v>
      </c>
      <c r="H1523" s="14">
        <f>((H1522 + F1523) - G1523)</f>
        <v>1092.620000000001</v>
      </c>
      <c r="I1523" s="11">
        <v>0</v>
      </c>
      <c r="J1523" s="10">
        <v>0</v>
      </c>
      <c r="K1523" s="9"/>
    </row>
    <row r="1524" spans="1:11" ht="10.95" customHeight="1" x14ac:dyDescent="0.3">
      <c r="A1524" s="12">
        <v>45261</v>
      </c>
      <c r="B1524" s="9" t="s">
        <v>8</v>
      </c>
      <c r="C1524" s="9" t="s">
        <v>28</v>
      </c>
      <c r="D1524" s="9" t="s">
        <v>29</v>
      </c>
      <c r="E1524" s="9"/>
      <c r="F1524" s="11">
        <v>10.43</v>
      </c>
      <c r="G1524" s="11">
        <v>0</v>
      </c>
      <c r="H1524" s="14">
        <f>((H1523 + F1524) - G1524)</f>
        <v>1103.0500000000011</v>
      </c>
      <c r="I1524" s="11">
        <v>0</v>
      </c>
      <c r="J1524" s="10">
        <v>0</v>
      </c>
      <c r="K1524" s="9"/>
    </row>
    <row r="1525" spans="1:11" ht="10.95" customHeight="1" x14ac:dyDescent="0.3">
      <c r="A1525" s="12">
        <v>45261</v>
      </c>
      <c r="B1525" s="9" t="s">
        <v>8</v>
      </c>
      <c r="C1525" s="9" t="s">
        <v>28</v>
      </c>
      <c r="D1525" s="9" t="s">
        <v>58</v>
      </c>
      <c r="E1525" s="9"/>
      <c r="F1525" s="11">
        <v>10.43</v>
      </c>
      <c r="G1525" s="11">
        <v>0</v>
      </c>
      <c r="H1525" s="14">
        <f>((H1524 + F1525) - G1525)</f>
        <v>1113.4800000000012</v>
      </c>
      <c r="I1525" s="11">
        <v>0</v>
      </c>
      <c r="J1525" s="10">
        <v>0</v>
      </c>
      <c r="K1525" s="9"/>
    </row>
    <row r="1526" spans="1:11" ht="10.95" customHeight="1" x14ac:dyDescent="0.3">
      <c r="A1526" s="12">
        <v>45265</v>
      </c>
      <c r="B1526" s="9" t="s">
        <v>8</v>
      </c>
      <c r="C1526" s="9" t="s">
        <v>24</v>
      </c>
      <c r="D1526" s="9" t="s">
        <v>60</v>
      </c>
      <c r="E1526" s="9"/>
      <c r="F1526" s="11">
        <v>0</v>
      </c>
      <c r="G1526" s="11">
        <v>10.43</v>
      </c>
      <c r="H1526" s="14">
        <f>((H1525 + F1526) - G1526)</f>
        <v>1103.0500000000011</v>
      </c>
      <c r="I1526" s="11">
        <v>0</v>
      </c>
      <c r="J1526" s="10">
        <v>0</v>
      </c>
      <c r="K1526" s="9"/>
    </row>
    <row r="1527" spans="1:11" ht="10.95" customHeight="1" x14ac:dyDescent="0.3">
      <c r="A1527" s="12">
        <v>45265</v>
      </c>
      <c r="B1527" s="9" t="s">
        <v>8</v>
      </c>
      <c r="C1527" s="9" t="s">
        <v>24</v>
      </c>
      <c r="D1527" s="9" t="s">
        <v>61</v>
      </c>
      <c r="E1527" s="9"/>
      <c r="F1527" s="11">
        <v>0</v>
      </c>
      <c r="G1527" s="11">
        <v>10.43</v>
      </c>
      <c r="H1527" s="14">
        <f>((H1526 + F1527) - G1527)</f>
        <v>1092.620000000001</v>
      </c>
      <c r="I1527" s="11">
        <v>0</v>
      </c>
      <c r="J1527" s="10">
        <v>0</v>
      </c>
      <c r="K1527" s="9"/>
    </row>
    <row r="1528" spans="1:11" ht="10.95" customHeight="1" x14ac:dyDescent="0.3">
      <c r="A1528" s="12">
        <v>45265</v>
      </c>
      <c r="B1528" s="9" t="s">
        <v>8</v>
      </c>
      <c r="C1528" s="9" t="s">
        <v>24</v>
      </c>
      <c r="D1528" s="9" t="s">
        <v>70</v>
      </c>
      <c r="E1528" s="9"/>
      <c r="F1528" s="11">
        <v>0</v>
      </c>
      <c r="G1528" s="11">
        <v>10.43</v>
      </c>
      <c r="H1528" s="14">
        <f>((H1527 + F1528) - G1528)</f>
        <v>1082.190000000001</v>
      </c>
      <c r="I1528" s="11">
        <v>0</v>
      </c>
      <c r="J1528" s="10">
        <v>0</v>
      </c>
      <c r="K1528" s="9"/>
    </row>
    <row r="1529" spans="1:11" ht="10.95" customHeight="1" x14ac:dyDescent="0.3">
      <c r="A1529" s="12">
        <v>45265</v>
      </c>
      <c r="B1529" s="9" t="s">
        <v>8</v>
      </c>
      <c r="C1529" s="9" t="s">
        <v>24</v>
      </c>
      <c r="D1529" s="9" t="s">
        <v>40</v>
      </c>
      <c r="E1529" s="9"/>
      <c r="F1529" s="11">
        <v>0</v>
      </c>
      <c r="G1529" s="11">
        <v>31.3</v>
      </c>
      <c r="H1529" s="14">
        <f>((H1528 + F1529) - G1529)</f>
        <v>1050.890000000001</v>
      </c>
      <c r="I1529" s="11">
        <v>0</v>
      </c>
      <c r="J1529" s="10">
        <v>0</v>
      </c>
      <c r="K1529" s="9"/>
    </row>
    <row r="1530" spans="1:11" ht="10.95" customHeight="1" x14ac:dyDescent="0.3">
      <c r="A1530" s="12">
        <v>45266</v>
      </c>
      <c r="B1530" s="9" t="s">
        <v>8</v>
      </c>
      <c r="C1530" s="9" t="s">
        <v>28</v>
      </c>
      <c r="D1530" s="9" t="s">
        <v>81</v>
      </c>
      <c r="E1530" s="9"/>
      <c r="F1530" s="11">
        <v>3398.69</v>
      </c>
      <c r="G1530" s="11">
        <v>0</v>
      </c>
      <c r="H1530" s="14">
        <f>((H1529 + F1530) - G1530)</f>
        <v>4449.5800000000008</v>
      </c>
      <c r="I1530" s="11">
        <v>0</v>
      </c>
      <c r="J1530" s="10">
        <v>0</v>
      </c>
      <c r="K1530" s="9" t="s">
        <v>4</v>
      </c>
    </row>
    <row r="1531" spans="1:11" ht="10.95" customHeight="1" x14ac:dyDescent="0.3">
      <c r="A1531" s="12">
        <v>45267</v>
      </c>
      <c r="B1531" s="9" t="s">
        <v>8</v>
      </c>
      <c r="C1531" s="9" t="s">
        <v>24</v>
      </c>
      <c r="D1531" s="9" t="s">
        <v>69</v>
      </c>
      <c r="E1531" s="9"/>
      <c r="F1531" s="11">
        <v>0</v>
      </c>
      <c r="G1531" s="11">
        <v>10.43</v>
      </c>
      <c r="H1531" s="14">
        <f>((H1530 + F1531) - G1531)</f>
        <v>4439.1500000000005</v>
      </c>
      <c r="I1531" s="11">
        <v>0</v>
      </c>
      <c r="J1531" s="10">
        <v>0</v>
      </c>
      <c r="K1531" s="9"/>
    </row>
    <row r="1532" spans="1:11" ht="10.95" customHeight="1" x14ac:dyDescent="0.3">
      <c r="A1532" s="12">
        <v>45267</v>
      </c>
      <c r="B1532" s="9" t="s">
        <v>8</v>
      </c>
      <c r="C1532" s="9" t="s">
        <v>28</v>
      </c>
      <c r="D1532" s="9" t="s">
        <v>80</v>
      </c>
      <c r="E1532" s="9"/>
      <c r="F1532" s="11">
        <v>19.559999999999999</v>
      </c>
      <c r="G1532" s="11">
        <v>0</v>
      </c>
      <c r="H1532" s="14">
        <f>((H1531 + F1532) - G1532)</f>
        <v>4458.7100000000009</v>
      </c>
      <c r="I1532" s="11">
        <v>0</v>
      </c>
      <c r="J1532" s="10">
        <v>0</v>
      </c>
      <c r="K1532" s="9"/>
    </row>
    <row r="1533" spans="1:11" ht="10.95" customHeight="1" x14ac:dyDescent="0.3">
      <c r="A1533" s="12">
        <v>45268</v>
      </c>
      <c r="B1533" s="9" t="s">
        <v>8</v>
      </c>
      <c r="C1533" s="9" t="s">
        <v>24</v>
      </c>
      <c r="D1533" s="9" t="s">
        <v>73</v>
      </c>
      <c r="E1533" s="9"/>
      <c r="F1533" s="11">
        <v>0</v>
      </c>
      <c r="G1533" s="11">
        <v>10.43</v>
      </c>
      <c r="H1533" s="14">
        <f>((H1532 + F1533) - G1533)</f>
        <v>4448.2800000000007</v>
      </c>
      <c r="I1533" s="11">
        <v>0</v>
      </c>
      <c r="J1533" s="10">
        <v>0</v>
      </c>
      <c r="K1533" s="9"/>
    </row>
    <row r="1534" spans="1:11" ht="10.95" customHeight="1" x14ac:dyDescent="0.3">
      <c r="A1534" s="12">
        <v>45274</v>
      </c>
      <c r="B1534" s="9" t="s">
        <v>8</v>
      </c>
      <c r="C1534" s="9" t="s">
        <v>24</v>
      </c>
      <c r="D1534" s="9" t="s">
        <v>31</v>
      </c>
      <c r="E1534" s="9"/>
      <c r="F1534" s="11">
        <v>0</v>
      </c>
      <c r="G1534" s="11">
        <v>2.61</v>
      </c>
      <c r="H1534" s="14">
        <f>((H1533 + F1534) - G1534)</f>
        <v>4445.670000000001</v>
      </c>
      <c r="I1534" s="11">
        <v>0</v>
      </c>
      <c r="J1534" s="10">
        <v>0</v>
      </c>
      <c r="K1534" s="9"/>
    </row>
    <row r="1535" spans="1:11" ht="10.95" customHeight="1" x14ac:dyDescent="0.3">
      <c r="A1535" s="12">
        <v>45274</v>
      </c>
      <c r="B1535" s="9" t="s">
        <v>8</v>
      </c>
      <c r="C1535" s="9" t="s">
        <v>24</v>
      </c>
      <c r="D1535" s="9" t="s">
        <v>50</v>
      </c>
      <c r="E1535" s="9"/>
      <c r="F1535" s="11">
        <v>0</v>
      </c>
      <c r="G1535" s="11">
        <v>2.61</v>
      </c>
      <c r="H1535" s="14">
        <f>((H1534 + F1535) - G1535)</f>
        <v>4443.0600000000013</v>
      </c>
      <c r="I1535" s="11">
        <v>0</v>
      </c>
      <c r="J1535" s="10">
        <v>0</v>
      </c>
      <c r="K1535" s="9"/>
    </row>
    <row r="1536" spans="1:11" ht="10.95" customHeight="1" x14ac:dyDescent="0.3">
      <c r="A1536" s="12">
        <v>45274</v>
      </c>
      <c r="B1536" s="9" t="s">
        <v>8</v>
      </c>
      <c r="C1536" s="9" t="s">
        <v>24</v>
      </c>
      <c r="D1536" s="9" t="s">
        <v>38</v>
      </c>
      <c r="E1536" s="9"/>
      <c r="F1536" s="11">
        <v>0</v>
      </c>
      <c r="G1536" s="11">
        <v>2.61</v>
      </c>
      <c r="H1536" s="14">
        <f>((H1535 + F1536) - G1536)</f>
        <v>4440.4500000000016</v>
      </c>
      <c r="I1536" s="11">
        <v>0</v>
      </c>
      <c r="J1536" s="10">
        <v>0</v>
      </c>
      <c r="K1536" s="9"/>
    </row>
    <row r="1537" spans="1:11" ht="10.95" customHeight="1" x14ac:dyDescent="0.3">
      <c r="A1537" s="12">
        <v>45274</v>
      </c>
      <c r="B1537" s="9" t="s">
        <v>8</v>
      </c>
      <c r="C1537" s="9" t="s">
        <v>24</v>
      </c>
      <c r="D1537" s="9" t="s">
        <v>69</v>
      </c>
      <c r="E1537" s="9"/>
      <c r="F1537" s="11">
        <v>0</v>
      </c>
      <c r="G1537" s="11">
        <v>10.43</v>
      </c>
      <c r="H1537" s="14">
        <f>((H1536 + F1537) - G1537)</f>
        <v>4430.0200000000013</v>
      </c>
      <c r="I1537" s="11">
        <v>0</v>
      </c>
      <c r="J1537" s="10">
        <v>0</v>
      </c>
      <c r="K1537" s="9"/>
    </row>
    <row r="1538" spans="1:11" ht="10.95" customHeight="1" x14ac:dyDescent="0.3">
      <c r="A1538" s="12">
        <v>45274</v>
      </c>
      <c r="B1538" s="9" t="s">
        <v>8</v>
      </c>
      <c r="C1538" s="9" t="s">
        <v>24</v>
      </c>
      <c r="D1538" s="9" t="s">
        <v>40</v>
      </c>
      <c r="E1538" s="9"/>
      <c r="F1538" s="11">
        <v>0</v>
      </c>
      <c r="G1538" s="11">
        <v>20.87</v>
      </c>
      <c r="H1538" s="14">
        <f>((H1537 + F1538) - G1538)</f>
        <v>4409.1500000000015</v>
      </c>
      <c r="I1538" s="11">
        <v>0</v>
      </c>
      <c r="J1538" s="10">
        <v>0</v>
      </c>
      <c r="K1538" s="9"/>
    </row>
    <row r="1539" spans="1:11" ht="10.95" customHeight="1" x14ac:dyDescent="0.3">
      <c r="A1539" s="12">
        <v>45274</v>
      </c>
      <c r="B1539" s="9" t="s">
        <v>8</v>
      </c>
      <c r="C1539" s="9" t="s">
        <v>28</v>
      </c>
      <c r="D1539" s="9" t="s">
        <v>43</v>
      </c>
      <c r="E1539" s="9"/>
      <c r="F1539" s="11">
        <v>5.22</v>
      </c>
      <c r="G1539" s="11">
        <v>0</v>
      </c>
      <c r="H1539" s="14">
        <f>((H1538 + F1539) - G1539)</f>
        <v>4414.3700000000017</v>
      </c>
      <c r="I1539" s="11">
        <v>0</v>
      </c>
      <c r="J1539" s="10">
        <v>0</v>
      </c>
      <c r="K1539" s="9"/>
    </row>
    <row r="1540" spans="1:11" ht="10.95" customHeight="1" x14ac:dyDescent="0.3">
      <c r="A1540" s="12">
        <v>45274</v>
      </c>
      <c r="B1540" s="9" t="s">
        <v>8</v>
      </c>
      <c r="C1540" s="9" t="s">
        <v>28</v>
      </c>
      <c r="D1540" s="9" t="s">
        <v>58</v>
      </c>
      <c r="E1540" s="9"/>
      <c r="F1540" s="11">
        <v>5.22</v>
      </c>
      <c r="G1540" s="11">
        <v>0</v>
      </c>
      <c r="H1540" s="14">
        <f>((H1539 + F1540) - G1540)</f>
        <v>4419.590000000002</v>
      </c>
      <c r="I1540" s="11">
        <v>0</v>
      </c>
      <c r="J1540" s="10">
        <v>0</v>
      </c>
      <c r="K1540" s="9"/>
    </row>
    <row r="1541" spans="1:11" ht="10.95" customHeight="1" x14ac:dyDescent="0.3">
      <c r="A1541" s="12">
        <v>45274</v>
      </c>
      <c r="B1541" s="9" t="s">
        <v>8</v>
      </c>
      <c r="C1541" s="9" t="s">
        <v>28</v>
      </c>
      <c r="D1541" s="9" t="s">
        <v>79</v>
      </c>
      <c r="E1541" s="9"/>
      <c r="F1541" s="11">
        <v>5.22</v>
      </c>
      <c r="G1541" s="11">
        <v>0</v>
      </c>
      <c r="H1541" s="14">
        <f>((H1540 + F1541) - G1541)</f>
        <v>4424.8100000000022</v>
      </c>
      <c r="I1541" s="11">
        <v>0</v>
      </c>
      <c r="J1541" s="10">
        <v>0</v>
      </c>
      <c r="K1541" s="9"/>
    </row>
    <row r="1542" spans="1:11" ht="10.95" customHeight="1" x14ac:dyDescent="0.3">
      <c r="A1542" s="12">
        <v>45275</v>
      </c>
      <c r="B1542" s="9" t="s">
        <v>8</v>
      </c>
      <c r="C1542" s="9" t="s">
        <v>28</v>
      </c>
      <c r="D1542" s="9" t="s">
        <v>78</v>
      </c>
      <c r="E1542" s="9"/>
      <c r="F1542" s="11">
        <v>12</v>
      </c>
      <c r="G1542" s="11">
        <v>0</v>
      </c>
      <c r="H1542" s="14">
        <f>((H1541 + F1542) - G1542)</f>
        <v>4436.8100000000022</v>
      </c>
      <c r="I1542" s="11">
        <v>0</v>
      </c>
      <c r="J1542" s="10">
        <v>0</v>
      </c>
      <c r="K1542" s="9"/>
    </row>
    <row r="1543" spans="1:11" ht="10.95" customHeight="1" x14ac:dyDescent="0.3">
      <c r="A1543" s="12">
        <v>45278</v>
      </c>
      <c r="B1543" s="9" t="s">
        <v>8</v>
      </c>
      <c r="C1543" s="9" t="s">
        <v>24</v>
      </c>
      <c r="D1543" s="9" t="s">
        <v>26</v>
      </c>
      <c r="E1543" s="9"/>
      <c r="F1543" s="11">
        <v>0</v>
      </c>
      <c r="G1543" s="11">
        <v>20.87</v>
      </c>
      <c r="H1543" s="14">
        <f>((H1542 + F1543) - G1543)</f>
        <v>4415.9400000000023</v>
      </c>
      <c r="I1543" s="11">
        <v>0</v>
      </c>
      <c r="J1543" s="10">
        <v>0</v>
      </c>
      <c r="K1543" s="9"/>
    </row>
    <row r="1544" spans="1:11" ht="10.95" customHeight="1" x14ac:dyDescent="0.3">
      <c r="A1544" s="12">
        <v>45278</v>
      </c>
      <c r="B1544" s="9" t="s">
        <v>8</v>
      </c>
      <c r="C1544" s="9" t="s">
        <v>28</v>
      </c>
      <c r="D1544" s="9" t="s">
        <v>43</v>
      </c>
      <c r="E1544" s="9"/>
      <c r="F1544" s="11">
        <v>3.39</v>
      </c>
      <c r="G1544" s="11">
        <v>0</v>
      </c>
      <c r="H1544" s="14">
        <f>((H1543 + F1544) - G1544)</f>
        <v>4419.3300000000027</v>
      </c>
      <c r="I1544" s="11">
        <v>0</v>
      </c>
      <c r="J1544" s="10">
        <v>0</v>
      </c>
      <c r="K1544" s="9"/>
    </row>
    <row r="1545" spans="1:11" ht="10.95" customHeight="1" x14ac:dyDescent="0.3">
      <c r="A1545" s="12">
        <v>45278</v>
      </c>
      <c r="B1545" s="9" t="s">
        <v>8</v>
      </c>
      <c r="C1545" s="9" t="s">
        <v>28</v>
      </c>
      <c r="D1545" s="9" t="s">
        <v>39</v>
      </c>
      <c r="E1545" s="9"/>
      <c r="F1545" s="11">
        <v>3.39</v>
      </c>
      <c r="G1545" s="11">
        <v>0</v>
      </c>
      <c r="H1545" s="14">
        <f>((H1544 + F1545) - G1545)</f>
        <v>4422.720000000003</v>
      </c>
      <c r="I1545" s="11">
        <v>0</v>
      </c>
      <c r="J1545" s="10">
        <v>0</v>
      </c>
      <c r="K1545" s="9"/>
    </row>
    <row r="1546" spans="1:11" ht="10.95" customHeight="1" x14ac:dyDescent="0.3">
      <c r="A1546" s="12">
        <v>45278</v>
      </c>
      <c r="B1546" s="9" t="s">
        <v>8</v>
      </c>
      <c r="C1546" s="9" t="s">
        <v>28</v>
      </c>
      <c r="D1546" s="9" t="s">
        <v>77</v>
      </c>
      <c r="E1546" s="9"/>
      <c r="F1546" s="11">
        <v>1.3</v>
      </c>
      <c r="G1546" s="11">
        <v>0</v>
      </c>
      <c r="H1546" s="14">
        <f>((H1545 + F1546) - G1546)</f>
        <v>4424.0200000000032</v>
      </c>
      <c r="I1546" s="11">
        <v>0</v>
      </c>
      <c r="J1546" s="10">
        <v>0</v>
      </c>
      <c r="K1546" s="9"/>
    </row>
    <row r="1547" spans="1:11" ht="10.95" customHeight="1" x14ac:dyDescent="0.3">
      <c r="A1547" s="12">
        <v>45279</v>
      </c>
      <c r="B1547" s="9" t="s">
        <v>8</v>
      </c>
      <c r="C1547" s="9" t="s">
        <v>24</v>
      </c>
      <c r="D1547" s="9" t="s">
        <v>76</v>
      </c>
      <c r="E1547" s="9"/>
      <c r="F1547" s="11">
        <v>0</v>
      </c>
      <c r="G1547" s="11">
        <v>3.52</v>
      </c>
      <c r="H1547" s="14">
        <f>((H1546 + F1547) - G1547)</f>
        <v>4420.5000000000027</v>
      </c>
      <c r="I1547" s="11">
        <v>0</v>
      </c>
      <c r="J1547" s="10">
        <v>0</v>
      </c>
      <c r="K1547" s="9"/>
    </row>
    <row r="1548" spans="1:11" ht="10.95" customHeight="1" x14ac:dyDescent="0.3">
      <c r="A1548" s="12">
        <v>45279</v>
      </c>
      <c r="B1548" s="9" t="s">
        <v>8</v>
      </c>
      <c r="C1548" s="9" t="s">
        <v>24</v>
      </c>
      <c r="D1548" s="9" t="s">
        <v>50</v>
      </c>
      <c r="E1548" s="9"/>
      <c r="F1548" s="11">
        <v>0</v>
      </c>
      <c r="G1548" s="11">
        <v>7.83</v>
      </c>
      <c r="H1548" s="14">
        <f>((H1547 + F1548) - G1548)</f>
        <v>4412.6700000000028</v>
      </c>
      <c r="I1548" s="11">
        <v>0</v>
      </c>
      <c r="J1548" s="10">
        <v>0</v>
      </c>
      <c r="K1548" s="9"/>
    </row>
    <row r="1549" spans="1:11" ht="10.95" customHeight="1" x14ac:dyDescent="0.3">
      <c r="A1549" s="12">
        <v>45279</v>
      </c>
      <c r="B1549" s="9" t="s">
        <v>8</v>
      </c>
      <c r="C1549" s="9" t="s">
        <v>24</v>
      </c>
      <c r="D1549" s="9" t="s">
        <v>66</v>
      </c>
      <c r="E1549" s="9"/>
      <c r="F1549" s="11">
        <v>0</v>
      </c>
      <c r="G1549" s="11">
        <v>7.83</v>
      </c>
      <c r="H1549" s="14">
        <f>((H1548 + F1549) - G1549)</f>
        <v>4404.8400000000029</v>
      </c>
      <c r="I1549" s="11">
        <v>0</v>
      </c>
      <c r="J1549" s="10">
        <v>0</v>
      </c>
      <c r="K1549" s="9"/>
    </row>
    <row r="1550" spans="1:11" ht="10.95" customHeight="1" x14ac:dyDescent="0.3">
      <c r="A1550" s="12">
        <v>45279</v>
      </c>
      <c r="B1550" s="9" t="s">
        <v>8</v>
      </c>
      <c r="C1550" s="9" t="s">
        <v>24</v>
      </c>
      <c r="D1550" s="9" t="s">
        <v>75</v>
      </c>
      <c r="E1550" s="9"/>
      <c r="F1550" s="11">
        <v>0</v>
      </c>
      <c r="G1550" s="11">
        <v>23.48</v>
      </c>
      <c r="H1550" s="14">
        <f>((H1549 + F1550) - G1550)</f>
        <v>4381.3600000000033</v>
      </c>
      <c r="I1550" s="11">
        <v>0</v>
      </c>
      <c r="J1550" s="10">
        <v>0</v>
      </c>
      <c r="K1550" s="9"/>
    </row>
    <row r="1551" spans="1:11" ht="10.95" customHeight="1" x14ac:dyDescent="0.3">
      <c r="A1551" s="12">
        <v>45279</v>
      </c>
      <c r="B1551" s="9" t="s">
        <v>8</v>
      </c>
      <c r="C1551" s="9" t="s">
        <v>28</v>
      </c>
      <c r="D1551" s="9" t="s">
        <v>25</v>
      </c>
      <c r="E1551" s="9"/>
      <c r="F1551" s="11">
        <v>7.83</v>
      </c>
      <c r="G1551" s="11">
        <v>0</v>
      </c>
      <c r="H1551" s="14">
        <f>((H1550 + F1551) - G1551)</f>
        <v>4389.1900000000032</v>
      </c>
      <c r="I1551" s="11">
        <v>0</v>
      </c>
      <c r="J1551" s="10">
        <v>0</v>
      </c>
      <c r="K1551" s="9"/>
    </row>
    <row r="1552" spans="1:11" ht="10.95" customHeight="1" x14ac:dyDescent="0.3">
      <c r="A1552" s="12">
        <v>45279</v>
      </c>
      <c r="B1552" s="9" t="s">
        <v>8</v>
      </c>
      <c r="C1552" s="9" t="s">
        <v>28</v>
      </c>
      <c r="D1552" s="9" t="s">
        <v>46</v>
      </c>
      <c r="E1552" s="9"/>
      <c r="F1552" s="11">
        <v>7.83</v>
      </c>
      <c r="G1552" s="11">
        <v>0</v>
      </c>
      <c r="H1552" s="14">
        <f>((H1551 + F1552) - G1552)</f>
        <v>4397.0200000000032</v>
      </c>
      <c r="I1552" s="11">
        <v>0</v>
      </c>
      <c r="J1552" s="10">
        <v>0</v>
      </c>
      <c r="K1552" s="9"/>
    </row>
    <row r="1553" spans="1:11" ht="10.95" customHeight="1" x14ac:dyDescent="0.3">
      <c r="A1553" s="12">
        <v>45279</v>
      </c>
      <c r="B1553" s="9" t="s">
        <v>8</v>
      </c>
      <c r="C1553" s="9" t="s">
        <v>28</v>
      </c>
      <c r="D1553" s="9" t="s">
        <v>50</v>
      </c>
      <c r="E1553" s="9"/>
      <c r="F1553" s="11">
        <v>11.74</v>
      </c>
      <c r="G1553" s="11">
        <v>0</v>
      </c>
      <c r="H1553" s="14">
        <f>((H1552 + F1553) - G1553)</f>
        <v>4408.7600000000029</v>
      </c>
      <c r="I1553" s="11">
        <v>0</v>
      </c>
      <c r="J1553" s="10">
        <v>0</v>
      </c>
      <c r="K1553" s="9"/>
    </row>
    <row r="1554" spans="1:11" ht="10.95" customHeight="1" x14ac:dyDescent="0.3">
      <c r="A1554" s="12">
        <v>45280</v>
      </c>
      <c r="B1554" s="9" t="s">
        <v>8</v>
      </c>
      <c r="C1554" s="9" t="s">
        <v>24</v>
      </c>
      <c r="D1554" s="9" t="s">
        <v>26</v>
      </c>
      <c r="E1554" s="9"/>
      <c r="F1554" s="11">
        <v>0</v>
      </c>
      <c r="G1554" s="11">
        <v>20.87</v>
      </c>
      <c r="H1554" s="14">
        <f>((H1553 + F1554) - G1554)</f>
        <v>4387.8900000000031</v>
      </c>
      <c r="I1554" s="11">
        <v>0</v>
      </c>
      <c r="J1554" s="10">
        <v>0</v>
      </c>
      <c r="K1554" s="9"/>
    </row>
    <row r="1555" spans="1:11" ht="10.95" customHeight="1" x14ac:dyDescent="0.3">
      <c r="A1555" s="12">
        <v>45280</v>
      </c>
      <c r="B1555" s="9" t="s">
        <v>8</v>
      </c>
      <c r="C1555" s="9" t="s">
        <v>28</v>
      </c>
      <c r="D1555" s="9" t="s">
        <v>33</v>
      </c>
      <c r="E1555" s="9"/>
      <c r="F1555" s="11">
        <v>5.87</v>
      </c>
      <c r="G1555" s="11">
        <v>0</v>
      </c>
      <c r="H1555" s="14">
        <f>((H1554 + F1555) - G1555)</f>
        <v>4393.7600000000029</v>
      </c>
      <c r="I1555" s="11">
        <v>0</v>
      </c>
      <c r="J1555" s="10">
        <v>0</v>
      </c>
      <c r="K1555" s="9"/>
    </row>
    <row r="1556" spans="1:11" ht="10.95" customHeight="1" x14ac:dyDescent="0.3">
      <c r="A1556" s="12">
        <v>45280</v>
      </c>
      <c r="B1556" s="9" t="s">
        <v>8</v>
      </c>
      <c r="C1556" s="9" t="s">
        <v>28</v>
      </c>
      <c r="D1556" s="9" t="s">
        <v>52</v>
      </c>
      <c r="E1556" s="9"/>
      <c r="F1556" s="11">
        <v>3.75</v>
      </c>
      <c r="G1556" s="11">
        <v>0</v>
      </c>
      <c r="H1556" s="14">
        <f>((H1555 + F1556) - G1556)</f>
        <v>4397.5100000000029</v>
      </c>
      <c r="I1556" s="11">
        <v>0</v>
      </c>
      <c r="J1556" s="10">
        <v>0</v>
      </c>
      <c r="K1556" s="9"/>
    </row>
    <row r="1557" spans="1:11" ht="10.95" customHeight="1" x14ac:dyDescent="0.3">
      <c r="A1557" s="12">
        <v>45281</v>
      </c>
      <c r="B1557" s="9" t="s">
        <v>8</v>
      </c>
      <c r="C1557" s="9" t="s">
        <v>24</v>
      </c>
      <c r="D1557" s="9" t="s">
        <v>37</v>
      </c>
      <c r="E1557" s="9"/>
      <c r="F1557" s="11">
        <v>0</v>
      </c>
      <c r="G1557" s="11">
        <v>3.48</v>
      </c>
      <c r="H1557" s="14">
        <f>((H1556 + F1557) - G1557)</f>
        <v>4394.0300000000034</v>
      </c>
      <c r="I1557" s="11">
        <v>0</v>
      </c>
      <c r="J1557" s="10">
        <v>0</v>
      </c>
      <c r="K1557" s="9"/>
    </row>
    <row r="1558" spans="1:11" ht="10.95" customHeight="1" x14ac:dyDescent="0.3">
      <c r="A1558" s="12">
        <v>45281</v>
      </c>
      <c r="B1558" s="9" t="s">
        <v>8</v>
      </c>
      <c r="C1558" s="9" t="s">
        <v>24</v>
      </c>
      <c r="D1558" s="9" t="s">
        <v>40</v>
      </c>
      <c r="E1558" s="9"/>
      <c r="F1558" s="11">
        <v>0</v>
      </c>
      <c r="G1558" s="11">
        <v>10.43</v>
      </c>
      <c r="H1558" s="14">
        <f>((H1557 + F1558) - G1558)</f>
        <v>4383.6000000000031</v>
      </c>
      <c r="I1558" s="11">
        <v>0</v>
      </c>
      <c r="J1558" s="10">
        <v>0</v>
      </c>
      <c r="K1558" s="9"/>
    </row>
    <row r="1559" spans="1:11" ht="10.95" customHeight="1" x14ac:dyDescent="0.3">
      <c r="A1559" s="12">
        <v>45281</v>
      </c>
      <c r="B1559" s="9" t="s">
        <v>8</v>
      </c>
      <c r="C1559" s="9" t="s">
        <v>24</v>
      </c>
      <c r="D1559" s="9" t="s">
        <v>49</v>
      </c>
      <c r="E1559" s="9"/>
      <c r="F1559" s="11">
        <v>0</v>
      </c>
      <c r="G1559" s="11">
        <v>10.43</v>
      </c>
      <c r="H1559" s="14">
        <f>((H1558 + F1559) - G1559)</f>
        <v>4373.1700000000028</v>
      </c>
      <c r="I1559" s="11">
        <v>0</v>
      </c>
      <c r="J1559" s="10">
        <v>0</v>
      </c>
      <c r="K1559" s="9"/>
    </row>
    <row r="1560" spans="1:11" ht="10.95" customHeight="1" x14ac:dyDescent="0.3">
      <c r="A1560" s="12">
        <v>45282</v>
      </c>
      <c r="B1560" s="9" t="s">
        <v>8</v>
      </c>
      <c r="C1560" s="9" t="s">
        <v>24</v>
      </c>
      <c r="D1560" s="9" t="s">
        <v>38</v>
      </c>
      <c r="E1560" s="9"/>
      <c r="F1560" s="11">
        <v>0</v>
      </c>
      <c r="G1560" s="11">
        <v>10.43</v>
      </c>
      <c r="H1560" s="14">
        <f>((H1559 + F1560) - G1560)</f>
        <v>4362.7400000000025</v>
      </c>
      <c r="I1560" s="11">
        <v>0</v>
      </c>
      <c r="J1560" s="10">
        <v>0</v>
      </c>
      <c r="K1560" s="9"/>
    </row>
    <row r="1561" spans="1:11" ht="10.95" customHeight="1" x14ac:dyDescent="0.3">
      <c r="A1561" s="12">
        <v>45282</v>
      </c>
      <c r="B1561" s="9" t="s">
        <v>8</v>
      </c>
      <c r="C1561" s="9" t="s">
        <v>24</v>
      </c>
      <c r="D1561" s="9" t="s">
        <v>38</v>
      </c>
      <c r="E1561" s="9"/>
      <c r="F1561" s="11">
        <v>0</v>
      </c>
      <c r="G1561" s="11">
        <v>10.43</v>
      </c>
      <c r="H1561" s="14">
        <f>((H1560 + F1561) - G1561)</f>
        <v>4352.3100000000022</v>
      </c>
      <c r="I1561" s="11">
        <v>0</v>
      </c>
      <c r="J1561" s="10">
        <v>0</v>
      </c>
      <c r="K1561" s="9"/>
    </row>
    <row r="1562" spans="1:11" ht="10.95" customHeight="1" x14ac:dyDescent="0.3">
      <c r="A1562" s="12">
        <v>45287</v>
      </c>
      <c r="B1562" s="9" t="s">
        <v>8</v>
      </c>
      <c r="C1562" s="9" t="s">
        <v>24</v>
      </c>
      <c r="D1562" s="9" t="s">
        <v>37</v>
      </c>
      <c r="E1562" s="9"/>
      <c r="F1562" s="11">
        <v>0</v>
      </c>
      <c r="G1562" s="11">
        <v>7.83</v>
      </c>
      <c r="H1562" s="14">
        <f>((H1561 + F1562) - G1562)</f>
        <v>4344.4800000000023</v>
      </c>
      <c r="I1562" s="11">
        <v>0</v>
      </c>
      <c r="J1562" s="10">
        <v>0</v>
      </c>
      <c r="K1562" s="9"/>
    </row>
    <row r="1563" spans="1:11" ht="10.95" customHeight="1" x14ac:dyDescent="0.3">
      <c r="A1563" s="12">
        <v>45287</v>
      </c>
      <c r="B1563" s="9" t="s">
        <v>8</v>
      </c>
      <c r="C1563" s="9" t="s">
        <v>24</v>
      </c>
      <c r="D1563" s="9" t="s">
        <v>74</v>
      </c>
      <c r="E1563" s="9"/>
      <c r="F1563" s="11">
        <v>0</v>
      </c>
      <c r="G1563" s="11">
        <v>10.43</v>
      </c>
      <c r="H1563" s="14">
        <f>((H1562 + F1563) - G1563)</f>
        <v>4334.050000000002</v>
      </c>
      <c r="I1563" s="11">
        <v>0</v>
      </c>
      <c r="J1563" s="10">
        <v>0</v>
      </c>
      <c r="K1563" s="9"/>
    </row>
    <row r="1564" spans="1:11" ht="10.95" customHeight="1" x14ac:dyDescent="0.3">
      <c r="A1564" s="12">
        <v>45287</v>
      </c>
      <c r="B1564" s="9" t="s">
        <v>8</v>
      </c>
      <c r="C1564" s="9" t="s">
        <v>24</v>
      </c>
      <c r="D1564" s="9" t="s">
        <v>49</v>
      </c>
      <c r="E1564" s="9"/>
      <c r="F1564" s="11">
        <v>0</v>
      </c>
      <c r="G1564" s="11">
        <v>10.43</v>
      </c>
      <c r="H1564" s="14">
        <f>((H1563 + F1564) - G1564)</f>
        <v>4323.6200000000017</v>
      </c>
      <c r="I1564" s="11">
        <v>0</v>
      </c>
      <c r="J1564" s="10">
        <v>0</v>
      </c>
      <c r="K1564" s="9"/>
    </row>
    <row r="1565" spans="1:11" ht="10.95" customHeight="1" x14ac:dyDescent="0.3">
      <c r="A1565" s="12">
        <v>45287</v>
      </c>
      <c r="B1565" s="9" t="s">
        <v>8</v>
      </c>
      <c r="C1565" s="9" t="s">
        <v>24</v>
      </c>
      <c r="D1565" s="9" t="s">
        <v>40</v>
      </c>
      <c r="E1565" s="9"/>
      <c r="F1565" s="11">
        <v>0</v>
      </c>
      <c r="G1565" s="11">
        <v>48.26</v>
      </c>
      <c r="H1565" s="14">
        <f>((H1564 + F1565) - G1565)</f>
        <v>4275.3600000000015</v>
      </c>
      <c r="I1565" s="11">
        <v>0</v>
      </c>
      <c r="J1565" s="10">
        <v>0</v>
      </c>
      <c r="K1565" s="9"/>
    </row>
    <row r="1566" spans="1:11" ht="10.95" customHeight="1" x14ac:dyDescent="0.3">
      <c r="A1566" s="12">
        <v>45287</v>
      </c>
      <c r="B1566" s="9" t="s">
        <v>8</v>
      </c>
      <c r="C1566" s="9" t="s">
        <v>24</v>
      </c>
      <c r="D1566" s="9" t="s">
        <v>26</v>
      </c>
      <c r="E1566" s="9"/>
      <c r="F1566" s="11">
        <v>0</v>
      </c>
      <c r="G1566" s="11">
        <v>52.17</v>
      </c>
      <c r="H1566" s="14">
        <f>((H1565 + F1566) - G1566)</f>
        <v>4223.1900000000014</v>
      </c>
      <c r="I1566" s="11">
        <v>0</v>
      </c>
      <c r="J1566" s="10">
        <v>0</v>
      </c>
      <c r="K1566" s="9"/>
    </row>
    <row r="1567" spans="1:11" ht="10.95" customHeight="1" x14ac:dyDescent="0.3">
      <c r="A1567" s="12">
        <v>45287</v>
      </c>
      <c r="B1567" s="9" t="s">
        <v>8</v>
      </c>
      <c r="C1567" s="9" t="s">
        <v>28</v>
      </c>
      <c r="D1567" s="9" t="s">
        <v>58</v>
      </c>
      <c r="E1567" s="9"/>
      <c r="F1567" s="11">
        <v>10.43</v>
      </c>
      <c r="G1567" s="11">
        <v>0</v>
      </c>
      <c r="H1567" s="14">
        <f>((H1566 + F1567) - G1567)</f>
        <v>4233.6200000000017</v>
      </c>
      <c r="I1567" s="11">
        <v>0</v>
      </c>
      <c r="J1567" s="10">
        <v>0</v>
      </c>
      <c r="K1567" s="9"/>
    </row>
    <row r="1568" spans="1:11" ht="10.95" customHeight="1" x14ac:dyDescent="0.3">
      <c r="A1568" s="12">
        <v>45287</v>
      </c>
      <c r="B1568" s="9" t="s">
        <v>8</v>
      </c>
      <c r="C1568" s="9" t="s">
        <v>28</v>
      </c>
      <c r="D1568" s="9" t="s">
        <v>29</v>
      </c>
      <c r="E1568" s="9"/>
      <c r="F1568" s="11">
        <v>10.43</v>
      </c>
      <c r="G1568" s="11">
        <v>0</v>
      </c>
      <c r="H1568" s="14">
        <f>((H1567 + F1568) - G1568)</f>
        <v>4244.050000000002</v>
      </c>
      <c r="I1568" s="11">
        <v>0</v>
      </c>
      <c r="J1568" s="10">
        <v>0</v>
      </c>
      <c r="K1568" s="9"/>
    </row>
    <row r="1569" spans="1:11" ht="10.95" customHeight="1" x14ac:dyDescent="0.3">
      <c r="A1569" s="12">
        <v>45288</v>
      </c>
      <c r="B1569" s="9" t="s">
        <v>8</v>
      </c>
      <c r="C1569" s="9" t="s">
        <v>24</v>
      </c>
      <c r="D1569" s="9" t="s">
        <v>73</v>
      </c>
      <c r="E1569" s="9"/>
      <c r="F1569" s="11">
        <v>0</v>
      </c>
      <c r="G1569" s="11">
        <v>7.83</v>
      </c>
      <c r="H1569" s="14">
        <f>((H1568 + F1569) - G1569)</f>
        <v>4236.2200000000021</v>
      </c>
      <c r="I1569" s="11">
        <v>0</v>
      </c>
      <c r="J1569" s="10">
        <v>0</v>
      </c>
      <c r="K1569" s="9"/>
    </row>
    <row r="1570" spans="1:11" ht="10.95" customHeight="1" x14ac:dyDescent="0.3">
      <c r="A1570" s="12">
        <v>45288</v>
      </c>
      <c r="B1570" s="9" t="s">
        <v>8</v>
      </c>
      <c r="C1570" s="9" t="s">
        <v>24</v>
      </c>
      <c r="D1570" s="9" t="s">
        <v>38</v>
      </c>
      <c r="E1570" s="9"/>
      <c r="F1570" s="11">
        <v>0</v>
      </c>
      <c r="G1570" s="11">
        <v>10.43</v>
      </c>
      <c r="H1570" s="14">
        <f>((H1569 + F1570) - G1570)</f>
        <v>4225.7900000000018</v>
      </c>
      <c r="I1570" s="11">
        <v>0</v>
      </c>
      <c r="J1570" s="10">
        <v>0</v>
      </c>
      <c r="K1570" s="9"/>
    </row>
    <row r="1571" spans="1:11" ht="10.95" customHeight="1" x14ac:dyDescent="0.3">
      <c r="A1571" s="12">
        <v>45288</v>
      </c>
      <c r="B1571" s="9" t="s">
        <v>8</v>
      </c>
      <c r="C1571" s="9" t="s">
        <v>24</v>
      </c>
      <c r="D1571" s="9" t="s">
        <v>69</v>
      </c>
      <c r="E1571" s="9"/>
      <c r="F1571" s="11">
        <v>0</v>
      </c>
      <c r="G1571" s="11">
        <v>10.43</v>
      </c>
      <c r="H1571" s="14">
        <f>((H1570 + F1571) - G1571)</f>
        <v>4215.3600000000015</v>
      </c>
      <c r="I1571" s="11">
        <v>0</v>
      </c>
      <c r="J1571" s="10">
        <v>0</v>
      </c>
      <c r="K1571" s="9"/>
    </row>
    <row r="1572" spans="1:11" ht="10.95" customHeight="1" x14ac:dyDescent="0.3">
      <c r="A1572" s="12">
        <v>45288</v>
      </c>
      <c r="B1572" s="9" t="s">
        <v>8</v>
      </c>
      <c r="C1572" s="9" t="s">
        <v>24</v>
      </c>
      <c r="D1572" s="9" t="s">
        <v>70</v>
      </c>
      <c r="E1572" s="9"/>
      <c r="F1572" s="11">
        <v>0</v>
      </c>
      <c r="G1572" s="11">
        <v>10.43</v>
      </c>
      <c r="H1572" s="14">
        <f>((H1571 + F1572) - G1572)</f>
        <v>4204.9300000000012</v>
      </c>
      <c r="I1572" s="11">
        <v>0</v>
      </c>
      <c r="J1572" s="10">
        <v>0</v>
      </c>
      <c r="K1572" s="9"/>
    </row>
    <row r="1573" spans="1:11" ht="10.95" customHeight="1" x14ac:dyDescent="0.3">
      <c r="A1573" s="12">
        <v>45288</v>
      </c>
      <c r="B1573" s="9" t="s">
        <v>8</v>
      </c>
      <c r="C1573" s="9" t="s">
        <v>24</v>
      </c>
      <c r="D1573" s="9" t="s">
        <v>73</v>
      </c>
      <c r="E1573" s="9"/>
      <c r="F1573" s="11">
        <v>0</v>
      </c>
      <c r="G1573" s="11">
        <v>10.43</v>
      </c>
      <c r="H1573" s="14">
        <f>((H1572 + F1573) - G1573)</f>
        <v>4194.5000000000009</v>
      </c>
      <c r="I1573" s="11">
        <v>0</v>
      </c>
      <c r="J1573" s="10">
        <v>0</v>
      </c>
      <c r="K1573" s="9"/>
    </row>
    <row r="1574" spans="1:11" ht="10.95" customHeight="1" x14ac:dyDescent="0.3">
      <c r="A1574" s="12">
        <v>45288</v>
      </c>
      <c r="B1574" s="9" t="s">
        <v>8</v>
      </c>
      <c r="C1574" s="9" t="s">
        <v>24</v>
      </c>
      <c r="D1574" s="9" t="s">
        <v>40</v>
      </c>
      <c r="E1574" s="9"/>
      <c r="F1574" s="11">
        <v>0</v>
      </c>
      <c r="G1574" s="11">
        <v>62.61</v>
      </c>
      <c r="H1574" s="14">
        <f>((H1573 + F1574) - G1574)</f>
        <v>4131.8900000000012</v>
      </c>
      <c r="I1574" s="11">
        <v>0</v>
      </c>
      <c r="J1574" s="10">
        <v>0</v>
      </c>
      <c r="K1574" s="9"/>
    </row>
    <row r="1575" spans="1:11" ht="10.95" customHeight="1" x14ac:dyDescent="0.3">
      <c r="A1575" s="12">
        <v>45288</v>
      </c>
      <c r="B1575" s="9" t="s">
        <v>8</v>
      </c>
      <c r="C1575" s="9" t="s">
        <v>28</v>
      </c>
      <c r="D1575" s="9" t="s">
        <v>25</v>
      </c>
      <c r="E1575" s="9"/>
      <c r="F1575" s="11">
        <v>10.43</v>
      </c>
      <c r="G1575" s="11">
        <v>0</v>
      </c>
      <c r="H1575" s="14">
        <f>((H1574 + F1575) - G1575)</f>
        <v>4142.3200000000015</v>
      </c>
      <c r="I1575" s="11">
        <v>0</v>
      </c>
      <c r="J1575" s="10">
        <v>0</v>
      </c>
      <c r="K1575" s="9"/>
    </row>
    <row r="1576" spans="1:11" ht="10.95" customHeight="1" x14ac:dyDescent="0.3">
      <c r="A1576" s="12">
        <v>45288</v>
      </c>
      <c r="B1576" s="9" t="s">
        <v>8</v>
      </c>
      <c r="C1576" s="9" t="s">
        <v>28</v>
      </c>
      <c r="D1576" s="9" t="s">
        <v>46</v>
      </c>
      <c r="E1576" s="9"/>
      <c r="F1576" s="11">
        <v>10.43</v>
      </c>
      <c r="G1576" s="11">
        <v>0</v>
      </c>
      <c r="H1576" s="14">
        <f>((H1575 + F1576) - G1576)</f>
        <v>4152.7500000000018</v>
      </c>
      <c r="I1576" s="11">
        <v>0</v>
      </c>
      <c r="J1576" s="10">
        <v>0</v>
      </c>
      <c r="K1576" s="9"/>
    </row>
    <row r="1577" spans="1:11" ht="10.95" customHeight="1" x14ac:dyDescent="0.3">
      <c r="A1577" s="12">
        <v>45288</v>
      </c>
      <c r="B1577" s="9" t="s">
        <v>8</v>
      </c>
      <c r="C1577" s="9" t="s">
        <v>28</v>
      </c>
      <c r="D1577" s="9" t="s">
        <v>38</v>
      </c>
      <c r="E1577" s="9"/>
      <c r="F1577" s="11">
        <v>10.43</v>
      </c>
      <c r="G1577" s="11">
        <v>0</v>
      </c>
      <c r="H1577" s="14">
        <f>((H1576 + F1577) - G1577)</f>
        <v>4163.1800000000021</v>
      </c>
      <c r="I1577" s="11">
        <v>0</v>
      </c>
      <c r="J1577" s="10">
        <v>0</v>
      </c>
      <c r="K1577" s="9"/>
    </row>
    <row r="1578" spans="1:11" ht="10.95" customHeight="1" x14ac:dyDescent="0.3">
      <c r="A1578" s="12">
        <v>45288</v>
      </c>
      <c r="B1578" s="9" t="s">
        <v>8</v>
      </c>
      <c r="C1578" s="9" t="s">
        <v>28</v>
      </c>
      <c r="D1578" s="9" t="s">
        <v>43</v>
      </c>
      <c r="E1578" s="9"/>
      <c r="F1578" s="11">
        <v>10.43</v>
      </c>
      <c r="G1578" s="11">
        <v>0</v>
      </c>
      <c r="H1578" s="14">
        <f>((H1577 + F1578) - G1578)</f>
        <v>4173.6100000000024</v>
      </c>
      <c r="I1578" s="11">
        <v>0</v>
      </c>
      <c r="J1578" s="10">
        <v>0</v>
      </c>
      <c r="K1578" s="9"/>
    </row>
    <row r="1579" spans="1:11" ht="10.95" customHeight="1" x14ac:dyDescent="0.3">
      <c r="A1579" s="12">
        <v>45289</v>
      </c>
      <c r="B1579" s="9" t="s">
        <v>8</v>
      </c>
      <c r="C1579" s="9" t="s">
        <v>24</v>
      </c>
      <c r="D1579" s="9" t="s">
        <v>51</v>
      </c>
      <c r="E1579" s="9"/>
      <c r="F1579" s="11">
        <v>0</v>
      </c>
      <c r="G1579" s="11">
        <v>3.39</v>
      </c>
      <c r="H1579" s="14">
        <f>((H1578 + F1579) - G1579)</f>
        <v>4170.2200000000021</v>
      </c>
      <c r="I1579" s="11">
        <v>0</v>
      </c>
      <c r="J1579" s="10">
        <v>0</v>
      </c>
      <c r="K1579" s="9"/>
    </row>
    <row r="1580" spans="1:11" ht="10.95" customHeight="1" x14ac:dyDescent="0.3">
      <c r="A1580" s="12">
        <v>45289</v>
      </c>
      <c r="B1580" s="9" t="s">
        <v>8</v>
      </c>
      <c r="C1580" s="9" t="s">
        <v>24</v>
      </c>
      <c r="D1580" s="9" t="s">
        <v>73</v>
      </c>
      <c r="E1580" s="9"/>
      <c r="F1580" s="11">
        <v>0</v>
      </c>
      <c r="G1580" s="11">
        <v>10.43</v>
      </c>
      <c r="H1580" s="14">
        <f>((H1579 + F1580) - G1580)</f>
        <v>4159.7900000000018</v>
      </c>
      <c r="I1580" s="11">
        <v>0</v>
      </c>
      <c r="J1580" s="10">
        <v>0</v>
      </c>
      <c r="K1580" s="9"/>
    </row>
    <row r="1581" spans="1:11" ht="10.95" customHeight="1" x14ac:dyDescent="0.3">
      <c r="A1581" s="12">
        <v>45289</v>
      </c>
      <c r="B1581" s="9" t="s">
        <v>8</v>
      </c>
      <c r="C1581" s="9" t="s">
        <v>24</v>
      </c>
      <c r="D1581" s="9" t="s">
        <v>26</v>
      </c>
      <c r="E1581" s="9"/>
      <c r="F1581" s="11">
        <v>0</v>
      </c>
      <c r="G1581" s="11">
        <v>20.87</v>
      </c>
      <c r="H1581" s="14">
        <f>((H1580 + F1581) - G1581)</f>
        <v>4138.9200000000019</v>
      </c>
      <c r="I1581" s="11">
        <v>0</v>
      </c>
      <c r="J1581" s="10">
        <v>0</v>
      </c>
      <c r="K1581" s="9"/>
    </row>
    <row r="1582" spans="1:11" ht="10.95" customHeight="1" x14ac:dyDescent="0.3">
      <c r="A1582" s="12">
        <v>45289</v>
      </c>
      <c r="B1582" s="9" t="s">
        <v>8</v>
      </c>
      <c r="C1582" s="9" t="s">
        <v>28</v>
      </c>
      <c r="D1582" s="9" t="s">
        <v>29</v>
      </c>
      <c r="E1582" s="9"/>
      <c r="F1582" s="11">
        <v>5.22</v>
      </c>
      <c r="G1582" s="11">
        <v>0</v>
      </c>
      <c r="H1582" s="14">
        <f>((H1581 + F1582) - G1582)</f>
        <v>4144.1400000000021</v>
      </c>
      <c r="I1582" s="11">
        <v>0</v>
      </c>
      <c r="J1582" s="10">
        <v>0</v>
      </c>
      <c r="K1582" s="9"/>
    </row>
    <row r="1583" spans="1:11" ht="10.95" customHeight="1" x14ac:dyDescent="0.3">
      <c r="A1583" s="12">
        <v>45294</v>
      </c>
      <c r="B1583" s="9" t="s">
        <v>8</v>
      </c>
      <c r="C1583" s="9" t="s">
        <v>24</v>
      </c>
      <c r="D1583" s="9" t="s">
        <v>73</v>
      </c>
      <c r="E1583" s="9"/>
      <c r="F1583" s="11">
        <v>0</v>
      </c>
      <c r="G1583" s="11">
        <v>7.83</v>
      </c>
      <c r="H1583" s="14">
        <f>((H1582 + F1583) - G1583)</f>
        <v>4136.3100000000022</v>
      </c>
      <c r="I1583" s="11">
        <v>0</v>
      </c>
      <c r="J1583" s="10">
        <v>0</v>
      </c>
      <c r="K1583" s="9"/>
    </row>
    <row r="1584" spans="1:11" ht="10.95" customHeight="1" x14ac:dyDescent="0.3">
      <c r="A1584" s="12">
        <v>45294</v>
      </c>
      <c r="B1584" s="9" t="s">
        <v>8</v>
      </c>
      <c r="C1584" s="9" t="s">
        <v>24</v>
      </c>
      <c r="D1584" s="9" t="s">
        <v>30</v>
      </c>
      <c r="E1584" s="9"/>
      <c r="F1584" s="11">
        <v>0</v>
      </c>
      <c r="G1584" s="11">
        <v>7.83</v>
      </c>
      <c r="H1584" s="14">
        <f>((H1583 + F1584) - G1584)</f>
        <v>4128.4800000000023</v>
      </c>
      <c r="I1584" s="11">
        <v>0</v>
      </c>
      <c r="J1584" s="10">
        <v>0</v>
      </c>
      <c r="K1584" s="9"/>
    </row>
    <row r="1585" spans="1:11" ht="10.95" customHeight="1" x14ac:dyDescent="0.3">
      <c r="A1585" s="12">
        <v>45294</v>
      </c>
      <c r="B1585" s="9" t="s">
        <v>8</v>
      </c>
      <c r="C1585" s="9" t="s">
        <v>24</v>
      </c>
      <c r="D1585" s="9" t="s">
        <v>31</v>
      </c>
      <c r="E1585" s="9"/>
      <c r="F1585" s="11">
        <v>0</v>
      </c>
      <c r="G1585" s="11">
        <v>7.83</v>
      </c>
      <c r="H1585" s="14">
        <f>((H1584 + F1585) - G1585)</f>
        <v>4120.6500000000024</v>
      </c>
      <c r="I1585" s="11">
        <v>0</v>
      </c>
      <c r="J1585" s="10">
        <v>0</v>
      </c>
      <c r="K1585" s="9"/>
    </row>
    <row r="1586" spans="1:11" ht="10.95" customHeight="1" x14ac:dyDescent="0.3">
      <c r="A1586" s="12">
        <v>45294</v>
      </c>
      <c r="B1586" s="9" t="s">
        <v>8</v>
      </c>
      <c r="C1586" s="9" t="s">
        <v>24</v>
      </c>
      <c r="D1586" s="9" t="s">
        <v>36</v>
      </c>
      <c r="E1586" s="9"/>
      <c r="F1586" s="11">
        <v>0</v>
      </c>
      <c r="G1586" s="11">
        <v>10.43</v>
      </c>
      <c r="H1586" s="14">
        <f>((H1585 + F1586) - G1586)</f>
        <v>4110.2200000000021</v>
      </c>
      <c r="I1586" s="11">
        <v>0</v>
      </c>
      <c r="J1586" s="10">
        <v>0</v>
      </c>
      <c r="K1586" s="9"/>
    </row>
    <row r="1587" spans="1:11" ht="10.95" customHeight="1" x14ac:dyDescent="0.3">
      <c r="A1587" s="12">
        <v>45294</v>
      </c>
      <c r="B1587" s="9" t="s">
        <v>8</v>
      </c>
      <c r="C1587" s="9" t="s">
        <v>24</v>
      </c>
      <c r="D1587" s="9" t="s">
        <v>60</v>
      </c>
      <c r="E1587" s="9"/>
      <c r="F1587" s="11">
        <v>0</v>
      </c>
      <c r="G1587" s="11">
        <v>10.43</v>
      </c>
      <c r="H1587" s="14">
        <f>((H1586 + F1587) - G1587)</f>
        <v>4099.7900000000018</v>
      </c>
      <c r="I1587" s="11">
        <v>0</v>
      </c>
      <c r="J1587" s="10">
        <v>0</v>
      </c>
      <c r="K1587" s="9"/>
    </row>
    <row r="1588" spans="1:11" ht="10.95" customHeight="1" x14ac:dyDescent="0.3">
      <c r="A1588" s="12">
        <v>45294</v>
      </c>
      <c r="B1588" s="9" t="s">
        <v>8</v>
      </c>
      <c r="C1588" s="9" t="s">
        <v>24</v>
      </c>
      <c r="D1588" s="9" t="s">
        <v>49</v>
      </c>
      <c r="E1588" s="9"/>
      <c r="F1588" s="11">
        <v>0</v>
      </c>
      <c r="G1588" s="11">
        <v>10.43</v>
      </c>
      <c r="H1588" s="14">
        <f>((H1587 + F1588) - G1588)</f>
        <v>4089.3600000000019</v>
      </c>
      <c r="I1588" s="11">
        <v>0</v>
      </c>
      <c r="J1588" s="10">
        <v>0</v>
      </c>
      <c r="K1588" s="9"/>
    </row>
    <row r="1589" spans="1:11" ht="10.95" customHeight="1" x14ac:dyDescent="0.3">
      <c r="A1589" s="12">
        <v>45294</v>
      </c>
      <c r="B1589" s="9" t="s">
        <v>8</v>
      </c>
      <c r="C1589" s="9" t="s">
        <v>24</v>
      </c>
      <c r="D1589" s="9" t="s">
        <v>26</v>
      </c>
      <c r="E1589" s="9"/>
      <c r="F1589" s="11">
        <v>0</v>
      </c>
      <c r="G1589" s="11">
        <v>33.909999999999997</v>
      </c>
      <c r="H1589" s="14">
        <f>((H1588 + F1589) - G1589)</f>
        <v>4055.4500000000021</v>
      </c>
      <c r="I1589" s="11">
        <v>0</v>
      </c>
      <c r="J1589" s="10">
        <v>0</v>
      </c>
      <c r="K1589" s="9"/>
    </row>
    <row r="1590" spans="1:11" ht="10.95" customHeight="1" x14ac:dyDescent="0.3">
      <c r="A1590" s="12">
        <v>45294</v>
      </c>
      <c r="B1590" s="9" t="s">
        <v>8</v>
      </c>
      <c r="C1590" s="9" t="s">
        <v>24</v>
      </c>
      <c r="D1590" s="9" t="s">
        <v>40</v>
      </c>
      <c r="E1590" s="9"/>
      <c r="F1590" s="11">
        <v>0</v>
      </c>
      <c r="G1590" s="11">
        <v>41.74</v>
      </c>
      <c r="H1590" s="14">
        <f>((H1589 + F1590) - G1590)</f>
        <v>4013.7100000000023</v>
      </c>
      <c r="I1590" s="11">
        <v>0</v>
      </c>
      <c r="J1590" s="10">
        <v>0</v>
      </c>
      <c r="K1590" s="9"/>
    </row>
    <row r="1591" spans="1:11" ht="10.95" customHeight="1" x14ac:dyDescent="0.3">
      <c r="A1591" s="12">
        <v>45294</v>
      </c>
      <c r="B1591" s="9" t="s">
        <v>8</v>
      </c>
      <c r="C1591" s="9" t="s">
        <v>28</v>
      </c>
      <c r="D1591" s="9" t="s">
        <v>31</v>
      </c>
      <c r="E1591" s="9"/>
      <c r="F1591" s="11">
        <v>7.83</v>
      </c>
      <c r="G1591" s="11">
        <v>0</v>
      </c>
      <c r="H1591" s="14">
        <f>((H1590 + F1591) - G1591)</f>
        <v>4021.5400000000022</v>
      </c>
      <c r="I1591" s="11">
        <v>0</v>
      </c>
      <c r="J1591" s="10">
        <v>0</v>
      </c>
      <c r="K1591" s="9"/>
    </row>
    <row r="1592" spans="1:11" ht="10.95" customHeight="1" x14ac:dyDescent="0.3">
      <c r="A1592" s="12">
        <v>45294</v>
      </c>
      <c r="B1592" s="9" t="s">
        <v>8</v>
      </c>
      <c r="C1592" s="9" t="s">
        <v>28</v>
      </c>
      <c r="D1592" s="9" t="s">
        <v>39</v>
      </c>
      <c r="E1592" s="9"/>
      <c r="F1592" s="11">
        <v>7.83</v>
      </c>
      <c r="G1592" s="11">
        <v>0</v>
      </c>
      <c r="H1592" s="14">
        <f>((H1591 + F1592) - G1592)</f>
        <v>4029.3700000000022</v>
      </c>
      <c r="I1592" s="11">
        <v>0</v>
      </c>
      <c r="J1592" s="10">
        <v>0</v>
      </c>
      <c r="K1592" s="9"/>
    </row>
    <row r="1593" spans="1:11" ht="10.95" customHeight="1" x14ac:dyDescent="0.3">
      <c r="A1593" s="12">
        <v>45294</v>
      </c>
      <c r="B1593" s="9" t="s">
        <v>8</v>
      </c>
      <c r="C1593" s="9" t="s">
        <v>28</v>
      </c>
      <c r="D1593" s="9" t="s">
        <v>72</v>
      </c>
      <c r="E1593" s="9"/>
      <c r="F1593" s="11">
        <v>7.83</v>
      </c>
      <c r="G1593" s="11">
        <v>0</v>
      </c>
      <c r="H1593" s="14">
        <f>((H1592 + F1593) - G1593)</f>
        <v>4037.2000000000021</v>
      </c>
      <c r="I1593" s="11">
        <v>0</v>
      </c>
      <c r="J1593" s="10">
        <v>0</v>
      </c>
      <c r="K1593" s="9"/>
    </row>
    <row r="1594" spans="1:11" ht="10.95" customHeight="1" x14ac:dyDescent="0.3">
      <c r="A1594" s="12">
        <v>45294</v>
      </c>
      <c r="B1594" s="9" t="s">
        <v>8</v>
      </c>
      <c r="C1594" s="9" t="s">
        <v>28</v>
      </c>
      <c r="D1594" s="9" t="s">
        <v>38</v>
      </c>
      <c r="E1594" s="9"/>
      <c r="F1594" s="11">
        <v>7.83</v>
      </c>
      <c r="G1594" s="11">
        <v>0</v>
      </c>
      <c r="H1594" s="14">
        <f>((H1593 + F1594) - G1594)</f>
        <v>4045.030000000002</v>
      </c>
      <c r="I1594" s="11">
        <v>0</v>
      </c>
      <c r="J1594" s="10">
        <v>0</v>
      </c>
      <c r="K1594" s="9"/>
    </row>
    <row r="1595" spans="1:11" ht="10.95" customHeight="1" x14ac:dyDescent="0.3">
      <c r="A1595" s="12">
        <v>45294</v>
      </c>
      <c r="B1595" s="9" t="s">
        <v>8</v>
      </c>
      <c r="C1595" s="9" t="s">
        <v>28</v>
      </c>
      <c r="D1595" s="9" t="s">
        <v>29</v>
      </c>
      <c r="E1595" s="9"/>
      <c r="F1595" s="11">
        <v>11.09</v>
      </c>
      <c r="G1595" s="11">
        <v>0</v>
      </c>
      <c r="H1595" s="14">
        <f>((H1594 + F1595) - G1595)</f>
        <v>4056.1200000000022</v>
      </c>
      <c r="I1595" s="11">
        <v>0</v>
      </c>
      <c r="J1595" s="10">
        <v>0</v>
      </c>
      <c r="K1595" s="9"/>
    </row>
    <row r="1596" spans="1:11" ht="10.95" customHeight="1" x14ac:dyDescent="0.3">
      <c r="A1596" s="12">
        <v>45295</v>
      </c>
      <c r="B1596" s="9" t="s">
        <v>8</v>
      </c>
      <c r="C1596" s="9" t="s">
        <v>24</v>
      </c>
      <c r="D1596" s="9" t="s">
        <v>40</v>
      </c>
      <c r="E1596" s="9"/>
      <c r="F1596" s="11">
        <v>0</v>
      </c>
      <c r="G1596" s="11">
        <v>36.520000000000003</v>
      </c>
      <c r="H1596" s="14">
        <f>((H1595 + F1596) - G1596)</f>
        <v>4019.6000000000022</v>
      </c>
      <c r="I1596" s="11">
        <v>0</v>
      </c>
      <c r="J1596" s="10">
        <v>0</v>
      </c>
      <c r="K1596" s="9"/>
    </row>
    <row r="1597" spans="1:11" ht="10.95" customHeight="1" x14ac:dyDescent="0.3">
      <c r="A1597" s="12">
        <v>45295</v>
      </c>
      <c r="B1597" s="9" t="s">
        <v>8</v>
      </c>
      <c r="C1597" s="9" t="s">
        <v>28</v>
      </c>
      <c r="D1597" s="9" t="s">
        <v>29</v>
      </c>
      <c r="E1597" s="9"/>
      <c r="F1597" s="11">
        <v>5.22</v>
      </c>
      <c r="G1597" s="11">
        <v>0</v>
      </c>
      <c r="H1597" s="14">
        <f>((H1596 + F1597) - G1597)</f>
        <v>4024.820000000002</v>
      </c>
      <c r="I1597" s="11">
        <v>0</v>
      </c>
      <c r="J1597" s="10">
        <v>0</v>
      </c>
      <c r="K1597" s="9"/>
    </row>
    <row r="1598" spans="1:11" ht="10.95" customHeight="1" x14ac:dyDescent="0.3">
      <c r="A1598" s="12">
        <v>45295</v>
      </c>
      <c r="B1598" s="9" t="s">
        <v>8</v>
      </c>
      <c r="C1598" s="9" t="s">
        <v>28</v>
      </c>
      <c r="D1598" s="9" t="s">
        <v>38</v>
      </c>
      <c r="E1598" s="9"/>
      <c r="F1598" s="11">
        <v>5.22</v>
      </c>
      <c r="G1598" s="11">
        <v>0</v>
      </c>
      <c r="H1598" s="14">
        <f>((H1597 + F1598) - G1598)</f>
        <v>4030.0400000000018</v>
      </c>
      <c r="I1598" s="11">
        <v>0</v>
      </c>
      <c r="J1598" s="10">
        <v>0</v>
      </c>
      <c r="K1598" s="9"/>
    </row>
    <row r="1599" spans="1:11" ht="10.95" customHeight="1" x14ac:dyDescent="0.3">
      <c r="A1599" s="12">
        <v>45295</v>
      </c>
      <c r="B1599" s="9" t="s">
        <v>8</v>
      </c>
      <c r="C1599" s="9" t="s">
        <v>28</v>
      </c>
      <c r="D1599" s="9" t="s">
        <v>29</v>
      </c>
      <c r="E1599" s="9"/>
      <c r="F1599" s="11">
        <v>10.43</v>
      </c>
      <c r="G1599" s="11">
        <v>0</v>
      </c>
      <c r="H1599" s="14">
        <f>((H1598 + F1599) - G1599)</f>
        <v>4040.4700000000016</v>
      </c>
      <c r="I1599" s="11">
        <v>0</v>
      </c>
      <c r="J1599" s="10">
        <v>0</v>
      </c>
      <c r="K1599" s="9"/>
    </row>
    <row r="1600" spans="1:11" ht="10.95" customHeight="1" x14ac:dyDescent="0.3">
      <c r="A1600" s="12">
        <v>45296</v>
      </c>
      <c r="B1600" s="9" t="s">
        <v>8</v>
      </c>
      <c r="C1600" s="9" t="s">
        <v>24</v>
      </c>
      <c r="D1600" s="9" t="s">
        <v>40</v>
      </c>
      <c r="E1600" s="9"/>
      <c r="F1600" s="11">
        <v>0</v>
      </c>
      <c r="G1600" s="11">
        <v>52.17</v>
      </c>
      <c r="H1600" s="14">
        <f>((H1599 + F1600) - G1600)</f>
        <v>3988.3000000000015</v>
      </c>
      <c r="I1600" s="11">
        <v>0</v>
      </c>
      <c r="J1600" s="10">
        <v>0</v>
      </c>
      <c r="K1600" s="9"/>
    </row>
    <row r="1601" spans="1:11" ht="10.95" customHeight="1" x14ac:dyDescent="0.3">
      <c r="A1601" s="12">
        <v>45296</v>
      </c>
      <c r="B1601" s="9" t="s">
        <v>8</v>
      </c>
      <c r="C1601" s="9" t="s">
        <v>28</v>
      </c>
      <c r="D1601" s="9" t="s">
        <v>37</v>
      </c>
      <c r="E1601" s="9"/>
      <c r="F1601" s="11">
        <v>10.43</v>
      </c>
      <c r="G1601" s="11">
        <v>0</v>
      </c>
      <c r="H1601" s="14">
        <f>((H1600 + F1601) - G1601)</f>
        <v>3998.7300000000014</v>
      </c>
      <c r="I1601" s="11">
        <v>0</v>
      </c>
      <c r="J1601" s="10">
        <v>0</v>
      </c>
      <c r="K1601" s="9"/>
    </row>
    <row r="1602" spans="1:11" ht="10.95" customHeight="1" x14ac:dyDescent="0.3">
      <c r="A1602" s="12">
        <v>45296</v>
      </c>
      <c r="B1602" s="9" t="s">
        <v>8</v>
      </c>
      <c r="C1602" s="9" t="s">
        <v>28</v>
      </c>
      <c r="D1602" s="9" t="s">
        <v>29</v>
      </c>
      <c r="E1602" s="9"/>
      <c r="F1602" s="11">
        <v>10.43</v>
      </c>
      <c r="G1602" s="11">
        <v>0</v>
      </c>
      <c r="H1602" s="14">
        <f>((H1601 + F1602) - G1602)</f>
        <v>4009.1600000000012</v>
      </c>
      <c r="I1602" s="11">
        <v>0</v>
      </c>
      <c r="J1602" s="10">
        <v>0</v>
      </c>
      <c r="K1602" s="9"/>
    </row>
    <row r="1603" spans="1:11" ht="10.95" customHeight="1" x14ac:dyDescent="0.3">
      <c r="A1603" s="12">
        <v>45296</v>
      </c>
      <c r="B1603" s="9" t="s">
        <v>8</v>
      </c>
      <c r="C1603" s="9" t="s">
        <v>28</v>
      </c>
      <c r="D1603" s="9" t="s">
        <v>42</v>
      </c>
      <c r="E1603" s="9"/>
      <c r="F1603" s="11">
        <v>10.43</v>
      </c>
      <c r="G1603" s="11">
        <v>0</v>
      </c>
      <c r="H1603" s="14">
        <f>((H1602 + F1603) - G1603)</f>
        <v>4019.5900000000011</v>
      </c>
      <c r="I1603" s="11">
        <v>0</v>
      </c>
      <c r="J1603" s="10">
        <v>0</v>
      </c>
      <c r="K1603" s="9"/>
    </row>
    <row r="1604" spans="1:11" ht="10.95" customHeight="1" x14ac:dyDescent="0.3">
      <c r="A1604" s="12">
        <v>45299</v>
      </c>
      <c r="B1604" s="9" t="s">
        <v>8</v>
      </c>
      <c r="C1604" s="9" t="s">
        <v>24</v>
      </c>
      <c r="D1604" s="9" t="s">
        <v>38</v>
      </c>
      <c r="E1604" s="9"/>
      <c r="F1604" s="11">
        <v>0</v>
      </c>
      <c r="G1604" s="11">
        <v>7.83</v>
      </c>
      <c r="H1604" s="14">
        <f>((H1603 + F1604) - G1604)</f>
        <v>4011.7600000000011</v>
      </c>
      <c r="I1604" s="11">
        <v>0</v>
      </c>
      <c r="J1604" s="10">
        <v>0</v>
      </c>
      <c r="K1604" s="9"/>
    </row>
    <row r="1605" spans="1:11" ht="10.95" customHeight="1" x14ac:dyDescent="0.3">
      <c r="A1605" s="12">
        <v>45299</v>
      </c>
      <c r="B1605" s="9" t="s">
        <v>8</v>
      </c>
      <c r="C1605" s="9" t="s">
        <v>24</v>
      </c>
      <c r="D1605" s="9" t="s">
        <v>49</v>
      </c>
      <c r="E1605" s="9"/>
      <c r="F1605" s="11">
        <v>0</v>
      </c>
      <c r="G1605" s="11">
        <v>7.83</v>
      </c>
      <c r="H1605" s="14">
        <f>((H1604 + F1605) - G1605)</f>
        <v>4003.9300000000012</v>
      </c>
      <c r="I1605" s="11">
        <v>0</v>
      </c>
      <c r="J1605" s="10">
        <v>0</v>
      </c>
      <c r="K1605" s="9"/>
    </row>
    <row r="1606" spans="1:11" ht="10.95" customHeight="1" x14ac:dyDescent="0.3">
      <c r="A1606" s="12">
        <v>45299</v>
      </c>
      <c r="B1606" s="9" t="s">
        <v>8</v>
      </c>
      <c r="C1606" s="9" t="s">
        <v>24</v>
      </c>
      <c r="D1606" s="9" t="s">
        <v>38</v>
      </c>
      <c r="E1606" s="9"/>
      <c r="F1606" s="11">
        <v>0</v>
      </c>
      <c r="G1606" s="11">
        <v>7.83</v>
      </c>
      <c r="H1606" s="14">
        <f>((H1605 + F1606) - G1606)</f>
        <v>3996.1000000000013</v>
      </c>
      <c r="I1606" s="11">
        <v>0</v>
      </c>
      <c r="J1606" s="10">
        <v>0</v>
      </c>
      <c r="K1606" s="9"/>
    </row>
    <row r="1607" spans="1:11" ht="10.95" customHeight="1" x14ac:dyDescent="0.3">
      <c r="A1607" s="12">
        <v>45299</v>
      </c>
      <c r="B1607" s="9" t="s">
        <v>8</v>
      </c>
      <c r="C1607" s="9" t="s">
        <v>24</v>
      </c>
      <c r="D1607" s="9" t="s">
        <v>40</v>
      </c>
      <c r="E1607" s="9"/>
      <c r="F1607" s="11">
        <v>0</v>
      </c>
      <c r="G1607" s="11">
        <v>31.3</v>
      </c>
      <c r="H1607" s="14">
        <f>((H1606 + F1607) - G1607)</f>
        <v>3964.8000000000011</v>
      </c>
      <c r="I1607" s="11">
        <v>0</v>
      </c>
      <c r="J1607" s="10">
        <v>0</v>
      </c>
      <c r="K1607" s="9"/>
    </row>
    <row r="1608" spans="1:11" ht="10.95" customHeight="1" x14ac:dyDescent="0.3">
      <c r="A1608" s="12">
        <v>45299</v>
      </c>
      <c r="B1608" s="9" t="s">
        <v>8</v>
      </c>
      <c r="C1608" s="9" t="s">
        <v>24</v>
      </c>
      <c r="D1608" s="9" t="s">
        <v>40</v>
      </c>
      <c r="E1608" s="9"/>
      <c r="F1608" s="11">
        <v>0</v>
      </c>
      <c r="G1608" s="11">
        <v>49.57</v>
      </c>
      <c r="H1608" s="14">
        <f>((H1607 + F1608) - G1608)</f>
        <v>3915.2300000000009</v>
      </c>
      <c r="I1608" s="11">
        <v>0</v>
      </c>
      <c r="J1608" s="10">
        <v>0</v>
      </c>
      <c r="K1608" s="9"/>
    </row>
    <row r="1609" spans="1:11" ht="10.95" customHeight="1" x14ac:dyDescent="0.3">
      <c r="A1609" s="12">
        <v>45299</v>
      </c>
      <c r="B1609" s="9" t="s">
        <v>8</v>
      </c>
      <c r="C1609" s="9" t="s">
        <v>28</v>
      </c>
      <c r="D1609" s="9" t="s">
        <v>71</v>
      </c>
      <c r="E1609" s="9"/>
      <c r="F1609" s="11">
        <v>6.52</v>
      </c>
      <c r="G1609" s="11">
        <v>0</v>
      </c>
      <c r="H1609" s="14">
        <f>((H1608 + F1609) - G1609)</f>
        <v>3921.7500000000009</v>
      </c>
      <c r="I1609" s="11">
        <v>0</v>
      </c>
      <c r="J1609" s="10">
        <v>0</v>
      </c>
      <c r="K1609" s="9"/>
    </row>
    <row r="1610" spans="1:11" ht="10.95" customHeight="1" x14ac:dyDescent="0.3">
      <c r="A1610" s="12">
        <v>45299</v>
      </c>
      <c r="B1610" s="9" t="s">
        <v>8</v>
      </c>
      <c r="C1610" s="9" t="s">
        <v>28</v>
      </c>
      <c r="D1610" s="9" t="s">
        <v>29</v>
      </c>
      <c r="E1610" s="9"/>
      <c r="F1610" s="11">
        <v>7.17</v>
      </c>
      <c r="G1610" s="11">
        <v>0</v>
      </c>
      <c r="H1610" s="14">
        <f>((H1609 + F1610) - G1610)</f>
        <v>3928.920000000001</v>
      </c>
      <c r="I1610" s="11">
        <v>0</v>
      </c>
      <c r="J1610" s="10">
        <v>0</v>
      </c>
      <c r="K1610" s="9"/>
    </row>
    <row r="1611" spans="1:11" ht="10.95" customHeight="1" x14ac:dyDescent="0.3">
      <c r="A1611" s="12">
        <v>45299</v>
      </c>
      <c r="B1611" s="9" t="s">
        <v>8</v>
      </c>
      <c r="C1611" s="9" t="s">
        <v>28</v>
      </c>
      <c r="D1611" s="9" t="s">
        <v>32</v>
      </c>
      <c r="E1611" s="9"/>
      <c r="F1611" s="11">
        <v>10.43</v>
      </c>
      <c r="G1611" s="11">
        <v>0</v>
      </c>
      <c r="H1611" s="14">
        <f>((H1610 + F1611) - G1611)</f>
        <v>3939.3500000000008</v>
      </c>
      <c r="I1611" s="11">
        <v>0</v>
      </c>
      <c r="J1611" s="10">
        <v>0</v>
      </c>
      <c r="K1611" s="9"/>
    </row>
    <row r="1612" spans="1:11" ht="10.95" customHeight="1" x14ac:dyDescent="0.3">
      <c r="A1612" s="12">
        <v>45299</v>
      </c>
      <c r="B1612" s="9" t="s">
        <v>8</v>
      </c>
      <c r="C1612" s="9" t="s">
        <v>28</v>
      </c>
      <c r="D1612" s="9" t="s">
        <v>46</v>
      </c>
      <c r="E1612" s="9"/>
      <c r="F1612" s="11">
        <v>10.43</v>
      </c>
      <c r="G1612" s="11">
        <v>0</v>
      </c>
      <c r="H1612" s="14">
        <f>((H1611 + F1612) - G1612)</f>
        <v>3949.7800000000007</v>
      </c>
      <c r="I1612" s="11">
        <v>0</v>
      </c>
      <c r="J1612" s="10">
        <v>0</v>
      </c>
      <c r="K1612" s="9"/>
    </row>
    <row r="1613" spans="1:11" ht="10.95" customHeight="1" x14ac:dyDescent="0.3">
      <c r="A1613" s="12">
        <v>45300</v>
      </c>
      <c r="B1613" s="9" t="s">
        <v>8</v>
      </c>
      <c r="C1613" s="9" t="s">
        <v>24</v>
      </c>
      <c r="D1613" s="9" t="s">
        <v>38</v>
      </c>
      <c r="E1613" s="9"/>
      <c r="F1613" s="11">
        <v>0</v>
      </c>
      <c r="G1613" s="11">
        <v>7.83</v>
      </c>
      <c r="H1613" s="14">
        <f>((H1612 + F1613) - G1613)</f>
        <v>3941.9500000000007</v>
      </c>
      <c r="I1613" s="11">
        <v>0</v>
      </c>
      <c r="J1613" s="10">
        <v>0</v>
      </c>
      <c r="K1613" s="9"/>
    </row>
    <row r="1614" spans="1:11" ht="10.95" customHeight="1" x14ac:dyDescent="0.3">
      <c r="A1614" s="12">
        <v>45300</v>
      </c>
      <c r="B1614" s="9" t="s">
        <v>8</v>
      </c>
      <c r="C1614" s="9" t="s">
        <v>24</v>
      </c>
      <c r="D1614" s="9" t="s">
        <v>40</v>
      </c>
      <c r="E1614" s="9"/>
      <c r="F1614" s="11">
        <v>0</v>
      </c>
      <c r="G1614" s="11">
        <v>31.3</v>
      </c>
      <c r="H1614" s="14">
        <f>((H1613 + F1614) - G1614)</f>
        <v>3910.6500000000005</v>
      </c>
      <c r="I1614" s="11">
        <v>0</v>
      </c>
      <c r="J1614" s="10">
        <v>0</v>
      </c>
      <c r="K1614" s="9"/>
    </row>
    <row r="1615" spans="1:11" ht="10.95" customHeight="1" x14ac:dyDescent="0.3">
      <c r="A1615" s="12">
        <v>45300</v>
      </c>
      <c r="B1615" s="9" t="s">
        <v>8</v>
      </c>
      <c r="C1615" s="9" t="s">
        <v>28</v>
      </c>
      <c r="D1615" s="9" t="s">
        <v>39</v>
      </c>
      <c r="E1615" s="9"/>
      <c r="F1615" s="11">
        <v>10.43</v>
      </c>
      <c r="G1615" s="11">
        <v>0</v>
      </c>
      <c r="H1615" s="14">
        <f>((H1614 + F1615) - G1615)</f>
        <v>3921.0800000000004</v>
      </c>
      <c r="I1615" s="11">
        <v>0</v>
      </c>
      <c r="J1615" s="10">
        <v>0</v>
      </c>
      <c r="K1615" s="9"/>
    </row>
    <row r="1616" spans="1:11" ht="10.95" customHeight="1" x14ac:dyDescent="0.3">
      <c r="A1616" s="12">
        <v>45301</v>
      </c>
      <c r="B1616" s="9" t="s">
        <v>8</v>
      </c>
      <c r="C1616" s="9" t="s">
        <v>24</v>
      </c>
      <c r="D1616" s="9" t="s">
        <v>61</v>
      </c>
      <c r="E1616" s="9"/>
      <c r="F1616" s="11">
        <v>0</v>
      </c>
      <c r="G1616" s="11">
        <v>7.04</v>
      </c>
      <c r="H1616" s="14">
        <f>((H1615 + F1616) - G1616)</f>
        <v>3914.0400000000004</v>
      </c>
      <c r="I1616" s="11">
        <v>0</v>
      </c>
      <c r="J1616" s="10">
        <v>0</v>
      </c>
      <c r="K1616" s="9"/>
    </row>
    <row r="1617" spans="1:11" ht="10.95" customHeight="1" x14ac:dyDescent="0.3">
      <c r="A1617" s="12">
        <v>45301</v>
      </c>
      <c r="B1617" s="9" t="s">
        <v>8</v>
      </c>
      <c r="C1617" s="9" t="s">
        <v>24</v>
      </c>
      <c r="D1617" s="9" t="s">
        <v>70</v>
      </c>
      <c r="E1617" s="9"/>
      <c r="F1617" s="11">
        <v>0</v>
      </c>
      <c r="G1617" s="11">
        <v>7.83</v>
      </c>
      <c r="H1617" s="14">
        <f>((H1616 + F1617) - G1617)</f>
        <v>3906.2100000000005</v>
      </c>
      <c r="I1617" s="11">
        <v>0</v>
      </c>
      <c r="J1617" s="10">
        <v>0</v>
      </c>
      <c r="K1617" s="9"/>
    </row>
    <row r="1618" spans="1:11" ht="10.95" customHeight="1" x14ac:dyDescent="0.3">
      <c r="A1618" s="12">
        <v>45301</v>
      </c>
      <c r="B1618" s="9" t="s">
        <v>8</v>
      </c>
      <c r="C1618" s="9" t="s">
        <v>24</v>
      </c>
      <c r="D1618" s="9" t="s">
        <v>26</v>
      </c>
      <c r="E1618" s="9"/>
      <c r="F1618" s="11">
        <v>0</v>
      </c>
      <c r="G1618" s="11">
        <v>10.43</v>
      </c>
      <c r="H1618" s="14">
        <f>((H1617 + F1618) - G1618)</f>
        <v>3895.7800000000007</v>
      </c>
      <c r="I1618" s="11">
        <v>0</v>
      </c>
      <c r="J1618" s="10">
        <v>0</v>
      </c>
      <c r="K1618" s="9"/>
    </row>
    <row r="1619" spans="1:11" ht="10.95" customHeight="1" x14ac:dyDescent="0.3">
      <c r="A1619" s="12">
        <v>45301</v>
      </c>
      <c r="B1619" s="9" t="s">
        <v>8</v>
      </c>
      <c r="C1619" s="9" t="s">
        <v>24</v>
      </c>
      <c r="D1619" s="9" t="s">
        <v>69</v>
      </c>
      <c r="E1619" s="9"/>
      <c r="F1619" s="11">
        <v>0</v>
      </c>
      <c r="G1619" s="11">
        <v>10.43</v>
      </c>
      <c r="H1619" s="14">
        <f>((H1618 + F1619) - G1619)</f>
        <v>3885.3500000000008</v>
      </c>
      <c r="I1619" s="11">
        <v>0</v>
      </c>
      <c r="J1619" s="10">
        <v>0</v>
      </c>
      <c r="K1619" s="9"/>
    </row>
    <row r="1620" spans="1:11" ht="10.95" customHeight="1" x14ac:dyDescent="0.3">
      <c r="A1620" s="12">
        <v>45301</v>
      </c>
      <c r="B1620" s="9" t="s">
        <v>8</v>
      </c>
      <c r="C1620" s="9" t="s">
        <v>28</v>
      </c>
      <c r="D1620" s="9" t="s">
        <v>25</v>
      </c>
      <c r="E1620" s="9"/>
      <c r="F1620" s="11">
        <v>3.39</v>
      </c>
      <c r="G1620" s="11">
        <v>0</v>
      </c>
      <c r="H1620" s="14">
        <f>((H1619 + F1620) - G1620)</f>
        <v>3888.7400000000007</v>
      </c>
      <c r="I1620" s="11">
        <v>0</v>
      </c>
      <c r="J1620" s="10">
        <v>0</v>
      </c>
      <c r="K1620" s="9"/>
    </row>
    <row r="1621" spans="1:11" ht="10.95" customHeight="1" x14ac:dyDescent="0.3">
      <c r="A1621" s="12">
        <v>45303</v>
      </c>
      <c r="B1621" s="9" t="s">
        <v>8</v>
      </c>
      <c r="C1621" s="9" t="s">
        <v>24</v>
      </c>
      <c r="D1621" s="9" t="s">
        <v>61</v>
      </c>
      <c r="E1621" s="9"/>
      <c r="F1621" s="11">
        <v>0</v>
      </c>
      <c r="G1621" s="11">
        <v>5.22</v>
      </c>
      <c r="H1621" s="14">
        <f>((H1620 + F1621) - G1621)</f>
        <v>3883.5200000000009</v>
      </c>
      <c r="I1621" s="11">
        <v>0</v>
      </c>
      <c r="J1621" s="10">
        <v>0</v>
      </c>
      <c r="K1621" s="9"/>
    </row>
    <row r="1622" spans="1:11" ht="10.95" customHeight="1" x14ac:dyDescent="0.3">
      <c r="A1622" s="12">
        <v>45303</v>
      </c>
      <c r="B1622" s="9" t="s">
        <v>8</v>
      </c>
      <c r="C1622" s="9" t="s">
        <v>24</v>
      </c>
      <c r="D1622" s="9" t="s">
        <v>40</v>
      </c>
      <c r="E1622" s="9"/>
      <c r="F1622" s="11">
        <v>0</v>
      </c>
      <c r="G1622" s="11">
        <v>41.74</v>
      </c>
      <c r="H1622" s="14">
        <f>((H1621 + F1622) - G1622)</f>
        <v>3841.7800000000011</v>
      </c>
      <c r="I1622" s="11">
        <v>0</v>
      </c>
      <c r="J1622" s="10">
        <v>0</v>
      </c>
      <c r="K1622" s="9"/>
    </row>
    <row r="1623" spans="1:11" ht="10.95" customHeight="1" x14ac:dyDescent="0.3">
      <c r="A1623" s="12">
        <v>45303</v>
      </c>
      <c r="B1623" s="9" t="s">
        <v>8</v>
      </c>
      <c r="C1623" s="9" t="s">
        <v>28</v>
      </c>
      <c r="D1623" s="9" t="s">
        <v>25</v>
      </c>
      <c r="E1623" s="9"/>
      <c r="F1623" s="11">
        <v>10.43</v>
      </c>
      <c r="G1623" s="11">
        <v>0</v>
      </c>
      <c r="H1623" s="14">
        <f>((H1622 + F1623) - G1623)</f>
        <v>3852.2100000000009</v>
      </c>
      <c r="I1623" s="11">
        <v>0</v>
      </c>
      <c r="J1623" s="10">
        <v>0</v>
      </c>
      <c r="K1623" s="9"/>
    </row>
    <row r="1624" spans="1:11" ht="10.95" customHeight="1" x14ac:dyDescent="0.3">
      <c r="A1624" s="12">
        <v>45303</v>
      </c>
      <c r="B1624" s="9" t="s">
        <v>8</v>
      </c>
      <c r="C1624" s="9" t="s">
        <v>28</v>
      </c>
      <c r="D1624" s="9" t="s">
        <v>37</v>
      </c>
      <c r="E1624" s="9"/>
      <c r="F1624" s="11">
        <v>10.43</v>
      </c>
      <c r="G1624" s="11">
        <v>0</v>
      </c>
      <c r="H1624" s="14">
        <f>((H1623 + F1624) - G1624)</f>
        <v>3862.6400000000008</v>
      </c>
      <c r="I1624" s="11">
        <v>0</v>
      </c>
      <c r="J1624" s="10">
        <v>0</v>
      </c>
      <c r="K1624" s="9"/>
    </row>
    <row r="1625" spans="1:11" ht="10.95" customHeight="1" x14ac:dyDescent="0.3">
      <c r="A1625" s="12">
        <v>45303</v>
      </c>
      <c r="B1625" s="9" t="s">
        <v>8</v>
      </c>
      <c r="C1625" s="9" t="s">
        <v>28</v>
      </c>
      <c r="D1625" s="9" t="s">
        <v>59</v>
      </c>
      <c r="E1625" s="9"/>
      <c r="F1625" s="11">
        <v>10.43</v>
      </c>
      <c r="G1625" s="11">
        <v>0</v>
      </c>
      <c r="H1625" s="14">
        <f>((H1624 + F1625) - G1625)</f>
        <v>3873.0700000000006</v>
      </c>
      <c r="I1625" s="11">
        <v>0</v>
      </c>
      <c r="J1625" s="10">
        <v>0</v>
      </c>
      <c r="K1625" s="9"/>
    </row>
    <row r="1626" spans="1:11" ht="10.95" customHeight="1" x14ac:dyDescent="0.3">
      <c r="A1626" s="12">
        <v>45303</v>
      </c>
      <c r="B1626" s="9" t="s">
        <v>8</v>
      </c>
      <c r="C1626" s="9" t="s">
        <v>28</v>
      </c>
      <c r="D1626" s="9" t="s">
        <v>68</v>
      </c>
      <c r="E1626" s="9"/>
      <c r="F1626" s="11">
        <v>2.61</v>
      </c>
      <c r="G1626" s="11">
        <v>0</v>
      </c>
      <c r="H1626" s="14">
        <f>((H1625 + F1626) - G1626)</f>
        <v>3875.6800000000007</v>
      </c>
      <c r="I1626" s="11">
        <v>0</v>
      </c>
      <c r="J1626" s="10">
        <v>0</v>
      </c>
      <c r="K1626" s="9"/>
    </row>
    <row r="1627" spans="1:11" ht="10.95" customHeight="1" x14ac:dyDescent="0.3">
      <c r="A1627" s="12">
        <v>45305</v>
      </c>
      <c r="B1627" s="9" t="s">
        <v>8</v>
      </c>
      <c r="C1627" s="9" t="s">
        <v>28</v>
      </c>
      <c r="D1627" s="9" t="s">
        <v>67</v>
      </c>
      <c r="E1627" s="9"/>
      <c r="F1627" s="11">
        <v>26.25</v>
      </c>
      <c r="G1627" s="11">
        <v>0</v>
      </c>
      <c r="H1627" s="14">
        <f>((H1626 + F1627) - G1627)</f>
        <v>3901.9300000000007</v>
      </c>
      <c r="I1627" s="11">
        <v>0</v>
      </c>
      <c r="J1627" s="10">
        <v>0</v>
      </c>
      <c r="K1627" s="9"/>
    </row>
    <row r="1628" spans="1:11" ht="10.95" customHeight="1" x14ac:dyDescent="0.3">
      <c r="A1628" s="12">
        <v>45305</v>
      </c>
      <c r="B1628" s="9" t="s">
        <v>8</v>
      </c>
      <c r="C1628" s="9" t="s">
        <v>7</v>
      </c>
      <c r="D1628" s="9" t="s">
        <v>67</v>
      </c>
      <c r="E1628" s="9"/>
      <c r="F1628" s="11">
        <v>0</v>
      </c>
      <c r="G1628" s="11">
        <v>26.25</v>
      </c>
      <c r="H1628" s="14">
        <f>((H1627 + F1628) - G1628)</f>
        <v>3875.6800000000007</v>
      </c>
      <c r="I1628" s="11">
        <v>0</v>
      </c>
      <c r="J1628" s="10">
        <v>0</v>
      </c>
      <c r="K1628" s="9"/>
    </row>
    <row r="1629" spans="1:11" ht="10.95" customHeight="1" x14ac:dyDescent="0.3">
      <c r="A1629" s="12">
        <v>45307</v>
      </c>
      <c r="B1629" s="9" t="s">
        <v>8</v>
      </c>
      <c r="C1629" s="9" t="s">
        <v>24</v>
      </c>
      <c r="D1629" s="9" t="s">
        <v>26</v>
      </c>
      <c r="E1629" s="9"/>
      <c r="F1629" s="11">
        <v>0</v>
      </c>
      <c r="G1629" s="11">
        <v>67.83</v>
      </c>
      <c r="H1629" s="14">
        <f>((H1628 + F1629) - G1629)</f>
        <v>3807.8500000000008</v>
      </c>
      <c r="I1629" s="11">
        <v>0</v>
      </c>
      <c r="J1629" s="10">
        <v>0</v>
      </c>
      <c r="K1629" s="9"/>
    </row>
    <row r="1630" spans="1:11" ht="10.95" customHeight="1" x14ac:dyDescent="0.3">
      <c r="A1630" s="12">
        <v>45307</v>
      </c>
      <c r="B1630" s="9" t="s">
        <v>8</v>
      </c>
      <c r="C1630" s="9" t="s">
        <v>28</v>
      </c>
      <c r="D1630" s="9" t="s">
        <v>30</v>
      </c>
      <c r="E1630" s="9"/>
      <c r="F1630" s="11">
        <v>7.83</v>
      </c>
      <c r="G1630" s="11">
        <v>0</v>
      </c>
      <c r="H1630" s="14">
        <f>((H1629 + F1630) - G1630)</f>
        <v>3815.6800000000007</v>
      </c>
      <c r="I1630" s="11">
        <v>0</v>
      </c>
      <c r="J1630" s="10">
        <v>0</v>
      </c>
      <c r="K1630" s="9"/>
    </row>
    <row r="1631" spans="1:11" ht="10.95" customHeight="1" x14ac:dyDescent="0.3">
      <c r="A1631" s="12">
        <v>45307</v>
      </c>
      <c r="B1631" s="9" t="s">
        <v>8</v>
      </c>
      <c r="C1631" s="9" t="s">
        <v>28</v>
      </c>
      <c r="D1631" s="9" t="s">
        <v>39</v>
      </c>
      <c r="E1631" s="9"/>
      <c r="F1631" s="11">
        <v>10.43</v>
      </c>
      <c r="G1631" s="11">
        <v>0</v>
      </c>
      <c r="H1631" s="14">
        <f>((H1630 + F1631) - G1631)</f>
        <v>3826.1100000000006</v>
      </c>
      <c r="I1631" s="11">
        <v>0</v>
      </c>
      <c r="J1631" s="10">
        <v>0</v>
      </c>
      <c r="K1631" s="9"/>
    </row>
    <row r="1632" spans="1:11" ht="10.95" customHeight="1" x14ac:dyDescent="0.3">
      <c r="A1632" s="12">
        <v>45307</v>
      </c>
      <c r="B1632" s="9" t="s">
        <v>8</v>
      </c>
      <c r="C1632" s="9" t="s">
        <v>28</v>
      </c>
      <c r="D1632" s="9" t="s">
        <v>29</v>
      </c>
      <c r="E1632" s="9"/>
      <c r="F1632" s="11">
        <v>10.43</v>
      </c>
      <c r="G1632" s="11">
        <v>0</v>
      </c>
      <c r="H1632" s="14">
        <f>((H1631 + F1632) - G1632)</f>
        <v>3836.5400000000004</v>
      </c>
      <c r="I1632" s="11">
        <v>0</v>
      </c>
      <c r="J1632" s="10">
        <v>0</v>
      </c>
      <c r="K1632" s="9"/>
    </row>
    <row r="1633" spans="1:11" ht="10.95" customHeight="1" x14ac:dyDescent="0.3">
      <c r="A1633" s="12">
        <v>45308</v>
      </c>
      <c r="B1633" s="9" t="s">
        <v>8</v>
      </c>
      <c r="C1633" s="9" t="s">
        <v>24</v>
      </c>
      <c r="D1633" s="9" t="s">
        <v>30</v>
      </c>
      <c r="E1633" s="9"/>
      <c r="F1633" s="11">
        <v>0</v>
      </c>
      <c r="G1633" s="11">
        <v>1.3</v>
      </c>
      <c r="H1633" s="14">
        <f>((H1632 + F1633) - G1633)</f>
        <v>3835.2400000000002</v>
      </c>
      <c r="I1633" s="11">
        <v>0</v>
      </c>
      <c r="J1633" s="10">
        <v>0</v>
      </c>
      <c r="K1633" s="9"/>
    </row>
    <row r="1634" spans="1:11" ht="10.95" customHeight="1" x14ac:dyDescent="0.3">
      <c r="A1634" s="12">
        <v>45308</v>
      </c>
      <c r="B1634" s="9" t="s">
        <v>8</v>
      </c>
      <c r="C1634" s="9" t="s">
        <v>24</v>
      </c>
      <c r="D1634" s="9" t="s">
        <v>26</v>
      </c>
      <c r="E1634" s="9"/>
      <c r="F1634" s="11">
        <v>0</v>
      </c>
      <c r="G1634" s="11">
        <v>10.43</v>
      </c>
      <c r="H1634" s="14">
        <f>((H1633 + F1634) - G1634)</f>
        <v>3824.8100000000004</v>
      </c>
      <c r="I1634" s="11">
        <v>0</v>
      </c>
      <c r="J1634" s="10">
        <v>0</v>
      </c>
      <c r="K1634" s="9"/>
    </row>
    <row r="1635" spans="1:11" ht="10.95" customHeight="1" x14ac:dyDescent="0.3">
      <c r="A1635" s="12">
        <v>45308</v>
      </c>
      <c r="B1635" s="9" t="s">
        <v>8</v>
      </c>
      <c r="C1635" s="9" t="s">
        <v>28</v>
      </c>
      <c r="D1635" s="9" t="s">
        <v>37</v>
      </c>
      <c r="E1635" s="9"/>
      <c r="F1635" s="11">
        <v>5.22</v>
      </c>
      <c r="G1635" s="11">
        <v>0</v>
      </c>
      <c r="H1635" s="14">
        <f>((H1634 + F1635) - G1635)</f>
        <v>3830.03</v>
      </c>
      <c r="I1635" s="11">
        <v>0</v>
      </c>
      <c r="J1635" s="10">
        <v>0</v>
      </c>
      <c r="K1635" s="9"/>
    </row>
    <row r="1636" spans="1:11" ht="10.95" customHeight="1" x14ac:dyDescent="0.3">
      <c r="A1636" s="12">
        <v>45309</v>
      </c>
      <c r="B1636" s="9" t="s">
        <v>8</v>
      </c>
      <c r="C1636" s="9" t="s">
        <v>24</v>
      </c>
      <c r="D1636" s="9" t="s">
        <v>66</v>
      </c>
      <c r="E1636" s="9"/>
      <c r="F1636" s="11">
        <v>0</v>
      </c>
      <c r="G1636" s="11">
        <v>6.52</v>
      </c>
      <c r="H1636" s="14">
        <f>((H1635 + F1636) - G1636)</f>
        <v>3823.51</v>
      </c>
      <c r="I1636" s="11">
        <v>0</v>
      </c>
      <c r="J1636" s="10">
        <v>0</v>
      </c>
      <c r="K1636" s="9"/>
    </row>
    <row r="1637" spans="1:11" ht="10.95" customHeight="1" x14ac:dyDescent="0.3">
      <c r="A1637" s="12">
        <v>45309</v>
      </c>
      <c r="B1637" s="9" t="s">
        <v>8</v>
      </c>
      <c r="C1637" s="9" t="s">
        <v>24</v>
      </c>
      <c r="D1637" s="9" t="s">
        <v>38</v>
      </c>
      <c r="E1637" s="9"/>
      <c r="F1637" s="11">
        <v>0</v>
      </c>
      <c r="G1637" s="11">
        <v>7.83</v>
      </c>
      <c r="H1637" s="14">
        <f>((H1636 + F1637) - G1637)</f>
        <v>3815.6800000000003</v>
      </c>
      <c r="I1637" s="11">
        <v>0</v>
      </c>
      <c r="J1637" s="10">
        <v>0</v>
      </c>
      <c r="K1637" s="9"/>
    </row>
    <row r="1638" spans="1:11" ht="10.95" customHeight="1" x14ac:dyDescent="0.3">
      <c r="A1638" s="12">
        <v>45309</v>
      </c>
      <c r="B1638" s="9" t="s">
        <v>8</v>
      </c>
      <c r="C1638" s="9" t="s">
        <v>24</v>
      </c>
      <c r="D1638" s="9" t="s">
        <v>26</v>
      </c>
      <c r="E1638" s="9"/>
      <c r="F1638" s="11">
        <v>0</v>
      </c>
      <c r="G1638" s="11">
        <v>20.87</v>
      </c>
      <c r="H1638" s="14">
        <f>((H1637 + F1638) - G1638)</f>
        <v>3794.8100000000004</v>
      </c>
      <c r="I1638" s="11">
        <v>0</v>
      </c>
      <c r="J1638" s="10">
        <v>0</v>
      </c>
      <c r="K1638" s="9"/>
    </row>
    <row r="1639" spans="1:11" ht="10.95" customHeight="1" x14ac:dyDescent="0.3">
      <c r="A1639" s="12">
        <v>45313</v>
      </c>
      <c r="B1639" s="9" t="s">
        <v>8</v>
      </c>
      <c r="C1639" s="9" t="s">
        <v>24</v>
      </c>
      <c r="D1639" s="9" t="s">
        <v>38</v>
      </c>
      <c r="E1639" s="9"/>
      <c r="F1639" s="11">
        <v>0</v>
      </c>
      <c r="G1639" s="11">
        <v>10.43</v>
      </c>
      <c r="H1639" s="14">
        <f>((H1638 + F1639) - G1639)</f>
        <v>3784.3800000000006</v>
      </c>
      <c r="I1639" s="11">
        <v>0</v>
      </c>
      <c r="J1639" s="10">
        <v>0</v>
      </c>
      <c r="K1639" s="9"/>
    </row>
    <row r="1640" spans="1:11" ht="10.95" customHeight="1" x14ac:dyDescent="0.3">
      <c r="A1640" s="12">
        <v>45313</v>
      </c>
      <c r="B1640" s="9" t="s">
        <v>8</v>
      </c>
      <c r="C1640" s="9" t="s">
        <v>24</v>
      </c>
      <c r="D1640" s="9" t="s">
        <v>36</v>
      </c>
      <c r="E1640" s="9"/>
      <c r="F1640" s="11">
        <v>0</v>
      </c>
      <c r="G1640" s="11">
        <v>41.74</v>
      </c>
      <c r="H1640" s="14">
        <f>((H1639 + F1640) - G1640)</f>
        <v>3742.6400000000008</v>
      </c>
      <c r="I1640" s="11">
        <v>0</v>
      </c>
      <c r="J1640" s="10">
        <v>0</v>
      </c>
      <c r="K1640" s="9"/>
    </row>
    <row r="1641" spans="1:11" ht="10.95" customHeight="1" x14ac:dyDescent="0.3">
      <c r="A1641" s="12">
        <v>45313</v>
      </c>
      <c r="B1641" s="9" t="s">
        <v>8</v>
      </c>
      <c r="C1641" s="9" t="s">
        <v>24</v>
      </c>
      <c r="D1641" s="9" t="s">
        <v>48</v>
      </c>
      <c r="E1641" s="9"/>
      <c r="F1641" s="11">
        <v>0</v>
      </c>
      <c r="G1641" s="11">
        <v>46.96</v>
      </c>
      <c r="H1641" s="14">
        <f>((H1640 + F1641) - G1641)</f>
        <v>3695.6800000000007</v>
      </c>
      <c r="I1641" s="11">
        <v>0</v>
      </c>
      <c r="J1641" s="10">
        <v>0</v>
      </c>
      <c r="K1641" s="9"/>
    </row>
    <row r="1642" spans="1:11" ht="10.95" customHeight="1" x14ac:dyDescent="0.3">
      <c r="A1642" s="12">
        <v>45313</v>
      </c>
      <c r="B1642" s="9" t="s">
        <v>8</v>
      </c>
      <c r="C1642" s="9" t="s">
        <v>28</v>
      </c>
      <c r="D1642" s="9" t="s">
        <v>29</v>
      </c>
      <c r="E1642" s="9"/>
      <c r="F1642" s="11">
        <v>7.83</v>
      </c>
      <c r="G1642" s="11">
        <v>0</v>
      </c>
      <c r="H1642" s="14">
        <f>((H1641 + F1642) - G1642)</f>
        <v>3703.5100000000007</v>
      </c>
      <c r="I1642" s="11">
        <v>0</v>
      </c>
      <c r="J1642" s="10">
        <v>0</v>
      </c>
      <c r="K1642" s="9"/>
    </row>
    <row r="1643" spans="1:11" ht="10.95" customHeight="1" x14ac:dyDescent="0.3">
      <c r="A1643" s="12">
        <v>45313</v>
      </c>
      <c r="B1643" s="9" t="s">
        <v>8</v>
      </c>
      <c r="C1643" s="9" t="s">
        <v>28</v>
      </c>
      <c r="D1643" s="9" t="s">
        <v>38</v>
      </c>
      <c r="E1643" s="9"/>
      <c r="F1643" s="11">
        <v>10.43</v>
      </c>
      <c r="G1643" s="11">
        <v>0</v>
      </c>
      <c r="H1643" s="14">
        <f>((H1642 + F1643) - G1643)</f>
        <v>3713.9400000000005</v>
      </c>
      <c r="I1643" s="11">
        <v>0</v>
      </c>
      <c r="J1643" s="10">
        <v>0</v>
      </c>
      <c r="K1643" s="9"/>
    </row>
    <row r="1644" spans="1:11" ht="10.95" customHeight="1" x14ac:dyDescent="0.3">
      <c r="A1644" s="12">
        <v>45313</v>
      </c>
      <c r="B1644" s="9" t="s">
        <v>8</v>
      </c>
      <c r="C1644" s="9" t="s">
        <v>28</v>
      </c>
      <c r="D1644" s="9" t="s">
        <v>29</v>
      </c>
      <c r="E1644" s="9"/>
      <c r="F1644" s="11">
        <v>10.43</v>
      </c>
      <c r="G1644" s="11">
        <v>0</v>
      </c>
      <c r="H1644" s="14">
        <f>((H1643 + F1644) - G1644)</f>
        <v>3724.3700000000003</v>
      </c>
      <c r="I1644" s="11">
        <v>0</v>
      </c>
      <c r="J1644" s="10">
        <v>0</v>
      </c>
      <c r="K1644" s="9"/>
    </row>
    <row r="1645" spans="1:11" ht="10.95" customHeight="1" x14ac:dyDescent="0.3">
      <c r="A1645" s="12">
        <v>45313</v>
      </c>
      <c r="B1645" s="9" t="s">
        <v>8</v>
      </c>
      <c r="C1645" s="9" t="s">
        <v>28</v>
      </c>
      <c r="D1645" s="9" t="s">
        <v>34</v>
      </c>
      <c r="E1645" s="9"/>
      <c r="F1645" s="11">
        <v>3.75</v>
      </c>
      <c r="G1645" s="11">
        <v>0</v>
      </c>
      <c r="H1645" s="14">
        <f>((H1644 + F1645) - G1645)</f>
        <v>3728.1200000000003</v>
      </c>
      <c r="I1645" s="11">
        <v>0</v>
      </c>
      <c r="J1645" s="10">
        <v>0</v>
      </c>
      <c r="K1645" s="9"/>
    </row>
    <row r="1646" spans="1:11" ht="10.95" customHeight="1" x14ac:dyDescent="0.3">
      <c r="A1646" s="12">
        <v>45313</v>
      </c>
      <c r="B1646" s="9" t="s">
        <v>8</v>
      </c>
      <c r="C1646" s="9" t="s">
        <v>28</v>
      </c>
      <c r="D1646" s="9" t="s">
        <v>33</v>
      </c>
      <c r="E1646" s="9"/>
      <c r="F1646" s="11">
        <v>6.06</v>
      </c>
      <c r="G1646" s="11">
        <v>0</v>
      </c>
      <c r="H1646" s="14">
        <f>((H1645 + F1646) - G1646)</f>
        <v>3734.1800000000003</v>
      </c>
      <c r="I1646" s="11">
        <v>0</v>
      </c>
      <c r="J1646" s="10">
        <v>0</v>
      </c>
      <c r="K1646" s="9"/>
    </row>
    <row r="1647" spans="1:11" ht="10.95" customHeight="1" x14ac:dyDescent="0.3">
      <c r="A1647" s="12">
        <v>45313</v>
      </c>
      <c r="B1647" s="9" t="s">
        <v>8</v>
      </c>
      <c r="C1647" s="9" t="s">
        <v>28</v>
      </c>
      <c r="D1647" s="9" t="s">
        <v>65</v>
      </c>
      <c r="E1647" s="9"/>
      <c r="F1647" s="11">
        <v>2.41</v>
      </c>
      <c r="G1647" s="11">
        <v>0</v>
      </c>
      <c r="H1647" s="14">
        <f>((H1646 + F1647) - G1647)</f>
        <v>3736.59</v>
      </c>
      <c r="I1647" s="11">
        <v>0</v>
      </c>
      <c r="J1647" s="10">
        <v>0</v>
      </c>
      <c r="K1647" s="9"/>
    </row>
    <row r="1648" spans="1:11" ht="10.95" customHeight="1" x14ac:dyDescent="0.3">
      <c r="A1648" s="12">
        <v>45313</v>
      </c>
      <c r="B1648" s="9" t="s">
        <v>8</v>
      </c>
      <c r="C1648" s="9" t="s">
        <v>7</v>
      </c>
      <c r="D1648" s="9" t="s">
        <v>64</v>
      </c>
      <c r="E1648" s="9" t="s">
        <v>63</v>
      </c>
      <c r="F1648" s="11">
        <v>110.87</v>
      </c>
      <c r="G1648" s="11">
        <v>0</v>
      </c>
      <c r="H1648" s="14">
        <f>((H1647 + F1648) - G1648)</f>
        <v>3847.46</v>
      </c>
      <c r="I1648" s="11">
        <v>0</v>
      </c>
      <c r="J1648" s="10">
        <v>0</v>
      </c>
      <c r="K1648" s="9"/>
    </row>
    <row r="1649" spans="1:11" ht="10.95" customHeight="1" x14ac:dyDescent="0.3">
      <c r="A1649" s="12">
        <v>45314</v>
      </c>
      <c r="B1649" s="9" t="s">
        <v>8</v>
      </c>
      <c r="C1649" s="9" t="s">
        <v>28</v>
      </c>
      <c r="D1649" s="9" t="s">
        <v>62</v>
      </c>
      <c r="E1649" s="9"/>
      <c r="F1649" s="11">
        <v>2.2200000000000002</v>
      </c>
      <c r="G1649" s="11">
        <v>0</v>
      </c>
      <c r="H1649" s="14">
        <f>((H1648 + F1649) - G1649)</f>
        <v>3849.68</v>
      </c>
      <c r="I1649" s="11">
        <v>0</v>
      </c>
      <c r="J1649" s="10">
        <v>0</v>
      </c>
      <c r="K1649" s="9"/>
    </row>
    <row r="1650" spans="1:11" ht="10.95" customHeight="1" x14ac:dyDescent="0.3">
      <c r="A1650" s="12">
        <v>45314</v>
      </c>
      <c r="B1650" s="9" t="s">
        <v>8</v>
      </c>
      <c r="C1650" s="9" t="s">
        <v>28</v>
      </c>
      <c r="D1650" s="9" t="s">
        <v>53</v>
      </c>
      <c r="E1650" s="9"/>
      <c r="F1650" s="11">
        <v>110.87</v>
      </c>
      <c r="G1650" s="11">
        <v>0</v>
      </c>
      <c r="H1650" s="14">
        <f>((H1649 + F1650) - G1650)</f>
        <v>3960.5499999999997</v>
      </c>
      <c r="I1650" s="11">
        <v>0</v>
      </c>
      <c r="J1650" s="10">
        <v>0</v>
      </c>
      <c r="K1650" s="9"/>
    </row>
    <row r="1651" spans="1:11" ht="10.95" customHeight="1" x14ac:dyDescent="0.3">
      <c r="A1651" s="12">
        <v>45315</v>
      </c>
      <c r="B1651" s="9" t="s">
        <v>8</v>
      </c>
      <c r="C1651" s="9" t="s">
        <v>24</v>
      </c>
      <c r="D1651" s="9" t="s">
        <v>40</v>
      </c>
      <c r="E1651" s="9"/>
      <c r="F1651" s="11">
        <v>0</v>
      </c>
      <c r="G1651" s="11">
        <v>7.83</v>
      </c>
      <c r="H1651" s="14">
        <f>((H1650 + F1651) - G1651)</f>
        <v>3952.72</v>
      </c>
      <c r="I1651" s="11">
        <v>0</v>
      </c>
      <c r="J1651" s="10">
        <v>0</v>
      </c>
      <c r="K1651" s="9"/>
    </row>
    <row r="1652" spans="1:11" ht="10.95" customHeight="1" x14ac:dyDescent="0.3">
      <c r="A1652" s="12">
        <v>45316</v>
      </c>
      <c r="B1652" s="9" t="s">
        <v>8</v>
      </c>
      <c r="C1652" s="9" t="s">
        <v>24</v>
      </c>
      <c r="D1652" s="9" t="s">
        <v>61</v>
      </c>
      <c r="E1652" s="9"/>
      <c r="F1652" s="11">
        <v>0</v>
      </c>
      <c r="G1652" s="11">
        <v>7.83</v>
      </c>
      <c r="H1652" s="14">
        <f>((H1651 + F1652) - G1652)</f>
        <v>3944.89</v>
      </c>
      <c r="I1652" s="11">
        <v>0</v>
      </c>
      <c r="J1652" s="10">
        <v>0</v>
      </c>
      <c r="K1652" s="9"/>
    </row>
    <row r="1653" spans="1:11" ht="10.95" customHeight="1" x14ac:dyDescent="0.3">
      <c r="A1653" s="12">
        <v>45316</v>
      </c>
      <c r="B1653" s="9" t="s">
        <v>8</v>
      </c>
      <c r="C1653" s="9" t="s">
        <v>24</v>
      </c>
      <c r="D1653" s="9" t="s">
        <v>40</v>
      </c>
      <c r="E1653" s="9"/>
      <c r="F1653" s="11">
        <v>0</v>
      </c>
      <c r="G1653" s="11">
        <v>18.260000000000002</v>
      </c>
      <c r="H1653" s="14">
        <f>((H1652 + F1653) - G1653)</f>
        <v>3926.6299999999997</v>
      </c>
      <c r="I1653" s="11">
        <v>0</v>
      </c>
      <c r="J1653" s="10">
        <v>0</v>
      </c>
      <c r="K1653" s="9"/>
    </row>
    <row r="1654" spans="1:11" ht="10.95" customHeight="1" x14ac:dyDescent="0.3">
      <c r="A1654" s="12">
        <v>45320</v>
      </c>
      <c r="B1654" s="9" t="s">
        <v>8</v>
      </c>
      <c r="C1654" s="9" t="s">
        <v>24</v>
      </c>
      <c r="D1654" s="9" t="s">
        <v>60</v>
      </c>
      <c r="E1654" s="9"/>
      <c r="F1654" s="11">
        <v>0</v>
      </c>
      <c r="G1654" s="11">
        <v>10.43</v>
      </c>
      <c r="H1654" s="14">
        <f>((H1653 + F1654) - G1654)</f>
        <v>3916.2</v>
      </c>
      <c r="I1654" s="11">
        <v>0</v>
      </c>
      <c r="J1654" s="10">
        <v>0</v>
      </c>
      <c r="K1654" s="9"/>
    </row>
    <row r="1655" spans="1:11" ht="10.95" customHeight="1" x14ac:dyDescent="0.3">
      <c r="A1655" s="12">
        <v>45320</v>
      </c>
      <c r="B1655" s="9" t="s">
        <v>8</v>
      </c>
      <c r="C1655" s="9" t="s">
        <v>24</v>
      </c>
      <c r="D1655" s="9" t="s">
        <v>36</v>
      </c>
      <c r="E1655" s="9"/>
      <c r="F1655" s="11">
        <v>0</v>
      </c>
      <c r="G1655" s="11">
        <v>62.61</v>
      </c>
      <c r="H1655" s="14">
        <f>((H1654 + F1655) - G1655)</f>
        <v>3853.5899999999997</v>
      </c>
      <c r="I1655" s="11">
        <v>0</v>
      </c>
      <c r="J1655" s="10">
        <v>0</v>
      </c>
      <c r="K1655" s="9"/>
    </row>
    <row r="1656" spans="1:11" ht="10.95" customHeight="1" x14ac:dyDescent="0.3">
      <c r="A1656" s="12">
        <v>45320</v>
      </c>
      <c r="B1656" s="9" t="s">
        <v>8</v>
      </c>
      <c r="C1656" s="9" t="s">
        <v>28</v>
      </c>
      <c r="D1656" s="9" t="s">
        <v>59</v>
      </c>
      <c r="E1656" s="9"/>
      <c r="F1656" s="11">
        <v>10.43</v>
      </c>
      <c r="G1656" s="11">
        <v>0</v>
      </c>
      <c r="H1656" s="14">
        <f>((H1655 + F1656) - G1656)</f>
        <v>3864.0199999999995</v>
      </c>
      <c r="I1656" s="11">
        <v>0</v>
      </c>
      <c r="J1656" s="10">
        <v>0</v>
      </c>
      <c r="K1656" s="9"/>
    </row>
    <row r="1657" spans="1:11" ht="10.95" customHeight="1" x14ac:dyDescent="0.3">
      <c r="A1657" s="12">
        <v>45320</v>
      </c>
      <c r="B1657" s="9" t="s">
        <v>8</v>
      </c>
      <c r="C1657" s="9" t="s">
        <v>28</v>
      </c>
      <c r="D1657" s="9" t="s">
        <v>59</v>
      </c>
      <c r="E1657" s="9"/>
      <c r="F1657" s="11">
        <v>10.43</v>
      </c>
      <c r="G1657" s="11">
        <v>0</v>
      </c>
      <c r="H1657" s="14">
        <f>((H1656 + F1657) - G1657)</f>
        <v>3874.4499999999994</v>
      </c>
      <c r="I1657" s="11">
        <v>0</v>
      </c>
      <c r="J1657" s="10">
        <v>0</v>
      </c>
      <c r="K1657" s="9"/>
    </row>
    <row r="1658" spans="1:11" ht="10.95" customHeight="1" x14ac:dyDescent="0.3">
      <c r="A1658" s="12">
        <v>45321</v>
      </c>
      <c r="B1658" s="9" t="s">
        <v>8</v>
      </c>
      <c r="C1658" s="9" t="s">
        <v>24</v>
      </c>
      <c r="D1658" s="9" t="s">
        <v>26</v>
      </c>
      <c r="E1658" s="9"/>
      <c r="F1658" s="11">
        <v>0</v>
      </c>
      <c r="G1658" s="11">
        <v>10.43</v>
      </c>
      <c r="H1658" s="14">
        <f>((H1657 + F1658) - G1658)</f>
        <v>3864.0199999999995</v>
      </c>
      <c r="I1658" s="11">
        <v>0</v>
      </c>
      <c r="J1658" s="10">
        <v>0</v>
      </c>
      <c r="K1658" s="9"/>
    </row>
    <row r="1659" spans="1:11" ht="10.95" customHeight="1" x14ac:dyDescent="0.3">
      <c r="A1659" s="12">
        <v>45322</v>
      </c>
      <c r="B1659" s="9" t="s">
        <v>8</v>
      </c>
      <c r="C1659" s="9" t="s">
        <v>24</v>
      </c>
      <c r="D1659" s="9" t="s">
        <v>54</v>
      </c>
      <c r="E1659" s="9"/>
      <c r="F1659" s="11">
        <v>0</v>
      </c>
      <c r="G1659" s="11">
        <v>2.61</v>
      </c>
      <c r="H1659" s="14">
        <f>((H1658 + F1659) - G1659)</f>
        <v>3861.4099999999994</v>
      </c>
      <c r="I1659" s="11">
        <v>0</v>
      </c>
      <c r="J1659" s="10">
        <v>0</v>
      </c>
      <c r="K1659" s="9"/>
    </row>
    <row r="1660" spans="1:11" ht="10.95" customHeight="1" x14ac:dyDescent="0.3">
      <c r="A1660" s="12">
        <v>45322</v>
      </c>
      <c r="B1660" s="9" t="s">
        <v>8</v>
      </c>
      <c r="C1660" s="9" t="s">
        <v>24</v>
      </c>
      <c r="D1660" s="9" t="s">
        <v>37</v>
      </c>
      <c r="E1660" s="9"/>
      <c r="F1660" s="11">
        <v>0</v>
      </c>
      <c r="G1660" s="11">
        <v>2.61</v>
      </c>
      <c r="H1660" s="14">
        <f>((H1659 + F1660) - G1660)</f>
        <v>3858.7999999999993</v>
      </c>
      <c r="I1660" s="11">
        <v>0</v>
      </c>
      <c r="J1660" s="10">
        <v>0</v>
      </c>
      <c r="K1660" s="9"/>
    </row>
    <row r="1661" spans="1:11" ht="10.95" customHeight="1" x14ac:dyDescent="0.3">
      <c r="A1661" s="12">
        <v>45322</v>
      </c>
      <c r="B1661" s="9" t="s">
        <v>8</v>
      </c>
      <c r="C1661" s="9" t="s">
        <v>24</v>
      </c>
      <c r="D1661" s="9" t="s">
        <v>56</v>
      </c>
      <c r="E1661" s="9"/>
      <c r="F1661" s="11">
        <v>0</v>
      </c>
      <c r="G1661" s="11">
        <v>2.61</v>
      </c>
      <c r="H1661" s="14">
        <f>((H1660 + F1661) - G1661)</f>
        <v>3856.1899999999991</v>
      </c>
      <c r="I1661" s="11">
        <v>0</v>
      </c>
      <c r="J1661" s="10">
        <v>0</v>
      </c>
      <c r="K1661" s="9"/>
    </row>
    <row r="1662" spans="1:11" ht="10.95" customHeight="1" x14ac:dyDescent="0.3">
      <c r="A1662" s="12">
        <v>45322</v>
      </c>
      <c r="B1662" s="9" t="s">
        <v>8</v>
      </c>
      <c r="C1662" s="9" t="s">
        <v>24</v>
      </c>
      <c r="D1662" s="9" t="s">
        <v>36</v>
      </c>
      <c r="E1662" s="9"/>
      <c r="F1662" s="11">
        <v>0</v>
      </c>
      <c r="G1662" s="11">
        <v>10.43</v>
      </c>
      <c r="H1662" s="14">
        <f>((H1661 + F1662) - G1662)</f>
        <v>3845.7599999999993</v>
      </c>
      <c r="I1662" s="11">
        <v>0</v>
      </c>
      <c r="J1662" s="10">
        <v>0</v>
      </c>
      <c r="K1662" s="9"/>
    </row>
    <row r="1663" spans="1:11" ht="10.95" customHeight="1" x14ac:dyDescent="0.3">
      <c r="A1663" s="12">
        <v>45323</v>
      </c>
      <c r="B1663" s="9" t="s">
        <v>8</v>
      </c>
      <c r="C1663" s="9" t="s">
        <v>24</v>
      </c>
      <c r="D1663" s="9" t="s">
        <v>56</v>
      </c>
      <c r="E1663" s="9"/>
      <c r="F1663" s="11">
        <v>0</v>
      </c>
      <c r="G1663" s="11">
        <v>10.43</v>
      </c>
      <c r="H1663" s="14">
        <f>((H1662 + F1663) - G1663)</f>
        <v>3835.3299999999995</v>
      </c>
      <c r="I1663" s="11">
        <v>0</v>
      </c>
      <c r="J1663" s="10">
        <v>0</v>
      </c>
      <c r="K1663" s="9"/>
    </row>
    <row r="1664" spans="1:11" ht="10.95" customHeight="1" x14ac:dyDescent="0.3">
      <c r="A1664" s="12">
        <v>45331</v>
      </c>
      <c r="B1664" s="9" t="s">
        <v>8</v>
      </c>
      <c r="C1664" s="9" t="s">
        <v>24</v>
      </c>
      <c r="D1664" s="9" t="s">
        <v>36</v>
      </c>
      <c r="E1664" s="9"/>
      <c r="F1664" s="11">
        <v>0</v>
      </c>
      <c r="G1664" s="11">
        <v>83.48</v>
      </c>
      <c r="H1664" s="14">
        <f>((H1663 + F1664) - G1664)</f>
        <v>3751.8499999999995</v>
      </c>
      <c r="I1664" s="11">
        <v>0</v>
      </c>
      <c r="J1664" s="10">
        <v>0</v>
      </c>
      <c r="K1664" s="9"/>
    </row>
    <row r="1665" spans="1:11" ht="10.95" customHeight="1" x14ac:dyDescent="0.3">
      <c r="A1665" s="12">
        <v>45331</v>
      </c>
      <c r="B1665" s="9" t="s">
        <v>8</v>
      </c>
      <c r="C1665" s="9" t="s">
        <v>28</v>
      </c>
      <c r="D1665" s="9" t="s">
        <v>46</v>
      </c>
      <c r="E1665" s="9"/>
      <c r="F1665" s="11">
        <v>10.43</v>
      </c>
      <c r="G1665" s="11">
        <v>0</v>
      </c>
      <c r="H1665" s="14">
        <f>((H1664 + F1665) - G1665)</f>
        <v>3762.2799999999993</v>
      </c>
      <c r="I1665" s="11">
        <v>0</v>
      </c>
      <c r="J1665" s="10">
        <v>0</v>
      </c>
      <c r="K1665" s="9"/>
    </row>
    <row r="1666" spans="1:11" ht="10.95" customHeight="1" x14ac:dyDescent="0.3">
      <c r="A1666" s="12">
        <v>45331</v>
      </c>
      <c r="B1666" s="9" t="s">
        <v>8</v>
      </c>
      <c r="C1666" s="9" t="s">
        <v>28</v>
      </c>
      <c r="D1666" s="9" t="s">
        <v>38</v>
      </c>
      <c r="E1666" s="9"/>
      <c r="F1666" s="11">
        <v>10.43</v>
      </c>
      <c r="G1666" s="11">
        <v>0</v>
      </c>
      <c r="H1666" s="14">
        <f>((H1665 + F1666) - G1666)</f>
        <v>3772.7099999999991</v>
      </c>
      <c r="I1666" s="11">
        <v>0</v>
      </c>
      <c r="J1666" s="10">
        <v>0</v>
      </c>
      <c r="K1666" s="9"/>
    </row>
    <row r="1667" spans="1:11" ht="10.95" customHeight="1" x14ac:dyDescent="0.3">
      <c r="A1667" s="12">
        <v>45331</v>
      </c>
      <c r="B1667" s="9" t="s">
        <v>8</v>
      </c>
      <c r="C1667" s="9" t="s">
        <v>28</v>
      </c>
      <c r="D1667" s="9" t="s">
        <v>38</v>
      </c>
      <c r="E1667" s="9"/>
      <c r="F1667" s="11">
        <v>10.43</v>
      </c>
      <c r="G1667" s="11">
        <v>0</v>
      </c>
      <c r="H1667" s="14">
        <f>((H1666 + F1667) - G1667)</f>
        <v>3783.139999999999</v>
      </c>
      <c r="I1667" s="11">
        <v>0</v>
      </c>
      <c r="J1667" s="10">
        <v>0</v>
      </c>
      <c r="K1667" s="9"/>
    </row>
    <row r="1668" spans="1:11" ht="10.95" customHeight="1" x14ac:dyDescent="0.3">
      <c r="A1668" s="12">
        <v>45334</v>
      </c>
      <c r="B1668" s="9" t="s">
        <v>8</v>
      </c>
      <c r="C1668" s="9" t="s">
        <v>24</v>
      </c>
      <c r="D1668" s="9" t="s">
        <v>31</v>
      </c>
      <c r="E1668" s="9"/>
      <c r="F1668" s="11">
        <v>0</v>
      </c>
      <c r="G1668" s="11">
        <v>5.22</v>
      </c>
      <c r="H1668" s="14">
        <f>((H1667 + F1668) - G1668)</f>
        <v>3777.9199999999992</v>
      </c>
      <c r="I1668" s="11">
        <v>0</v>
      </c>
      <c r="J1668" s="10">
        <v>0</v>
      </c>
      <c r="K1668" s="9"/>
    </row>
    <row r="1669" spans="1:11" ht="10.95" customHeight="1" x14ac:dyDescent="0.3">
      <c r="A1669" s="12">
        <v>45334</v>
      </c>
      <c r="B1669" s="9" t="s">
        <v>8</v>
      </c>
      <c r="C1669" s="9" t="s">
        <v>24</v>
      </c>
      <c r="D1669" s="9" t="s">
        <v>58</v>
      </c>
      <c r="E1669" s="9"/>
      <c r="F1669" s="11">
        <v>0</v>
      </c>
      <c r="G1669" s="11">
        <v>7.83</v>
      </c>
      <c r="H1669" s="14">
        <f>((H1668 + F1669) - G1669)</f>
        <v>3770.0899999999992</v>
      </c>
      <c r="I1669" s="11">
        <v>0</v>
      </c>
      <c r="J1669" s="10">
        <v>0</v>
      </c>
      <c r="K1669" s="9"/>
    </row>
    <row r="1670" spans="1:11" ht="10.95" customHeight="1" x14ac:dyDescent="0.3">
      <c r="A1670" s="12">
        <v>45334</v>
      </c>
      <c r="B1670" s="9" t="s">
        <v>8</v>
      </c>
      <c r="C1670" s="9" t="s">
        <v>24</v>
      </c>
      <c r="D1670" s="9" t="s">
        <v>31</v>
      </c>
      <c r="E1670" s="9"/>
      <c r="F1670" s="11">
        <v>0</v>
      </c>
      <c r="G1670" s="11">
        <v>10.43</v>
      </c>
      <c r="H1670" s="14">
        <f>((H1669 + F1670) - G1670)</f>
        <v>3759.6599999999994</v>
      </c>
      <c r="I1670" s="11">
        <v>0</v>
      </c>
      <c r="J1670" s="10">
        <v>0</v>
      </c>
      <c r="K1670" s="9"/>
    </row>
    <row r="1671" spans="1:11" ht="10.95" customHeight="1" x14ac:dyDescent="0.3">
      <c r="A1671" s="12">
        <v>45334</v>
      </c>
      <c r="B1671" s="9" t="s">
        <v>8</v>
      </c>
      <c r="C1671" s="9" t="s">
        <v>24</v>
      </c>
      <c r="D1671" s="9" t="s">
        <v>26</v>
      </c>
      <c r="E1671" s="9"/>
      <c r="F1671" s="11">
        <v>0</v>
      </c>
      <c r="G1671" s="11">
        <v>88.7</v>
      </c>
      <c r="H1671" s="14">
        <f>((H1670 + F1671) - G1671)</f>
        <v>3670.9599999999996</v>
      </c>
      <c r="I1671" s="11">
        <v>0</v>
      </c>
      <c r="J1671" s="10">
        <v>0</v>
      </c>
      <c r="K1671" s="9"/>
    </row>
    <row r="1672" spans="1:11" ht="10.95" customHeight="1" x14ac:dyDescent="0.3">
      <c r="A1672" s="12">
        <v>45334</v>
      </c>
      <c r="B1672" s="9" t="s">
        <v>8</v>
      </c>
      <c r="C1672" s="9" t="s">
        <v>28</v>
      </c>
      <c r="D1672" s="9" t="s">
        <v>31</v>
      </c>
      <c r="E1672" s="9"/>
      <c r="F1672" s="11">
        <v>7.83</v>
      </c>
      <c r="G1672" s="11">
        <v>0</v>
      </c>
      <c r="H1672" s="14">
        <f>((H1671 + F1672) - G1672)</f>
        <v>3678.7899999999995</v>
      </c>
      <c r="I1672" s="11">
        <v>0</v>
      </c>
      <c r="J1672" s="10">
        <v>0</v>
      </c>
      <c r="K1672" s="9"/>
    </row>
    <row r="1673" spans="1:11" ht="10.95" customHeight="1" x14ac:dyDescent="0.3">
      <c r="A1673" s="12">
        <v>45334</v>
      </c>
      <c r="B1673" s="9" t="s">
        <v>8</v>
      </c>
      <c r="C1673" s="9" t="s">
        <v>28</v>
      </c>
      <c r="D1673" s="9" t="s">
        <v>29</v>
      </c>
      <c r="E1673" s="9"/>
      <c r="F1673" s="11">
        <v>10.43</v>
      </c>
      <c r="G1673" s="11">
        <v>0</v>
      </c>
      <c r="H1673" s="14">
        <f>((H1672 + F1673) - G1673)</f>
        <v>3689.2199999999993</v>
      </c>
      <c r="I1673" s="11">
        <v>0</v>
      </c>
      <c r="J1673" s="10">
        <v>0</v>
      </c>
      <c r="K1673" s="9"/>
    </row>
    <row r="1674" spans="1:11" ht="10.95" customHeight="1" x14ac:dyDescent="0.3">
      <c r="A1674" s="12">
        <v>45334</v>
      </c>
      <c r="B1674" s="9" t="s">
        <v>8</v>
      </c>
      <c r="C1674" s="9" t="s">
        <v>28</v>
      </c>
      <c r="D1674" s="9" t="s">
        <v>29</v>
      </c>
      <c r="E1674" s="9"/>
      <c r="F1674" s="11">
        <v>10.43</v>
      </c>
      <c r="G1674" s="11">
        <v>0</v>
      </c>
      <c r="H1674" s="14">
        <f>((H1673 + F1674) - G1674)</f>
        <v>3699.6499999999992</v>
      </c>
      <c r="I1674" s="11">
        <v>0</v>
      </c>
      <c r="J1674" s="10">
        <v>0</v>
      </c>
      <c r="K1674" s="9"/>
    </row>
    <row r="1675" spans="1:11" ht="10.95" customHeight="1" x14ac:dyDescent="0.3">
      <c r="A1675" s="12">
        <v>45334</v>
      </c>
      <c r="B1675" s="9" t="s">
        <v>8</v>
      </c>
      <c r="C1675" s="9" t="s">
        <v>28</v>
      </c>
      <c r="D1675" s="9" t="s">
        <v>29</v>
      </c>
      <c r="E1675" s="9"/>
      <c r="F1675" s="11">
        <v>10.43</v>
      </c>
      <c r="G1675" s="11">
        <v>0</v>
      </c>
      <c r="H1675" s="14">
        <f>((H1674 + F1675) - G1675)</f>
        <v>3710.079999999999</v>
      </c>
      <c r="I1675" s="11">
        <v>0</v>
      </c>
      <c r="J1675" s="10">
        <v>0</v>
      </c>
      <c r="K1675" s="9"/>
    </row>
    <row r="1676" spans="1:11" ht="10.95" customHeight="1" x14ac:dyDescent="0.3">
      <c r="A1676" s="12">
        <v>45334</v>
      </c>
      <c r="B1676" s="9" t="s">
        <v>8</v>
      </c>
      <c r="C1676" s="9" t="s">
        <v>28</v>
      </c>
      <c r="D1676" s="9" t="s">
        <v>57</v>
      </c>
      <c r="E1676" s="9"/>
      <c r="F1676" s="11">
        <v>10.43</v>
      </c>
      <c r="G1676" s="11">
        <v>0</v>
      </c>
      <c r="H1676" s="14">
        <f>((H1675 + F1676) - G1676)</f>
        <v>3720.5099999999989</v>
      </c>
      <c r="I1676" s="11">
        <v>0</v>
      </c>
      <c r="J1676" s="10">
        <v>0</v>
      </c>
      <c r="K1676" s="9"/>
    </row>
    <row r="1677" spans="1:11" ht="10.95" customHeight="1" x14ac:dyDescent="0.3">
      <c r="A1677" s="12">
        <v>45335</v>
      </c>
      <c r="B1677" s="9" t="s">
        <v>8</v>
      </c>
      <c r="C1677" s="9" t="s">
        <v>24</v>
      </c>
      <c r="D1677" s="9" t="s">
        <v>56</v>
      </c>
      <c r="E1677" s="9"/>
      <c r="F1677" s="11">
        <v>0</v>
      </c>
      <c r="G1677" s="11">
        <v>3.39</v>
      </c>
      <c r="H1677" s="14">
        <f>((H1676 + F1677) - G1677)</f>
        <v>3717.119999999999</v>
      </c>
      <c r="I1677" s="11">
        <v>0</v>
      </c>
      <c r="J1677" s="10">
        <v>0</v>
      </c>
      <c r="K1677" s="9"/>
    </row>
    <row r="1678" spans="1:11" ht="10.95" customHeight="1" x14ac:dyDescent="0.3">
      <c r="A1678" s="12">
        <v>45338</v>
      </c>
      <c r="B1678" s="9" t="s">
        <v>8</v>
      </c>
      <c r="C1678" s="9" t="s">
        <v>28</v>
      </c>
      <c r="D1678" s="9" t="s">
        <v>55</v>
      </c>
      <c r="E1678" s="9"/>
      <c r="F1678" s="11">
        <v>0.67</v>
      </c>
      <c r="G1678" s="11">
        <v>0</v>
      </c>
      <c r="H1678" s="14">
        <f>((H1677 + F1678) - G1678)</f>
        <v>3717.7899999999991</v>
      </c>
      <c r="I1678" s="11">
        <v>0</v>
      </c>
      <c r="J1678" s="10">
        <v>0</v>
      </c>
      <c r="K1678" s="9"/>
    </row>
    <row r="1679" spans="1:11" ht="10.95" customHeight="1" x14ac:dyDescent="0.3">
      <c r="A1679" s="12">
        <v>45342</v>
      </c>
      <c r="B1679" s="9" t="s">
        <v>8</v>
      </c>
      <c r="C1679" s="9" t="s">
        <v>24</v>
      </c>
      <c r="D1679" s="9" t="s">
        <v>54</v>
      </c>
      <c r="E1679" s="9"/>
      <c r="F1679" s="11">
        <v>0</v>
      </c>
      <c r="G1679" s="11">
        <v>10.43</v>
      </c>
      <c r="H1679" s="14">
        <f>((H1678 + F1679) - G1679)</f>
        <v>3707.3599999999992</v>
      </c>
      <c r="I1679" s="11">
        <v>0</v>
      </c>
      <c r="J1679" s="10">
        <v>0</v>
      </c>
      <c r="K1679" s="9"/>
    </row>
    <row r="1680" spans="1:11" ht="10.95" customHeight="1" x14ac:dyDescent="0.3">
      <c r="A1680" s="12">
        <v>45342</v>
      </c>
      <c r="B1680" s="9" t="s">
        <v>8</v>
      </c>
      <c r="C1680" s="9" t="s">
        <v>24</v>
      </c>
      <c r="D1680" s="9" t="s">
        <v>26</v>
      </c>
      <c r="E1680" s="9"/>
      <c r="F1680" s="11">
        <v>0</v>
      </c>
      <c r="G1680" s="11">
        <v>20.87</v>
      </c>
      <c r="H1680" s="14">
        <f>((H1679 + F1680) - G1680)</f>
        <v>3686.4899999999993</v>
      </c>
      <c r="I1680" s="11">
        <v>0</v>
      </c>
      <c r="J1680" s="10">
        <v>0</v>
      </c>
      <c r="K1680" s="9"/>
    </row>
    <row r="1681" spans="1:11" ht="10.95" customHeight="1" x14ac:dyDescent="0.3">
      <c r="A1681" s="12">
        <v>45342</v>
      </c>
      <c r="B1681" s="9" t="s">
        <v>8</v>
      </c>
      <c r="C1681" s="9" t="s">
        <v>28</v>
      </c>
      <c r="D1681" s="9" t="s">
        <v>38</v>
      </c>
      <c r="E1681" s="9"/>
      <c r="F1681" s="11">
        <v>3.39</v>
      </c>
      <c r="G1681" s="11">
        <v>0</v>
      </c>
      <c r="H1681" s="14">
        <f>((H1680 + F1681) - G1681)</f>
        <v>3689.8799999999992</v>
      </c>
      <c r="I1681" s="11">
        <v>0</v>
      </c>
      <c r="J1681" s="10">
        <v>0</v>
      </c>
      <c r="K1681" s="9"/>
    </row>
    <row r="1682" spans="1:11" ht="10.95" customHeight="1" x14ac:dyDescent="0.3">
      <c r="A1682" s="12">
        <v>45342</v>
      </c>
      <c r="B1682" s="9" t="s">
        <v>8</v>
      </c>
      <c r="C1682" s="9" t="s">
        <v>28</v>
      </c>
      <c r="D1682" s="9" t="s">
        <v>33</v>
      </c>
      <c r="E1682" s="9"/>
      <c r="F1682" s="11">
        <v>5.87</v>
      </c>
      <c r="G1682" s="11">
        <v>0</v>
      </c>
      <c r="H1682" s="14">
        <f>((H1681 + F1682) - G1682)</f>
        <v>3695.7499999999991</v>
      </c>
      <c r="I1682" s="11">
        <v>0</v>
      </c>
      <c r="J1682" s="10">
        <v>0</v>
      </c>
      <c r="K1682" s="9"/>
    </row>
    <row r="1683" spans="1:11" ht="10.95" customHeight="1" x14ac:dyDescent="0.3">
      <c r="A1683" s="12">
        <v>45342</v>
      </c>
      <c r="B1683" s="9" t="s">
        <v>8</v>
      </c>
      <c r="C1683" s="9" t="s">
        <v>28</v>
      </c>
      <c r="D1683" s="9" t="s">
        <v>53</v>
      </c>
      <c r="E1683" s="9"/>
      <c r="F1683" s="11">
        <v>18.91</v>
      </c>
      <c r="G1683" s="11">
        <v>0</v>
      </c>
      <c r="H1683" s="14">
        <f>((H1682 + F1683) - G1683)</f>
        <v>3714.6599999999989</v>
      </c>
      <c r="I1683" s="11">
        <v>0</v>
      </c>
      <c r="J1683" s="10">
        <v>0</v>
      </c>
      <c r="K1683" s="9"/>
    </row>
    <row r="1684" spans="1:11" ht="10.95" customHeight="1" x14ac:dyDescent="0.3">
      <c r="A1684" s="12">
        <v>45342</v>
      </c>
      <c r="B1684" s="9" t="s">
        <v>8</v>
      </c>
      <c r="C1684" s="9" t="s">
        <v>28</v>
      </c>
      <c r="D1684" s="9" t="s">
        <v>52</v>
      </c>
      <c r="E1684" s="9"/>
      <c r="F1684" s="11">
        <v>3.75</v>
      </c>
      <c r="G1684" s="11">
        <v>0</v>
      </c>
      <c r="H1684" s="14">
        <f>((H1683 + F1684) - G1684)</f>
        <v>3718.4099999999989</v>
      </c>
      <c r="I1684" s="11">
        <v>0</v>
      </c>
      <c r="J1684" s="10">
        <v>0</v>
      </c>
      <c r="K1684" s="9"/>
    </row>
    <row r="1685" spans="1:11" ht="10.95" customHeight="1" x14ac:dyDescent="0.3">
      <c r="A1685" s="12">
        <v>45343</v>
      </c>
      <c r="B1685" s="9" t="s">
        <v>8</v>
      </c>
      <c r="C1685" s="9" t="s">
        <v>24</v>
      </c>
      <c r="D1685" s="9" t="s">
        <v>51</v>
      </c>
      <c r="E1685" s="9"/>
      <c r="F1685" s="11">
        <v>0</v>
      </c>
      <c r="G1685" s="11">
        <v>10.43</v>
      </c>
      <c r="H1685" s="14">
        <f>((H1684 + F1685) - G1685)</f>
        <v>3707.9799999999991</v>
      </c>
      <c r="I1685" s="11">
        <v>0</v>
      </c>
      <c r="J1685" s="10">
        <v>0</v>
      </c>
      <c r="K1685" s="9"/>
    </row>
    <row r="1686" spans="1:11" ht="10.95" customHeight="1" x14ac:dyDescent="0.3">
      <c r="A1686" s="12">
        <v>45343</v>
      </c>
      <c r="B1686" s="9" t="s">
        <v>8</v>
      </c>
      <c r="C1686" s="9" t="s">
        <v>24</v>
      </c>
      <c r="D1686" s="9" t="s">
        <v>26</v>
      </c>
      <c r="E1686" s="9"/>
      <c r="F1686" s="11">
        <v>0</v>
      </c>
      <c r="G1686" s="11">
        <v>20.87</v>
      </c>
      <c r="H1686" s="14">
        <f>((H1685 + F1686) - G1686)</f>
        <v>3687.1099999999992</v>
      </c>
      <c r="I1686" s="11">
        <v>0</v>
      </c>
      <c r="J1686" s="10">
        <v>0</v>
      </c>
      <c r="K1686" s="9"/>
    </row>
    <row r="1687" spans="1:11" ht="10.95" customHeight="1" x14ac:dyDescent="0.3">
      <c r="A1687" s="12">
        <v>45344</v>
      </c>
      <c r="B1687" s="9" t="s">
        <v>8</v>
      </c>
      <c r="C1687" s="9" t="s">
        <v>24</v>
      </c>
      <c r="D1687" s="9" t="s">
        <v>50</v>
      </c>
      <c r="E1687" s="9"/>
      <c r="F1687" s="11">
        <v>0</v>
      </c>
      <c r="G1687" s="11">
        <v>7.04</v>
      </c>
      <c r="H1687" s="14">
        <f>((H1686 + F1687) - G1687)</f>
        <v>3680.0699999999993</v>
      </c>
      <c r="I1687" s="11">
        <v>0</v>
      </c>
      <c r="J1687" s="10">
        <v>0</v>
      </c>
      <c r="K1687" s="9"/>
    </row>
    <row r="1688" spans="1:11" ht="10.95" customHeight="1" x14ac:dyDescent="0.3">
      <c r="A1688" s="12">
        <v>45344</v>
      </c>
      <c r="B1688" s="9" t="s">
        <v>8</v>
      </c>
      <c r="C1688" s="9" t="s">
        <v>24</v>
      </c>
      <c r="D1688" s="9" t="s">
        <v>49</v>
      </c>
      <c r="E1688" s="9"/>
      <c r="F1688" s="11">
        <v>0</v>
      </c>
      <c r="G1688" s="11">
        <v>7.83</v>
      </c>
      <c r="H1688" s="14">
        <f>((H1687 + F1688) - G1688)</f>
        <v>3672.2399999999993</v>
      </c>
      <c r="I1688" s="11">
        <v>0</v>
      </c>
      <c r="J1688" s="10">
        <v>0</v>
      </c>
      <c r="K1688" s="9"/>
    </row>
    <row r="1689" spans="1:11" ht="10.95" customHeight="1" x14ac:dyDescent="0.3">
      <c r="A1689" s="12">
        <v>45344</v>
      </c>
      <c r="B1689" s="9" t="s">
        <v>8</v>
      </c>
      <c r="C1689" s="9" t="s">
        <v>24</v>
      </c>
      <c r="D1689" s="9" t="s">
        <v>48</v>
      </c>
      <c r="E1689" s="9"/>
      <c r="F1689" s="11">
        <v>0</v>
      </c>
      <c r="G1689" s="11">
        <v>31.3</v>
      </c>
      <c r="H1689" s="14">
        <f>((H1688 + F1689) - G1689)</f>
        <v>3640.9399999999991</v>
      </c>
      <c r="I1689" s="11">
        <v>0</v>
      </c>
      <c r="J1689" s="10">
        <v>0</v>
      </c>
      <c r="K1689" s="9"/>
    </row>
    <row r="1690" spans="1:11" ht="10.95" customHeight="1" x14ac:dyDescent="0.3">
      <c r="A1690" s="12">
        <v>45344</v>
      </c>
      <c r="B1690" s="9" t="s">
        <v>8</v>
      </c>
      <c r="C1690" s="9" t="s">
        <v>28</v>
      </c>
      <c r="D1690" s="9" t="s">
        <v>38</v>
      </c>
      <c r="E1690" s="9"/>
      <c r="F1690" s="11">
        <v>5.22</v>
      </c>
      <c r="G1690" s="11">
        <v>0</v>
      </c>
      <c r="H1690" s="14">
        <f>((H1689 + F1690) - G1690)</f>
        <v>3646.1599999999989</v>
      </c>
      <c r="I1690" s="11">
        <v>0</v>
      </c>
      <c r="J1690" s="10">
        <v>0</v>
      </c>
      <c r="K1690" s="9"/>
    </row>
    <row r="1691" spans="1:11" ht="10.95" customHeight="1" x14ac:dyDescent="0.3">
      <c r="A1691" s="12">
        <v>45345</v>
      </c>
      <c r="B1691" s="9" t="s">
        <v>8</v>
      </c>
      <c r="C1691" s="9" t="s">
        <v>24</v>
      </c>
      <c r="D1691" s="9" t="s">
        <v>38</v>
      </c>
      <c r="E1691" s="9"/>
      <c r="F1691" s="11">
        <v>0</v>
      </c>
      <c r="G1691" s="11">
        <v>7.83</v>
      </c>
      <c r="H1691" s="14">
        <f>((H1690 + F1691) - G1691)</f>
        <v>3638.329999999999</v>
      </c>
      <c r="I1691" s="11">
        <v>0</v>
      </c>
      <c r="J1691" s="10">
        <v>0</v>
      </c>
      <c r="K1691" s="9"/>
    </row>
    <row r="1692" spans="1:11" ht="10.95" customHeight="1" x14ac:dyDescent="0.3">
      <c r="A1692" s="12">
        <v>45345</v>
      </c>
      <c r="B1692" s="9" t="s">
        <v>8</v>
      </c>
      <c r="C1692" s="9" t="s">
        <v>24</v>
      </c>
      <c r="D1692" s="9" t="s">
        <v>26</v>
      </c>
      <c r="E1692" s="9"/>
      <c r="F1692" s="11">
        <v>0</v>
      </c>
      <c r="G1692" s="11">
        <v>10.43</v>
      </c>
      <c r="H1692" s="14">
        <f>((H1691 + F1692) - G1692)</f>
        <v>3627.8999999999992</v>
      </c>
      <c r="I1692" s="11">
        <v>0</v>
      </c>
      <c r="J1692" s="10">
        <v>0</v>
      </c>
      <c r="K1692" s="9"/>
    </row>
    <row r="1693" spans="1:11" ht="10.95" customHeight="1" x14ac:dyDescent="0.3">
      <c r="A1693" s="12">
        <v>45348</v>
      </c>
      <c r="B1693" s="9" t="s">
        <v>8</v>
      </c>
      <c r="C1693" s="9" t="s">
        <v>24</v>
      </c>
      <c r="D1693" s="9" t="s">
        <v>46</v>
      </c>
      <c r="E1693" s="9"/>
      <c r="F1693" s="11">
        <v>0</v>
      </c>
      <c r="G1693" s="11">
        <v>10.43</v>
      </c>
      <c r="H1693" s="14">
        <f>((H1692 + F1693) - G1693)</f>
        <v>3617.4699999999993</v>
      </c>
      <c r="I1693" s="11">
        <v>0</v>
      </c>
      <c r="J1693" s="10">
        <v>0</v>
      </c>
      <c r="K1693" s="9"/>
    </row>
    <row r="1694" spans="1:11" ht="10.95" customHeight="1" x14ac:dyDescent="0.3">
      <c r="A1694" s="12">
        <v>45348</v>
      </c>
      <c r="B1694" s="9" t="s">
        <v>8</v>
      </c>
      <c r="C1694" s="9" t="s">
        <v>24</v>
      </c>
      <c r="D1694" s="9" t="s">
        <v>47</v>
      </c>
      <c r="E1694" s="9"/>
      <c r="F1694" s="11">
        <v>0</v>
      </c>
      <c r="G1694" s="11">
        <v>31.3</v>
      </c>
      <c r="H1694" s="14">
        <f>((H1693 + F1694) - G1694)</f>
        <v>3586.1699999999992</v>
      </c>
      <c r="I1694" s="11">
        <v>0</v>
      </c>
      <c r="J1694" s="10">
        <v>0</v>
      </c>
      <c r="K1694" s="9"/>
    </row>
    <row r="1695" spans="1:11" ht="10.95" customHeight="1" x14ac:dyDescent="0.3">
      <c r="A1695" s="12">
        <v>45348</v>
      </c>
      <c r="B1695" s="9" t="s">
        <v>8</v>
      </c>
      <c r="C1695" s="9" t="s">
        <v>24</v>
      </c>
      <c r="D1695" s="9" t="s">
        <v>26</v>
      </c>
      <c r="E1695" s="9"/>
      <c r="F1695" s="11">
        <v>0</v>
      </c>
      <c r="G1695" s="11">
        <v>49.57</v>
      </c>
      <c r="H1695" s="14">
        <f>((H1694 + F1695) - G1695)</f>
        <v>3536.599999999999</v>
      </c>
      <c r="I1695" s="11">
        <v>0</v>
      </c>
      <c r="J1695" s="10">
        <v>0</v>
      </c>
      <c r="K1695" s="9"/>
    </row>
    <row r="1696" spans="1:11" ht="10.95" customHeight="1" x14ac:dyDescent="0.3">
      <c r="A1696" s="12">
        <v>45348</v>
      </c>
      <c r="B1696" s="9" t="s">
        <v>8</v>
      </c>
      <c r="C1696" s="9" t="s">
        <v>28</v>
      </c>
      <c r="D1696" s="9" t="s">
        <v>29</v>
      </c>
      <c r="E1696" s="9"/>
      <c r="F1696" s="11">
        <v>10.43</v>
      </c>
      <c r="G1696" s="11">
        <v>0</v>
      </c>
      <c r="H1696" s="14">
        <f>((H1695 + F1696) - G1696)</f>
        <v>3547.0299999999988</v>
      </c>
      <c r="I1696" s="11">
        <v>0</v>
      </c>
      <c r="J1696" s="10">
        <v>0</v>
      </c>
      <c r="K1696" s="9"/>
    </row>
    <row r="1697" spans="1:11" ht="10.95" customHeight="1" x14ac:dyDescent="0.3">
      <c r="A1697" s="12">
        <v>45348</v>
      </c>
      <c r="B1697" s="9" t="s">
        <v>8</v>
      </c>
      <c r="C1697" s="9" t="s">
        <v>28</v>
      </c>
      <c r="D1697" s="9" t="s">
        <v>42</v>
      </c>
      <c r="E1697" s="9"/>
      <c r="F1697" s="11">
        <v>10.43</v>
      </c>
      <c r="G1697" s="11">
        <v>0</v>
      </c>
      <c r="H1697" s="14">
        <f>((H1696 + F1697) - G1697)</f>
        <v>3557.4599999999987</v>
      </c>
      <c r="I1697" s="11">
        <v>0</v>
      </c>
      <c r="J1697" s="10">
        <v>0</v>
      </c>
      <c r="K1697" s="9"/>
    </row>
    <row r="1698" spans="1:11" ht="10.95" customHeight="1" x14ac:dyDescent="0.3">
      <c r="A1698" s="12">
        <v>45348</v>
      </c>
      <c r="B1698" s="9" t="s">
        <v>8</v>
      </c>
      <c r="C1698" s="9" t="s">
        <v>28</v>
      </c>
      <c r="D1698" s="9" t="s">
        <v>46</v>
      </c>
      <c r="E1698" s="9"/>
      <c r="F1698" s="11">
        <v>10.43</v>
      </c>
      <c r="G1698" s="11">
        <v>0</v>
      </c>
      <c r="H1698" s="14">
        <f>((H1697 + F1698) - G1698)</f>
        <v>3567.8899999999985</v>
      </c>
      <c r="I1698" s="11">
        <v>0</v>
      </c>
      <c r="J1698" s="10">
        <v>0</v>
      </c>
      <c r="K1698" s="9"/>
    </row>
    <row r="1699" spans="1:11" ht="10.95" customHeight="1" x14ac:dyDescent="0.3">
      <c r="A1699" s="12">
        <v>45348</v>
      </c>
      <c r="B1699" s="9" t="s">
        <v>8</v>
      </c>
      <c r="C1699" s="9" t="s">
        <v>28</v>
      </c>
      <c r="D1699" s="9" t="s">
        <v>38</v>
      </c>
      <c r="E1699" s="9"/>
      <c r="F1699" s="11">
        <v>10.43</v>
      </c>
      <c r="G1699" s="11">
        <v>0</v>
      </c>
      <c r="H1699" s="14">
        <f>((H1698 + F1699) - G1699)</f>
        <v>3578.3199999999983</v>
      </c>
      <c r="I1699" s="11">
        <v>0</v>
      </c>
      <c r="J1699" s="10">
        <v>0</v>
      </c>
      <c r="K1699" s="9"/>
    </row>
    <row r="1700" spans="1:11" ht="10.95" customHeight="1" x14ac:dyDescent="0.3">
      <c r="A1700" s="12">
        <v>45349</v>
      </c>
      <c r="B1700" s="9" t="s">
        <v>8</v>
      </c>
      <c r="C1700" s="9" t="s">
        <v>24</v>
      </c>
      <c r="D1700" s="9" t="s">
        <v>26</v>
      </c>
      <c r="E1700" s="9"/>
      <c r="F1700" s="11">
        <v>0</v>
      </c>
      <c r="G1700" s="11">
        <v>31.3</v>
      </c>
      <c r="H1700" s="14">
        <f>((H1699 + F1700) - G1700)</f>
        <v>3547.0199999999982</v>
      </c>
      <c r="I1700" s="11">
        <v>0</v>
      </c>
      <c r="J1700" s="10">
        <v>0</v>
      </c>
      <c r="K1700" s="9"/>
    </row>
    <row r="1701" spans="1:11" ht="10.95" customHeight="1" x14ac:dyDescent="0.3">
      <c r="A1701" s="12">
        <v>45349</v>
      </c>
      <c r="B1701" s="9" t="s">
        <v>8</v>
      </c>
      <c r="C1701" s="9" t="s">
        <v>28</v>
      </c>
      <c r="D1701" s="9" t="s">
        <v>32</v>
      </c>
      <c r="E1701" s="9"/>
      <c r="F1701" s="11">
        <v>10.43</v>
      </c>
      <c r="G1701" s="11">
        <v>0</v>
      </c>
      <c r="H1701" s="14">
        <f>((H1700 + F1701) - G1701)</f>
        <v>3557.449999999998</v>
      </c>
      <c r="I1701" s="11">
        <v>0</v>
      </c>
      <c r="J1701" s="10">
        <v>0</v>
      </c>
      <c r="K1701" s="9"/>
    </row>
    <row r="1702" spans="1:11" ht="10.95" customHeight="1" x14ac:dyDescent="0.3">
      <c r="A1702" s="12">
        <v>45350</v>
      </c>
      <c r="B1702" s="9" t="s">
        <v>8</v>
      </c>
      <c r="C1702" s="9" t="s">
        <v>24</v>
      </c>
      <c r="D1702" s="9" t="s">
        <v>39</v>
      </c>
      <c r="E1702" s="9"/>
      <c r="F1702" s="11">
        <v>0</v>
      </c>
      <c r="G1702" s="11">
        <v>5.22</v>
      </c>
      <c r="H1702" s="14">
        <f>((H1701 + F1702) - G1702)</f>
        <v>3552.2299999999982</v>
      </c>
      <c r="I1702" s="11">
        <v>0</v>
      </c>
      <c r="J1702" s="10">
        <v>0</v>
      </c>
      <c r="K1702" s="9"/>
    </row>
    <row r="1703" spans="1:11" ht="10.95" customHeight="1" x14ac:dyDescent="0.3">
      <c r="A1703" s="12">
        <v>45350</v>
      </c>
      <c r="B1703" s="9" t="s">
        <v>8</v>
      </c>
      <c r="C1703" s="9" t="s">
        <v>24</v>
      </c>
      <c r="D1703" s="9" t="s">
        <v>26</v>
      </c>
      <c r="E1703" s="9"/>
      <c r="F1703" s="11">
        <v>0</v>
      </c>
      <c r="G1703" s="11">
        <v>31.3</v>
      </c>
      <c r="H1703" s="14">
        <f>((H1702 + F1703) - G1703)</f>
        <v>3520.929999999998</v>
      </c>
      <c r="I1703" s="11">
        <v>0</v>
      </c>
      <c r="J1703" s="10">
        <v>0</v>
      </c>
      <c r="K1703" s="9"/>
    </row>
    <row r="1704" spans="1:11" ht="10.95" customHeight="1" x14ac:dyDescent="0.3">
      <c r="A1704" s="12">
        <v>45350</v>
      </c>
      <c r="B1704" s="9" t="s">
        <v>8</v>
      </c>
      <c r="C1704" s="9" t="s">
        <v>28</v>
      </c>
      <c r="D1704" s="9" t="s">
        <v>43</v>
      </c>
      <c r="E1704" s="9"/>
      <c r="F1704" s="11">
        <v>10.43</v>
      </c>
      <c r="G1704" s="11">
        <v>0</v>
      </c>
      <c r="H1704" s="14">
        <f>((H1703 + F1704) - G1704)</f>
        <v>3531.3599999999979</v>
      </c>
      <c r="I1704" s="11">
        <v>0</v>
      </c>
      <c r="J1704" s="10">
        <v>0</v>
      </c>
      <c r="K1704" s="9"/>
    </row>
    <row r="1705" spans="1:11" ht="10.95" customHeight="1" x14ac:dyDescent="0.3">
      <c r="A1705" s="12">
        <v>45351</v>
      </c>
      <c r="B1705" s="9" t="s">
        <v>8</v>
      </c>
      <c r="C1705" s="9" t="s">
        <v>24</v>
      </c>
      <c r="D1705" s="9" t="s">
        <v>26</v>
      </c>
      <c r="E1705" s="9"/>
      <c r="F1705" s="11">
        <v>0</v>
      </c>
      <c r="G1705" s="11">
        <v>57.39</v>
      </c>
      <c r="H1705" s="14">
        <f>((H1704 + F1705) - G1705)</f>
        <v>3473.969999999998</v>
      </c>
      <c r="I1705" s="11">
        <v>0</v>
      </c>
      <c r="J1705" s="10">
        <v>0</v>
      </c>
      <c r="K1705" s="9"/>
    </row>
    <row r="1706" spans="1:11" ht="10.95" customHeight="1" x14ac:dyDescent="0.3">
      <c r="A1706" s="12">
        <v>45351</v>
      </c>
      <c r="B1706" s="9" t="s">
        <v>8</v>
      </c>
      <c r="C1706" s="9" t="s">
        <v>28</v>
      </c>
      <c r="D1706" s="9" t="s">
        <v>37</v>
      </c>
      <c r="E1706" s="9"/>
      <c r="F1706" s="11">
        <v>7.83</v>
      </c>
      <c r="G1706" s="11">
        <v>0</v>
      </c>
      <c r="H1706" s="14">
        <f>((H1705 + F1706) - G1706)</f>
        <v>3481.7999999999979</v>
      </c>
      <c r="I1706" s="11">
        <v>0</v>
      </c>
      <c r="J1706" s="10">
        <v>0</v>
      </c>
      <c r="K1706" s="9"/>
    </row>
    <row r="1707" spans="1:11" ht="10.95" customHeight="1" x14ac:dyDescent="0.3">
      <c r="A1707" s="12">
        <v>45351</v>
      </c>
      <c r="B1707" s="9" t="s">
        <v>8</v>
      </c>
      <c r="C1707" s="9" t="s">
        <v>28</v>
      </c>
      <c r="D1707" s="9" t="s">
        <v>45</v>
      </c>
      <c r="E1707" s="9"/>
      <c r="F1707" s="11">
        <v>3.47</v>
      </c>
      <c r="G1707" s="11">
        <v>0</v>
      </c>
      <c r="H1707" s="14">
        <f>((H1706 + F1707) - G1707)</f>
        <v>3485.2699999999977</v>
      </c>
      <c r="I1707" s="11">
        <v>0</v>
      </c>
      <c r="J1707" s="10">
        <v>0</v>
      </c>
      <c r="K1707" s="9"/>
    </row>
    <row r="1708" spans="1:11" ht="10.95" customHeight="1" x14ac:dyDescent="0.3">
      <c r="A1708" s="12">
        <v>45352</v>
      </c>
      <c r="B1708" s="9" t="s">
        <v>8</v>
      </c>
      <c r="C1708" s="9" t="s">
        <v>24</v>
      </c>
      <c r="D1708" s="9" t="s">
        <v>37</v>
      </c>
      <c r="E1708" s="9"/>
      <c r="F1708" s="11">
        <v>0</v>
      </c>
      <c r="G1708" s="11">
        <v>10.43</v>
      </c>
      <c r="H1708" s="14">
        <f>((H1707 + F1708) - G1708)</f>
        <v>3474.8399999999979</v>
      </c>
      <c r="I1708" s="11">
        <v>0</v>
      </c>
      <c r="J1708" s="10">
        <v>0</v>
      </c>
      <c r="K1708" s="9"/>
    </row>
    <row r="1709" spans="1:11" ht="10.95" customHeight="1" x14ac:dyDescent="0.3">
      <c r="A1709" s="12">
        <v>45355</v>
      </c>
      <c r="B1709" s="9" t="s">
        <v>8</v>
      </c>
      <c r="C1709" s="9" t="s">
        <v>24</v>
      </c>
      <c r="D1709" s="9" t="s">
        <v>40</v>
      </c>
      <c r="E1709" s="9"/>
      <c r="F1709" s="11">
        <v>0</v>
      </c>
      <c r="G1709" s="11">
        <v>10.43</v>
      </c>
      <c r="H1709" s="14">
        <f>((H1708 + F1709) - G1709)</f>
        <v>3464.409999999998</v>
      </c>
      <c r="I1709" s="11">
        <v>0</v>
      </c>
      <c r="J1709" s="10">
        <v>0</v>
      </c>
      <c r="K1709" s="9"/>
    </row>
    <row r="1710" spans="1:11" ht="10.95" customHeight="1" x14ac:dyDescent="0.3">
      <c r="A1710" s="12">
        <v>45355</v>
      </c>
      <c r="B1710" s="9" t="s">
        <v>8</v>
      </c>
      <c r="C1710" s="9" t="s">
        <v>24</v>
      </c>
      <c r="D1710" s="9" t="s">
        <v>44</v>
      </c>
      <c r="E1710" s="9"/>
      <c r="F1710" s="11">
        <v>0</v>
      </c>
      <c r="G1710" s="11">
        <v>10.43</v>
      </c>
      <c r="H1710" s="14">
        <f>((H1709 + F1710) - G1710)</f>
        <v>3453.9799999999982</v>
      </c>
      <c r="I1710" s="11">
        <v>0</v>
      </c>
      <c r="J1710" s="10">
        <v>0</v>
      </c>
      <c r="K1710" s="9"/>
    </row>
    <row r="1711" spans="1:11" ht="10.95" customHeight="1" x14ac:dyDescent="0.3">
      <c r="A1711" s="12">
        <v>45355</v>
      </c>
      <c r="B1711" s="9" t="s">
        <v>8</v>
      </c>
      <c r="C1711" s="9" t="s">
        <v>24</v>
      </c>
      <c r="D1711" s="9" t="s">
        <v>39</v>
      </c>
      <c r="E1711" s="9"/>
      <c r="F1711" s="11">
        <v>0</v>
      </c>
      <c r="G1711" s="11">
        <v>10.43</v>
      </c>
      <c r="H1711" s="14">
        <f>((H1710 + F1711) - G1711)</f>
        <v>3443.5499999999984</v>
      </c>
      <c r="I1711" s="11">
        <v>0</v>
      </c>
      <c r="J1711" s="10">
        <v>0</v>
      </c>
      <c r="K1711" s="9"/>
    </row>
    <row r="1712" spans="1:11" ht="10.95" customHeight="1" x14ac:dyDescent="0.3">
      <c r="A1712" s="12">
        <v>45355</v>
      </c>
      <c r="B1712" s="9" t="s">
        <v>8</v>
      </c>
      <c r="C1712" s="9" t="s">
        <v>24</v>
      </c>
      <c r="D1712" s="9" t="s">
        <v>23</v>
      </c>
      <c r="E1712" s="9"/>
      <c r="F1712" s="11">
        <v>0</v>
      </c>
      <c r="G1712" s="11">
        <v>20.87</v>
      </c>
      <c r="H1712" s="14">
        <f>((H1711 + F1712) - G1712)</f>
        <v>3422.6799999999985</v>
      </c>
      <c r="I1712" s="11">
        <v>0</v>
      </c>
      <c r="J1712" s="10">
        <v>0</v>
      </c>
      <c r="K1712" s="9"/>
    </row>
    <row r="1713" spans="1:11" ht="10.95" customHeight="1" x14ac:dyDescent="0.3">
      <c r="A1713" s="12">
        <v>45355</v>
      </c>
      <c r="B1713" s="9" t="s">
        <v>8</v>
      </c>
      <c r="C1713" s="9" t="s">
        <v>28</v>
      </c>
      <c r="D1713" s="9" t="s">
        <v>43</v>
      </c>
      <c r="E1713" s="9"/>
      <c r="F1713" s="11">
        <v>10.43</v>
      </c>
      <c r="G1713" s="11">
        <v>0</v>
      </c>
      <c r="H1713" s="14">
        <f>((H1712 + F1713) - G1713)</f>
        <v>3433.1099999999983</v>
      </c>
      <c r="I1713" s="11">
        <v>0</v>
      </c>
      <c r="J1713" s="10">
        <v>0</v>
      </c>
      <c r="K1713" s="9"/>
    </row>
    <row r="1714" spans="1:11" ht="10.95" customHeight="1" x14ac:dyDescent="0.3">
      <c r="A1714" s="12">
        <v>45362</v>
      </c>
      <c r="B1714" s="9" t="s">
        <v>8</v>
      </c>
      <c r="C1714" s="9" t="s">
        <v>24</v>
      </c>
      <c r="D1714" s="9" t="s">
        <v>26</v>
      </c>
      <c r="E1714" s="9"/>
      <c r="F1714" s="11">
        <v>0</v>
      </c>
      <c r="G1714" s="11">
        <v>10.43</v>
      </c>
      <c r="H1714" s="14">
        <f>((H1713 + F1714) - G1714)</f>
        <v>3422.6799999999985</v>
      </c>
      <c r="I1714" s="11">
        <v>0</v>
      </c>
      <c r="J1714" s="10">
        <v>0</v>
      </c>
      <c r="K1714" s="9"/>
    </row>
    <row r="1715" spans="1:11" ht="10.95" customHeight="1" x14ac:dyDescent="0.3">
      <c r="A1715" s="12">
        <v>45362</v>
      </c>
      <c r="B1715" s="9" t="s">
        <v>8</v>
      </c>
      <c r="C1715" s="9" t="s">
        <v>28</v>
      </c>
      <c r="D1715" s="9" t="s">
        <v>42</v>
      </c>
      <c r="E1715" s="9"/>
      <c r="F1715" s="11">
        <v>3.26</v>
      </c>
      <c r="G1715" s="11">
        <v>0</v>
      </c>
      <c r="H1715" s="14">
        <f>((H1714 + F1715) - G1715)</f>
        <v>3425.9399999999987</v>
      </c>
      <c r="I1715" s="11">
        <v>0</v>
      </c>
      <c r="J1715" s="10">
        <v>0</v>
      </c>
      <c r="K1715" s="9"/>
    </row>
    <row r="1716" spans="1:11" ht="10.95" customHeight="1" x14ac:dyDescent="0.3">
      <c r="A1716" s="12">
        <v>45362</v>
      </c>
      <c r="B1716" s="9" t="s">
        <v>8</v>
      </c>
      <c r="C1716" s="9" t="s">
        <v>28</v>
      </c>
      <c r="D1716" s="9" t="s">
        <v>41</v>
      </c>
      <c r="E1716" s="9"/>
      <c r="F1716" s="11">
        <v>16.95</v>
      </c>
      <c r="G1716" s="11">
        <v>0</v>
      </c>
      <c r="H1716" s="14">
        <f>((H1715 + F1716) - G1716)</f>
        <v>3442.8899999999985</v>
      </c>
      <c r="I1716" s="11">
        <v>0</v>
      </c>
      <c r="J1716" s="10">
        <v>0</v>
      </c>
      <c r="K1716" s="9"/>
    </row>
    <row r="1717" spans="1:11" ht="10.95" customHeight="1" x14ac:dyDescent="0.3">
      <c r="A1717" s="12">
        <v>45363</v>
      </c>
      <c r="B1717" s="9" t="s">
        <v>8</v>
      </c>
      <c r="C1717" s="9" t="s">
        <v>24</v>
      </c>
      <c r="D1717" s="9" t="s">
        <v>40</v>
      </c>
      <c r="E1717" s="9"/>
      <c r="F1717" s="11">
        <v>0</v>
      </c>
      <c r="G1717" s="11">
        <v>20.87</v>
      </c>
      <c r="H1717" s="14">
        <f>((H1716 + F1717) - G1717)</f>
        <v>3422.0199999999986</v>
      </c>
      <c r="I1717" s="11">
        <v>0</v>
      </c>
      <c r="J1717" s="10">
        <v>0</v>
      </c>
      <c r="K1717" s="9"/>
    </row>
    <row r="1718" spans="1:11" ht="10.95" customHeight="1" x14ac:dyDescent="0.3">
      <c r="A1718" s="12">
        <v>45363</v>
      </c>
      <c r="B1718" s="9" t="s">
        <v>8</v>
      </c>
      <c r="C1718" s="9" t="s">
        <v>28</v>
      </c>
      <c r="D1718" s="9" t="s">
        <v>29</v>
      </c>
      <c r="E1718" s="9"/>
      <c r="F1718" s="11">
        <v>10.43</v>
      </c>
      <c r="G1718" s="11">
        <v>0</v>
      </c>
      <c r="H1718" s="14">
        <f>((H1717 + F1718) - G1718)</f>
        <v>3432.4499999999985</v>
      </c>
      <c r="I1718" s="11">
        <v>0</v>
      </c>
      <c r="J1718" s="10">
        <v>0</v>
      </c>
      <c r="K1718" s="9"/>
    </row>
    <row r="1719" spans="1:11" ht="10.95" customHeight="1" x14ac:dyDescent="0.3">
      <c r="A1719" s="12">
        <v>45364</v>
      </c>
      <c r="B1719" s="9" t="s">
        <v>8</v>
      </c>
      <c r="C1719" s="9" t="s">
        <v>24</v>
      </c>
      <c r="D1719" s="9" t="s">
        <v>39</v>
      </c>
      <c r="E1719" s="9"/>
      <c r="F1719" s="11">
        <v>0</v>
      </c>
      <c r="G1719" s="11">
        <v>5.22</v>
      </c>
      <c r="H1719" s="14">
        <f>((H1718 + F1719) - G1719)</f>
        <v>3427.2299999999987</v>
      </c>
      <c r="I1719" s="11">
        <v>0</v>
      </c>
      <c r="J1719" s="10">
        <v>0</v>
      </c>
      <c r="K1719" s="9"/>
    </row>
    <row r="1720" spans="1:11" ht="10.95" customHeight="1" x14ac:dyDescent="0.3">
      <c r="A1720" s="12">
        <v>45364</v>
      </c>
      <c r="B1720" s="9" t="s">
        <v>8</v>
      </c>
      <c r="C1720" s="9" t="s">
        <v>24</v>
      </c>
      <c r="D1720" s="9" t="s">
        <v>36</v>
      </c>
      <c r="E1720" s="9"/>
      <c r="F1720" s="11">
        <v>0</v>
      </c>
      <c r="G1720" s="11">
        <v>10.43</v>
      </c>
      <c r="H1720" s="14">
        <f>((H1719 + F1720) - G1720)</f>
        <v>3416.7999999999988</v>
      </c>
      <c r="I1720" s="11">
        <v>0</v>
      </c>
      <c r="J1720" s="10">
        <v>0</v>
      </c>
      <c r="K1720" s="9"/>
    </row>
    <row r="1721" spans="1:11" ht="10.95" customHeight="1" x14ac:dyDescent="0.3">
      <c r="A1721" s="12">
        <v>45364</v>
      </c>
      <c r="B1721" s="9" t="s">
        <v>8</v>
      </c>
      <c r="C1721" s="9" t="s">
        <v>28</v>
      </c>
      <c r="D1721" s="9" t="s">
        <v>38</v>
      </c>
      <c r="E1721" s="9"/>
      <c r="F1721" s="11">
        <v>2.61</v>
      </c>
      <c r="G1721" s="11">
        <v>0</v>
      </c>
      <c r="H1721" s="14">
        <f>((H1720 + F1721) - G1721)</f>
        <v>3419.4099999999989</v>
      </c>
      <c r="I1721" s="11">
        <v>0</v>
      </c>
      <c r="J1721" s="10">
        <v>0</v>
      </c>
      <c r="K1721" s="9"/>
    </row>
    <row r="1722" spans="1:11" ht="10.95" customHeight="1" x14ac:dyDescent="0.3">
      <c r="A1722" s="12">
        <v>45369</v>
      </c>
      <c r="B1722" s="9" t="s">
        <v>8</v>
      </c>
      <c r="C1722" s="9" t="s">
        <v>24</v>
      </c>
      <c r="D1722" s="9" t="s">
        <v>38</v>
      </c>
      <c r="E1722" s="9"/>
      <c r="F1722" s="11">
        <v>0</v>
      </c>
      <c r="G1722" s="11">
        <v>3.48</v>
      </c>
      <c r="H1722" s="14">
        <f>((H1721 + F1722) - G1722)</f>
        <v>3415.9299999999989</v>
      </c>
      <c r="I1722" s="11">
        <v>0</v>
      </c>
      <c r="J1722" s="10">
        <v>0</v>
      </c>
      <c r="K1722" s="9"/>
    </row>
    <row r="1723" spans="1:11" ht="10.95" customHeight="1" x14ac:dyDescent="0.3">
      <c r="A1723" s="12">
        <v>45369</v>
      </c>
      <c r="B1723" s="9" t="s">
        <v>8</v>
      </c>
      <c r="C1723" s="9" t="s">
        <v>24</v>
      </c>
      <c r="D1723" s="9" t="s">
        <v>37</v>
      </c>
      <c r="E1723" s="9"/>
      <c r="F1723" s="11">
        <v>0</v>
      </c>
      <c r="G1723" s="11">
        <v>3.48</v>
      </c>
      <c r="H1723" s="14">
        <f>((H1722 + F1723) - G1723)</f>
        <v>3412.4499999999989</v>
      </c>
      <c r="I1723" s="11">
        <v>0</v>
      </c>
      <c r="J1723" s="10">
        <v>0</v>
      </c>
      <c r="K1723" s="9"/>
    </row>
    <row r="1724" spans="1:11" ht="10.95" customHeight="1" x14ac:dyDescent="0.3">
      <c r="A1724" s="12">
        <v>45369</v>
      </c>
      <c r="B1724" s="9" t="s">
        <v>8</v>
      </c>
      <c r="C1724" s="9" t="s">
        <v>24</v>
      </c>
      <c r="D1724" s="9" t="s">
        <v>36</v>
      </c>
      <c r="E1724" s="9"/>
      <c r="F1724" s="11">
        <v>0</v>
      </c>
      <c r="G1724" s="11">
        <v>10.43</v>
      </c>
      <c r="H1724" s="14">
        <f>((H1723 + F1724) - G1724)</f>
        <v>3402.0199999999991</v>
      </c>
      <c r="I1724" s="11">
        <v>0</v>
      </c>
      <c r="J1724" s="10">
        <v>0</v>
      </c>
      <c r="K1724" s="9"/>
    </row>
    <row r="1725" spans="1:11" ht="10.95" customHeight="1" x14ac:dyDescent="0.3">
      <c r="A1725" s="12">
        <v>45369</v>
      </c>
      <c r="B1725" s="9" t="s">
        <v>8</v>
      </c>
      <c r="C1725" s="9" t="s">
        <v>24</v>
      </c>
      <c r="D1725" s="9" t="s">
        <v>26</v>
      </c>
      <c r="E1725" s="9"/>
      <c r="F1725" s="11">
        <v>0</v>
      </c>
      <c r="G1725" s="11">
        <v>15.65</v>
      </c>
      <c r="H1725" s="14">
        <f>((H1724 + F1725) - G1725)</f>
        <v>3386.369999999999</v>
      </c>
      <c r="I1725" s="11">
        <v>0</v>
      </c>
      <c r="J1725" s="10">
        <v>0</v>
      </c>
      <c r="K1725" s="9"/>
    </row>
    <row r="1726" spans="1:11" ht="10.95" customHeight="1" x14ac:dyDescent="0.3">
      <c r="A1726" s="12">
        <v>45369</v>
      </c>
      <c r="B1726" s="9" t="s">
        <v>8</v>
      </c>
      <c r="C1726" s="9" t="s">
        <v>24</v>
      </c>
      <c r="D1726" s="9" t="s">
        <v>26</v>
      </c>
      <c r="E1726" s="9"/>
      <c r="F1726" s="11">
        <v>0</v>
      </c>
      <c r="G1726" s="11">
        <v>31.3</v>
      </c>
      <c r="H1726" s="14">
        <f>((H1725 + F1726) - G1726)</f>
        <v>3355.0699999999988</v>
      </c>
      <c r="I1726" s="11">
        <v>0</v>
      </c>
      <c r="J1726" s="10">
        <v>0</v>
      </c>
      <c r="K1726" s="9"/>
    </row>
    <row r="1727" spans="1:11" ht="10.95" customHeight="1" x14ac:dyDescent="0.3">
      <c r="A1727" s="12">
        <v>45369</v>
      </c>
      <c r="B1727" s="9" t="s">
        <v>8</v>
      </c>
      <c r="C1727" s="9" t="s">
        <v>28</v>
      </c>
      <c r="D1727" s="9" t="s">
        <v>25</v>
      </c>
      <c r="E1727" s="9"/>
      <c r="F1727" s="11">
        <v>10.43</v>
      </c>
      <c r="G1727" s="11">
        <v>0</v>
      </c>
      <c r="H1727" s="14">
        <f>((H1726 + F1727) - G1727)</f>
        <v>3365.4999999999986</v>
      </c>
      <c r="I1727" s="11">
        <v>0</v>
      </c>
      <c r="J1727" s="10">
        <v>0</v>
      </c>
      <c r="K1727" s="9"/>
    </row>
    <row r="1728" spans="1:11" ht="10.95" customHeight="1" x14ac:dyDescent="0.3">
      <c r="A1728" s="12">
        <v>45369</v>
      </c>
      <c r="B1728" s="9" t="s">
        <v>8</v>
      </c>
      <c r="C1728" s="9" t="s">
        <v>28</v>
      </c>
      <c r="D1728" s="9" t="s">
        <v>35</v>
      </c>
      <c r="E1728" s="9"/>
      <c r="F1728" s="11">
        <v>1.3</v>
      </c>
      <c r="G1728" s="11">
        <v>0</v>
      </c>
      <c r="H1728" s="14">
        <f>((H1727 + F1728) - G1728)</f>
        <v>3366.7999999999988</v>
      </c>
      <c r="I1728" s="11">
        <v>0</v>
      </c>
      <c r="J1728" s="10">
        <v>0</v>
      </c>
      <c r="K1728" s="9"/>
    </row>
    <row r="1729" spans="1:11" ht="10.95" customHeight="1" x14ac:dyDescent="0.3">
      <c r="A1729" s="12">
        <v>45370</v>
      </c>
      <c r="B1729" s="9" t="s">
        <v>8</v>
      </c>
      <c r="C1729" s="9" t="s">
        <v>24</v>
      </c>
      <c r="D1729" s="9" t="s">
        <v>26</v>
      </c>
      <c r="E1729" s="9"/>
      <c r="F1729" s="11">
        <v>0</v>
      </c>
      <c r="G1729" s="11">
        <v>39.130000000000003</v>
      </c>
      <c r="H1729" s="14">
        <f>((H1728 + F1729) - G1729)</f>
        <v>3327.6699999999987</v>
      </c>
      <c r="I1729" s="11">
        <v>0</v>
      </c>
      <c r="J1729" s="10">
        <v>0</v>
      </c>
      <c r="K1729" s="9"/>
    </row>
    <row r="1730" spans="1:11" ht="10.95" customHeight="1" x14ac:dyDescent="0.3">
      <c r="A1730" s="12">
        <v>45371</v>
      </c>
      <c r="B1730" s="9" t="s">
        <v>8</v>
      </c>
      <c r="C1730" s="9" t="s">
        <v>24</v>
      </c>
      <c r="D1730" s="9" t="s">
        <v>26</v>
      </c>
      <c r="E1730" s="9"/>
      <c r="F1730" s="11">
        <v>0</v>
      </c>
      <c r="G1730" s="11">
        <v>31.3</v>
      </c>
      <c r="H1730" s="14">
        <f>((H1729 + F1730) - G1730)</f>
        <v>3296.3699999999985</v>
      </c>
      <c r="I1730" s="11">
        <v>0</v>
      </c>
      <c r="J1730" s="10">
        <v>0</v>
      </c>
      <c r="K1730" s="9"/>
    </row>
    <row r="1731" spans="1:11" ht="10.95" customHeight="1" x14ac:dyDescent="0.3">
      <c r="A1731" s="12">
        <v>45371</v>
      </c>
      <c r="B1731" s="9" t="s">
        <v>8</v>
      </c>
      <c r="C1731" s="9" t="s">
        <v>28</v>
      </c>
      <c r="D1731" s="9" t="s">
        <v>34</v>
      </c>
      <c r="E1731" s="9"/>
      <c r="F1731" s="11">
        <v>3.75</v>
      </c>
      <c r="G1731" s="11">
        <v>0</v>
      </c>
      <c r="H1731" s="14">
        <f>((H1730 + F1731) - G1731)</f>
        <v>3300.1199999999985</v>
      </c>
      <c r="I1731" s="11">
        <v>0</v>
      </c>
      <c r="J1731" s="10">
        <v>0</v>
      </c>
      <c r="K1731" s="9"/>
    </row>
    <row r="1732" spans="1:11" ht="10.95" customHeight="1" x14ac:dyDescent="0.3">
      <c r="A1732" s="12">
        <v>45371</v>
      </c>
      <c r="B1732" s="9" t="s">
        <v>8</v>
      </c>
      <c r="C1732" s="9" t="s">
        <v>28</v>
      </c>
      <c r="D1732" s="9" t="s">
        <v>33</v>
      </c>
      <c r="E1732" s="9"/>
      <c r="F1732" s="11">
        <v>5.87</v>
      </c>
      <c r="G1732" s="11">
        <v>0</v>
      </c>
      <c r="H1732" s="14">
        <f>((H1731 + F1732) - G1732)</f>
        <v>3305.9899999999984</v>
      </c>
      <c r="I1732" s="11">
        <v>0</v>
      </c>
      <c r="J1732" s="10">
        <v>0</v>
      </c>
      <c r="K1732" s="9"/>
    </row>
    <row r="1733" spans="1:11" ht="10.95" customHeight="1" x14ac:dyDescent="0.3">
      <c r="A1733" s="12">
        <v>45372</v>
      </c>
      <c r="B1733" s="9" t="s">
        <v>8</v>
      </c>
      <c r="C1733" s="9" t="s">
        <v>24</v>
      </c>
      <c r="D1733" s="9" t="s">
        <v>26</v>
      </c>
      <c r="E1733" s="9"/>
      <c r="F1733" s="11">
        <v>0</v>
      </c>
      <c r="G1733" s="11">
        <v>20.87</v>
      </c>
      <c r="H1733" s="14">
        <f>((H1732 + F1733) - G1733)</f>
        <v>3285.1199999999985</v>
      </c>
      <c r="I1733" s="11">
        <v>0</v>
      </c>
      <c r="J1733" s="10">
        <v>0</v>
      </c>
      <c r="K1733" s="9"/>
    </row>
    <row r="1734" spans="1:11" ht="10.95" customHeight="1" x14ac:dyDescent="0.3">
      <c r="A1734" s="12">
        <v>45372</v>
      </c>
      <c r="B1734" s="9" t="s">
        <v>8</v>
      </c>
      <c r="C1734" s="9" t="s">
        <v>28</v>
      </c>
      <c r="D1734" s="9" t="s">
        <v>31</v>
      </c>
      <c r="E1734" s="9"/>
      <c r="F1734" s="11">
        <v>5.22</v>
      </c>
      <c r="G1734" s="11">
        <v>0</v>
      </c>
      <c r="H1734" s="14">
        <f>((H1733 + F1734) - G1734)</f>
        <v>3290.3399999999983</v>
      </c>
      <c r="I1734" s="11">
        <v>0</v>
      </c>
      <c r="J1734" s="10">
        <v>0</v>
      </c>
      <c r="K1734" s="9"/>
    </row>
    <row r="1735" spans="1:11" ht="10.95" customHeight="1" x14ac:dyDescent="0.3">
      <c r="A1735" s="12">
        <v>45372</v>
      </c>
      <c r="B1735" s="9" t="s">
        <v>8</v>
      </c>
      <c r="C1735" s="9" t="s">
        <v>28</v>
      </c>
      <c r="D1735" s="9" t="s">
        <v>32</v>
      </c>
      <c r="E1735" s="9"/>
      <c r="F1735" s="11">
        <v>7.83</v>
      </c>
      <c r="G1735" s="11">
        <v>0</v>
      </c>
      <c r="H1735" s="14">
        <f>((H1734 + F1735) - G1735)</f>
        <v>3298.1699999999983</v>
      </c>
      <c r="I1735" s="11">
        <v>0</v>
      </c>
      <c r="J1735" s="10">
        <v>0</v>
      </c>
      <c r="K1735" s="9"/>
    </row>
    <row r="1736" spans="1:11" ht="10.95" customHeight="1" x14ac:dyDescent="0.3">
      <c r="A1736" s="12">
        <v>45373</v>
      </c>
      <c r="B1736" s="9" t="s">
        <v>8</v>
      </c>
      <c r="C1736" s="9" t="s">
        <v>24</v>
      </c>
      <c r="D1736" s="9" t="s">
        <v>31</v>
      </c>
      <c r="E1736" s="9"/>
      <c r="F1736" s="11">
        <v>0</v>
      </c>
      <c r="G1736" s="11">
        <v>7.83</v>
      </c>
      <c r="H1736" s="14">
        <f>((H1735 + F1736) - G1736)</f>
        <v>3290.3399999999983</v>
      </c>
      <c r="I1736" s="11">
        <v>0</v>
      </c>
      <c r="J1736" s="10">
        <v>0</v>
      </c>
      <c r="K1736" s="9"/>
    </row>
    <row r="1737" spans="1:11" ht="10.95" customHeight="1" x14ac:dyDescent="0.3">
      <c r="A1737" s="12">
        <v>45373</v>
      </c>
      <c r="B1737" s="9" t="s">
        <v>8</v>
      </c>
      <c r="C1737" s="9" t="s">
        <v>24</v>
      </c>
      <c r="D1737" s="9" t="s">
        <v>29</v>
      </c>
      <c r="E1737" s="9"/>
      <c r="F1737" s="11">
        <v>0</v>
      </c>
      <c r="G1737" s="11">
        <v>10.43</v>
      </c>
      <c r="H1737" s="14">
        <f>((H1736 + F1737) - G1737)</f>
        <v>3279.9099999999985</v>
      </c>
      <c r="I1737" s="11">
        <v>0</v>
      </c>
      <c r="J1737" s="10">
        <v>0</v>
      </c>
      <c r="K1737" s="9"/>
    </row>
    <row r="1738" spans="1:11" ht="10.95" customHeight="1" x14ac:dyDescent="0.3">
      <c r="A1738" s="12">
        <v>45373</v>
      </c>
      <c r="B1738" s="9" t="s">
        <v>8</v>
      </c>
      <c r="C1738" s="9" t="s">
        <v>24</v>
      </c>
      <c r="D1738" s="9" t="s">
        <v>30</v>
      </c>
      <c r="E1738" s="9"/>
      <c r="F1738" s="11">
        <v>0</v>
      </c>
      <c r="G1738" s="11">
        <v>10.43</v>
      </c>
      <c r="H1738" s="14">
        <f>((H1737 + F1738) - G1738)</f>
        <v>3269.4799999999987</v>
      </c>
      <c r="I1738" s="11">
        <v>0</v>
      </c>
      <c r="J1738" s="10">
        <v>0</v>
      </c>
      <c r="K1738" s="9"/>
    </row>
    <row r="1739" spans="1:11" ht="10.95" customHeight="1" x14ac:dyDescent="0.3">
      <c r="A1739" s="12">
        <v>45373</v>
      </c>
      <c r="B1739" s="9" t="s">
        <v>8</v>
      </c>
      <c r="C1739" s="9" t="s">
        <v>24</v>
      </c>
      <c r="D1739" s="9" t="s">
        <v>29</v>
      </c>
      <c r="E1739" s="9"/>
      <c r="F1739" s="11">
        <v>0</v>
      </c>
      <c r="G1739" s="11">
        <v>10.43</v>
      </c>
      <c r="H1739" s="14">
        <f>((H1738 + F1739) - G1739)</f>
        <v>3259.0499999999988</v>
      </c>
      <c r="I1739" s="11">
        <v>0</v>
      </c>
      <c r="J1739" s="10">
        <v>0</v>
      </c>
      <c r="K1739" s="9"/>
    </row>
    <row r="1740" spans="1:11" ht="10.95" customHeight="1" x14ac:dyDescent="0.3">
      <c r="A1740" s="12">
        <v>45373</v>
      </c>
      <c r="B1740" s="9" t="s">
        <v>8</v>
      </c>
      <c r="C1740" s="9" t="s">
        <v>24</v>
      </c>
      <c r="D1740" s="9" t="s">
        <v>26</v>
      </c>
      <c r="E1740" s="9"/>
      <c r="F1740" s="11">
        <v>0</v>
      </c>
      <c r="G1740" s="11">
        <v>20.87</v>
      </c>
      <c r="H1740" s="14">
        <f>((H1739 + F1740) - G1740)</f>
        <v>3238.1799999999989</v>
      </c>
      <c r="I1740" s="11">
        <v>0</v>
      </c>
      <c r="J1740" s="10">
        <v>0</v>
      </c>
      <c r="K1740" s="9"/>
    </row>
    <row r="1741" spans="1:11" ht="10.95" customHeight="1" x14ac:dyDescent="0.3">
      <c r="A1741" s="12">
        <v>45373</v>
      </c>
      <c r="B1741" s="9" t="s">
        <v>8</v>
      </c>
      <c r="C1741" s="9" t="s">
        <v>28</v>
      </c>
      <c r="D1741" s="9" t="s">
        <v>27</v>
      </c>
      <c r="E1741" s="9"/>
      <c r="F1741" s="11">
        <v>1.02</v>
      </c>
      <c r="G1741" s="11">
        <v>0</v>
      </c>
      <c r="H1741" s="14">
        <f>((H1740 + F1741) - G1741)</f>
        <v>3239.1999999999989</v>
      </c>
      <c r="I1741" s="11">
        <v>0</v>
      </c>
      <c r="J1741" s="10">
        <v>0</v>
      </c>
      <c r="K1741" s="9"/>
    </row>
    <row r="1742" spans="1:11" ht="10.95" customHeight="1" x14ac:dyDescent="0.3">
      <c r="A1742" s="12">
        <v>45376</v>
      </c>
      <c r="B1742" s="9" t="s">
        <v>8</v>
      </c>
      <c r="C1742" s="9" t="s">
        <v>24</v>
      </c>
      <c r="D1742" s="9" t="s">
        <v>26</v>
      </c>
      <c r="E1742" s="9"/>
      <c r="F1742" s="11">
        <v>0</v>
      </c>
      <c r="G1742" s="11">
        <v>10.43</v>
      </c>
      <c r="H1742" s="14">
        <f>((H1741 + F1742) - G1742)</f>
        <v>3228.7699999999991</v>
      </c>
      <c r="I1742" s="11">
        <v>0</v>
      </c>
      <c r="J1742" s="10">
        <v>0</v>
      </c>
      <c r="K1742" s="9"/>
    </row>
    <row r="1743" spans="1:11" ht="10.95" customHeight="1" x14ac:dyDescent="0.3">
      <c r="A1743" s="12">
        <v>45376</v>
      </c>
      <c r="B1743" s="9" t="s">
        <v>8</v>
      </c>
      <c r="C1743" s="9" t="s">
        <v>24</v>
      </c>
      <c r="D1743" s="9" t="s">
        <v>25</v>
      </c>
      <c r="E1743" s="9"/>
      <c r="F1743" s="11">
        <v>0</v>
      </c>
      <c r="G1743" s="11">
        <v>10.43</v>
      </c>
      <c r="H1743" s="14">
        <f>((H1742 + F1743) - G1743)</f>
        <v>3218.3399999999992</v>
      </c>
      <c r="I1743" s="11">
        <v>0</v>
      </c>
      <c r="J1743" s="10">
        <v>0</v>
      </c>
      <c r="K1743" s="9"/>
    </row>
    <row r="1744" spans="1:11" ht="10.95" customHeight="1" x14ac:dyDescent="0.3">
      <c r="A1744" s="12">
        <v>45376</v>
      </c>
      <c r="B1744" s="9" t="s">
        <v>8</v>
      </c>
      <c r="C1744" s="9" t="s">
        <v>24</v>
      </c>
      <c r="D1744" s="9" t="s">
        <v>23</v>
      </c>
      <c r="E1744" s="9"/>
      <c r="F1744" s="11">
        <v>0</v>
      </c>
      <c r="G1744" s="11">
        <v>41.74</v>
      </c>
      <c r="H1744" s="14">
        <f>((H1743 + F1744) - G1744)</f>
        <v>3176.5999999999995</v>
      </c>
      <c r="I1744" s="11">
        <v>0</v>
      </c>
      <c r="J1744" s="10">
        <v>0</v>
      </c>
      <c r="K1744" s="9"/>
    </row>
    <row r="1745" spans="1:13" ht="10.95" customHeight="1" x14ac:dyDescent="0.3">
      <c r="A1745" s="12">
        <v>45382</v>
      </c>
      <c r="B1745" s="9" t="s">
        <v>8</v>
      </c>
      <c r="C1745" s="9" t="s">
        <v>7</v>
      </c>
      <c r="D1745" s="9" t="s">
        <v>22</v>
      </c>
      <c r="E1745" s="9" t="s">
        <v>21</v>
      </c>
      <c r="F1745" s="11">
        <v>0</v>
      </c>
      <c r="G1745" s="11">
        <v>22.97</v>
      </c>
      <c r="H1745" s="14">
        <f>((H1744 + F1745) - G1745)</f>
        <v>3153.6299999999997</v>
      </c>
      <c r="I1745" s="11">
        <v>0</v>
      </c>
      <c r="J1745" s="10">
        <v>0</v>
      </c>
      <c r="K1745" s="9" t="s">
        <v>4</v>
      </c>
    </row>
    <row r="1746" spans="1:13" ht="10.95" customHeight="1" x14ac:dyDescent="0.3">
      <c r="A1746" s="12">
        <v>45382</v>
      </c>
      <c r="B1746" s="9" t="s">
        <v>8</v>
      </c>
      <c r="C1746" s="9" t="s">
        <v>7</v>
      </c>
      <c r="D1746" s="9" t="s">
        <v>22</v>
      </c>
      <c r="E1746" s="9" t="s">
        <v>21</v>
      </c>
      <c r="F1746" s="11">
        <v>0</v>
      </c>
      <c r="G1746" s="11">
        <v>53.13</v>
      </c>
      <c r="H1746" s="14">
        <f>((H1745 + F1746) - G1746)</f>
        <v>3100.4999999999995</v>
      </c>
      <c r="I1746" s="11">
        <v>0</v>
      </c>
      <c r="J1746" s="10">
        <v>0</v>
      </c>
      <c r="K1746" s="9" t="s">
        <v>4</v>
      </c>
    </row>
    <row r="1747" spans="1:13" ht="10.95" customHeight="1" x14ac:dyDescent="0.3">
      <c r="A1747" s="12">
        <v>45382</v>
      </c>
      <c r="B1747" s="9" t="s">
        <v>8</v>
      </c>
      <c r="C1747" s="9" t="s">
        <v>7</v>
      </c>
      <c r="D1747" s="9" t="s">
        <v>20</v>
      </c>
      <c r="E1747" s="9" t="s">
        <v>19</v>
      </c>
      <c r="F1747" s="11">
        <v>236.42</v>
      </c>
      <c r="G1747" s="11">
        <v>0</v>
      </c>
      <c r="H1747" s="14">
        <f>((H1746 + F1747) - G1747)</f>
        <v>3336.9199999999996</v>
      </c>
      <c r="I1747" s="11">
        <v>0</v>
      </c>
      <c r="J1747" s="10">
        <v>0</v>
      </c>
      <c r="K1747" s="9"/>
    </row>
    <row r="1748" spans="1:13" ht="10.95" customHeight="1" x14ac:dyDescent="0.3">
      <c r="A1748" s="12">
        <v>45382</v>
      </c>
      <c r="B1748" s="9" t="s">
        <v>8</v>
      </c>
      <c r="C1748" s="9" t="s">
        <v>7</v>
      </c>
      <c r="D1748" s="9" t="s">
        <v>18</v>
      </c>
      <c r="E1748" s="9" t="s">
        <v>17</v>
      </c>
      <c r="F1748" s="11">
        <v>0</v>
      </c>
      <c r="G1748" s="11">
        <v>86.09</v>
      </c>
      <c r="H1748" s="14">
        <f>((H1747 + F1748) - G1748)</f>
        <v>3250.8299999999995</v>
      </c>
      <c r="I1748" s="11">
        <v>0</v>
      </c>
      <c r="J1748" s="10">
        <v>0</v>
      </c>
      <c r="K1748" s="9"/>
    </row>
    <row r="1749" spans="1:13" ht="10.95" customHeight="1" x14ac:dyDescent="0.3">
      <c r="A1749" s="12">
        <v>45382</v>
      </c>
      <c r="B1749" s="9" t="s">
        <v>8</v>
      </c>
      <c r="C1749" s="9" t="s">
        <v>7</v>
      </c>
      <c r="D1749" s="9" t="s">
        <v>9</v>
      </c>
      <c r="E1749" s="9" t="s">
        <v>5</v>
      </c>
      <c r="F1749" s="11">
        <v>3.75</v>
      </c>
      <c r="G1749" s="11">
        <v>0</v>
      </c>
      <c r="H1749" s="14">
        <f>((H1748 + F1749) - G1749)</f>
        <v>3254.5799999999995</v>
      </c>
      <c r="I1749" s="11">
        <v>0</v>
      </c>
      <c r="J1749" s="10">
        <v>0</v>
      </c>
      <c r="K1749" s="9" t="s">
        <v>4</v>
      </c>
    </row>
    <row r="1750" spans="1:13" ht="10.95" customHeight="1" x14ac:dyDescent="0.3">
      <c r="A1750" s="12">
        <v>45382</v>
      </c>
      <c r="B1750" s="9" t="s">
        <v>8</v>
      </c>
      <c r="C1750" s="9" t="s">
        <v>7</v>
      </c>
      <c r="D1750" s="9" t="s">
        <v>6</v>
      </c>
      <c r="E1750" s="9" t="s">
        <v>5</v>
      </c>
      <c r="F1750" s="11">
        <v>337.5</v>
      </c>
      <c r="G1750" s="11">
        <v>0</v>
      </c>
      <c r="H1750" s="14">
        <f>((H1749 + F1750) - G1750)</f>
        <v>3592.0799999999995</v>
      </c>
      <c r="I1750" s="11">
        <v>0</v>
      </c>
      <c r="J1750" s="10">
        <v>0</v>
      </c>
      <c r="K1750" s="9" t="s">
        <v>4</v>
      </c>
    </row>
    <row r="1751" spans="1:13" ht="10.95" customHeight="1" x14ac:dyDescent="0.3">
      <c r="A1751" s="12">
        <v>45382</v>
      </c>
      <c r="B1751" s="9" t="s">
        <v>8</v>
      </c>
      <c r="C1751" s="9" t="s">
        <v>7</v>
      </c>
      <c r="D1751" s="9" t="s">
        <v>16</v>
      </c>
      <c r="E1751" s="9" t="s">
        <v>15</v>
      </c>
      <c r="F1751" s="11">
        <v>0</v>
      </c>
      <c r="G1751" s="11">
        <v>13.04</v>
      </c>
      <c r="H1751" s="14">
        <f>((H1750 + F1751) - G1751)</f>
        <v>3579.0399999999995</v>
      </c>
      <c r="I1751" s="11">
        <v>0</v>
      </c>
      <c r="J1751" s="10">
        <v>0</v>
      </c>
      <c r="K1751" s="9"/>
    </row>
    <row r="1752" spans="1:13" ht="10.95" customHeight="1" x14ac:dyDescent="0.3">
      <c r="A1752" s="7" t="s">
        <v>14</v>
      </c>
      <c r="B1752" s="7"/>
      <c r="C1752" s="7"/>
      <c r="D1752" s="7"/>
      <c r="E1752" s="7"/>
      <c r="F1752" s="8">
        <f>SUM(F1250:F1751)</f>
        <v>13473.810000000018</v>
      </c>
      <c r="G1752" s="8">
        <f>SUM(G1250:G1751)</f>
        <v>5649.2899999999991</v>
      </c>
      <c r="H1752" s="8">
        <f>H1751</f>
        <v>3579.0399999999995</v>
      </c>
      <c r="I1752" s="8">
        <f>SUM(I1250:I1751)</f>
        <v>0</v>
      </c>
      <c r="J1752" s="7"/>
      <c r="K1752" s="7"/>
    </row>
    <row r="1753" spans="1:13" ht="10.95" customHeight="1" x14ac:dyDescent="0.3">
      <c r="A1753" s="7" t="s">
        <v>2</v>
      </c>
      <c r="B1753" s="7"/>
      <c r="C1753" s="7"/>
      <c r="D1753" s="7"/>
      <c r="E1753" s="7"/>
      <c r="F1753" s="8">
        <f>+F1752-G1752</f>
        <v>7824.5200000000186</v>
      </c>
      <c r="G1753" s="8">
        <v>0</v>
      </c>
      <c r="H1753" s="8">
        <v>0</v>
      </c>
      <c r="I1753" s="8">
        <v>0</v>
      </c>
      <c r="J1753" s="7"/>
      <c r="K1753" s="7"/>
    </row>
    <row r="1754" spans="1:13" ht="10.95" customHeight="1" x14ac:dyDescent="0.3">
      <c r="A1754" s="5" t="s">
        <v>1</v>
      </c>
      <c r="B1754" s="5"/>
      <c r="C1754" s="5"/>
      <c r="D1754" s="5"/>
      <c r="E1754" s="5"/>
      <c r="F1754" s="6">
        <v>3579.04</v>
      </c>
      <c r="G1754" s="6">
        <v>0</v>
      </c>
      <c r="H1754" s="6">
        <f>H1751</f>
        <v>3579.0399999999995</v>
      </c>
      <c r="I1754" s="6">
        <v>0</v>
      </c>
      <c r="J1754" s="5"/>
      <c r="K1754" s="5"/>
    </row>
    <row r="1755" spans="1:13" ht="13.35" customHeight="1" x14ac:dyDescent="0.3"/>
    <row r="1756" spans="1:13" s="16" customFormat="1" ht="12.15" customHeight="1" x14ac:dyDescent="0.25">
      <c r="A1756" s="18" t="s">
        <v>13</v>
      </c>
      <c r="B1756" s="18"/>
      <c r="C1756" s="18"/>
      <c r="D1756" s="18"/>
      <c r="E1756" s="18"/>
      <c r="F1756" s="18"/>
      <c r="G1756" s="18"/>
      <c r="H1756" s="18"/>
      <c r="I1756" s="18"/>
      <c r="J1756" s="18"/>
      <c r="K1756" s="18"/>
      <c r="L1756" s="17"/>
      <c r="M1756" s="1"/>
    </row>
    <row r="1757" spans="1:13" ht="10.95" customHeight="1" x14ac:dyDescent="0.3">
      <c r="A1757" s="5" t="s">
        <v>12</v>
      </c>
      <c r="B1757" s="5"/>
      <c r="C1757" s="5"/>
      <c r="D1757" s="5"/>
      <c r="E1757" s="5"/>
      <c r="F1757" s="6">
        <v>0</v>
      </c>
      <c r="G1757" s="6">
        <v>26.45</v>
      </c>
      <c r="H1757" s="6">
        <f>(F1757 - G1757)</f>
        <v>-26.45</v>
      </c>
      <c r="I1757" s="6">
        <v>0</v>
      </c>
      <c r="J1757" s="5"/>
      <c r="K1757" s="5"/>
    </row>
    <row r="1758" spans="1:13" ht="10.95" customHeight="1" x14ac:dyDescent="0.3">
      <c r="A1758" s="15">
        <v>45017</v>
      </c>
      <c r="B1758" s="2" t="s">
        <v>8</v>
      </c>
      <c r="C1758" s="2" t="s">
        <v>7</v>
      </c>
      <c r="D1758" s="2" t="s">
        <v>11</v>
      </c>
      <c r="E1758" s="2" t="s">
        <v>10</v>
      </c>
      <c r="F1758" s="14">
        <v>26.45</v>
      </c>
      <c r="G1758" s="14">
        <v>0</v>
      </c>
      <c r="H1758" s="14">
        <f>((H1757 + F1758) - G1758)</f>
        <v>0</v>
      </c>
      <c r="I1758" s="14">
        <v>0</v>
      </c>
      <c r="J1758" s="13">
        <v>0</v>
      </c>
      <c r="K1758" s="2" t="s">
        <v>4</v>
      </c>
    </row>
    <row r="1759" spans="1:13" ht="10.95" customHeight="1" x14ac:dyDescent="0.3">
      <c r="A1759" s="12">
        <v>45382</v>
      </c>
      <c r="B1759" s="9" t="s">
        <v>8</v>
      </c>
      <c r="C1759" s="9" t="s">
        <v>7</v>
      </c>
      <c r="D1759" s="9" t="s">
        <v>9</v>
      </c>
      <c r="E1759" s="9" t="s">
        <v>5</v>
      </c>
      <c r="F1759" s="11">
        <v>0</v>
      </c>
      <c r="G1759" s="11">
        <v>28.75</v>
      </c>
      <c r="H1759" s="11">
        <f>((H1758 + F1759) - G1759)</f>
        <v>-28.75</v>
      </c>
      <c r="I1759" s="11">
        <v>0</v>
      </c>
      <c r="J1759" s="10">
        <v>0</v>
      </c>
      <c r="K1759" s="9" t="s">
        <v>4</v>
      </c>
    </row>
    <row r="1760" spans="1:13" ht="10.95" customHeight="1" x14ac:dyDescent="0.3">
      <c r="A1760" s="12">
        <v>45382</v>
      </c>
      <c r="B1760" s="9" t="s">
        <v>8</v>
      </c>
      <c r="C1760" s="9" t="s">
        <v>7</v>
      </c>
      <c r="D1760" s="9" t="s">
        <v>6</v>
      </c>
      <c r="E1760" s="9" t="s">
        <v>5</v>
      </c>
      <c r="F1760" s="11">
        <v>0</v>
      </c>
      <c r="G1760" s="11">
        <v>2587.5</v>
      </c>
      <c r="H1760" s="11">
        <f>((H1759 + F1760) - G1760)</f>
        <v>-2616.25</v>
      </c>
      <c r="I1760" s="11">
        <v>0</v>
      </c>
      <c r="J1760" s="10">
        <v>0</v>
      </c>
      <c r="K1760" s="9" t="s">
        <v>4</v>
      </c>
    </row>
    <row r="1761" spans="1:11" ht="10.95" customHeight="1" x14ac:dyDescent="0.3">
      <c r="A1761" s="7" t="s">
        <v>3</v>
      </c>
      <c r="B1761" s="7"/>
      <c r="C1761" s="7"/>
      <c r="D1761" s="7"/>
      <c r="E1761" s="7"/>
      <c r="F1761" s="8">
        <f>SUM(F1758:F1760)</f>
        <v>26.45</v>
      </c>
      <c r="G1761" s="8">
        <f>SUM(G1758:G1760)</f>
        <v>2616.25</v>
      </c>
      <c r="H1761" s="8">
        <f>H1760</f>
        <v>-2616.25</v>
      </c>
      <c r="I1761" s="8">
        <f>SUM(I1758:I1760)</f>
        <v>0</v>
      </c>
      <c r="J1761" s="7"/>
      <c r="K1761" s="7"/>
    </row>
    <row r="1762" spans="1:11" ht="10.95" customHeight="1" x14ac:dyDescent="0.3">
      <c r="A1762" s="7" t="s">
        <v>2</v>
      </c>
      <c r="B1762" s="7"/>
      <c r="C1762" s="7"/>
      <c r="D1762" s="7"/>
      <c r="E1762" s="7"/>
      <c r="F1762" s="8">
        <v>0</v>
      </c>
      <c r="G1762" s="8">
        <v>2589.8000000000002</v>
      </c>
      <c r="H1762" s="8">
        <v>0</v>
      </c>
      <c r="I1762" s="8">
        <v>0</v>
      </c>
      <c r="J1762" s="7"/>
      <c r="K1762" s="7"/>
    </row>
    <row r="1763" spans="1:11" ht="10.95" customHeight="1" x14ac:dyDescent="0.3">
      <c r="A1763" s="5" t="s">
        <v>1</v>
      </c>
      <c r="B1763" s="5"/>
      <c r="C1763" s="5"/>
      <c r="D1763" s="5"/>
      <c r="E1763" s="5"/>
      <c r="F1763" s="6">
        <v>0</v>
      </c>
      <c r="G1763" s="6">
        <v>2616.25</v>
      </c>
      <c r="H1763" s="6">
        <f>H1760</f>
        <v>-2616.25</v>
      </c>
      <c r="I1763" s="6">
        <v>0</v>
      </c>
      <c r="J1763" s="5"/>
      <c r="K1763" s="5"/>
    </row>
    <row r="1764" spans="1:11" ht="13.35" customHeight="1" x14ac:dyDescent="0.3"/>
    <row r="1765" spans="1:11" ht="10.95" customHeight="1" x14ac:dyDescent="0.3">
      <c r="A1765" s="3" t="s">
        <v>0</v>
      </c>
      <c r="B1765" s="3"/>
      <c r="C1765" s="3"/>
      <c r="D1765" s="3"/>
      <c r="E1765" s="3"/>
      <c r="F1765" s="4">
        <f>SUM(F44,F81,F111,F153,F160,F241,F248,F257,F287,F294,F301,F308,F315,F326,F339,F348,F363,F371,F396,F415,F422,F429,F439,F502,F509,F516,F1114,F1121,F1128,F1136,F1194,F1201,F1219,F1226,F1244,F1752,F1761)</f>
        <v>282596.96000000002</v>
      </c>
      <c r="G1765" s="4">
        <f>SUM(G44,G81,G111,G153,G160,G241,G248,G257,G287,G294,G301,G308,G315,G326,G339,G348,G363,G371,G396,G415,G422,G429,G439,G502,G509,G516,G1114,G1121,G1128,G1136,G1194,G1201,G1219,G1226,G1244,G1752,G1761)</f>
        <v>307699.41000000009</v>
      </c>
      <c r="H1765" s="4">
        <f>(F1765 - G1765)</f>
        <v>-25102.45000000007</v>
      </c>
      <c r="I1765" s="4">
        <f>SUM(I44,I81,I111,I153,I160,I241,I248,I257,I287,I294,I301,I308,I315,I326,I339,I348,I363,I371,I396,I415,I422,I429,I439,I502,I509,I516,I1114,I1121,I1128,I1136,I1194,I1201,I1219,I1226,I1244,I1752,I1761)</f>
        <v>1533.6700000000005</v>
      </c>
      <c r="J1765" s="3"/>
      <c r="K1765" s="3"/>
    </row>
  </sheetData>
  <autoFilter ref="A5:K1765" xr:uid="{817884D9-2313-4A48-A0B5-F31BF72341AB}"/>
  <mergeCells count="7">
    <mergeCell ref="N89:S89"/>
    <mergeCell ref="N91:S91"/>
    <mergeCell ref="N66:S68"/>
    <mergeCell ref="N53:S55"/>
    <mergeCell ref="N57:S61"/>
    <mergeCell ref="N63:S64"/>
    <mergeCell ref="N75:S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 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Tattikota</dc:creator>
  <cp:lastModifiedBy>Jaswanth Tattikota</cp:lastModifiedBy>
  <dcterms:created xsi:type="dcterms:W3CDTF">2025-04-24T12:07:46Z</dcterms:created>
  <dcterms:modified xsi:type="dcterms:W3CDTF">2025-04-24T12:09:38Z</dcterms:modified>
</cp:coreProperties>
</file>