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329" documentId="11_0B1D56BE9CDCCE836B02CE7A5FB0D4A9BBFD1C62" xr6:coauthVersionLast="47" xr6:coauthVersionMax="47" xr10:uidLastSave="{87628A43-F821-4756-9286-645B15F90397}"/>
  <bookViews>
    <workbookView xWindow="240" yWindow="105" windowWidth="14805" windowHeight="8010" xr2:uid="{00000000-000D-0000-FFFF-FFFF00000000}"/>
  </bookViews>
  <sheets>
    <sheet name="Susa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19" i="1"/>
  <c r="B5" i="1"/>
  <c r="B18" i="1" s="1"/>
  <c r="B31" i="1" s="1"/>
  <c r="E22" i="1"/>
  <c r="E35" i="1" s="1"/>
  <c r="E21" i="1"/>
  <c r="E34" i="1" s="1"/>
  <c r="B6" i="1"/>
  <c r="H11" i="1"/>
  <c r="H24" i="1" s="1"/>
  <c r="H37" i="1" s="1"/>
  <c r="E10" i="1"/>
  <c r="E23" i="1" s="1"/>
  <c r="E36" i="1" s="1"/>
  <c r="H10" i="1"/>
  <c r="H23" i="1" s="1"/>
  <c r="H36" i="1" s="1"/>
  <c r="H9" i="1"/>
  <c r="H22" i="1" s="1"/>
  <c r="H35" i="1" s="1"/>
  <c r="H8" i="1"/>
  <c r="B12" i="1"/>
  <c r="H18" i="1" l="1"/>
  <c r="H31" i="1" s="1"/>
  <c r="H19" i="1"/>
  <c r="H32" i="1" s="1"/>
  <c r="H20" i="1"/>
  <c r="H33" i="1" s="1"/>
  <c r="H17" i="1"/>
  <c r="H30" i="1" s="1"/>
  <c r="H21" i="1"/>
  <c r="H34" i="1" s="1"/>
  <c r="H38" i="1" s="1"/>
  <c r="B37" i="1" s="1"/>
  <c r="H12" i="1"/>
  <c r="E11" i="1"/>
  <c r="H25" i="1"/>
  <c r="B24" i="1" s="1"/>
  <c r="E18" i="1"/>
  <c r="E31" i="1" s="1"/>
  <c r="E19" i="1"/>
  <c r="E32" i="1" s="1"/>
  <c r="E20" i="1"/>
  <c r="E33" i="1" s="1"/>
  <c r="E17" i="1"/>
  <c r="E30" i="1" s="1"/>
  <c r="B17" i="1"/>
  <c r="B19" i="1" l="1"/>
  <c r="B22" i="1" s="1"/>
  <c r="B30" i="1"/>
  <c r="B32" i="1" s="1"/>
  <c r="B35" i="1" s="1"/>
  <c r="E24" i="1"/>
  <c r="B23" i="1" s="1"/>
  <c r="E37" i="1"/>
  <c r="B36" i="1" s="1"/>
  <c r="B38" i="1" l="1"/>
</calcChain>
</file>

<file path=xl/sharedStrings.xml><?xml version="1.0" encoding="utf-8"?>
<sst xmlns="http://schemas.openxmlformats.org/spreadsheetml/2006/main" count="106" uniqueCount="51">
  <si>
    <t>Per Person Cost of living</t>
  </si>
  <si>
    <t>Caribean Crusie</t>
  </si>
  <si>
    <t>Price</t>
  </si>
  <si>
    <t xml:space="preserve">Orlando Theme </t>
  </si>
  <si>
    <t>Chicago Muesem Tour</t>
  </si>
  <si>
    <t>Visit</t>
  </si>
  <si>
    <t>Disneyland</t>
  </si>
  <si>
    <t>Natural history</t>
  </si>
  <si>
    <t>Air Fare</t>
  </si>
  <si>
    <t>Universal Studios</t>
  </si>
  <si>
    <t>Museum of art</t>
  </si>
  <si>
    <t>Total</t>
  </si>
  <si>
    <t>Sea World</t>
  </si>
  <si>
    <t>Sci Museum</t>
  </si>
  <si>
    <t>Busch Garden</t>
  </si>
  <si>
    <t>Museum of Broadcast History</t>
  </si>
  <si>
    <t>Air plane</t>
  </si>
  <si>
    <t>Fares</t>
  </si>
  <si>
    <t>Food (per day)</t>
  </si>
  <si>
    <t>Car Rental (Per Day)</t>
  </si>
  <si>
    <t>Miami</t>
  </si>
  <si>
    <t>Hotel (per night)</t>
  </si>
  <si>
    <t>Hotel (Per Night)</t>
  </si>
  <si>
    <t>SALE! Orlando</t>
  </si>
  <si>
    <t>Food (Per Day)</t>
  </si>
  <si>
    <t>Chiacgo</t>
  </si>
  <si>
    <t>Two Person Cost of living</t>
  </si>
  <si>
    <t>Orlando Theme</t>
  </si>
  <si>
    <t>Persons</t>
  </si>
  <si>
    <t>Susan</t>
  </si>
  <si>
    <t>2 Air tickets</t>
  </si>
  <si>
    <t>Susan's Husaband</t>
  </si>
  <si>
    <t>Destination</t>
  </si>
  <si>
    <t>Cost</t>
  </si>
  <si>
    <t>Food (four day)</t>
  </si>
  <si>
    <t>Car Rental (four Day)</t>
  </si>
  <si>
    <t>Hotel (five night)</t>
  </si>
  <si>
    <t>Hotel (five Night)</t>
  </si>
  <si>
    <t>2 Air tickts</t>
  </si>
  <si>
    <t>Food (four Day)</t>
  </si>
  <si>
    <t>Chicago Muesem</t>
  </si>
  <si>
    <t>Tim family Cost of living</t>
  </si>
  <si>
    <t>Tim</t>
  </si>
  <si>
    <t>4 Air tickets</t>
  </si>
  <si>
    <t>Tim Wife</t>
  </si>
  <si>
    <t>Jhony</t>
  </si>
  <si>
    <t>Lara</t>
  </si>
  <si>
    <t>TotalCost</t>
  </si>
  <si>
    <t>Cruise</t>
  </si>
  <si>
    <t>Orlando</t>
  </si>
  <si>
    <t>4 Air tickts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</si>
</sst>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64" fontId="0" fillId="2" borderId="0" xfId="0" applyNumberFormat="1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164" fontId="0" fillId="3" borderId="1" xfId="0" applyNumberFormat="1" applyFill="1" applyBorder="1"/>
    <xf numFmtId="0" fontId="3" fillId="3" borderId="0" xfId="0" applyFont="1" applyFill="1" applyAlignment="1">
      <alignment horizontal="center"/>
    </xf>
    <xf numFmtId="0" fontId="1" fillId="3" borderId="1" xfId="0" applyFont="1" applyFill="1" applyBorder="1"/>
    <xf numFmtId="0" fontId="1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0" fontId="1" fillId="2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1" xfId="0" applyFill="1" applyBorder="1"/>
    <xf numFmtId="164" fontId="0" fillId="4" borderId="1" xfId="0" applyNumberFormat="1" applyFill="1" applyBorder="1"/>
    <xf numFmtId="0" fontId="1" fillId="4" borderId="1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Cost to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Susan!$B$21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cat>
            <c:strRef>
              <c:f>Susan!$A$22:$A$24</c:f>
              <c:strCache>
                <c:ptCount val="3"/>
                <c:pt idx="0">
                  <c:v>Caribean Crusie</c:v>
                </c:pt>
                <c:pt idx="1">
                  <c:v>Orlando Theme</c:v>
                </c:pt>
                <c:pt idx="2">
                  <c:v>Chicago Muesem</c:v>
                </c:pt>
              </c:strCache>
            </c:strRef>
          </c:cat>
          <c:val>
            <c:numRef>
              <c:f>Susan!$B$22:$B$24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1653</c:v>
                </c:pt>
                <c:pt idx="2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8-4698-84DD-0790DAE6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491528"/>
        <c:axId val="840493576"/>
      </c:barChart>
      <c:catAx>
        <c:axId val="84049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3576"/>
        <c:crosses val="autoZero"/>
        <c:auto val="1"/>
        <c:lblAlgn val="ctr"/>
        <c:lblOffset val="100"/>
        <c:noMultiLvlLbl val="0"/>
      </c:catAx>
      <c:valAx>
        <c:axId val="8404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491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Susan!$B$34</c:f>
              <c:strCache>
                <c:ptCount val="1"/>
                <c:pt idx="0">
                  <c:v>TotalCost</c:v>
                </c:pt>
              </c:strCache>
            </c:strRef>
          </c:tx>
          <c:spPr>
            <a:solidFill>
              <a:srgbClr val="A02B93"/>
            </a:solidFill>
            <a:ln>
              <a:noFill/>
            </a:ln>
            <a:effectLst/>
          </c:spPr>
          <c:invertIfNegative val="0"/>
          <c:cat>
            <c:strRef>
              <c:f>Susan!$A$35:$A$37</c:f>
              <c:strCache>
                <c:ptCount val="3"/>
                <c:pt idx="0">
                  <c:v>Cruise</c:v>
                </c:pt>
                <c:pt idx="1">
                  <c:v>Orlando</c:v>
                </c:pt>
                <c:pt idx="2">
                  <c:v>Chiacgo</c:v>
                </c:pt>
              </c:strCache>
            </c:strRef>
          </c:cat>
          <c:val>
            <c:numRef>
              <c:f>Susan!$B$35:$B$37</c:f>
              <c:numCache>
                <c:formatCode>_-[$$-409]* #,##0.00_ ;_-[$$-409]* \-#,##0.00\ ;_-[$$-409]* "-"??_ ;_-@_ </c:formatCode>
                <c:ptCount val="3"/>
                <c:pt idx="0">
                  <c:v>7240</c:v>
                </c:pt>
                <c:pt idx="1">
                  <c:v>7137</c:v>
                </c:pt>
                <c:pt idx="2">
                  <c:v>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0-46F5-B55D-32FCA3CE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733959"/>
        <c:axId val="364736007"/>
      </c:barChart>
      <c:catAx>
        <c:axId val="364733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6007"/>
        <c:crosses val="autoZero"/>
        <c:auto val="1"/>
        <c:lblAlgn val="ctr"/>
        <c:lblOffset val="100"/>
        <c:noMultiLvlLbl val="0"/>
      </c:catAx>
      <c:valAx>
        <c:axId val="364736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3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10</xdr:row>
      <xdr:rowOff>123825</xdr:rowOff>
    </xdr:from>
    <xdr:to>
      <xdr:col>15</xdr:col>
      <xdr:colOff>1000125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0DD8-B06A-B895-1C19-B9BD6E1E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27</xdr:row>
      <xdr:rowOff>19050</xdr:rowOff>
    </xdr:from>
    <xdr:to>
      <xdr:col>15</xdr:col>
      <xdr:colOff>590550</xdr:colOff>
      <xdr:row>41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C4CDB-9839-25EC-685A-FD10457B5866}"/>
            </a:ext>
            <a:ext uri="{147F2762-F138-4A5C-976F-8EAC2B608ADB}">
              <a16:predDERef xmlns:a16="http://schemas.microsoft.com/office/drawing/2014/main" pred="{DD5C0DD8-B06A-B895-1C19-B9BD6E1E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topLeftCell="A16" workbookViewId="0">
      <selection activeCell="A28" sqref="A28:H28"/>
    </sheetView>
  </sheetViews>
  <sheetFormatPr defaultRowHeight="15"/>
  <cols>
    <col min="1" max="1" width="14.7109375" bestFit="1" customWidth="1"/>
    <col min="2" max="2" width="11.42578125" bestFit="1" customWidth="1"/>
    <col min="4" max="4" width="15.7109375" bestFit="1" customWidth="1"/>
    <col min="5" max="5" width="10.42578125" bestFit="1" customWidth="1"/>
    <col min="7" max="7" width="26" bestFit="1" customWidth="1"/>
    <col min="8" max="8" width="10.42578125" bestFit="1" customWidth="1"/>
    <col min="10" max="10" width="16.7109375" bestFit="1" customWidth="1"/>
    <col min="11" max="11" width="10.42578125" bestFit="1" customWidth="1"/>
    <col min="12" max="12" width="15.7109375" bestFit="1" customWidth="1"/>
    <col min="13" max="13" width="14.85546875" bestFit="1" customWidth="1"/>
    <col min="14" max="14" width="12.5703125" customWidth="1"/>
    <col min="16" max="16" width="19.85546875" bestFit="1" customWidth="1"/>
    <col min="17" max="17" width="10.42578125" bestFit="1" customWidth="1"/>
  </cols>
  <sheetData>
    <row r="2" spans="1:10" ht="18.75">
      <c r="A2" s="6" t="s">
        <v>0</v>
      </c>
      <c r="B2" s="6"/>
      <c r="C2" s="6"/>
      <c r="D2" s="6"/>
      <c r="E2" s="6"/>
      <c r="F2" s="6"/>
      <c r="G2" s="6"/>
      <c r="H2" s="6"/>
    </row>
    <row r="3" spans="1:10">
      <c r="A3" s="1" t="s">
        <v>1</v>
      </c>
      <c r="B3" s="1" t="s">
        <v>2</v>
      </c>
      <c r="C3" s="2"/>
      <c r="D3" s="16" t="s">
        <v>3</v>
      </c>
      <c r="E3" s="1" t="s">
        <v>2</v>
      </c>
      <c r="F3" s="2"/>
      <c r="G3" s="1" t="s">
        <v>4</v>
      </c>
      <c r="H3" s="1" t="s">
        <v>2</v>
      </c>
    </row>
    <row r="4" spans="1:10">
      <c r="A4" s="3" t="s">
        <v>5</v>
      </c>
      <c r="B4" s="4">
        <v>555</v>
      </c>
      <c r="C4" s="2"/>
      <c r="D4" s="3" t="s">
        <v>6</v>
      </c>
      <c r="E4" s="4">
        <v>99</v>
      </c>
      <c r="F4" s="2"/>
      <c r="G4" s="3" t="s">
        <v>7</v>
      </c>
      <c r="H4" s="4">
        <v>18</v>
      </c>
    </row>
    <row r="5" spans="1:10">
      <c r="A5" s="3" t="s">
        <v>8</v>
      </c>
      <c r="B5" s="4">
        <f>B9</f>
        <v>350</v>
      </c>
      <c r="C5" s="2"/>
      <c r="D5" s="3" t="s">
        <v>9</v>
      </c>
      <c r="E5" s="4">
        <v>95</v>
      </c>
      <c r="F5" s="2"/>
      <c r="G5" s="3" t="s">
        <v>10</v>
      </c>
      <c r="H5" s="4">
        <v>25</v>
      </c>
    </row>
    <row r="6" spans="1:10">
      <c r="A6" s="1" t="s">
        <v>11</v>
      </c>
      <c r="B6" s="4">
        <f>SUM(B4:B5)</f>
        <v>905</v>
      </c>
      <c r="C6" s="2"/>
      <c r="D6" s="3" t="s">
        <v>12</v>
      </c>
      <c r="E6" s="4">
        <v>85</v>
      </c>
      <c r="F6" s="2"/>
      <c r="G6" s="3" t="s">
        <v>13</v>
      </c>
      <c r="H6" s="4">
        <v>15</v>
      </c>
    </row>
    <row r="7" spans="1:10">
      <c r="A7" s="2"/>
      <c r="B7" s="2"/>
      <c r="C7" s="2"/>
      <c r="D7" s="3" t="s">
        <v>14</v>
      </c>
      <c r="E7" s="4">
        <v>85</v>
      </c>
      <c r="F7" s="2"/>
      <c r="G7" s="3" t="s">
        <v>15</v>
      </c>
      <c r="H7" s="4">
        <v>9</v>
      </c>
    </row>
    <row r="8" spans="1:10">
      <c r="A8" s="1" t="s">
        <v>16</v>
      </c>
      <c r="B8" s="1" t="s">
        <v>17</v>
      </c>
      <c r="C8" s="2"/>
      <c r="D8" s="3" t="s">
        <v>18</v>
      </c>
      <c r="E8" s="4">
        <v>50</v>
      </c>
      <c r="F8" s="2"/>
      <c r="G8" s="3" t="s">
        <v>19</v>
      </c>
      <c r="H8" s="4">
        <f>40</f>
        <v>40</v>
      </c>
    </row>
    <row r="9" spans="1:10">
      <c r="A9" s="3" t="s">
        <v>20</v>
      </c>
      <c r="B9" s="4">
        <v>350</v>
      </c>
      <c r="C9" s="2"/>
      <c r="D9" s="3" t="s">
        <v>21</v>
      </c>
      <c r="E9" s="4">
        <v>105</v>
      </c>
      <c r="F9" s="2"/>
      <c r="G9" s="3" t="s">
        <v>22</v>
      </c>
      <c r="H9" s="4">
        <f>120</f>
        <v>120</v>
      </c>
    </row>
    <row r="10" spans="1:10">
      <c r="A10" s="3" t="s">
        <v>23</v>
      </c>
      <c r="B10" s="4">
        <v>100</v>
      </c>
      <c r="C10" s="2"/>
      <c r="D10" s="3" t="s">
        <v>8</v>
      </c>
      <c r="E10" s="4">
        <f>B10</f>
        <v>100</v>
      </c>
      <c r="F10" s="2"/>
      <c r="G10" s="3" t="s">
        <v>24</v>
      </c>
      <c r="H10" s="4">
        <f>50</f>
        <v>50</v>
      </c>
    </row>
    <row r="11" spans="1:10">
      <c r="A11" s="3" t="s">
        <v>25</v>
      </c>
      <c r="B11" s="4">
        <v>280</v>
      </c>
      <c r="C11" s="2"/>
      <c r="D11" s="1" t="s">
        <v>11</v>
      </c>
      <c r="E11" s="4">
        <f>SUM(E4:E10)</f>
        <v>619</v>
      </c>
      <c r="F11" s="2"/>
      <c r="G11" s="3" t="s">
        <v>8</v>
      </c>
      <c r="H11" s="4">
        <f>B11</f>
        <v>280</v>
      </c>
    </row>
    <row r="12" spans="1:10">
      <c r="A12" s="1" t="s">
        <v>11</v>
      </c>
      <c r="B12" s="4">
        <f>SUM(B9:B11)</f>
        <v>730</v>
      </c>
      <c r="C12" s="2"/>
      <c r="D12" s="2"/>
      <c r="E12" s="5"/>
      <c r="F12" s="2"/>
      <c r="G12" s="1" t="s">
        <v>11</v>
      </c>
      <c r="H12" s="4">
        <f>SUM(H4:H11)</f>
        <v>557</v>
      </c>
    </row>
    <row r="13" spans="1:10">
      <c r="A13" s="13"/>
      <c r="B13" s="13"/>
      <c r="C13" s="14"/>
      <c r="D13" s="14"/>
      <c r="E13" s="15"/>
      <c r="F13" s="14"/>
      <c r="G13" s="14"/>
      <c r="H13" s="15"/>
    </row>
    <row r="14" spans="1:10">
      <c r="A14" s="13"/>
      <c r="B14" s="13"/>
      <c r="C14" s="14"/>
      <c r="D14" s="14"/>
      <c r="E14" s="15"/>
      <c r="F14" s="14"/>
      <c r="G14" s="14"/>
      <c r="H14" s="15"/>
    </row>
    <row r="15" spans="1:10" ht="18.75">
      <c r="A15" s="11" t="s">
        <v>26</v>
      </c>
      <c r="B15" s="7"/>
      <c r="C15" s="7"/>
      <c r="D15" s="7"/>
      <c r="E15" s="7"/>
      <c r="F15" s="7"/>
      <c r="G15" s="7"/>
      <c r="H15" s="7"/>
      <c r="I15" s="9"/>
      <c r="J15" s="9"/>
    </row>
    <row r="16" spans="1:10">
      <c r="A16" s="8" t="s">
        <v>1</v>
      </c>
      <c r="B16" s="8" t="s">
        <v>2</v>
      </c>
      <c r="C16" s="9"/>
      <c r="D16" s="8" t="s">
        <v>27</v>
      </c>
      <c r="E16" s="8" t="s">
        <v>2</v>
      </c>
      <c r="F16" s="9"/>
      <c r="G16" s="8" t="s">
        <v>4</v>
      </c>
      <c r="H16" s="8" t="s">
        <v>2</v>
      </c>
      <c r="I16" s="9"/>
      <c r="J16" s="8" t="s">
        <v>28</v>
      </c>
    </row>
    <row r="17" spans="1:10">
      <c r="A17" s="8" t="s">
        <v>5</v>
      </c>
      <c r="B17" s="10">
        <f>B4*J19</f>
        <v>1110</v>
      </c>
      <c r="C17" s="9"/>
      <c r="D17" s="8" t="s">
        <v>6</v>
      </c>
      <c r="E17" s="10">
        <f>E4*J$19</f>
        <v>198</v>
      </c>
      <c r="F17" s="9"/>
      <c r="G17" s="8" t="s">
        <v>7</v>
      </c>
      <c r="H17" s="10">
        <f>H4*J$19</f>
        <v>36</v>
      </c>
      <c r="I17" s="9"/>
      <c r="J17" s="8" t="s">
        <v>29</v>
      </c>
    </row>
    <row r="18" spans="1:10">
      <c r="A18" s="8" t="s">
        <v>30</v>
      </c>
      <c r="B18" s="10">
        <f>B5*J19</f>
        <v>700</v>
      </c>
      <c r="C18" s="9"/>
      <c r="D18" s="8" t="s">
        <v>9</v>
      </c>
      <c r="E18" s="10">
        <f>E5*J$19</f>
        <v>190</v>
      </c>
      <c r="F18" s="9"/>
      <c r="G18" s="8" t="s">
        <v>10</v>
      </c>
      <c r="H18" s="10">
        <f t="shared" ref="H18:H20" si="0">H5*J$19</f>
        <v>50</v>
      </c>
      <c r="I18" s="9"/>
      <c r="J18" s="8" t="s">
        <v>31</v>
      </c>
    </row>
    <row r="19" spans="1:10">
      <c r="A19" s="12" t="s">
        <v>11</v>
      </c>
      <c r="B19" s="10">
        <f>SUM(B17:B18)</f>
        <v>1810</v>
      </c>
      <c r="C19" s="9"/>
      <c r="D19" s="8" t="s">
        <v>12</v>
      </c>
      <c r="E19" s="10">
        <f>E6*J$19</f>
        <v>170</v>
      </c>
      <c r="F19" s="9"/>
      <c r="G19" s="8" t="s">
        <v>13</v>
      </c>
      <c r="H19" s="10">
        <f t="shared" si="0"/>
        <v>30</v>
      </c>
      <c r="I19" s="9"/>
      <c r="J19" s="8">
        <f>COUNTA(J17:J18)</f>
        <v>2</v>
      </c>
    </row>
    <row r="20" spans="1:10">
      <c r="A20" s="9"/>
      <c r="B20" s="9"/>
      <c r="C20" s="9"/>
      <c r="D20" s="8" t="s">
        <v>14</v>
      </c>
      <c r="E20" s="10">
        <f>E7*J$19</f>
        <v>170</v>
      </c>
      <c r="F20" s="9"/>
      <c r="G20" s="8" t="s">
        <v>15</v>
      </c>
      <c r="H20" s="10">
        <f t="shared" si="0"/>
        <v>18</v>
      </c>
      <c r="I20" s="9"/>
      <c r="J20" s="9"/>
    </row>
    <row r="21" spans="1:10">
      <c r="A21" s="8" t="s">
        <v>32</v>
      </c>
      <c r="B21" s="8" t="s">
        <v>33</v>
      </c>
      <c r="C21" s="9"/>
      <c r="D21" s="8" t="s">
        <v>34</v>
      </c>
      <c r="E21" s="10">
        <f>E8*4</f>
        <v>200</v>
      </c>
      <c r="F21" s="9"/>
      <c r="G21" s="8" t="s">
        <v>35</v>
      </c>
      <c r="H21" s="10">
        <f>H8*4</f>
        <v>160</v>
      </c>
      <c r="I21" s="9"/>
      <c r="J21" s="9"/>
    </row>
    <row r="22" spans="1:10">
      <c r="A22" s="8" t="s">
        <v>1</v>
      </c>
      <c r="B22" s="10">
        <f>B19</f>
        <v>1810</v>
      </c>
      <c r="C22" s="9"/>
      <c r="D22" s="8" t="s">
        <v>36</v>
      </c>
      <c r="E22" s="10">
        <f>E9*5</f>
        <v>525</v>
      </c>
      <c r="F22" s="9"/>
      <c r="G22" s="8" t="s">
        <v>37</v>
      </c>
      <c r="H22" s="10">
        <f>H9*5</f>
        <v>600</v>
      </c>
      <c r="I22" s="9"/>
      <c r="J22" s="9"/>
    </row>
    <row r="23" spans="1:10">
      <c r="A23" s="8" t="s">
        <v>27</v>
      </c>
      <c r="B23" s="10">
        <f>E24</f>
        <v>1653</v>
      </c>
      <c r="C23" s="9"/>
      <c r="D23" s="8" t="s">
        <v>38</v>
      </c>
      <c r="E23" s="10">
        <f>E10*J$19</f>
        <v>200</v>
      </c>
      <c r="F23" s="9"/>
      <c r="G23" s="8" t="s">
        <v>39</v>
      </c>
      <c r="H23" s="10">
        <f>H10*4</f>
        <v>200</v>
      </c>
      <c r="I23" s="9"/>
      <c r="J23" s="9"/>
    </row>
    <row r="24" spans="1:10">
      <c r="A24" s="8" t="s">
        <v>40</v>
      </c>
      <c r="B24" s="10">
        <f>H25</f>
        <v>1654</v>
      </c>
      <c r="C24" s="9"/>
      <c r="D24" s="12" t="s">
        <v>11</v>
      </c>
      <c r="E24" s="10">
        <f>SUM(E17:E23)</f>
        <v>1653</v>
      </c>
      <c r="F24" s="9"/>
      <c r="G24" s="8" t="s">
        <v>30</v>
      </c>
      <c r="H24" s="10">
        <f>H11*J$19</f>
        <v>560</v>
      </c>
      <c r="I24" s="9"/>
      <c r="J24" s="9"/>
    </row>
    <row r="25" spans="1:10">
      <c r="A25" s="9"/>
      <c r="B25" s="9"/>
      <c r="C25" s="9"/>
      <c r="D25" s="9"/>
      <c r="E25" s="9"/>
      <c r="F25" s="9"/>
      <c r="G25" s="12" t="s">
        <v>11</v>
      </c>
      <c r="H25" s="10">
        <f>SUM(H17:H24)</f>
        <v>1654</v>
      </c>
      <c r="I25" s="9"/>
      <c r="J25" s="9"/>
    </row>
    <row r="28" spans="1:10" ht="18.75">
      <c r="A28" s="17" t="s">
        <v>41</v>
      </c>
      <c r="B28" s="18"/>
      <c r="C28" s="18"/>
      <c r="D28" s="18"/>
      <c r="E28" s="18"/>
      <c r="F28" s="18"/>
      <c r="G28" s="18"/>
      <c r="H28" s="18"/>
      <c r="I28" s="19"/>
      <c r="J28" s="19"/>
    </row>
    <row r="29" spans="1:10">
      <c r="A29" s="20" t="s">
        <v>1</v>
      </c>
      <c r="B29" s="20" t="s">
        <v>2</v>
      </c>
      <c r="C29" s="19"/>
      <c r="D29" s="20" t="s">
        <v>27</v>
      </c>
      <c r="E29" s="20" t="s">
        <v>2</v>
      </c>
      <c r="F29" s="19"/>
      <c r="G29" s="20" t="s">
        <v>4</v>
      </c>
      <c r="H29" s="20" t="s">
        <v>2</v>
      </c>
      <c r="I29" s="19"/>
      <c r="J29" s="22" t="s">
        <v>28</v>
      </c>
    </row>
    <row r="30" spans="1:10">
      <c r="A30" s="20" t="s">
        <v>5</v>
      </c>
      <c r="B30" s="21">
        <f>B17*J34</f>
        <v>4440</v>
      </c>
      <c r="C30" s="19"/>
      <c r="D30" s="20" t="s">
        <v>6</v>
      </c>
      <c r="E30" s="21">
        <f>E17*J$34</f>
        <v>792</v>
      </c>
      <c r="F30" s="19"/>
      <c r="G30" s="20" t="s">
        <v>7</v>
      </c>
      <c r="H30" s="21">
        <f>H17*J$34</f>
        <v>144</v>
      </c>
      <c r="I30" s="19"/>
      <c r="J30" s="20" t="s">
        <v>42</v>
      </c>
    </row>
    <row r="31" spans="1:10">
      <c r="A31" s="20" t="s">
        <v>43</v>
      </c>
      <c r="B31" s="21">
        <f>B18*J34</f>
        <v>2800</v>
      </c>
      <c r="C31" s="19"/>
      <c r="D31" s="20" t="s">
        <v>9</v>
      </c>
      <c r="E31" s="21">
        <f t="shared" ref="E31:E33" si="1">E18*J$34</f>
        <v>760</v>
      </c>
      <c r="F31" s="19"/>
      <c r="G31" s="20" t="s">
        <v>10</v>
      </c>
      <c r="H31" s="21">
        <f t="shared" ref="H31:H33" si="2">H18*J$34</f>
        <v>200</v>
      </c>
      <c r="I31" s="19"/>
      <c r="J31" s="20" t="s">
        <v>44</v>
      </c>
    </row>
    <row r="32" spans="1:10">
      <c r="A32" s="22" t="s">
        <v>11</v>
      </c>
      <c r="B32" s="21">
        <f>SUM(B30:B31)</f>
        <v>7240</v>
      </c>
      <c r="C32" s="19"/>
      <c r="D32" s="20" t="s">
        <v>12</v>
      </c>
      <c r="E32" s="21">
        <f t="shared" si="1"/>
        <v>680</v>
      </c>
      <c r="F32" s="19"/>
      <c r="G32" s="20" t="s">
        <v>13</v>
      </c>
      <c r="H32" s="21">
        <f t="shared" si="2"/>
        <v>120</v>
      </c>
      <c r="I32" s="19"/>
      <c r="J32" s="20" t="s">
        <v>45</v>
      </c>
    </row>
    <row r="33" spans="1:10">
      <c r="A33" s="19"/>
      <c r="B33" s="19"/>
      <c r="C33" s="19"/>
      <c r="D33" s="20" t="s">
        <v>14</v>
      </c>
      <c r="E33" s="21">
        <f t="shared" si="1"/>
        <v>680</v>
      </c>
      <c r="F33" s="19"/>
      <c r="G33" s="20" t="s">
        <v>15</v>
      </c>
      <c r="H33" s="21">
        <f t="shared" si="2"/>
        <v>72</v>
      </c>
      <c r="I33" s="19"/>
      <c r="J33" s="20" t="s">
        <v>46</v>
      </c>
    </row>
    <row r="34" spans="1:10">
      <c r="A34" s="20" t="s">
        <v>32</v>
      </c>
      <c r="B34" s="20" t="s">
        <v>47</v>
      </c>
      <c r="C34" s="19"/>
      <c r="D34" s="20" t="s">
        <v>34</v>
      </c>
      <c r="E34" s="21">
        <f>E21*4</f>
        <v>800</v>
      </c>
      <c r="F34" s="19"/>
      <c r="G34" s="20" t="s">
        <v>35</v>
      </c>
      <c r="H34" s="21">
        <f>H21*4</f>
        <v>640</v>
      </c>
      <c r="I34" s="19"/>
      <c r="J34" s="20">
        <f>COUNTA(J30:J33)</f>
        <v>4</v>
      </c>
    </row>
    <row r="35" spans="1:10">
      <c r="A35" s="20" t="s">
        <v>48</v>
      </c>
      <c r="B35" s="21">
        <f>B32</f>
        <v>7240</v>
      </c>
      <c r="C35" s="19"/>
      <c r="D35" s="20" t="s">
        <v>36</v>
      </c>
      <c r="E35" s="21">
        <f>E22*5</f>
        <v>2625</v>
      </c>
      <c r="F35" s="19"/>
      <c r="G35" s="20" t="s">
        <v>37</v>
      </c>
      <c r="H35" s="21">
        <f>H22*5</f>
        <v>3000</v>
      </c>
      <c r="I35" s="19"/>
      <c r="J35" s="19"/>
    </row>
    <row r="36" spans="1:10">
      <c r="A36" s="20" t="s">
        <v>49</v>
      </c>
      <c r="B36" s="21">
        <f>E37</f>
        <v>7137</v>
      </c>
      <c r="C36" s="19"/>
      <c r="D36" s="20" t="s">
        <v>50</v>
      </c>
      <c r="E36" s="21">
        <f>E23*J$34</f>
        <v>800</v>
      </c>
      <c r="F36" s="19"/>
      <c r="G36" s="20" t="s">
        <v>39</v>
      </c>
      <c r="H36" s="21">
        <f>H23*4</f>
        <v>800</v>
      </c>
      <c r="I36" s="19"/>
      <c r="J36" s="19"/>
    </row>
    <row r="37" spans="1:10">
      <c r="A37" s="20" t="s">
        <v>25</v>
      </c>
      <c r="B37" s="21">
        <f>H38</f>
        <v>7216</v>
      </c>
      <c r="C37" s="19"/>
      <c r="D37" s="22" t="s">
        <v>11</v>
      </c>
      <c r="E37" s="21">
        <f>SUM(E30:E36)</f>
        <v>7137</v>
      </c>
      <c r="F37" s="19"/>
      <c r="G37" s="20" t="s">
        <v>43</v>
      </c>
      <c r="H37" s="21">
        <f>H24*J$34</f>
        <v>2240</v>
      </c>
      <c r="I37" s="19"/>
      <c r="J37" s="19"/>
    </row>
    <row r="38" spans="1:10">
      <c r="A38" s="20" t="s">
        <v>11</v>
      </c>
      <c r="B38" s="21">
        <f>SUM(B35:B37)</f>
        <v>21593</v>
      </c>
      <c r="C38" s="19"/>
      <c r="D38" s="19"/>
      <c r="E38" s="19"/>
      <c r="F38" s="19"/>
      <c r="G38" s="22" t="s">
        <v>11</v>
      </c>
      <c r="H38" s="21">
        <f>SUM(H30:H37)</f>
        <v>7216</v>
      </c>
      <c r="I38" s="19"/>
      <c r="J38" s="19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>
      <c r="A45" s="14"/>
      <c r="B45" s="14"/>
      <c r="C45" s="14"/>
      <c r="D45" s="14"/>
      <c r="E45" s="14"/>
      <c r="F45" s="14"/>
      <c r="G45" s="14"/>
      <c r="H45" s="14"/>
      <c r="I45" s="14"/>
      <c r="J45" s="14"/>
    </row>
  </sheetData>
  <mergeCells count="3">
    <mergeCell ref="A2:H2"/>
    <mergeCell ref="A15:H15"/>
    <mergeCell ref="A28:H28"/>
  </mergeCells>
  <conditionalFormatting sqref="B35:B37">
    <cfRule type="top10" dxfId="1" priority="2" bottom="1" rank="1"/>
  </conditionalFormatting>
  <conditionalFormatting sqref="B22:B24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2024-11-15T13:54:34Z</dcterms:created>
  <dcterms:modified xsi:type="dcterms:W3CDTF">2024-11-15T20:15:24Z</dcterms:modified>
  <cp:category/>
  <cp:contentStatus/>
</cp:coreProperties>
</file>