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22467E20-408C-46B5-82AB-FE25BA73BED6}" xr6:coauthVersionLast="47" xr6:coauthVersionMax="47" xr10:uidLastSave="{00000000-0000-0000-0000-000000000000}"/>
  <workbookProtection workbookAlgorithmName="SHA-512" workbookHashValue="mgE9XGVrwPQXVoEWjn18TQp900Px+/sJBgw2GUEqBN7u2bCA79CKhK9jEhlaSaEngnBubHtmqchg/hOv6F1HLg==" workbookSaltValue="uPZvTZSPCSOsfo3XvShVzA==" workbookSpinCount="100000" lockStructure="1"/>
  <bookViews>
    <workbookView xWindow="-120" yWindow="-120" windowWidth="29040" windowHeight="16440" tabRatio="947" activeTab="9" xr2:uid="{53858540-4E5A-40A6-88A4-634EA6468BDE}"/>
  </bookViews>
  <sheets>
    <sheet name="Driving Score" sheetId="6" r:id="rId1"/>
    <sheet name="Anticipation" sheetId="7" r:id="rId2"/>
    <sheet name="Self-confidence" sheetId="8" r:id="rId3"/>
    <sheet name="Driving skill" sheetId="9" r:id="rId4"/>
    <sheet name="Driver state" sheetId="15" r:id="rId5"/>
    <sheet name="Driving style" sheetId="16" r:id="rId6"/>
    <sheet name="Kms driven" sheetId="23" r:id="rId7"/>
    <sheet name="Mobile call" sheetId="24" r:id="rId8"/>
    <sheet name="Mobile screen " sheetId="25" r:id="rId9"/>
    <sheet name="Acce_Brak_Cor" sheetId="26" r:id="rId10"/>
    <sheet name="Final UBI Score" sheetId="27" r:id="rId11"/>
    <sheet name="Acce_Brak_Cor(test) " sheetId="18" r:id="rId12"/>
    <sheet name="Sheet5" sheetId="5" state="hidden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7" i="26" l="1"/>
  <c r="D31" i="26" s="1"/>
  <c r="Y15" i="26"/>
  <c r="C31" i="26" s="1"/>
  <c r="Y3" i="26"/>
  <c r="B31" i="26" s="1"/>
  <c r="U27" i="26"/>
  <c r="D17" i="26" s="1"/>
  <c r="U15" i="26"/>
  <c r="C17" i="26" s="1"/>
  <c r="U3" i="26"/>
  <c r="B17" i="26" s="1"/>
  <c r="Y4" i="26"/>
  <c r="B32" i="26" s="1"/>
  <c r="Y36" i="26"/>
  <c r="Y37" i="26" s="1"/>
  <c r="D41" i="26" s="1"/>
  <c r="Y35" i="26"/>
  <c r="W36" i="26" s="1"/>
  <c r="Y34" i="26"/>
  <c r="W35" i="26" s="1"/>
  <c r="Y33" i="26"/>
  <c r="W34" i="26" s="1"/>
  <c r="Y32" i="26"/>
  <c r="W33" i="26" s="1"/>
  <c r="Y31" i="26"/>
  <c r="W32" i="26" s="1"/>
  <c r="Y30" i="26"/>
  <c r="W31" i="26" s="1"/>
  <c r="Y29" i="26"/>
  <c r="W30" i="26" s="1"/>
  <c r="Y28" i="26"/>
  <c r="D32" i="26" s="1"/>
  <c r="Y24" i="26"/>
  <c r="Y25" i="26" s="1"/>
  <c r="C41" i="26" s="1"/>
  <c r="Y23" i="26"/>
  <c r="W24" i="26" s="1"/>
  <c r="Y22" i="26"/>
  <c r="W23" i="26" s="1"/>
  <c r="Y21" i="26"/>
  <c r="W22" i="26" s="1"/>
  <c r="Y20" i="26"/>
  <c r="W21" i="26" s="1"/>
  <c r="Y19" i="26"/>
  <c r="W20" i="26" s="1"/>
  <c r="Y18" i="26"/>
  <c r="W19" i="26" s="1"/>
  <c r="Y17" i="26"/>
  <c r="W18" i="26" s="1"/>
  <c r="Y16" i="26"/>
  <c r="Y12" i="26"/>
  <c r="Y13" i="26" s="1"/>
  <c r="B41" i="26" s="1"/>
  <c r="Y11" i="26"/>
  <c r="W12" i="26" s="1"/>
  <c r="Y10" i="26"/>
  <c r="W11" i="26" s="1"/>
  <c r="Y9" i="26"/>
  <c r="W10" i="26" s="1"/>
  <c r="Y8" i="26"/>
  <c r="W9" i="26" s="1"/>
  <c r="Y7" i="26"/>
  <c r="W8" i="26" s="1"/>
  <c r="Y6" i="26"/>
  <c r="W7" i="26" s="1"/>
  <c r="Y5" i="26"/>
  <c r="W6" i="26" s="1"/>
  <c r="B34" i="26" s="1"/>
  <c r="Q5" i="26"/>
  <c r="U36" i="26"/>
  <c r="U37" i="26" s="1"/>
  <c r="D27" i="26" s="1"/>
  <c r="U35" i="26"/>
  <c r="S36" i="26" s="1"/>
  <c r="U34" i="26"/>
  <c r="S35" i="26" s="1"/>
  <c r="U33" i="26"/>
  <c r="S34" i="26" s="1"/>
  <c r="U32" i="26"/>
  <c r="S33" i="26" s="1"/>
  <c r="U31" i="26"/>
  <c r="S32" i="26" s="1"/>
  <c r="U30" i="26"/>
  <c r="S31" i="26" s="1"/>
  <c r="U29" i="26"/>
  <c r="S30" i="26" s="1"/>
  <c r="U28" i="26"/>
  <c r="S29" i="26" s="1"/>
  <c r="U24" i="26"/>
  <c r="U25" i="26" s="1"/>
  <c r="C27" i="26" s="1"/>
  <c r="U23" i="26"/>
  <c r="S24" i="26" s="1"/>
  <c r="U22" i="26"/>
  <c r="S23" i="26" s="1"/>
  <c r="U21" i="26"/>
  <c r="S22" i="26" s="1"/>
  <c r="U20" i="26"/>
  <c r="S21" i="26" s="1"/>
  <c r="U19" i="26"/>
  <c r="S20" i="26" s="1"/>
  <c r="U18" i="26"/>
  <c r="S19" i="26" s="1"/>
  <c r="U17" i="26"/>
  <c r="S18" i="26" s="1"/>
  <c r="U16" i="26"/>
  <c r="S17" i="26" s="1"/>
  <c r="U12" i="26"/>
  <c r="U13" i="26" s="1"/>
  <c r="B27" i="26" s="1"/>
  <c r="U11" i="26"/>
  <c r="S12" i="26" s="1"/>
  <c r="U10" i="26"/>
  <c r="S11" i="26" s="1"/>
  <c r="U9" i="26"/>
  <c r="S10" i="26" s="1"/>
  <c r="U8" i="26"/>
  <c r="S9" i="26" s="1"/>
  <c r="U7" i="26"/>
  <c r="S8" i="26" s="1"/>
  <c r="U6" i="26"/>
  <c r="S7" i="26" s="1"/>
  <c r="U5" i="26"/>
  <c r="S6" i="26" s="1"/>
  <c r="U4" i="26"/>
  <c r="S5" i="26" s="1"/>
  <c r="Q12" i="26"/>
  <c r="N34" i="18"/>
  <c r="N35" i="18"/>
  <c r="N36" i="18"/>
  <c r="N37" i="18"/>
  <c r="N38" i="18"/>
  <c r="N39" i="18"/>
  <c r="N40" i="18"/>
  <c r="N41" i="18"/>
  <c r="N33" i="18"/>
  <c r="I34" i="18"/>
  <c r="I35" i="18"/>
  <c r="I36" i="18"/>
  <c r="I37" i="18"/>
  <c r="I38" i="18"/>
  <c r="I39" i="18"/>
  <c r="I40" i="18"/>
  <c r="I41" i="18"/>
  <c r="I33" i="18"/>
  <c r="E34" i="18"/>
  <c r="E35" i="18"/>
  <c r="E36" i="18"/>
  <c r="E37" i="18"/>
  <c r="E38" i="18"/>
  <c r="E39" i="18"/>
  <c r="E40" i="18"/>
  <c r="E41" i="18"/>
  <c r="E33" i="18"/>
  <c r="B21" i="26" l="1"/>
  <c r="C20" i="26"/>
  <c r="D19" i="26"/>
  <c r="D40" i="26"/>
  <c r="B26" i="26"/>
  <c r="C25" i="26"/>
  <c r="D24" i="26"/>
  <c r="B22" i="26"/>
  <c r="C21" i="26"/>
  <c r="B39" i="26"/>
  <c r="C38" i="26"/>
  <c r="D37" i="26"/>
  <c r="C40" i="26"/>
  <c r="D39" i="26"/>
  <c r="B35" i="26"/>
  <c r="B37" i="26"/>
  <c r="C36" i="26"/>
  <c r="D35" i="26"/>
  <c r="W29" i="26"/>
  <c r="D33" i="26" s="1"/>
  <c r="B36" i="26"/>
  <c r="C35" i="26"/>
  <c r="D34" i="26"/>
  <c r="I22" i="26"/>
  <c r="C26" i="26"/>
  <c r="D25" i="26"/>
  <c r="I34" i="26"/>
  <c r="C34" i="26"/>
  <c r="B40" i="26"/>
  <c r="C39" i="26"/>
  <c r="D38" i="26"/>
  <c r="W17" i="26"/>
  <c r="C33" i="26" s="1"/>
  <c r="C32" i="26"/>
  <c r="I32" i="26"/>
  <c r="B38" i="26"/>
  <c r="C37" i="26"/>
  <c r="D36" i="26"/>
  <c r="I36" i="26"/>
  <c r="W5" i="26"/>
  <c r="B33" i="26" s="1"/>
  <c r="I18" i="26"/>
  <c r="B23" i="26"/>
  <c r="I20" i="26"/>
  <c r="B24" i="26"/>
  <c r="C23" i="26"/>
  <c r="D22" i="26"/>
  <c r="B25" i="26"/>
  <c r="C24" i="26"/>
  <c r="D23" i="26"/>
  <c r="B19" i="26"/>
  <c r="B20" i="26"/>
  <c r="C19" i="26"/>
  <c r="D26" i="26"/>
  <c r="B18" i="26"/>
  <c r="D20" i="26"/>
  <c r="D18" i="26"/>
  <c r="C22" i="26"/>
  <c r="D21" i="26"/>
  <c r="C18" i="26"/>
  <c r="Q36" i="26"/>
  <c r="Q35" i="26"/>
  <c r="Q34" i="26"/>
  <c r="Q33" i="26"/>
  <c r="Q32" i="26"/>
  <c r="Q31" i="26"/>
  <c r="Q30" i="26"/>
  <c r="Q29" i="26"/>
  <c r="Q28" i="26"/>
  <c r="D4" i="26" s="1"/>
  <c r="Q24" i="26"/>
  <c r="Q23" i="26"/>
  <c r="Q22" i="26"/>
  <c r="Q21" i="26"/>
  <c r="Q20" i="26"/>
  <c r="Q19" i="26"/>
  <c r="Q18" i="26"/>
  <c r="Q17" i="26"/>
  <c r="Q16" i="26"/>
  <c r="Q27" i="26"/>
  <c r="D3" i="26" s="1"/>
  <c r="Q15" i="26"/>
  <c r="C3" i="26" s="1"/>
  <c r="O21" i="26" l="1"/>
  <c r="O31" i="26"/>
  <c r="D7" i="26" s="1"/>
  <c r="O19" i="26"/>
  <c r="O32" i="26"/>
  <c r="D8" i="26" s="1"/>
  <c r="O30" i="26"/>
  <c r="D6" i="26" s="1"/>
  <c r="O20" i="26"/>
  <c r="O22" i="26"/>
  <c r="O33" i="26"/>
  <c r="D9" i="26" s="1"/>
  <c r="O23" i="26"/>
  <c r="O35" i="26"/>
  <c r="D11" i="26" s="1"/>
  <c r="Q25" i="26"/>
  <c r="C13" i="26" s="1"/>
  <c r="O36" i="26"/>
  <c r="D12" i="26" s="1"/>
  <c r="O34" i="26"/>
  <c r="D10" i="26" s="1"/>
  <c r="O24" i="26"/>
  <c r="C12" i="26" s="1"/>
  <c r="O18" i="26"/>
  <c r="C4" i="26"/>
  <c r="O29" i="26"/>
  <c r="D5" i="26" s="1"/>
  <c r="Q37" i="26"/>
  <c r="D13" i="26" s="1"/>
  <c r="O17" i="26"/>
  <c r="C5" i="26" s="1"/>
  <c r="I8" i="26"/>
  <c r="I6" i="26"/>
  <c r="Q11" i="26"/>
  <c r="Q10" i="26"/>
  <c r="Q9" i="26"/>
  <c r="Q8" i="26"/>
  <c r="Q7" i="26"/>
  <c r="Q6" i="26"/>
  <c r="Q4" i="26"/>
  <c r="B4" i="26" s="1"/>
  <c r="Q3" i="26"/>
  <c r="B3" i="26" s="1"/>
  <c r="R12" i="25"/>
  <c r="R13" i="25" s="1"/>
  <c r="B13" i="25" s="1"/>
  <c r="R11" i="25"/>
  <c r="P12" i="25" s="1"/>
  <c r="B12" i="25" s="1"/>
  <c r="R10" i="25"/>
  <c r="P11" i="25" s="1"/>
  <c r="R9" i="25"/>
  <c r="P10" i="25" s="1"/>
  <c r="R8" i="25"/>
  <c r="P9" i="25" s="1"/>
  <c r="B9" i="25" s="1"/>
  <c r="R7" i="25"/>
  <c r="P8" i="25" s="1"/>
  <c r="R6" i="25"/>
  <c r="P7" i="25" s="1"/>
  <c r="R5" i="25"/>
  <c r="P6" i="25" s="1"/>
  <c r="R4" i="25"/>
  <c r="P5" i="25" s="1"/>
  <c r="B5" i="25" s="1"/>
  <c r="B4" i="25"/>
  <c r="R3" i="25"/>
  <c r="R12" i="24"/>
  <c r="R13" i="24" s="1"/>
  <c r="B13" i="24" s="1"/>
  <c r="R11" i="24"/>
  <c r="P12" i="24" s="1"/>
  <c r="R10" i="24"/>
  <c r="P11" i="24" s="1"/>
  <c r="R9" i="24"/>
  <c r="P10" i="24" s="1"/>
  <c r="R8" i="24"/>
  <c r="P9" i="24" s="1"/>
  <c r="R7" i="24"/>
  <c r="P8" i="24" s="1"/>
  <c r="R6" i="24"/>
  <c r="P7" i="24" s="1"/>
  <c r="R5" i="24"/>
  <c r="P6" i="24" s="1"/>
  <c r="R4" i="24"/>
  <c r="P5" i="24" s="1"/>
  <c r="R3" i="24"/>
  <c r="S3" i="23"/>
  <c r="S12" i="23"/>
  <c r="S13" i="23" s="1"/>
  <c r="S11" i="23"/>
  <c r="S10" i="23"/>
  <c r="S9" i="23"/>
  <c r="S8" i="23"/>
  <c r="S7" i="23"/>
  <c r="S5" i="23"/>
  <c r="S6" i="23"/>
  <c r="S4" i="23"/>
  <c r="L13" i="15"/>
  <c r="D6" i="16"/>
  <c r="D5" i="16"/>
  <c r="C8" i="16"/>
  <c r="D4" i="16"/>
  <c r="D3" i="16"/>
  <c r="D2" i="16"/>
  <c r="C6" i="15"/>
  <c r="G21" i="6"/>
  <c r="D4" i="15"/>
  <c r="D3" i="15"/>
  <c r="D2" i="15"/>
  <c r="D6" i="15" s="1"/>
  <c r="C2" i="6"/>
  <c r="H19" i="9"/>
  <c r="H26" i="9" s="1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G21" i="9"/>
  <c r="C10" i="9"/>
  <c r="C9" i="9"/>
  <c r="C8" i="9"/>
  <c r="C7" i="9"/>
  <c r="C6" i="9"/>
  <c r="C5" i="9"/>
  <c r="C4" i="9"/>
  <c r="C3" i="9"/>
  <c r="C2" i="9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G21" i="7"/>
  <c r="C10" i="7"/>
  <c r="C9" i="7"/>
  <c r="C8" i="7"/>
  <c r="C7" i="7"/>
  <c r="C6" i="7"/>
  <c r="C5" i="7"/>
  <c r="C4" i="7"/>
  <c r="C3" i="7"/>
  <c r="C2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E3" i="25" l="1"/>
  <c r="B3" i="25"/>
  <c r="B11" i="25"/>
  <c r="B3" i="24"/>
  <c r="E3" i="24"/>
  <c r="G31" i="26"/>
  <c r="G17" i="26"/>
  <c r="O9" i="26"/>
  <c r="B9" i="26" s="1"/>
  <c r="O10" i="26"/>
  <c r="B10" i="26" s="1"/>
  <c r="O11" i="26"/>
  <c r="B11" i="26" s="1"/>
  <c r="O8" i="26"/>
  <c r="B8" i="26" s="1"/>
  <c r="O12" i="26"/>
  <c r="B12" i="26" s="1"/>
  <c r="O6" i="26"/>
  <c r="B6" i="26" s="1"/>
  <c r="O7" i="26"/>
  <c r="B7" i="26" s="1"/>
  <c r="G3" i="26"/>
  <c r="B3" i="23"/>
  <c r="F3" i="23"/>
  <c r="B10" i="24"/>
  <c r="O5" i="26"/>
  <c r="B5" i="26" s="1"/>
  <c r="I4" i="26"/>
  <c r="Q13" i="26"/>
  <c r="B13" i="26" s="1"/>
  <c r="C6" i="26"/>
  <c r="C8" i="26"/>
  <c r="C7" i="26"/>
  <c r="C9" i="26"/>
  <c r="C10" i="26"/>
  <c r="C11" i="26"/>
  <c r="B6" i="25"/>
  <c r="B10" i="25"/>
  <c r="B8" i="25"/>
  <c r="G4" i="25"/>
  <c r="B7" i="25"/>
  <c r="B8" i="24"/>
  <c r="B12" i="24"/>
  <c r="B6" i="24"/>
  <c r="B7" i="24"/>
  <c r="B11" i="24"/>
  <c r="B9" i="24"/>
  <c r="B5" i="24"/>
  <c r="B4" i="24"/>
  <c r="G4" i="24"/>
  <c r="Q6" i="23"/>
  <c r="Q7" i="23"/>
  <c r="B7" i="23" s="1"/>
  <c r="Q10" i="23"/>
  <c r="B10" i="23" s="1"/>
  <c r="Q11" i="23"/>
  <c r="Q8" i="23"/>
  <c r="B8" i="23" s="1"/>
  <c r="Q12" i="23"/>
  <c r="B12" i="23" s="1"/>
  <c r="B13" i="23"/>
  <c r="G19" i="6"/>
  <c r="H19" i="6" s="1"/>
  <c r="H26" i="6" s="1"/>
  <c r="D8" i="16"/>
  <c r="L15" i="16" s="1"/>
  <c r="G19" i="9"/>
  <c r="G19" i="7"/>
  <c r="H19" i="7" s="1"/>
  <c r="H26" i="7" s="1"/>
  <c r="Q9" i="23" l="1"/>
  <c r="B9" i="23" s="1"/>
  <c r="B6" i="23"/>
  <c r="H4" i="23"/>
  <c r="Q5" i="23"/>
  <c r="B5" i="23" s="1"/>
  <c r="B4" i="23"/>
  <c r="B11" i="23"/>
</calcChain>
</file>

<file path=xl/sharedStrings.xml><?xml version="1.0" encoding="utf-8"?>
<sst xmlns="http://schemas.openxmlformats.org/spreadsheetml/2006/main" count="3054" uniqueCount="1304">
  <si>
    <t>Points</t>
  </si>
  <si>
    <t>Ride No</t>
  </si>
  <si>
    <t>Status</t>
  </si>
  <si>
    <t>Driving Score</t>
  </si>
  <si>
    <t>Driving Skill</t>
  </si>
  <si>
    <t>Anticipation</t>
  </si>
  <si>
    <t>Self Confidence</t>
  </si>
  <si>
    <t>Start Time</t>
  </si>
  <si>
    <t>End Time</t>
  </si>
  <si>
    <t>No Of Alerts</t>
  </si>
  <si>
    <t>Day Percentage</t>
  </si>
  <si>
    <t>Night Percentage</t>
  </si>
  <si>
    <t>To-City</t>
  </si>
  <si>
    <t>To-State</t>
  </si>
  <si>
    <t>To-Country</t>
  </si>
  <si>
    <t>To-Zip Code</t>
  </si>
  <si>
    <t>Urban Percentage</t>
  </si>
  <si>
    <t>Rural Percentage</t>
  </si>
  <si>
    <t>Highway Percentage</t>
  </si>
  <si>
    <t>Distance</t>
  </si>
  <si>
    <t>Duration</t>
  </si>
  <si>
    <t>Battery Level Start</t>
  </si>
  <si>
    <t>Battery Level End</t>
  </si>
  <si>
    <t>Category</t>
  </si>
  <si>
    <t>Ride 1372</t>
  </si>
  <si>
    <t>IN_PROGRESS</t>
  </si>
  <si>
    <t>2024-05-14 12:07:23 (IST)</t>
  </si>
  <si>
    <t>2024-05-14 12:26:20 (IST)</t>
  </si>
  <si>
    <t>N/A</t>
  </si>
  <si>
    <t>132.49 Kms</t>
  </si>
  <si>
    <t>19.57 Mins</t>
  </si>
  <si>
    <t>RIDE_PASSENGER</t>
  </si>
  <si>
    <t>Ride 1371</t>
  </si>
  <si>
    <t>COMPLETED</t>
  </si>
  <si>
    <t>2024-05-14 11:48:25 (IST)</t>
  </si>
  <si>
    <t>2024-05-14 12:26:51 (IST)</t>
  </si>
  <si>
    <t>133.42 Kms</t>
  </si>
  <si>
    <t>38.26 Mins</t>
  </si>
  <si>
    <t>Ride 1370</t>
  </si>
  <si>
    <t>2024-05-02 10:07:43 (IST)</t>
  </si>
  <si>
    <t>2024-05-02 11:23:16 (IST)</t>
  </si>
  <si>
    <t>30.18 Kms</t>
  </si>
  <si>
    <t>64.32 Mins</t>
  </si>
  <si>
    <t>Ride 1369</t>
  </si>
  <si>
    <t>2024-04-25 12:46:46 (IST)</t>
  </si>
  <si>
    <t>2024-04-25 13:04:09 (IST)</t>
  </si>
  <si>
    <t>6.75 Kms</t>
  </si>
  <si>
    <t>17.37 Mins</t>
  </si>
  <si>
    <t>Ride 1368</t>
  </si>
  <si>
    <t>2024-04-25 11:54:28 (IST)</t>
  </si>
  <si>
    <t>2024-04-25 12:46:40 (IST)</t>
  </si>
  <si>
    <t>20.72 Kms</t>
  </si>
  <si>
    <t>47.08 Mins</t>
  </si>
  <si>
    <t>Ride 1367</t>
  </si>
  <si>
    <t>2024-04-24 10:55:26 (IST)</t>
  </si>
  <si>
    <t>2024-04-24 11:29:05 (IST)</t>
  </si>
  <si>
    <t>16.38 Kms</t>
  </si>
  <si>
    <t>23.10 Mins</t>
  </si>
  <si>
    <t>Ride 1366</t>
  </si>
  <si>
    <t>2024-04-22 12:54:21 (IST)</t>
  </si>
  <si>
    <t>2024-04-22 13:01:48 (IST)</t>
  </si>
  <si>
    <t>3.11 Kms</t>
  </si>
  <si>
    <t>7.27 Mins</t>
  </si>
  <si>
    <t>Ride 1365</t>
  </si>
  <si>
    <t>2024-04-22 12:06:19 (IST)</t>
  </si>
  <si>
    <t>2024-04-22 12:12:48 (IST)</t>
  </si>
  <si>
    <t>4.46 Kms</t>
  </si>
  <si>
    <t>6.29 Mins</t>
  </si>
  <si>
    <t>Ride 1364</t>
  </si>
  <si>
    <t>2024-04-17 15:54:51 (IST)</t>
  </si>
  <si>
    <t>2024-04-17 16:23:05 (IST)</t>
  </si>
  <si>
    <t>21.40 Kms</t>
  </si>
  <si>
    <t>28.22 Mins</t>
  </si>
  <si>
    <t>Ride 1363</t>
  </si>
  <si>
    <t>2024-04-17 15:25:27 (IST)</t>
  </si>
  <si>
    <t>2024-04-17 15:45:50 (IST)</t>
  </si>
  <si>
    <t>17.34 Kms</t>
  </si>
  <si>
    <t>20.23 Mins</t>
  </si>
  <si>
    <t>Ride 1362</t>
  </si>
  <si>
    <t>2024-04-17 15:18:13 (IST)</t>
  </si>
  <si>
    <t>2024-04-17 15:23:54 (IST)</t>
  </si>
  <si>
    <t>3.10 Kms</t>
  </si>
  <si>
    <t>5.41 Mins</t>
  </si>
  <si>
    <t>Ride 1361</t>
  </si>
  <si>
    <t>2024-04-17 13:11:36 (IST)</t>
  </si>
  <si>
    <t>2024-04-17 13:15:55 (IST)</t>
  </si>
  <si>
    <t>1.71 Kms</t>
  </si>
  <si>
    <t>4.19 Mins</t>
  </si>
  <si>
    <t>Ride 1360</t>
  </si>
  <si>
    <t>2024-04-17 12:57:58 (IST)</t>
  </si>
  <si>
    <t>2024-04-17 13:10:53 (IST)</t>
  </si>
  <si>
    <t>6.70 Kms</t>
  </si>
  <si>
    <t>12.87 Mins</t>
  </si>
  <si>
    <t>Ride 1359</t>
  </si>
  <si>
    <t>2024-04-17 12:41:35 (IST)</t>
  </si>
  <si>
    <t>2024-04-17 12:55:57 (IST)</t>
  </si>
  <si>
    <t>2.54 Kms</t>
  </si>
  <si>
    <t>14.22 Mins</t>
  </si>
  <si>
    <t>Ride 1358</t>
  </si>
  <si>
    <t>2024-04-17 12:36:23 (IST)</t>
  </si>
  <si>
    <t>2024-04-17 12:41:20 (IST)</t>
  </si>
  <si>
    <t>1.98 Kms</t>
  </si>
  <si>
    <t>4.93 Mins</t>
  </si>
  <si>
    <t>Ride 1357</t>
  </si>
  <si>
    <t>2024-04-17 12:19:09 (IST)</t>
  </si>
  <si>
    <t>2024-04-17 12:36:13 (IST)</t>
  </si>
  <si>
    <t>7.60 Kms</t>
  </si>
  <si>
    <t>17.40 Mins</t>
  </si>
  <si>
    <t>Ride 1356</t>
  </si>
  <si>
    <t>2024-04-17 12:05:41 (IST)</t>
  </si>
  <si>
    <t>2024-04-17 12:12:33 (IST)</t>
  </si>
  <si>
    <t>3.73 Kms</t>
  </si>
  <si>
    <t>6.85 Mins</t>
  </si>
  <si>
    <t>Ride 1355</t>
  </si>
  <si>
    <t>2024-04-16 11:53:41 (IST)</t>
  </si>
  <si>
    <t>2024-04-16 12:12:30 (IST)</t>
  </si>
  <si>
    <t>8.23 Kms</t>
  </si>
  <si>
    <t>18.80 Mins</t>
  </si>
  <si>
    <t>Ride 1354</t>
  </si>
  <si>
    <t>2024-04-15 15:14:42 (IST)</t>
  </si>
  <si>
    <t>2024-04-15 15:31:56 (IST)</t>
  </si>
  <si>
    <t>9.86 Kms</t>
  </si>
  <si>
    <t>17.14 Mins</t>
  </si>
  <si>
    <t>Ride 1353</t>
  </si>
  <si>
    <t>2024-04-15 10:57:54 (IST)</t>
  </si>
  <si>
    <t>2024-04-15 11:02:20 (IST)</t>
  </si>
  <si>
    <t>1.66 Kms</t>
  </si>
  <si>
    <t>4.42 Mins</t>
  </si>
  <si>
    <t>Ride 1352</t>
  </si>
  <si>
    <t>2024-04-15 10:47:31 (IST)</t>
  </si>
  <si>
    <t>2024-04-15 10:56:44 (IST)</t>
  </si>
  <si>
    <t>3.72 Kms</t>
  </si>
  <si>
    <t>9.13 Mins</t>
  </si>
  <si>
    <t>Ride 1351</t>
  </si>
  <si>
    <t>2024-04-15 10:39:12 (IST)</t>
  </si>
  <si>
    <t>2024-04-15 10:47:02 (IST)</t>
  </si>
  <si>
    <t>4.02 Kms</t>
  </si>
  <si>
    <t>7.82 Mins</t>
  </si>
  <si>
    <t>Ride 1350</t>
  </si>
  <si>
    <t>2024-04-12 15:34:18 (IST)</t>
  </si>
  <si>
    <t>2024-04-12 15:51:21 (IST)</t>
  </si>
  <si>
    <t>10.13 Kms</t>
  </si>
  <si>
    <t>17.30 Mins</t>
  </si>
  <si>
    <t>Ride 1349</t>
  </si>
  <si>
    <t>2024-04-12 15:24:38 (IST)</t>
  </si>
  <si>
    <t>2024-04-12 15:29:38 (IST)</t>
  </si>
  <si>
    <t>1.70 Kms</t>
  </si>
  <si>
    <t>4.98 Mins</t>
  </si>
  <si>
    <t>Ride 1348</t>
  </si>
  <si>
    <t>2024-04-12 12:08:11 (IST)</t>
  </si>
  <si>
    <t>2024-04-12 12:17:56 (IST)</t>
  </si>
  <si>
    <t>5.29 Kms</t>
  </si>
  <si>
    <t>4.40 Mins</t>
  </si>
  <si>
    <t>Ride 1347</t>
  </si>
  <si>
    <t>2024-04-12 11:49:18 (IST)</t>
  </si>
  <si>
    <t>2024-04-12 12:06:17 (IST)</t>
  </si>
  <si>
    <t>17.26 Kms</t>
  </si>
  <si>
    <t>14.00 Mins</t>
  </si>
  <si>
    <t>Ride 1346</t>
  </si>
  <si>
    <t>2024-04-12 11:35:28 (IST)</t>
  </si>
  <si>
    <t>2024-04-12 11:42:29 (IST)</t>
  </si>
  <si>
    <t>Coimbatore</t>
  </si>
  <si>
    <t>TN</t>
  </si>
  <si>
    <t>India</t>
  </si>
  <si>
    <t>4.32 Kms</t>
  </si>
  <si>
    <t>7.10 Mins</t>
  </si>
  <si>
    <t>Ride 1345</t>
  </si>
  <si>
    <t>2024-04-12 11:29:25 (IST)</t>
  </si>
  <si>
    <t>2024-04-12 11:32:50 (IST)</t>
  </si>
  <si>
    <t>1.77 Kms</t>
  </si>
  <si>
    <t>3.25 Mins</t>
  </si>
  <si>
    <t>Ride 1344</t>
  </si>
  <si>
    <t>2024-04-10 16:02:34 (IST)</t>
  </si>
  <si>
    <t>2024-04-10 16:07:05 (IST)</t>
  </si>
  <si>
    <t>1.69 Kms</t>
  </si>
  <si>
    <t>4.50 Mins</t>
  </si>
  <si>
    <t>Ride 1343</t>
  </si>
  <si>
    <t>2024-04-10 15:57:50 (IST)</t>
  </si>
  <si>
    <t>2024-04-10 16:02:17 (IST)</t>
  </si>
  <si>
    <t>2.40 Kms</t>
  </si>
  <si>
    <t>4.45 Mins</t>
  </si>
  <si>
    <t>Ride 1342</t>
  </si>
  <si>
    <t>2024-04-10 15:40:54 (IST)</t>
  </si>
  <si>
    <t>2024-04-10 15:53:23 (IST)</t>
  </si>
  <si>
    <t>5.64 Kms</t>
  </si>
  <si>
    <t>12.43 Mins</t>
  </si>
  <si>
    <t>Ride 1341</t>
  </si>
  <si>
    <t>2024-04-10 15:28:03 (IST)</t>
  </si>
  <si>
    <t>2024-04-10 15:33:56 (IST)</t>
  </si>
  <si>
    <t>2.94 Kms</t>
  </si>
  <si>
    <t>5.53 Mins</t>
  </si>
  <si>
    <t>Ride 1340</t>
  </si>
  <si>
    <t>2024-04-10 15:07:41 (IST)</t>
  </si>
  <si>
    <t>2024-04-10 15:20:05 (IST)</t>
  </si>
  <si>
    <t>6.99 Kms</t>
  </si>
  <si>
    <t>12.40 Mins</t>
  </si>
  <si>
    <t>Ride 1339</t>
  </si>
  <si>
    <t>2024-04-10 14:57:16 (IST)</t>
  </si>
  <si>
    <t>2024-04-10 15:03:26 (IST)</t>
  </si>
  <si>
    <t>3.00 Kms</t>
  </si>
  <si>
    <t>6.10 Mins</t>
  </si>
  <si>
    <t>Ride 1338</t>
  </si>
  <si>
    <t>2024-04-10 12:50:15 (IST)</t>
  </si>
  <si>
    <t>2024-04-10 12:54:49 (IST)</t>
  </si>
  <si>
    <t>1.63 Kms</t>
  </si>
  <si>
    <t>4.34 Mins</t>
  </si>
  <si>
    <t>Ride 1337</t>
  </si>
  <si>
    <t>2024-04-10 12:39:35 (IST)</t>
  </si>
  <si>
    <t>2024-04-10 12:42:09 (IST)</t>
  </si>
  <si>
    <t>1.05 Kms</t>
  </si>
  <si>
    <t>2.53 Mins</t>
  </si>
  <si>
    <t>Ride 1336</t>
  </si>
  <si>
    <t>2024-04-10 12:30:22 (IST)</t>
  </si>
  <si>
    <t>2024-04-10 12:35:36 (IST)</t>
  </si>
  <si>
    <t>4.24 Kms</t>
  </si>
  <si>
    <t>5.14 Mins</t>
  </si>
  <si>
    <t>Ride 1335</t>
  </si>
  <si>
    <t>2024-04-10 12:26:42 (IST)</t>
  </si>
  <si>
    <t>2024-04-10 12:30:13 (IST)</t>
  </si>
  <si>
    <t>1.29 Kms</t>
  </si>
  <si>
    <t>3.50 Mins</t>
  </si>
  <si>
    <t>Ride 1334</t>
  </si>
  <si>
    <t>2024-04-10 12:22:43 (IST)</t>
  </si>
  <si>
    <t>2024-04-10 12:26:25 (IST)</t>
  </si>
  <si>
    <t>1.49 Kms</t>
  </si>
  <si>
    <t>3.70 Mins</t>
  </si>
  <si>
    <t>Ride 1333</t>
  </si>
  <si>
    <t>2024-04-10 12:07:53 (IST)</t>
  </si>
  <si>
    <t>2024-04-10 12:12:38 (IST)</t>
  </si>
  <si>
    <t>2.17 Kms</t>
  </si>
  <si>
    <t>4.73 Mins</t>
  </si>
  <si>
    <t>Ride 1332</t>
  </si>
  <si>
    <t>2024-04-10 11:54:34 (IST)</t>
  </si>
  <si>
    <t>2024-04-10 11:57:44 (IST)</t>
  </si>
  <si>
    <t>1.85 Kms</t>
  </si>
  <si>
    <t>3.10 Mins</t>
  </si>
  <si>
    <t>Ride 1331</t>
  </si>
  <si>
    <t>2024-04-08 16:12:19 (IST)</t>
  </si>
  <si>
    <t>2024-04-08 16:42:39 (IST)</t>
  </si>
  <si>
    <t>22.21 Kms</t>
  </si>
  <si>
    <t>30.20 Mins</t>
  </si>
  <si>
    <t>Ride 1330</t>
  </si>
  <si>
    <t>2024-04-08 16:08:47 (IST)</t>
  </si>
  <si>
    <t>2024-04-08 16:11:57 (IST)</t>
  </si>
  <si>
    <t>1.15 Kms</t>
  </si>
  <si>
    <t>Ride 1329</t>
  </si>
  <si>
    <t>2024-04-08 15:05:33 (IST)</t>
  </si>
  <si>
    <t>2024-04-08 15:23:35 (IST)</t>
  </si>
  <si>
    <t>12.86 Kms</t>
  </si>
  <si>
    <t>18.20 Mins</t>
  </si>
  <si>
    <t>Ride 1328</t>
  </si>
  <si>
    <t>2024-04-08 14:58:33 (IST)</t>
  </si>
  <si>
    <t>2024-04-08 15:05:02 (IST)</t>
  </si>
  <si>
    <t>2.59 Kms</t>
  </si>
  <si>
    <t>6.48 Mins</t>
  </si>
  <si>
    <t>Ride 1327</t>
  </si>
  <si>
    <t>2024-04-08 10:51:36 (IST)</t>
  </si>
  <si>
    <t>2024-04-08 10:56:18 (IST)</t>
  </si>
  <si>
    <t>4.68 Mins</t>
  </si>
  <si>
    <t>Ride 1326</t>
  </si>
  <si>
    <t>2024-04-08 10:36:23 (IST)</t>
  </si>
  <si>
    <t>2024-04-08 10:39:35 (IST)</t>
  </si>
  <si>
    <t>1.30 Kms</t>
  </si>
  <si>
    <t>3.12 Mins</t>
  </si>
  <si>
    <t>Ride 1325</t>
  </si>
  <si>
    <t>2024-04-05 10:53:24 (IST)</t>
  </si>
  <si>
    <t>2024-04-05 11:05:04 (IST)</t>
  </si>
  <si>
    <t>7.21 Kms</t>
  </si>
  <si>
    <t>11.63 Mins</t>
  </si>
  <si>
    <t>Ride 1324</t>
  </si>
  <si>
    <t>2024-04-05 10:36:37 (IST)</t>
  </si>
  <si>
    <t>2024-04-05 10:42:38 (IST)</t>
  </si>
  <si>
    <t>2.85 Kms</t>
  </si>
  <si>
    <t>4.46 Mins</t>
  </si>
  <si>
    <t>Ride 1323</t>
  </si>
  <si>
    <t>2024-04-05 10:29:04 (IST)</t>
  </si>
  <si>
    <t>2024-04-05 10:30:52 (IST)</t>
  </si>
  <si>
    <t>0.94 Mins</t>
  </si>
  <si>
    <t>Ride 1322</t>
  </si>
  <si>
    <t>2024-04-04 13:13:09 (IST)</t>
  </si>
  <si>
    <t>2024-04-04 13:17:48 (IST)</t>
  </si>
  <si>
    <t>1.67 Kms</t>
  </si>
  <si>
    <t>4.39 Mins</t>
  </si>
  <si>
    <t>Ride 1321</t>
  </si>
  <si>
    <t>2024-04-04 13:09:23 (IST)</t>
  </si>
  <si>
    <t>2024-04-04 13:12:33 (IST)</t>
  </si>
  <si>
    <t>1.18 Kms</t>
  </si>
  <si>
    <t>Ride 1320</t>
  </si>
  <si>
    <t>2024-04-04 12:59:28 (IST)</t>
  </si>
  <si>
    <t>2024-04-04 13:06:15 (IST)</t>
  </si>
  <si>
    <t>2.88 Kms</t>
  </si>
  <si>
    <t>6.77 Mins</t>
  </si>
  <si>
    <t>Ride 1319</t>
  </si>
  <si>
    <t>2024-04-04 12:42:57 (IST)</t>
  </si>
  <si>
    <t>2024-04-04 12:45:59 (IST)</t>
  </si>
  <si>
    <t>1.36 Kms</t>
  </si>
  <si>
    <t>3.20 Mins</t>
  </si>
  <si>
    <t>Ride 1318</t>
  </si>
  <si>
    <t>2024-04-04 12:14:39 (IST)</t>
  </si>
  <si>
    <t>2024-04-04 12:28:40 (IST)</t>
  </si>
  <si>
    <t>6.35 Kms</t>
  </si>
  <si>
    <t>14.10 Mins</t>
  </si>
  <si>
    <t>Ride 1317</t>
  </si>
  <si>
    <t>2024-04-04 12:01:07 (IST)</t>
  </si>
  <si>
    <t>2024-04-04 12:11:43 (IST)</t>
  </si>
  <si>
    <t>10.36 Mins</t>
  </si>
  <si>
    <t>Ride 1316</t>
  </si>
  <si>
    <t>2024-04-03 16:56:48 (IST)</t>
  </si>
  <si>
    <t>2024-04-03 17:05:23 (IST)</t>
  </si>
  <si>
    <t>Tamil Nadu</t>
  </si>
  <si>
    <t>4.78 Kms</t>
  </si>
  <si>
    <t>8.47 Mins</t>
  </si>
  <si>
    <t>RIDE_DRIVER</t>
  </si>
  <si>
    <t>Ride 1315</t>
  </si>
  <si>
    <t>2024-04-03 16:07:17 (IST)</t>
  </si>
  <si>
    <t>2024-04-03 16:13:31 (IST)</t>
  </si>
  <si>
    <t>6.14 Mins</t>
  </si>
  <si>
    <t>Ride 1314</t>
  </si>
  <si>
    <t>2024-04-03 15:57:37 (IST)</t>
  </si>
  <si>
    <t>2024-04-03 16:06:36 (IST)</t>
  </si>
  <si>
    <t>3.81 Kms</t>
  </si>
  <si>
    <t>8.99 Mins</t>
  </si>
  <si>
    <t>Ride 1313</t>
  </si>
  <si>
    <t>2024-04-03 15:51:18 (IST)</t>
  </si>
  <si>
    <t>2024-04-03 15:54:39 (IST)</t>
  </si>
  <si>
    <t>1.25 Kms</t>
  </si>
  <si>
    <t>3.21 Mins</t>
  </si>
  <si>
    <t>Ride 1312</t>
  </si>
  <si>
    <t>2024-04-03 12:48:43 (IST)</t>
  </si>
  <si>
    <t>2024-04-03 12:51:46 (IST)</t>
  </si>
  <si>
    <t>2.01 Kms</t>
  </si>
  <si>
    <t>3.30 Mins</t>
  </si>
  <si>
    <t>Ride 1311</t>
  </si>
  <si>
    <t>2024-04-03 12:34:20 (IST)</t>
  </si>
  <si>
    <t>2024-04-03 12:42:36 (IST)</t>
  </si>
  <si>
    <t>6.15 Kms</t>
  </si>
  <si>
    <t>8.16 Mins</t>
  </si>
  <si>
    <t>Ride 1310</t>
  </si>
  <si>
    <t>2024-04-03 12:30:53 (IST)</t>
  </si>
  <si>
    <t>2.55 Mins</t>
  </si>
  <si>
    <t>Ride 1309</t>
  </si>
  <si>
    <t>2024-04-03 12:20:51 (IST)</t>
  </si>
  <si>
    <t>2024-04-03 12:25:26 (IST)</t>
  </si>
  <si>
    <t>2.43 Kms</t>
  </si>
  <si>
    <t>4.58 Mins</t>
  </si>
  <si>
    <t>Ride 1308</t>
  </si>
  <si>
    <t>2024-04-03 10:56:47 (IST)</t>
  </si>
  <si>
    <t>2024-04-03 11:08:00 (IST)</t>
  </si>
  <si>
    <t>7.11 Kms</t>
  </si>
  <si>
    <t>11.20 Mins</t>
  </si>
  <si>
    <t>Ride 1307</t>
  </si>
  <si>
    <t>2024-04-03 10:51:52 (IST)</t>
  </si>
  <si>
    <t>2024-04-03 10:55:30 (IST)</t>
  </si>
  <si>
    <t>1.79 Kms</t>
  </si>
  <si>
    <t>3.62 Mins</t>
  </si>
  <si>
    <t>Ride 1306</t>
  </si>
  <si>
    <t>2024-04-03 10:42:23 (IST)</t>
  </si>
  <si>
    <t>3.60 Kms</t>
  </si>
  <si>
    <t>9.29 Mins</t>
  </si>
  <si>
    <t>Ride 1305</t>
  </si>
  <si>
    <t>2024-04-01 18:08:39 (IST)</t>
  </si>
  <si>
    <t>2024-04-01 18:13:21 (IST)</t>
  </si>
  <si>
    <t>4.70 Mins</t>
  </si>
  <si>
    <t>Ride 1304</t>
  </si>
  <si>
    <t>2024-04-01 18:04:12 (IST)</t>
  </si>
  <si>
    <t>2024-04-01 18:07:14 (IST)</t>
  </si>
  <si>
    <t>1.19 Kms</t>
  </si>
  <si>
    <t>Ride 1303</t>
  </si>
  <si>
    <t>2024-04-01 17:56:13 (IST)</t>
  </si>
  <si>
    <t>2024-04-01 18:01:14 (IST)</t>
  </si>
  <si>
    <t>5.00 Mins</t>
  </si>
  <si>
    <t>Ride 1302</t>
  </si>
  <si>
    <t>2024-04-01 17:47:23 (IST)</t>
  </si>
  <si>
    <t>2024-04-01 17:53:28 (IST)</t>
  </si>
  <si>
    <t>2.26 Kms</t>
  </si>
  <si>
    <t>6.50 Mins</t>
  </si>
  <si>
    <t>Ride 1301</t>
  </si>
  <si>
    <t>2024-04-01 17:33:27 (IST)</t>
  </si>
  <si>
    <t>2024-04-01 17:44:53 (IST)</t>
  </si>
  <si>
    <t>3.95 Kms</t>
  </si>
  <si>
    <t>11.26 Mins</t>
  </si>
  <si>
    <t>Ride 1300</t>
  </si>
  <si>
    <t>2024-04-01 17:27:41 (IST)</t>
  </si>
  <si>
    <t>2024-04-01 17:30:46 (IST)</t>
  </si>
  <si>
    <t>2.21 Kms</t>
  </si>
  <si>
    <t>2.46 Mins</t>
  </si>
  <si>
    <t>Ride 1299</t>
  </si>
  <si>
    <t>2024-04-01 17:08:00 (IST)</t>
  </si>
  <si>
    <t>2024-04-01 17:11:48 (IST)</t>
  </si>
  <si>
    <t>2.75 Kms</t>
  </si>
  <si>
    <t>3.48 Mins</t>
  </si>
  <si>
    <t>Ride 1298</t>
  </si>
  <si>
    <t>2024-03-29 17:53:06 (IST)</t>
  </si>
  <si>
    <t>2024-03-29 18:05:53 (IST)</t>
  </si>
  <si>
    <t>7.35 Kms</t>
  </si>
  <si>
    <t>12.47 Mins</t>
  </si>
  <si>
    <t>Ride 1297</t>
  </si>
  <si>
    <t>2024-03-29 17:40:12 (IST)</t>
  </si>
  <si>
    <t>2024-03-29 17:47:19 (IST)</t>
  </si>
  <si>
    <t>2.92 Kms</t>
  </si>
  <si>
    <t>7.70 Mins</t>
  </si>
  <si>
    <t>Ride 1296</t>
  </si>
  <si>
    <t>2024-03-29 17:27:45 (IST)</t>
  </si>
  <si>
    <t>2024-03-29 17:33:45 (IST)</t>
  </si>
  <si>
    <t>2.69 Kms</t>
  </si>
  <si>
    <t>6.00 Mins</t>
  </si>
  <si>
    <t>Ride 1295</t>
  </si>
  <si>
    <t>2024-03-29 17:21:12 (IST)</t>
  </si>
  <si>
    <t>2024-03-29 17:25:54 (IST)</t>
  </si>
  <si>
    <t>1.82 Kms</t>
  </si>
  <si>
    <t>Ride 1294</t>
  </si>
  <si>
    <t>2024-03-29 17:04:43 (IST)</t>
  </si>
  <si>
    <t>2024-03-29 17:09:41 (IST)</t>
  </si>
  <si>
    <t>2.72 Kms</t>
  </si>
  <si>
    <t>4.97 Mins</t>
  </si>
  <si>
    <t>Ride 1293</t>
  </si>
  <si>
    <t>2024-03-29 16:41:35 (IST)</t>
  </si>
  <si>
    <t>2024-03-29 16:58:56 (IST)</t>
  </si>
  <si>
    <t>8.94 Kms</t>
  </si>
  <si>
    <t>17.21 Mins</t>
  </si>
  <si>
    <t>Ride 1292</t>
  </si>
  <si>
    <t>2024-03-29 10:38:46 (IST)</t>
  </si>
  <si>
    <t>2024-03-29 10:51:52 (IST)</t>
  </si>
  <si>
    <t>9.45 Kms</t>
  </si>
  <si>
    <t>11.72 Mins</t>
  </si>
  <si>
    <t>Ride 1291</t>
  </si>
  <si>
    <t>2024-03-29 10:26:21 (IST)</t>
  </si>
  <si>
    <t>2024-03-29 10:36:52 (IST)</t>
  </si>
  <si>
    <t>10.31 Mins</t>
  </si>
  <si>
    <t>Ride 1290</t>
  </si>
  <si>
    <t>2024-03-27 10:27:42 (IST)</t>
  </si>
  <si>
    <t>2024-03-27 10:34:57 (IST)</t>
  </si>
  <si>
    <t>5.49 Kms</t>
  </si>
  <si>
    <t>6.87 Mins</t>
  </si>
  <si>
    <t>Ride 1289</t>
  </si>
  <si>
    <t>2024-03-27 10:05:38 (IST)</t>
  </si>
  <si>
    <t>2024-03-27 10:18:17 (IST)</t>
  </si>
  <si>
    <t>6.58 Kms</t>
  </si>
  <si>
    <t>12.63 Mins</t>
  </si>
  <si>
    <t>Ride 1288</t>
  </si>
  <si>
    <t>2024-03-26 15:17:17 (IST)</t>
  </si>
  <si>
    <t>2024-03-26 15:19:43 (IST)</t>
  </si>
  <si>
    <t>1.14 Kms</t>
  </si>
  <si>
    <t>2.26 Mins</t>
  </si>
  <si>
    <t>Ride 1287</t>
  </si>
  <si>
    <t>2024-03-26 15:07:22 (IST)</t>
  </si>
  <si>
    <t>2024-03-26 15:15:45 (IST)</t>
  </si>
  <si>
    <t>6.60 Kms</t>
  </si>
  <si>
    <t>8.23 Mins</t>
  </si>
  <si>
    <t>Ride 1286</t>
  </si>
  <si>
    <t>2024-03-26 15:01:07 (IST)</t>
  </si>
  <si>
    <t>2024-03-26 15:04:49 (IST)</t>
  </si>
  <si>
    <t>2.02 Kms</t>
  </si>
  <si>
    <t>3.42 Mins</t>
  </si>
  <si>
    <t>Ride 1285</t>
  </si>
  <si>
    <t>2024-03-26 14:41:47 (IST)</t>
  </si>
  <si>
    <t>2024-03-26 14:48:20 (IST)</t>
  </si>
  <si>
    <t>3.12 Kms</t>
  </si>
  <si>
    <t>6.53 Mins</t>
  </si>
  <si>
    <t>Ride 1284</t>
  </si>
  <si>
    <t>2024-03-26 12:47:03 (IST)</t>
  </si>
  <si>
    <t>2024-03-26 13:02:50 (IST)</t>
  </si>
  <si>
    <t>5.23 Kms</t>
  </si>
  <si>
    <t>15.47 Mins</t>
  </si>
  <si>
    <t>Ride 1283</t>
  </si>
  <si>
    <t>2024-03-26 12:42:47 (IST)</t>
  </si>
  <si>
    <t>2024-03-26 12:46:32 (IST)</t>
  </si>
  <si>
    <t>1.57 Kms</t>
  </si>
  <si>
    <t>3.73 Mins</t>
  </si>
  <si>
    <t>Ride 1282</t>
  </si>
  <si>
    <t>2024-03-26 12:37:04 (IST)</t>
  </si>
  <si>
    <t>2024-03-26 12:40:54 (IST)</t>
  </si>
  <si>
    <t>1.78 Kms</t>
  </si>
  <si>
    <t>Ride 1281</t>
  </si>
  <si>
    <t>2024-03-25 15:22:53 (IST)</t>
  </si>
  <si>
    <t>2024-03-25 15:42:09 (IST)</t>
  </si>
  <si>
    <t>8.53 Kms</t>
  </si>
  <si>
    <t>19.23 Mins</t>
  </si>
  <si>
    <t>Ride 1280</t>
  </si>
  <si>
    <t>2024-03-25 12:47:02 (IST)</t>
  </si>
  <si>
    <t>2024-03-25 15:22:24 (IST)</t>
  </si>
  <si>
    <t>1.65 Kms</t>
  </si>
  <si>
    <t>2.14 Mins</t>
  </si>
  <si>
    <t>Ride 1279</t>
  </si>
  <si>
    <t>2024-03-25 12:38:53 (IST)</t>
  </si>
  <si>
    <t>2024-03-25 12:45:23 (IST)</t>
  </si>
  <si>
    <t>3.46 Kms</t>
  </si>
  <si>
    <t>Ride 1278</t>
  </si>
  <si>
    <t>2024-03-25 12:28:22 (IST)</t>
  </si>
  <si>
    <t>2024-03-25 12:38:12 (IST)</t>
  </si>
  <si>
    <t>3.64 Kms</t>
  </si>
  <si>
    <t>6.43 Mins</t>
  </si>
  <si>
    <t>Ride 1277</t>
  </si>
  <si>
    <t>2024-03-25 12:16:39 (IST)</t>
  </si>
  <si>
    <t>2024-03-25 12:23:22 (IST)</t>
  </si>
  <si>
    <t>2.78 Kms</t>
  </si>
  <si>
    <t>6.70 Mins</t>
  </si>
  <si>
    <t>Ride 1276</t>
  </si>
  <si>
    <t>2024-03-22 12:55:17 (IST)</t>
  </si>
  <si>
    <t>2024-03-22 13:08:36 (IST)</t>
  </si>
  <si>
    <t>6.34 Kms</t>
  </si>
  <si>
    <t>13.19 Mins</t>
  </si>
  <si>
    <t>Ride 1275</t>
  </si>
  <si>
    <t>2024-03-22 12:50:09 (IST)</t>
  </si>
  <si>
    <t>2024-03-22 12:55:03 (IST)</t>
  </si>
  <si>
    <t>1.90 Kms</t>
  </si>
  <si>
    <t>4.15 Mins</t>
  </si>
  <si>
    <t>Ride 1274</t>
  </si>
  <si>
    <t>2024-03-22 12:45:28 (IST)</t>
  </si>
  <si>
    <t>2024-03-22 12:49:38 (IST)</t>
  </si>
  <si>
    <t>1.86 Kms</t>
  </si>
  <si>
    <t>4.10 Mins</t>
  </si>
  <si>
    <t>Ride 1273</t>
  </si>
  <si>
    <t>2024-03-22 12:40:01 (IST)</t>
  </si>
  <si>
    <t>2024-03-22 12:43:44 (IST)</t>
  </si>
  <si>
    <t>3.43 Mins</t>
  </si>
  <si>
    <t>Ride 1272</t>
  </si>
  <si>
    <t>2024-03-22 12:31:47 (IST)</t>
  </si>
  <si>
    <t>2024-03-22 12:36:12 (IST)</t>
  </si>
  <si>
    <t>Ride 1271</t>
  </si>
  <si>
    <t>2024-03-22 12:18:25 (IST)</t>
  </si>
  <si>
    <t>2024-03-22 12:23:50 (IST)</t>
  </si>
  <si>
    <t>3.03 Kms</t>
  </si>
  <si>
    <t>5.25 Mins</t>
  </si>
  <si>
    <t>Ride 1270</t>
  </si>
  <si>
    <t>2024-03-22 12:15:38 (IST)</t>
  </si>
  <si>
    <t>2024-03-22 12:17:33 (IST)</t>
  </si>
  <si>
    <t>1.20 Kms</t>
  </si>
  <si>
    <t>1.07 Mins</t>
  </si>
  <si>
    <t>Ride 1269</t>
  </si>
  <si>
    <t>2024-03-21 17:19:22 (IST)</t>
  </si>
  <si>
    <t>2024-03-21 17:27:01 (IST)</t>
  </si>
  <si>
    <t>4.35 Kms</t>
  </si>
  <si>
    <t>7.65 Mins</t>
  </si>
  <si>
    <t>Ride 1268</t>
  </si>
  <si>
    <t>2024-03-21 17:10:03 (IST)</t>
  </si>
  <si>
    <t>2024-03-21 17:16:06 (IST)</t>
  </si>
  <si>
    <t>2.42 Kms</t>
  </si>
  <si>
    <t>4.72 Mins</t>
  </si>
  <si>
    <t>Ride 1267</t>
  </si>
  <si>
    <t>2024-03-21 16:49:37 (IST)</t>
  </si>
  <si>
    <t>2024-03-21 16:53:35 (IST)</t>
  </si>
  <si>
    <t>1.60 Kms</t>
  </si>
  <si>
    <t>3.95 Mins</t>
  </si>
  <si>
    <t>Ride 1266</t>
  </si>
  <si>
    <t>2024-03-21 16:27:15 (IST)</t>
  </si>
  <si>
    <t>2024-03-21 16:34:56 (IST)</t>
  </si>
  <si>
    <t>2.84 Kms</t>
  </si>
  <si>
    <t>7.41 Mins</t>
  </si>
  <si>
    <t>Ride 1265</t>
  </si>
  <si>
    <t>2024-03-21 16:03:34 (IST)</t>
  </si>
  <si>
    <t>2024-03-21 16:25:35 (IST)</t>
  </si>
  <si>
    <t>12.37 Kms</t>
  </si>
  <si>
    <t>22.00 Mins</t>
  </si>
  <si>
    <t>Ride 1264</t>
  </si>
  <si>
    <t>2024-03-21 15:44:11 (IST)</t>
  </si>
  <si>
    <t>2024-03-21 15:49:42 (IST)</t>
  </si>
  <si>
    <t>3.18 Kms</t>
  </si>
  <si>
    <t>5.31 Mins</t>
  </si>
  <si>
    <t>Ride 1263</t>
  </si>
  <si>
    <t>2024-03-21 12:58:26 (IST)</t>
  </si>
  <si>
    <t>2024-03-21 13:02:54 (IST)</t>
  </si>
  <si>
    <t>4.28 Mins</t>
  </si>
  <si>
    <t>Ride 1262</t>
  </si>
  <si>
    <t>2024-03-21 12:41:14 (IST)</t>
  </si>
  <si>
    <t>2024-03-21 12:49:53 (IST)</t>
  </si>
  <si>
    <t>3.77 Kms</t>
  </si>
  <si>
    <t>7.72 Mins</t>
  </si>
  <si>
    <t>Ride 1261</t>
  </si>
  <si>
    <t>2024-03-21 12:35:18 (IST)</t>
  </si>
  <si>
    <t>2024-03-21 12:38:08 (IST)</t>
  </si>
  <si>
    <t>1.13 Kms</t>
  </si>
  <si>
    <t>2.82 Mins</t>
  </si>
  <si>
    <t>Ride 1260</t>
  </si>
  <si>
    <t>2024-03-21 12:32:54 (IST)</t>
  </si>
  <si>
    <t>2024-03-21 12:34:49 (IST)</t>
  </si>
  <si>
    <t>11.96 Kms</t>
  </si>
  <si>
    <t>Ride 1259</t>
  </si>
  <si>
    <t>2024-03-21 12:31:46 (IST)</t>
  </si>
  <si>
    <t>2024-03-21 12:34:55 (IST)</t>
  </si>
  <si>
    <t>1.51 Mins</t>
  </si>
  <si>
    <t>Ride 1258</t>
  </si>
  <si>
    <t>2024-03-21 12:23:01 (IST)</t>
  </si>
  <si>
    <t>2024-03-21 12:26:50 (IST)</t>
  </si>
  <si>
    <t>3.49 Mins</t>
  </si>
  <si>
    <t>Ride 1257</t>
  </si>
  <si>
    <t>2024-03-21 12:18:13 (IST)</t>
  </si>
  <si>
    <t>2024-03-21 12:21:42 (IST)</t>
  </si>
  <si>
    <t>3.29 Mins</t>
  </si>
  <si>
    <t>Ride 1256</t>
  </si>
  <si>
    <t>2024-03-20 18:00:21 (IST)</t>
  </si>
  <si>
    <t>2024-03-20 18:05:18 (IST)</t>
  </si>
  <si>
    <t>3.16 Kms</t>
  </si>
  <si>
    <t>2.87 Mins</t>
  </si>
  <si>
    <t>Ride 1255</t>
  </si>
  <si>
    <t>2024-03-20 17:43:49 (IST)</t>
  </si>
  <si>
    <t>2024-03-20 17:49:18 (IST)</t>
  </si>
  <si>
    <t>2.62 Kms</t>
  </si>
  <si>
    <t>5.48 Mins</t>
  </si>
  <si>
    <t>Ride 1254</t>
  </si>
  <si>
    <t>2024-03-20 15:58:39 (IST)</t>
  </si>
  <si>
    <t>2024-03-20 16:20:09 (IST)</t>
  </si>
  <si>
    <t>6.22 Kms</t>
  </si>
  <si>
    <t>21.47 Mins</t>
  </si>
  <si>
    <t>Ride 1253</t>
  </si>
  <si>
    <t>2024-03-20 14:45:49 (IST)</t>
  </si>
  <si>
    <t>2024-03-20 14:56:33 (IST)</t>
  </si>
  <si>
    <t>2.58 Kms</t>
  </si>
  <si>
    <t>10.63 Mins</t>
  </si>
  <si>
    <t>Ride 1252</t>
  </si>
  <si>
    <t>2024-03-20 14:42:16 (IST)</t>
  </si>
  <si>
    <t>2024-03-20 14:44:26 (IST)</t>
  </si>
  <si>
    <t>4.84 Kms</t>
  </si>
  <si>
    <t>2.10 Mins</t>
  </si>
  <si>
    <t>Ride 1251</t>
  </si>
  <si>
    <t>2024-03-20 14:42:01 (IST)</t>
  </si>
  <si>
    <t>2024-03-20 14:44:14 (IST)</t>
  </si>
  <si>
    <t>2.13 Mins</t>
  </si>
  <si>
    <t>Ride 1250</t>
  </si>
  <si>
    <t>2024-03-20 14:34:42 (IST)</t>
  </si>
  <si>
    <t>2024-03-20 14:41:08 (IST)</t>
  </si>
  <si>
    <t>3.17 Kms</t>
  </si>
  <si>
    <t>5.88 Mins</t>
  </si>
  <si>
    <t>Ride 1249</t>
  </si>
  <si>
    <t>2024-03-20 14:28:59 (IST)</t>
  </si>
  <si>
    <t>2024-03-20 14:33:33 (IST)</t>
  </si>
  <si>
    <t>2.68 Kms</t>
  </si>
  <si>
    <t>4.55 Mins</t>
  </si>
  <si>
    <t>Ride 1248</t>
  </si>
  <si>
    <t>2024-03-20 14:27:18 (IST)</t>
  </si>
  <si>
    <t>0.22 Kms</t>
  </si>
  <si>
    <t>1.41 Mins</t>
  </si>
  <si>
    <t>Ride 1247</t>
  </si>
  <si>
    <t>2024-03-20 12:53:43 (IST)</t>
  </si>
  <si>
    <t>2024-03-20 13:08:14 (IST)</t>
  </si>
  <si>
    <t>5.68 Kms</t>
  </si>
  <si>
    <t>14.52 Mins</t>
  </si>
  <si>
    <t>Ride 1246</t>
  </si>
  <si>
    <t>2024-03-20 12:25:59 (IST)</t>
  </si>
  <si>
    <t>2024-03-20 12:50:01 (IST)</t>
  </si>
  <si>
    <t>5.58 Kms</t>
  </si>
  <si>
    <t>24.02 Mins</t>
  </si>
  <si>
    <t>Ride 1245</t>
  </si>
  <si>
    <t>2024-03-19 10:45:59 (IST)</t>
  </si>
  <si>
    <t>2024-03-19 10:59:26 (IST)</t>
  </si>
  <si>
    <t>13.45 Mins</t>
  </si>
  <si>
    <t>Ride 1244</t>
  </si>
  <si>
    <t>2024-03-19 10:24:23 (IST)</t>
  </si>
  <si>
    <t>2024-03-19 10:42:11 (IST)</t>
  </si>
  <si>
    <t>5.08 Kms</t>
  </si>
  <si>
    <t>13.88 Mins</t>
  </si>
  <si>
    <t>Ride 1243</t>
  </si>
  <si>
    <t>2024-03-18 12:47:03 (IST)</t>
  </si>
  <si>
    <t>2024-03-18 13:21:08 (IST)</t>
  </si>
  <si>
    <t>12.84 Kms</t>
  </si>
  <si>
    <t>22.76 Mins</t>
  </si>
  <si>
    <t>Ride 1242</t>
  </si>
  <si>
    <t>2024-03-18 12:32:58 (IST)</t>
  </si>
  <si>
    <t>2024-03-18 12:47:02 (IST)</t>
  </si>
  <si>
    <t>3.05 Kms</t>
  </si>
  <si>
    <t>1.75 Mins</t>
  </si>
  <si>
    <t>Ride 1241</t>
  </si>
  <si>
    <t>2024-03-18 12:16:00 (IST)</t>
  </si>
  <si>
    <t>2024-03-18 12:28:44 (IST)</t>
  </si>
  <si>
    <t>4.04 Kms</t>
  </si>
  <si>
    <t>12.44 Mins</t>
  </si>
  <si>
    <t>Ride 1240</t>
  </si>
  <si>
    <t>2024-03-18 12:03:13 (IST)</t>
  </si>
  <si>
    <t>2024-03-18 12:14:47 (IST)</t>
  </si>
  <si>
    <t>3.25 Kms</t>
  </si>
  <si>
    <t>11.34 Mins</t>
  </si>
  <si>
    <t>Ride 1239</t>
  </si>
  <si>
    <t>2024-03-18 10:32:51 (IST)</t>
  </si>
  <si>
    <t>2024-03-18 10:54:32 (IST)</t>
  </si>
  <si>
    <t>4.56 Kms</t>
  </si>
  <si>
    <t>21.67 Mins</t>
  </si>
  <si>
    <t>Ride 1238</t>
  </si>
  <si>
    <t>2024-03-17 17:13:50 (IST)</t>
  </si>
  <si>
    <t>2024-03-17 17:40:15 (IST)</t>
  </si>
  <si>
    <t>Tiruppur</t>
  </si>
  <si>
    <t>24.25 Kms</t>
  </si>
  <si>
    <t>26.40 Mins</t>
  </si>
  <si>
    <t>Ride 1237</t>
  </si>
  <si>
    <t>2024-03-17 17:01:54 (IST)</t>
  </si>
  <si>
    <t>2024-03-17 17:12:02 (IST)</t>
  </si>
  <si>
    <t>6.40 Kms</t>
  </si>
  <si>
    <t>10.15 Mins</t>
  </si>
  <si>
    <t>Ride 1236</t>
  </si>
  <si>
    <t>2024-03-15 18:30:25 (IST)</t>
  </si>
  <si>
    <t>2024-03-15 18:36:59 (IST)</t>
  </si>
  <si>
    <t>3.87 Kms</t>
  </si>
  <si>
    <t>6.34 Mins</t>
  </si>
  <si>
    <t>Ride 1235</t>
  </si>
  <si>
    <t>2024-03-15 18:24:24 (IST)</t>
  </si>
  <si>
    <t>2024-03-15 18:30:04 (IST)</t>
  </si>
  <si>
    <t>5.65 Mins</t>
  </si>
  <si>
    <t>Ride 1234</t>
  </si>
  <si>
    <t>2024-03-15 18:11:17 (IST)</t>
  </si>
  <si>
    <t>2024-03-15 18:16:01 (IST)</t>
  </si>
  <si>
    <t>2.83 Kms</t>
  </si>
  <si>
    <t>Ride 1233</t>
  </si>
  <si>
    <t>2024-03-15 17:48:23 (IST)</t>
  </si>
  <si>
    <t>2024-03-15 17:59:26 (IST)</t>
  </si>
  <si>
    <t>11.30 Mins</t>
  </si>
  <si>
    <t>Ride 1232</t>
  </si>
  <si>
    <t>2024-03-15 17:42:31 (IST)</t>
  </si>
  <si>
    <t>2024-03-15 17:47:46 (IST)</t>
  </si>
  <si>
    <t>5.15 Mins</t>
  </si>
  <si>
    <t>Ride 1231</t>
  </si>
  <si>
    <t>2024-03-15 17:34:45 (IST)</t>
  </si>
  <si>
    <t>2024-03-15 17:40:00 (IST)</t>
  </si>
  <si>
    <t>Ride 1230</t>
  </si>
  <si>
    <t>2024-03-15 17:26:05 (IST)</t>
  </si>
  <si>
    <t>2024-03-15 17:31:05 (IST)</t>
  </si>
  <si>
    <t>1.75 Kms</t>
  </si>
  <si>
    <t>Ride 1229</t>
  </si>
  <si>
    <t>2024-03-15 17:24:42 (IST)</t>
  </si>
  <si>
    <t>2024-03-15 17:25:04 (IST)</t>
  </si>
  <si>
    <t>0 Kms</t>
  </si>
  <si>
    <t>1.22 Mins</t>
  </si>
  <si>
    <t>Ride 1228</t>
  </si>
  <si>
    <t>2024-03-15 17:11:56 (IST)</t>
  </si>
  <si>
    <t>2024-03-15 17:23:40 (IST)</t>
  </si>
  <si>
    <t>2.37 Mins</t>
  </si>
  <si>
    <t>Ride 1227</t>
  </si>
  <si>
    <t>2024-03-15 17:06:42 (IST)</t>
  </si>
  <si>
    <t>2024-03-15 17:10:06 (IST)</t>
  </si>
  <si>
    <t>1.56 Kms</t>
  </si>
  <si>
    <t>3.38 Mins</t>
  </si>
  <si>
    <t>Ride 1226</t>
  </si>
  <si>
    <t>2024-03-15 16:57:33 (IST)</t>
  </si>
  <si>
    <t>2024-03-15 17:05:59 (IST)</t>
  </si>
  <si>
    <t>3.58 Kms</t>
  </si>
  <si>
    <t>8.26 Mins</t>
  </si>
  <si>
    <t>Ride 1225</t>
  </si>
  <si>
    <t>2024-03-15 16:27:58 (IST)</t>
  </si>
  <si>
    <t>2024-03-15 16:32:04 (IST)</t>
  </si>
  <si>
    <t>4.08 Mins</t>
  </si>
  <si>
    <t>Ride 1224</t>
  </si>
  <si>
    <t>2024-03-15 16:17:34 (IST)</t>
  </si>
  <si>
    <t>2024-03-15 16:21:40 (IST)</t>
  </si>
  <si>
    <t>1.51 Kms</t>
  </si>
  <si>
    <t>3.98 Mins</t>
  </si>
  <si>
    <t>Ride 1223</t>
  </si>
  <si>
    <t>2024-03-15 16:01:05 (IST)</t>
  </si>
  <si>
    <t>2024-03-15 16:11:33 (IST)</t>
  </si>
  <si>
    <t>6.16 Kms</t>
  </si>
  <si>
    <t>10.28 Mins</t>
  </si>
  <si>
    <t>Ride 1222</t>
  </si>
  <si>
    <t>2024-03-15 15:57:53 (IST)</t>
  </si>
  <si>
    <t>2024-03-15 16:00:33 (IST)</t>
  </si>
  <si>
    <t>1.08 Kms</t>
  </si>
  <si>
    <t>2.73 Mins</t>
  </si>
  <si>
    <t>Ride 1221</t>
  </si>
  <si>
    <t>2024-03-15 15:47:55 (IST)</t>
  </si>
  <si>
    <t>2024-03-15 15:51:29 (IST)</t>
  </si>
  <si>
    <t>19.80 Kms</t>
  </si>
  <si>
    <t>3.57 Mins</t>
  </si>
  <si>
    <t>Ride 1220</t>
  </si>
  <si>
    <t>2024-03-15 15:41:30 (IST)</t>
  </si>
  <si>
    <t>2024-03-15 15:46:50 (IST)</t>
  </si>
  <si>
    <t>2.81 Kms</t>
  </si>
  <si>
    <t>5.20 Mins</t>
  </si>
  <si>
    <t>Ride 1219</t>
  </si>
  <si>
    <t>2024-03-15 15:33:02 (IST)</t>
  </si>
  <si>
    <t>2024-03-15 15:36:47 (IST)</t>
  </si>
  <si>
    <t>2.47 Kms</t>
  </si>
  <si>
    <t>3.45 Mins</t>
  </si>
  <si>
    <t>Ride 1218</t>
  </si>
  <si>
    <t>2024-03-15 15:23:37 (IST)</t>
  </si>
  <si>
    <t>2024-03-15 15:26:41 (IST)</t>
  </si>
  <si>
    <t>2.00 Kms</t>
  </si>
  <si>
    <t>3.40 Mins</t>
  </si>
  <si>
    <t>Ride 1217</t>
  </si>
  <si>
    <t>2024-03-15 15:18:54 (IST)</t>
  </si>
  <si>
    <t>2024-03-15 15:20:59 (IST)</t>
  </si>
  <si>
    <t>1.00 Kms</t>
  </si>
  <si>
    <t>1.95 Mins</t>
  </si>
  <si>
    <t>Ride 1216</t>
  </si>
  <si>
    <t>2024-03-15 14:54:33 (IST)</t>
  </si>
  <si>
    <t>2024-03-15 14:58:07 (IST)</t>
  </si>
  <si>
    <t>Ride 1215</t>
  </si>
  <si>
    <t>2024-03-15 14:47:05 (IST)</t>
  </si>
  <si>
    <t>2024-03-15 14:54:16 (IST)</t>
  </si>
  <si>
    <t>3.15 Kms</t>
  </si>
  <si>
    <t>7.11 Mins</t>
  </si>
  <si>
    <t>Ride 1214</t>
  </si>
  <si>
    <t>2024-03-15 14:40:50 (IST)</t>
  </si>
  <si>
    <t>2024-03-15 14:42:53 (IST)</t>
  </si>
  <si>
    <t>1.69 Mins</t>
  </si>
  <si>
    <t>Ride 1213</t>
  </si>
  <si>
    <t>2024-03-15 13:01:18 (IST)</t>
  </si>
  <si>
    <t>2024-03-15 13:16:21 (IST)</t>
  </si>
  <si>
    <t>6.13 Kms</t>
  </si>
  <si>
    <t>14.60 Mins</t>
  </si>
  <si>
    <t>Ride 1212</t>
  </si>
  <si>
    <t>2024-03-15 12:55:35 (IST)</t>
  </si>
  <si>
    <t>2024-03-15 13:00:46 (IST)</t>
  </si>
  <si>
    <t>5.11 Mins</t>
  </si>
  <si>
    <t>Ride 1211</t>
  </si>
  <si>
    <t>2024-03-15 12:48:41 (IST)</t>
  </si>
  <si>
    <t>2024-03-15 12:54:48 (IST)</t>
  </si>
  <si>
    <t>2.64 Kms</t>
  </si>
  <si>
    <t>Ride 1210</t>
  </si>
  <si>
    <t>2024-03-15 12:39:02 (IST)</t>
  </si>
  <si>
    <t>1.97 Kms</t>
  </si>
  <si>
    <t>3.55 Mins</t>
  </si>
  <si>
    <t>Ride 1209</t>
  </si>
  <si>
    <t>2024-03-15 10:49:24 (IST)</t>
  </si>
  <si>
    <t>2024-03-15 11:03:08 (IST)</t>
  </si>
  <si>
    <t>1.50 Kms</t>
  </si>
  <si>
    <t>2.49 Mins</t>
  </si>
  <si>
    <t>Ride 1208</t>
  </si>
  <si>
    <t>2024-03-15 10:30:30 (IST)</t>
  </si>
  <si>
    <t>2024-03-15 10:46:42 (IST)</t>
  </si>
  <si>
    <t>5.83 Mins</t>
  </si>
  <si>
    <t>Ride 1207</t>
  </si>
  <si>
    <t>2024-03-15 10:22:25 (IST)</t>
  </si>
  <si>
    <t>2024-03-15 10:26:54 (IST)</t>
  </si>
  <si>
    <t>4.29 Mins</t>
  </si>
  <si>
    <t>Ride 1206</t>
  </si>
  <si>
    <t>2024-03-15 09:58:27 (IST)</t>
  </si>
  <si>
    <t>2024-03-15 10:11:46 (IST)</t>
  </si>
  <si>
    <t>2.80 Kms</t>
  </si>
  <si>
    <t>Ride 1205</t>
  </si>
  <si>
    <t>2024-03-15 09:51:16 (IST)</t>
  </si>
  <si>
    <t>2024-03-15 10:16:09 (IST)</t>
  </si>
  <si>
    <t>6.61 Kms</t>
  </si>
  <si>
    <t>11.49 Mins</t>
  </si>
  <si>
    <t>Ride 1204</t>
  </si>
  <si>
    <t>2024-03-15 09:47:13 (IST)</t>
  </si>
  <si>
    <t>2024-03-15 09:56:33 (IST)</t>
  </si>
  <si>
    <t>4.36 Kms</t>
  </si>
  <si>
    <t>6.32 Mins</t>
  </si>
  <si>
    <t>Ride 1203</t>
  </si>
  <si>
    <t>2024-03-14 19:17:00 (IST)</t>
  </si>
  <si>
    <t>2024-03-14 20:11:30 (IST)</t>
  </si>
  <si>
    <t>6.83 Kms</t>
  </si>
  <si>
    <t>54.30 Mins</t>
  </si>
  <si>
    <t>Ride 1202</t>
  </si>
  <si>
    <t>2024-03-14 13:06:18 (IST)</t>
  </si>
  <si>
    <t>2024-03-14 13:14:07 (IST)</t>
  </si>
  <si>
    <t>4.80 Kms</t>
  </si>
  <si>
    <t>7.80 Mins</t>
  </si>
  <si>
    <t>Ride 1201</t>
  </si>
  <si>
    <t>2024-03-14 12:56:26 (IST)</t>
  </si>
  <si>
    <t>2024-03-14 13:01:24 (IST)</t>
  </si>
  <si>
    <t>4.95 Mins</t>
  </si>
  <si>
    <t>Ride 1200</t>
  </si>
  <si>
    <t>2024-03-14 12:39:22 (IST)</t>
  </si>
  <si>
    <t>2024-03-14 12:43:10 (IST)</t>
  </si>
  <si>
    <t>3.78 Mins</t>
  </si>
  <si>
    <t>Ride 1199</t>
  </si>
  <si>
    <t>2024-03-14 12:31:54 (IST)</t>
  </si>
  <si>
    <t>2024-03-14 12:35:55 (IST)</t>
  </si>
  <si>
    <t>1.33 Kms</t>
  </si>
  <si>
    <t>4.00 Mins</t>
  </si>
  <si>
    <t>Ride 1198</t>
  </si>
  <si>
    <t>2024-03-14 11:09:51 (IST)</t>
  </si>
  <si>
    <t>2024-03-14 11:20:03 (IST)</t>
  </si>
  <si>
    <t>5.30 Kms</t>
  </si>
  <si>
    <t>10.18 Mins</t>
  </si>
  <si>
    <t>Ride 1197</t>
  </si>
  <si>
    <t>2024-03-14 11:03:10 (IST)</t>
  </si>
  <si>
    <t>2024-03-14 11:07:08 (IST)</t>
  </si>
  <si>
    <t>Ride 1196</t>
  </si>
  <si>
    <t>2024-03-14 10:45:40 (IST)</t>
  </si>
  <si>
    <t>2024-03-14 10:49:07 (IST)</t>
  </si>
  <si>
    <t>Ride 1195</t>
  </si>
  <si>
    <t>2024-03-14 10:29:55 (IST)</t>
  </si>
  <si>
    <t>2024-03-14 10:33:53 (IST)</t>
  </si>
  <si>
    <t>2.13 Kms</t>
  </si>
  <si>
    <t>3.93 Mins</t>
  </si>
  <si>
    <t>Ride 1194</t>
  </si>
  <si>
    <t>2024-03-13 17:46:27 (IST)</t>
  </si>
  <si>
    <t>2024-03-13 17:51:23 (IST)</t>
  </si>
  <si>
    <t>2.53 Kms</t>
  </si>
  <si>
    <t>2.70 Mins</t>
  </si>
  <si>
    <t>Ride 1193</t>
  </si>
  <si>
    <t>2024-03-13 17:43:56 (IST)</t>
  </si>
  <si>
    <t>2024-03-13 17:45:59 (IST)</t>
  </si>
  <si>
    <t>1.99 Mins</t>
  </si>
  <si>
    <t>Ride 1192</t>
  </si>
  <si>
    <t>2024-03-13 17:17:47 (IST)</t>
  </si>
  <si>
    <t>2024-03-13 17:24:30 (IST)</t>
  </si>
  <si>
    <t>3.53 Kms</t>
  </si>
  <si>
    <t>Ride 1191</t>
  </si>
  <si>
    <t>2024-03-13 17:08:32 (IST)</t>
  </si>
  <si>
    <t>2024-03-13 17:14:03 (IST)</t>
  </si>
  <si>
    <t>5.50 Mins</t>
  </si>
  <si>
    <t>Ride 1190</t>
  </si>
  <si>
    <t>2024-03-13 16:39:46 (IST)</t>
  </si>
  <si>
    <t>2024-03-13 16:45:39 (IST)</t>
  </si>
  <si>
    <t>3.71 Kms</t>
  </si>
  <si>
    <t>5.87 Mins</t>
  </si>
  <si>
    <t>Ride 1189</t>
  </si>
  <si>
    <t>2024-03-13 10:52:50 (IST)</t>
  </si>
  <si>
    <t>2024-03-13 10:59:06 (IST)</t>
  </si>
  <si>
    <t>2.36 Kms</t>
  </si>
  <si>
    <t>6.25 Mins</t>
  </si>
  <si>
    <t>Ride 1188</t>
  </si>
  <si>
    <t>2024-03-12 17:37:05 (IST)</t>
  </si>
  <si>
    <t>2024-03-12 17:47:30 (IST)</t>
  </si>
  <si>
    <t>5.73 Kms</t>
  </si>
  <si>
    <t>10.25 Mins</t>
  </si>
  <si>
    <t>Ride 1187</t>
  </si>
  <si>
    <t>2024-03-12 17:29:03 (IST)</t>
  </si>
  <si>
    <t>2024-03-12 17:36:38 (IST)</t>
  </si>
  <si>
    <t>3.92 Kms</t>
  </si>
  <si>
    <t>7.35 Mins</t>
  </si>
  <si>
    <t>Ride 1186</t>
  </si>
  <si>
    <t>2024-03-12 17:17:54 (IST)</t>
  </si>
  <si>
    <t>2024-03-12 17:26:35 (IST)</t>
  </si>
  <si>
    <t>3.33 Kms</t>
  </si>
  <si>
    <t>8.67 Mins</t>
  </si>
  <si>
    <t>Ride 1185</t>
  </si>
  <si>
    <t>2024-03-12 17:13:47 (IST)</t>
  </si>
  <si>
    <t>2024-03-12 17:16:14 (IST)</t>
  </si>
  <si>
    <t>1.21 Kms</t>
  </si>
  <si>
    <t>2.42 Mins</t>
  </si>
  <si>
    <t>Ride 1184</t>
  </si>
  <si>
    <t>2024-03-12 16:45:59 (IST)</t>
  </si>
  <si>
    <t>2024-03-12 16:50:01 (IST)</t>
  </si>
  <si>
    <t>1.37 Kms</t>
  </si>
  <si>
    <t>4.02 Mins</t>
  </si>
  <si>
    <t>Ride 1183</t>
  </si>
  <si>
    <t>2024-03-12 16:32:00 (IST)</t>
  </si>
  <si>
    <t>2024-03-12 16:38:05 (IST)</t>
  </si>
  <si>
    <t>3.75 Kms</t>
  </si>
  <si>
    <t>Ride 1182</t>
  </si>
  <si>
    <t>2024-03-12 16:29:49 (IST)</t>
  </si>
  <si>
    <t>2024-03-12 16:31:55 (IST)</t>
  </si>
  <si>
    <t>Ride 1181</t>
  </si>
  <si>
    <t>2024-03-12 16:27:47 (IST)</t>
  </si>
  <si>
    <t>2024-03-12 16:29:22 (IST)</t>
  </si>
  <si>
    <t>1.31 Kms</t>
  </si>
  <si>
    <t>1.58 Mins</t>
  </si>
  <si>
    <t>Ride 1180</t>
  </si>
  <si>
    <t>2024-03-12 16:22:17 (IST)</t>
  </si>
  <si>
    <t>2024-03-12 16:25:52 (IST)</t>
  </si>
  <si>
    <t>2.06 Kms</t>
  </si>
  <si>
    <t>3.35 Mins</t>
  </si>
  <si>
    <t>Ride 1179</t>
  </si>
  <si>
    <t>2024-03-12 16:16:29 (IST)</t>
  </si>
  <si>
    <t>2024-03-12 16:21:21 (IST)</t>
  </si>
  <si>
    <t>Ride 1178</t>
  </si>
  <si>
    <t>2024-03-12 16:01:46 (IST)</t>
  </si>
  <si>
    <t>2024-03-12 16:04:45 (IST)</t>
  </si>
  <si>
    <t>1.45 Kms</t>
  </si>
  <si>
    <t>2.98 Mins</t>
  </si>
  <si>
    <t>Ride 1177</t>
  </si>
  <si>
    <t>2024-03-12 15:57:21 (IST)</t>
  </si>
  <si>
    <t>2024-03-12 15:59:29 (IST)</t>
  </si>
  <si>
    <t>2.00 Mins</t>
  </si>
  <si>
    <t>Ride 1176</t>
  </si>
  <si>
    <t>2024-03-12 15:50:16 (IST)</t>
  </si>
  <si>
    <t>2024-03-12 15:53:35 (IST)</t>
  </si>
  <si>
    <t>3.19 Mins</t>
  </si>
  <si>
    <t>Ride 1175</t>
  </si>
  <si>
    <t>2024-03-12 15:47:04 (IST)</t>
  </si>
  <si>
    <t>2024-03-12 15:49:04 (IST)</t>
  </si>
  <si>
    <t>1.22 Kms</t>
  </si>
  <si>
    <t>Ride 1174</t>
  </si>
  <si>
    <t>2024-03-12 15:40:40 (IST)</t>
  </si>
  <si>
    <t>2024-03-12 15:45:50 (IST)</t>
  </si>
  <si>
    <t>1.94 Kms</t>
  </si>
  <si>
    <t>4.52 Mins</t>
  </si>
  <si>
    <t>Ride 1173</t>
  </si>
  <si>
    <t>2024-03-12 15:27:40 (IST)</t>
  </si>
  <si>
    <t>2024-03-12 15:29:20 (IST)</t>
  </si>
  <si>
    <t>1.67 Mins</t>
  </si>
  <si>
    <t>Ride 1172</t>
  </si>
  <si>
    <t>2024-03-12 15:22:14 (IST)</t>
  </si>
  <si>
    <t>2024-03-12 15:26:02 (IST)</t>
  </si>
  <si>
    <t>2.37 Kms</t>
  </si>
  <si>
    <t>2.62 Mins</t>
  </si>
  <si>
    <t>Ride 1171</t>
  </si>
  <si>
    <t>2024-03-12 15:20:02 (IST)</t>
  </si>
  <si>
    <t>2024-03-12 15:21:59 (IST)</t>
  </si>
  <si>
    <t>1.11 Kms</t>
  </si>
  <si>
    <t>1.57 Mins</t>
  </si>
  <si>
    <t>Ride 1170</t>
  </si>
  <si>
    <t>2024-03-12 15:16:51 (IST)</t>
  </si>
  <si>
    <t>2024-03-12 15:19:05 (IST)</t>
  </si>
  <si>
    <t>1.48 Kms</t>
  </si>
  <si>
    <t>2.25 Mins</t>
  </si>
  <si>
    <t>Ride 1169</t>
  </si>
  <si>
    <t>2024-03-12 12:35:46 (IST)</t>
  </si>
  <si>
    <t>2024-03-12 12:48:36 (IST)</t>
  </si>
  <si>
    <t>5.18 Kms</t>
  </si>
  <si>
    <t>13.50 Mins</t>
  </si>
  <si>
    <t>Ride 1168</t>
  </si>
  <si>
    <t>2024-03-12 12:32:04 (IST)</t>
  </si>
  <si>
    <t>2024-03-12 12:34:44 (IST)</t>
  </si>
  <si>
    <t>2.40 Mins</t>
  </si>
  <si>
    <t>Ride 1167</t>
  </si>
  <si>
    <t>2024-03-12 12:25:05 (IST)</t>
  </si>
  <si>
    <t>2024-03-12 12:28:17 (IST)</t>
  </si>
  <si>
    <t>1.62 Kms</t>
  </si>
  <si>
    <t>Ride 1166</t>
  </si>
  <si>
    <t>2024-03-12 12:14:11 (IST)</t>
  </si>
  <si>
    <t>2024-03-12 12:22:03 (IST)</t>
  </si>
  <si>
    <t>Ride 1165</t>
  </si>
  <si>
    <t>2024-03-11 18:15:20 (IST)</t>
  </si>
  <si>
    <t>2024-03-11 18:27:24 (IST)</t>
  </si>
  <si>
    <t>5.65 Kms</t>
  </si>
  <si>
    <t>7.85 Mins</t>
  </si>
  <si>
    <t>Ride 1164</t>
  </si>
  <si>
    <t>2024-03-11 16:19:59 (IST)</t>
  </si>
  <si>
    <t>2024-03-11 16:24:35 (IST)</t>
  </si>
  <si>
    <t>2.99 Kms</t>
  </si>
  <si>
    <t>4.60 Mins</t>
  </si>
  <si>
    <t>Ride 1163</t>
  </si>
  <si>
    <t>2024-03-11 16:18:08 (IST)</t>
  </si>
  <si>
    <t>2024-03-11 16:19:37 (IST)</t>
  </si>
  <si>
    <t>1.01 Kms</t>
  </si>
  <si>
    <t>1.29 Mins</t>
  </si>
  <si>
    <t>Ride 1162</t>
  </si>
  <si>
    <t>2024-03-11 16:08:15 (IST)</t>
  </si>
  <si>
    <t>2024-03-11 16:17:02 (IST)</t>
  </si>
  <si>
    <t>8.77 Mins</t>
  </si>
  <si>
    <t>Ride 1161</t>
  </si>
  <si>
    <t>2024-03-11 15:53:15 (IST)</t>
  </si>
  <si>
    <t>2024-03-11 15:55:43 (IST)</t>
  </si>
  <si>
    <t>2.28 Mins</t>
  </si>
  <si>
    <t>Ride 1160</t>
  </si>
  <si>
    <t>2024-03-11 15:35:18 (IST)</t>
  </si>
  <si>
    <t>2024-03-11 15:52:20 (IST)</t>
  </si>
  <si>
    <t>3.98 Kms</t>
  </si>
  <si>
    <t>17.20 Mins</t>
  </si>
  <si>
    <t>Ride 1159</t>
  </si>
  <si>
    <t>2024-03-11 15:13:02 (IST)</t>
  </si>
  <si>
    <t>2024-03-11 15:15:15 (IST)</t>
  </si>
  <si>
    <t>1.92 Mins</t>
  </si>
  <si>
    <t>Ride 1158</t>
  </si>
  <si>
    <t>2024-03-11 15:00:09 (IST)</t>
  </si>
  <si>
    <t>2024-03-11 15:05:02 (IST)</t>
  </si>
  <si>
    <t>4.88 Mins</t>
  </si>
  <si>
    <t>Ride 1157</t>
  </si>
  <si>
    <t>2024-03-11 13:24:48 (IST)</t>
  </si>
  <si>
    <t>2024-03-11 13:29:39 (IST)</t>
  </si>
  <si>
    <t>4.87 Mins</t>
  </si>
  <si>
    <t>Ride 1156</t>
  </si>
  <si>
    <t>2024-03-11 13:00:10 (IST)</t>
  </si>
  <si>
    <t>2024-03-11 13:12:48 (IST)</t>
  </si>
  <si>
    <t>1.16 Kms</t>
  </si>
  <si>
    <t>12.38 Mins</t>
  </si>
  <si>
    <t>Ride 1155</t>
  </si>
  <si>
    <t>2024-03-08 20:08:26 (IST)</t>
  </si>
  <si>
    <t>2024-03-08 20:13:59 (IST)</t>
  </si>
  <si>
    <t>5.33 Mins</t>
  </si>
  <si>
    <t>Ride 1154</t>
  </si>
  <si>
    <t>2024-03-08 20:00:21 (IST)</t>
  </si>
  <si>
    <t>2024-03-08 20:03:12 (IST)</t>
  </si>
  <si>
    <t>1.54 Kms</t>
  </si>
  <si>
    <t>2.85 Mins</t>
  </si>
  <si>
    <t>Ride 1153</t>
  </si>
  <si>
    <t>2024-03-08 19:55:53 (IST)</t>
  </si>
  <si>
    <t>2024-03-08 19:59:59 (IST)</t>
  </si>
  <si>
    <t>1.41 Kms</t>
  </si>
  <si>
    <t>Ride 1152</t>
  </si>
  <si>
    <t>2024-03-08 19:46:13 (IST)</t>
  </si>
  <si>
    <t>2024-03-08 19:49:03 (IST)</t>
  </si>
  <si>
    <t>Ride 1151</t>
  </si>
  <si>
    <t>2024-03-08 19:43:14 (IST)</t>
  </si>
  <si>
    <t>2024-03-08 19:46:00 (IST)</t>
  </si>
  <si>
    <t>1.73 Kms</t>
  </si>
  <si>
    <t>2.75 Mins</t>
  </si>
  <si>
    <t>Ride 1150</t>
  </si>
  <si>
    <t>2024-03-08 19:35:33 (IST)</t>
  </si>
  <si>
    <t>2024-03-08 19:38:07 (IST)</t>
  </si>
  <si>
    <t>Ride 1149</t>
  </si>
  <si>
    <t>2024-03-08 19:32:20 (IST)</t>
  </si>
  <si>
    <t>2024-03-08 19:33:57 (IST)</t>
  </si>
  <si>
    <t>1.12 Kms</t>
  </si>
  <si>
    <t>1.37 Mins</t>
  </si>
  <si>
    <t>Ride 1148</t>
  </si>
  <si>
    <t>2024-03-08 18:45:05 (IST)</t>
  </si>
  <si>
    <t>2024-03-08 18:50:20 (IST)</t>
  </si>
  <si>
    <t>Ride 1147</t>
  </si>
  <si>
    <t>2024-03-08 18:40:53 (IST)</t>
  </si>
  <si>
    <t>2024-03-08 18:44:19 (IST)</t>
  </si>
  <si>
    <t>1.32 Kms</t>
  </si>
  <si>
    <t>Ride 1146</t>
  </si>
  <si>
    <t>2024-03-08 18:36:19 (IST)</t>
  </si>
  <si>
    <t>2024-03-08 18:40:11 (IST)</t>
  </si>
  <si>
    <t>1.76 Kms</t>
  </si>
  <si>
    <t>Ride 1145</t>
  </si>
  <si>
    <t>2024-03-08 18:32:37 (IST)</t>
  </si>
  <si>
    <t>2024-03-08 18:35:39 (IST)</t>
  </si>
  <si>
    <t>1.44 Kms</t>
  </si>
  <si>
    <t>Ride 1144</t>
  </si>
  <si>
    <t>2024-03-08 18:26:49 (IST)</t>
  </si>
  <si>
    <t>2024-03-08 18:31:44 (IST)</t>
  </si>
  <si>
    <t>2.41 Kms</t>
  </si>
  <si>
    <t>4.90 Mins</t>
  </si>
  <si>
    <t>Ride 1143</t>
  </si>
  <si>
    <t>2024-03-08 17:57:55 (IST)</t>
  </si>
  <si>
    <t>2024-03-08 18:08:08 (IST)</t>
  </si>
  <si>
    <t>5.09 Kms</t>
  </si>
  <si>
    <t>10.20 Mins</t>
  </si>
  <si>
    <t>Ride 1142</t>
  </si>
  <si>
    <t>2024-03-08 17:46:49 (IST)</t>
  </si>
  <si>
    <t>2024-03-08 17:56:56 (IST)</t>
  </si>
  <si>
    <t>4.92 Kms</t>
  </si>
  <si>
    <t>10.70 Mins</t>
  </si>
  <si>
    <t>Ride 1141</t>
  </si>
  <si>
    <t>2024-03-07 16:35:48 (IST)</t>
  </si>
  <si>
    <t>2024-03-07 16:40:24 (IST)</t>
  </si>
  <si>
    <t>2.76 Kms</t>
  </si>
  <si>
    <t>4.57 Mins</t>
  </si>
  <si>
    <t>Ride 1140</t>
  </si>
  <si>
    <t>2024-03-07 15:46:19 (IST)</t>
  </si>
  <si>
    <t>2024-03-07 16:01:24 (IST)</t>
  </si>
  <si>
    <t>7.46 Kms</t>
  </si>
  <si>
    <t>15.50 Mins</t>
  </si>
  <si>
    <t>Ride 1139</t>
  </si>
  <si>
    <t>2024-03-07 15:29:22 (IST)</t>
  </si>
  <si>
    <t>2024-03-07 15:44:25 (IST)</t>
  </si>
  <si>
    <t>9.65 Kms</t>
  </si>
  <si>
    <t>15.30 Mins</t>
  </si>
  <si>
    <t>Ride 1138</t>
  </si>
  <si>
    <t>2024-03-07 14:44:31 (IST)</t>
  </si>
  <si>
    <t>2024-03-07 15:03:32 (IST)</t>
  </si>
  <si>
    <t>9.75 Kms</t>
  </si>
  <si>
    <t>19.00 Mins</t>
  </si>
  <si>
    <t>Ride 1137</t>
  </si>
  <si>
    <t>2024-03-07 14:27:38 (IST)</t>
  </si>
  <si>
    <t>2024-03-07 14:43:32 (IST)</t>
  </si>
  <si>
    <t>7.80 Kms</t>
  </si>
  <si>
    <t>15.87 Mins</t>
  </si>
  <si>
    <t>Ride 1136</t>
  </si>
  <si>
    <t>2024-03-07 14:19:28 (IST)</t>
  </si>
  <si>
    <t>2024-03-07 14:21:58 (IST)</t>
  </si>
  <si>
    <t>2.30 Mins</t>
  </si>
  <si>
    <t>Ride 1135</t>
  </si>
  <si>
    <t>2024-03-07 14:15:32 (IST)</t>
  </si>
  <si>
    <t>3.22 Kms</t>
  </si>
  <si>
    <t>Ride 1134</t>
  </si>
  <si>
    <t>2024-03-07 13:06:21 (IST)</t>
  </si>
  <si>
    <t>2024-03-07 13:19:19 (IST)</t>
  </si>
  <si>
    <t>12.95 Mins</t>
  </si>
  <si>
    <t>Ride 1133</t>
  </si>
  <si>
    <t>2024-03-07 12:32:17 (IST)</t>
  </si>
  <si>
    <t>2024-03-07 12:51:19 (IST)</t>
  </si>
  <si>
    <t>12.71 Kms</t>
  </si>
  <si>
    <t>19.20 Mins</t>
  </si>
  <si>
    <t>Ride 1132</t>
  </si>
  <si>
    <t>2024-03-06 17:03:11 (IST)</t>
  </si>
  <si>
    <t>2024-03-06 17:12:29 (IST)</t>
  </si>
  <si>
    <t>Udayampalayam</t>
  </si>
  <si>
    <t>0.53 Kms</t>
  </si>
  <si>
    <t>1.90 Mins</t>
  </si>
  <si>
    <t>Ride 1131</t>
  </si>
  <si>
    <t>2024-03-06 16:47:09 (IST)</t>
  </si>
  <si>
    <t>2024-03-06 17:01:29 (IST)</t>
  </si>
  <si>
    <t>0.43 Kms</t>
  </si>
  <si>
    <t>1.02 Mins</t>
  </si>
  <si>
    <t>Ride 1130</t>
  </si>
  <si>
    <t>2024-03-06 16:36:16 (IST)</t>
  </si>
  <si>
    <t>2024-03-06 16:47:43 (IST)</t>
  </si>
  <si>
    <t>8.46 Kms</t>
  </si>
  <si>
    <t>9.25 Mins</t>
  </si>
  <si>
    <t>Ride 1129</t>
  </si>
  <si>
    <t>2024-03-06 16:21:57 (IST)</t>
  </si>
  <si>
    <t>2024-03-06 16:23:41 (IST)</t>
  </si>
  <si>
    <t>4.38 Kms</t>
  </si>
  <si>
    <t>2.44 Mins</t>
  </si>
  <si>
    <t>Ride 1128</t>
  </si>
  <si>
    <t>2024-03-06 16:07:13 (IST)</t>
  </si>
  <si>
    <t>2024-03-06 16:13:25 (IST)</t>
  </si>
  <si>
    <t>2.03 Kms</t>
  </si>
  <si>
    <t>6.12 Mins</t>
  </si>
  <si>
    <t>Ride 1127</t>
  </si>
  <si>
    <t>2024-03-01 15:11:44 (IST)</t>
  </si>
  <si>
    <t>2024-03-01 15:22:18 (IST)</t>
  </si>
  <si>
    <t>3.93 Kms</t>
  </si>
  <si>
    <t>10.55 Mins</t>
  </si>
  <si>
    <t>Ride 1126</t>
  </si>
  <si>
    <t>2024-02-29 18:10:41 (IST)</t>
  </si>
  <si>
    <t>2024-02-29 18:26:58 (IST)</t>
  </si>
  <si>
    <t>8.96 Kms</t>
  </si>
  <si>
    <t>16.17 Mins</t>
  </si>
  <si>
    <t>Ride 1125</t>
  </si>
  <si>
    <t>2024-02-29 18:00:22 (IST)</t>
  </si>
  <si>
    <t>2024-02-29 18:10:20 (IST)</t>
  </si>
  <si>
    <t>7.99 Kms</t>
  </si>
  <si>
    <t>9.90 Mins</t>
  </si>
  <si>
    <t>Ride 1124</t>
  </si>
  <si>
    <t>2024-02-29 17:47:43 (IST)</t>
  </si>
  <si>
    <t>2024-02-29 17:49:27 (IST)</t>
  </si>
  <si>
    <t>1.35 Kms</t>
  </si>
  <si>
    <t>Ride 1123</t>
  </si>
  <si>
    <t>2024-02-28 12:34:06 (IST)</t>
  </si>
  <si>
    <t>2024-02-28 13:48:37 (IST)</t>
  </si>
  <si>
    <t>4.61 Kms</t>
  </si>
  <si>
    <t>8.05 Mins</t>
  </si>
  <si>
    <t>efficiency</t>
  </si>
  <si>
    <t>Yearly driving score</t>
  </si>
  <si>
    <t>Driving score point</t>
  </si>
  <si>
    <t>Yearly anticipation score</t>
  </si>
  <si>
    <t>Self-confidence  point</t>
  </si>
  <si>
    <t>State</t>
  </si>
  <si>
    <t>Point</t>
  </si>
  <si>
    <t>Count</t>
  </si>
  <si>
    <t>Score</t>
  </si>
  <si>
    <t>Normal</t>
  </si>
  <si>
    <t>Tired</t>
  </si>
  <si>
    <t>Angry</t>
  </si>
  <si>
    <t>Anticipation  point</t>
  </si>
  <si>
    <t>Sportive</t>
  </si>
  <si>
    <t>Eco</t>
  </si>
  <si>
    <t>Chaotic</t>
  </si>
  <si>
    <t>Aggressive</t>
  </si>
  <si>
    <t>Yearly Self confidence score = 100- ( 27118.9502/1208.08)</t>
  </si>
  <si>
    <t>Yearly Driving skill score</t>
  </si>
  <si>
    <t>SUM</t>
  </si>
  <si>
    <t>Efficiency</t>
  </si>
  <si>
    <t>Driver style point:</t>
  </si>
  <si>
    <t>Driving score points + Anticipation points + Self-confidence points + Driving skill points + Driver state points + Driving style points + Mobile call points + Mobile screen points + Acce/Brak/Cor points + Kms driven points</t>
  </si>
  <si>
    <t>&lt;=200</t>
  </si>
  <si>
    <t>&gt;600</t>
  </si>
  <si>
    <t>200 &lt; X &lt;= 250</t>
  </si>
  <si>
    <t>250 &lt; X &lt;= 300</t>
  </si>
  <si>
    <t>300 &lt; X &lt;= 350</t>
  </si>
  <si>
    <t>350 &lt; X &lt;= 400</t>
  </si>
  <si>
    <t>400 &lt; X &lt;= 450</t>
  </si>
  <si>
    <t>450 &lt; X &lt;= 500</t>
  </si>
  <si>
    <t>500 &lt; X &lt;= 550</t>
  </si>
  <si>
    <t>550 &lt; X &lt;= 600</t>
  </si>
  <si>
    <t>&lt;=50</t>
  </si>
  <si>
    <t>100 &lt; X &lt;= 125</t>
  </si>
  <si>
    <t>125 &lt; X &lt;= 150</t>
  </si>
  <si>
    <t>150 &lt; X &lt;= 175</t>
  </si>
  <si>
    <t>175 &lt; X &lt;= 200</t>
  </si>
  <si>
    <t>200 &lt; X &lt;= 225</t>
  </si>
  <si>
    <t>225 &lt; X &lt;= 250</t>
  </si>
  <si>
    <t>50 &lt; X &lt;= 75</t>
  </si>
  <si>
    <t>75 &lt; X &lt;= 100</t>
  </si>
  <si>
    <t>&gt;250</t>
  </si>
  <si>
    <t>&lt;=10</t>
  </si>
  <si>
    <t>10 &lt; X &lt;= 12</t>
  </si>
  <si>
    <t>12 &lt; X &lt;= 14</t>
  </si>
  <si>
    <t>14 &lt; X &lt;= 16</t>
  </si>
  <si>
    <t>16 &lt; X &lt;= 18</t>
  </si>
  <si>
    <t>18 &lt; X &lt;= 20</t>
  </si>
  <si>
    <t>20 &lt; X &lt;= 22</t>
  </si>
  <si>
    <t>22 &lt; X &lt;= 24</t>
  </si>
  <si>
    <t>24 &lt; X &lt;= 26</t>
  </si>
  <si>
    <t>&gt;26</t>
  </si>
  <si>
    <t>C1 = Points</t>
  </si>
  <si>
    <t>C2 = Points</t>
  </si>
  <si>
    <t>C3 = Points</t>
  </si>
  <si>
    <t>CORNERING (C)</t>
  </si>
  <si>
    <t>ACCELERATION (A)</t>
  </si>
  <si>
    <t>BRAKING (B)</t>
  </si>
  <si>
    <t>A1 = Points</t>
  </si>
  <si>
    <t>A2 = Points</t>
  </si>
  <si>
    <t>A3 = Points</t>
  </si>
  <si>
    <t>B1 = Points</t>
  </si>
  <si>
    <t>B2 = Points</t>
  </si>
  <si>
    <t>B3 = Points</t>
  </si>
  <si>
    <t>Effeciency = Driving Score X Distance</t>
  </si>
  <si>
    <t>Effeciency = Anticipation X Distance</t>
  </si>
  <si>
    <t>Effeciency = Self Confidence X Distance</t>
  </si>
  <si>
    <t>Effeciency = Driving Skill X Distance</t>
  </si>
  <si>
    <t>Score = Point X Count</t>
  </si>
  <si>
    <t>Driver state point:</t>
  </si>
  <si>
    <t>A = (0.1 x A1) + (0.3 x A2) + (0.6 x A3)</t>
  </si>
  <si>
    <t>B = (0.1 x B1) + (0.3 x B2) + (0.6 x B3)</t>
  </si>
  <si>
    <t>C = (0.1 x C1) + (0.3 x C2) + (0.6 x C3)</t>
  </si>
  <si>
    <t>ABC Point =   (0.3 x A) + (0.4 x B) + (0.3 x C)</t>
  </si>
  <si>
    <t xml:space="preserve">UBI Score        = </t>
  </si>
  <si>
    <t>Driving skill  point</t>
  </si>
  <si>
    <t>Daily Threshold in km</t>
  </si>
  <si>
    <t>Low Range/year</t>
  </si>
  <si>
    <t>Medium Rang/yeare</t>
  </si>
  <si>
    <t>High Range/year</t>
  </si>
  <si>
    <t>Medium Range/year</t>
  </si>
  <si>
    <t>Daily Threshold in sec</t>
  </si>
  <si>
    <t>&lt;=</t>
  </si>
  <si>
    <t>&lt; X &lt;=</t>
  </si>
  <si>
    <t>&gt;</t>
  </si>
  <si>
    <t xml:space="preserve"> Range/</t>
  </si>
  <si>
    <t>Km</t>
  </si>
  <si>
    <t>&gt;50</t>
  </si>
  <si>
    <t>Total call duration</t>
  </si>
  <si>
    <t>Total KMS driven</t>
  </si>
  <si>
    <t>Sec</t>
  </si>
  <si>
    <t>Total screen duration</t>
  </si>
  <si>
    <t>Daily Threshold in count</t>
  </si>
  <si>
    <t>Total low count</t>
  </si>
  <si>
    <t>Total medium count</t>
  </si>
  <si>
    <t>Total high count</t>
  </si>
  <si>
    <t>Low Count</t>
  </si>
  <si>
    <t>Medium Count</t>
  </si>
  <si>
    <t>High Count</t>
  </si>
  <si>
    <t>ACCELERATION</t>
  </si>
  <si>
    <t>&gt;1.639</t>
  </si>
  <si>
    <t>&gt;0.683</t>
  </si>
  <si>
    <t>&gt;0.071</t>
  </si>
  <si>
    <t>BRAKING</t>
  </si>
  <si>
    <t>CORNERING</t>
  </si>
  <si>
    <t>2075r0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</si>
</sst>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i/>
      <sz val="14"/>
      <color theme="1"/>
      <name val="Calibri Light"/>
      <family val="2"/>
      <scheme val="major"/>
    </font>
    <font>
      <i/>
      <sz val="14"/>
      <color theme="1"/>
      <name val="Calibri Light"/>
      <family val="2"/>
    </font>
    <font>
      <i/>
      <sz val="12"/>
      <color theme="1"/>
      <name val="Calibri Light"/>
      <family val="2"/>
      <scheme val="major"/>
    </font>
    <font>
      <i/>
      <sz val="13"/>
      <color theme="1"/>
      <name val="Calibri Light"/>
      <family val="2"/>
      <scheme val="major"/>
    </font>
    <font>
      <i/>
      <sz val="14"/>
      <name val="Calibri Light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6161"/>
        <bgColor indexed="64"/>
      </patternFill>
    </fill>
    <fill>
      <patternFill patternType="solid">
        <fgColor rgb="FF4EB2B0"/>
        <bgColor indexed="64"/>
      </patternFill>
    </fill>
    <fill>
      <patternFill patternType="solid">
        <fgColor theme="8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9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7" borderId="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5" fillId="7" borderId="1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161"/>
      <color rgb="FFEC98E2"/>
      <color rgb="FFFFFFFF"/>
      <color rgb="FF4EB2B0"/>
      <color rgb="FFC9C9C9"/>
      <color rgb="FFD3C19D"/>
      <color rgb="FFA09474"/>
      <color rgb="FFB6B6B6"/>
      <color rgb="FFA5A5A5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337533</xdr:colOff>
      <xdr:row>10</xdr:row>
      <xdr:rowOff>144462</xdr:rowOff>
    </xdr:from>
    <xdr:ext cx="4367817" cy="6677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92485EB-D8BD-4253-BC2F-C93D9D3554EC}"/>
                </a:ext>
              </a:extLst>
            </xdr:cNvPr>
            <xdr:cNvSpPr txBox="1"/>
          </xdr:nvSpPr>
          <xdr:spPr>
            <a:xfrm>
              <a:off x="2356833" y="773112"/>
              <a:ext cx="4367817" cy="6677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400" b="0" i="1">
                        <a:latin typeface="Cambria Math" panose="02040503050406030204" pitchFamily="18" charset="0"/>
                      </a:rPr>
                      <m:t>𝑌𝑒𝑎𝑟𝑙𝑦</m:t>
                    </m:r>
                    <m:r>
                      <a:rPr lang="en-IN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IN" sz="1400" b="0" i="1">
                        <a:latin typeface="Cambria Math" panose="02040503050406030204" pitchFamily="18" charset="0"/>
                      </a:rPr>
                      <m:t>𝑑𝑟𝑖𝑣𝑖𝑛𝑔</m:t>
                    </m:r>
                    <m:r>
                      <a:rPr lang="en-IN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IN" sz="1400" b="0" i="1">
                        <a:latin typeface="Cambria Math" panose="02040503050406030204" pitchFamily="18" charset="0"/>
                      </a:rPr>
                      <m:t>𝑠𝑐𝑜𝑟𝑒</m:t>
                    </m:r>
                    <m:r>
                      <a:rPr lang="en-IN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𝑆𝑈𝑀</m:t>
                        </m:r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𝑒𝑓𝑓𝑖𝑐𝑖𝑒𝑛𝑐𝑦</m:t>
                        </m:r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𝑆𝑈𝑀</m:t>
                        </m:r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𝑡𝑜𝑡𝑎𝑙𝑘𝑚𝑠</m:t>
                        </m:r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US" sz="1400" b="0" i="1">
                <a:latin typeface="+mj-lt"/>
              </a:endParaRPr>
            </a:p>
            <a:p>
              <a:endParaRPr lang="en-IN" sz="1400" b="0" i="1">
                <a:latin typeface="+mj-lt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92485EB-D8BD-4253-BC2F-C93D9D3554EC}"/>
                </a:ext>
              </a:extLst>
            </xdr:cNvPr>
            <xdr:cNvSpPr txBox="1"/>
          </xdr:nvSpPr>
          <xdr:spPr>
            <a:xfrm>
              <a:off x="2356833" y="773112"/>
              <a:ext cx="4367817" cy="6677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N" sz="1400" b="0" i="0">
                  <a:latin typeface="+mj-lt"/>
                </a:rPr>
                <a:t>𝑌𝑒𝑎𝑟𝑙𝑦 𝑑𝑟𝑖𝑣𝑖𝑛𝑔 𝑠𝑐𝑜𝑟𝑒=(𝑆𝑈𝑀(𝑒𝑓𝑓𝑖𝑐𝑖𝑒𝑛𝑐𝑦))/(𝑆𝑈𝑀(𝑡𝑜𝑡𝑎𝑙𝑘𝑚𝑠))</a:t>
              </a:r>
              <a:endParaRPr lang="en-US" sz="1400" b="0" i="1">
                <a:latin typeface="+mj-lt"/>
              </a:endParaRPr>
            </a:p>
            <a:p>
              <a:endParaRPr lang="en-IN" sz="1400" b="0" i="1">
                <a:latin typeface="+mj-lt"/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133350</xdr:colOff>
      <xdr:row>10</xdr:row>
      <xdr:rowOff>161925</xdr:rowOff>
    </xdr:from>
    <xdr:ext cx="4229100" cy="62081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47258CA-AFAD-4DDA-AD07-9B0C8180D1D0}"/>
                </a:ext>
              </a:extLst>
            </xdr:cNvPr>
            <xdr:cNvSpPr txBox="1"/>
          </xdr:nvSpPr>
          <xdr:spPr>
            <a:xfrm>
              <a:off x="3381375" y="2628900"/>
              <a:ext cx="4229100" cy="6208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400" b="0" i="1">
                        <a:latin typeface="Cambria Math" panose="02040503050406030204" pitchFamily="18" charset="0"/>
                      </a:rPr>
                      <m:t>𝑌𝑒𝑎𝑟𝑙𝑦</m:t>
                    </m:r>
                    <m:r>
                      <a:rPr lang="en-IN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IN" sz="1400" b="0" i="1">
                        <a:latin typeface="Cambria Math" panose="02040503050406030204" pitchFamily="18" charset="0"/>
                      </a:rPr>
                      <m:t>𝐴𝑛𝑡𝑖𝑐𝑖𝑝𝑎𝑡𝑖𝑜𝑛</m:t>
                    </m:r>
                    <m:r>
                      <a:rPr lang="en-IN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IN" sz="1400" b="0" i="1">
                        <a:latin typeface="Cambria Math" panose="02040503050406030204" pitchFamily="18" charset="0"/>
                      </a:rPr>
                      <m:t>𝑠𝑐𝑜𝑟𝑒</m:t>
                    </m:r>
                    <m:r>
                      <a:rPr lang="en-IN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𝑆𝑈𝑀</m:t>
                        </m:r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𝑒𝑓𝑓𝑖𝑐𝑖𝑒𝑛𝑐𝑦</m:t>
                        </m:r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𝑆𝑈𝑀</m:t>
                        </m:r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𝑡𝑜𝑡𝑎𝑙𝑘𝑚𝑠</m:t>
                        </m:r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US" sz="1400" b="0" i="1"/>
            </a:p>
            <a:p>
              <a:endParaRPr lang="en-IN" sz="1100" b="0" i="1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47258CA-AFAD-4DDA-AD07-9B0C8180D1D0}"/>
                </a:ext>
              </a:extLst>
            </xdr:cNvPr>
            <xdr:cNvSpPr txBox="1"/>
          </xdr:nvSpPr>
          <xdr:spPr>
            <a:xfrm>
              <a:off x="3381375" y="2628900"/>
              <a:ext cx="4229100" cy="6208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N" sz="1400" b="0" i="0">
                  <a:latin typeface="Cambria Math" panose="02040503050406030204" pitchFamily="18" charset="0"/>
                </a:rPr>
                <a:t>𝑌𝑒𝑎𝑟𝑙𝑦 𝐴𝑛𝑡𝑖𝑐𝑖𝑝𝑎𝑡𝑖𝑜𝑛 𝑠𝑐𝑜𝑟𝑒=(𝑆𝑈𝑀(𝑒𝑓𝑓𝑖𝑐𝑖𝑒𝑛𝑐𝑦))/(𝑆𝑈𝑀(𝑡𝑜𝑡𝑎𝑙𝑘𝑚𝑠))</a:t>
              </a:r>
              <a:endParaRPr lang="en-US" sz="1400" b="0" i="1"/>
            </a:p>
            <a:p>
              <a:endParaRPr lang="en-IN" sz="1100" b="0" i="1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19049</xdr:colOff>
      <xdr:row>9</xdr:row>
      <xdr:rowOff>152400</xdr:rowOff>
    </xdr:from>
    <xdr:ext cx="5400675" cy="9223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95BA8B5-F734-482F-952E-2353EDE9ECA8}"/>
                </a:ext>
              </a:extLst>
            </xdr:cNvPr>
            <xdr:cNvSpPr txBox="1"/>
          </xdr:nvSpPr>
          <xdr:spPr>
            <a:xfrm>
              <a:off x="3581399" y="2457450"/>
              <a:ext cx="5400675" cy="9223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400" b="0" i="1">
                        <a:latin typeface="Cambria Math" panose="02040503050406030204" pitchFamily="18" charset="0"/>
                      </a:rPr>
                      <m:t>𝑌𝑒𝑎𝑟𝑙𝑦</m:t>
                    </m:r>
                    <m:r>
                      <a:rPr lang="en-IN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𝑆𝑒𝑙𝑓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𝑐𝑜𝑛𝑓𝑖𝑑𝑒𝑛𝑐𝑒</m:t>
                    </m:r>
                    <m:r>
                      <a:rPr lang="en-IN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IN" sz="1400" b="0" i="1">
                        <a:latin typeface="Cambria Math" panose="02040503050406030204" pitchFamily="18" charset="0"/>
                      </a:rPr>
                      <m:t>𝑠𝑐𝑜𝑟𝑒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= </m:t>
                    </m:r>
                    <m:r>
                      <a:rPr lang="en-IN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100−</m:t>
                    </m:r>
                    <m:d>
                      <m:dPr>
                        <m:ctrlPr>
                          <a:rPr lang="en-IN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IN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IN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𝑆𝑈𝑀</m:t>
                            </m:r>
                            <m:r>
                              <a:rPr lang="en-IN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IN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𝑒𝑓𝑓𝑖𝑐𝑖𝑒𝑛𝑐𝑦</m:t>
                            </m:r>
                            <m:r>
                              <a:rPr lang="en-IN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num>
                          <m:den>
                            <m:r>
                              <a:rPr lang="en-IN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𝑆𝑈𝑀</m:t>
                            </m:r>
                            <m:r>
                              <a:rPr lang="en-IN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IN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𝑡𝑜𝑡𝑎𝑙𝑘𝑚𝑠</m:t>
                            </m:r>
                            <m:r>
                              <a:rPr lang="en-IN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n-IN" sz="1400" b="0" i="1">
                <a:effectLst/>
                <a:latin typeface="+mj-lt"/>
              </a:endParaRPr>
            </a:p>
            <a:p>
              <a:endParaRPr lang="en-US" sz="1400" b="0" i="1">
                <a:latin typeface="+mj-lt"/>
              </a:endParaRPr>
            </a:p>
            <a:p>
              <a:endParaRPr lang="en-IN" sz="1400" b="0" i="1">
                <a:latin typeface="+mj-lt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95BA8B5-F734-482F-952E-2353EDE9ECA8}"/>
                </a:ext>
              </a:extLst>
            </xdr:cNvPr>
            <xdr:cNvSpPr txBox="1"/>
          </xdr:nvSpPr>
          <xdr:spPr>
            <a:xfrm>
              <a:off x="3581399" y="2457450"/>
              <a:ext cx="5400675" cy="9223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IN" sz="1400" b="0" i="0">
                  <a:latin typeface="+mj-lt"/>
                </a:rPr>
                <a:t>𝑌𝑒𝑎𝑟𝑙𝑦 </a:t>
              </a:r>
              <a:r>
                <a:rPr lang="en-US" sz="1400" b="0" i="0">
                  <a:latin typeface="+mj-lt"/>
                </a:rPr>
                <a:t>𝑆𝑒𝑙𝑓 𝑐𝑜𝑛𝑓𝑖𝑑𝑒𝑛𝑐𝑒</a:t>
              </a:r>
              <a:r>
                <a:rPr lang="en-IN" sz="1400" b="0" i="0">
                  <a:latin typeface="+mj-lt"/>
                </a:rPr>
                <a:t> 𝑠𝑐𝑜𝑟𝑒</a:t>
              </a:r>
              <a:r>
                <a:rPr lang="en-US" sz="1400" b="0" i="0">
                  <a:latin typeface="+mj-lt"/>
                </a:rPr>
                <a:t>= </a:t>
              </a:r>
              <a:r>
                <a:rPr lang="en-IN" sz="1400" b="0" i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100−((𝑆𝑈𝑀(𝑒𝑓𝑓𝑖𝑐𝑖𝑒𝑛𝑐𝑦))/(𝑆𝑈𝑀(𝑡𝑜𝑡𝑎𝑙𝑘𝑚𝑠)))</a:t>
              </a:r>
              <a:endParaRPr lang="en-IN" sz="1400" b="0" i="1">
                <a:effectLst/>
                <a:latin typeface="+mj-lt"/>
              </a:endParaRPr>
            </a:p>
            <a:p>
              <a:endParaRPr lang="en-US" sz="1400" b="0" i="1">
                <a:latin typeface="+mj-lt"/>
              </a:endParaRPr>
            </a:p>
            <a:p>
              <a:endParaRPr lang="en-IN" sz="1400" b="0" i="1">
                <a:latin typeface="+mj-lt"/>
              </a:endParaRPr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514350</xdr:colOff>
      <xdr:row>10</xdr:row>
      <xdr:rowOff>104775</xdr:rowOff>
    </xdr:from>
    <xdr:ext cx="5334000" cy="6677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744C127-2CF5-4E81-B23F-AE413E708B35}"/>
                </a:ext>
              </a:extLst>
            </xdr:cNvPr>
            <xdr:cNvSpPr txBox="1"/>
          </xdr:nvSpPr>
          <xdr:spPr>
            <a:xfrm>
              <a:off x="2914650" y="2695575"/>
              <a:ext cx="5334000" cy="6677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400" i="1">
                        <a:latin typeface="Cambria Math" panose="02040503050406030204" pitchFamily="18" charset="0"/>
                      </a:rPr>
                      <m:t>𝑌𝑒𝑎𝑟𝑙𝑦</m:t>
                    </m:r>
                    <m:r>
                      <a:rPr lang="en-IN" sz="140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𝐷𝑟𝑖𝑣𝑖𝑛𝑔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𝑠𝑘𝑖𝑙𝑙</m:t>
                    </m:r>
                    <m:r>
                      <a:rPr lang="en-IN" sz="140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IN" sz="1400" i="1">
                        <a:latin typeface="Cambria Math" panose="02040503050406030204" pitchFamily="18" charset="0"/>
                      </a:rPr>
                      <m:t>𝑠𝑐𝑜𝑟𝑒</m:t>
                    </m:r>
                    <m:r>
                      <a:rPr lang="en-IN" sz="14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400" i="1">
                            <a:latin typeface="Cambria Math" panose="02040503050406030204" pitchFamily="18" charset="0"/>
                          </a:rPr>
                          <m:t>𝑆𝑈𝑀</m:t>
                        </m:r>
                        <m:r>
                          <a:rPr lang="en-IN" sz="140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IN" sz="1400" i="1">
                            <a:latin typeface="Cambria Math" panose="02040503050406030204" pitchFamily="18" charset="0"/>
                          </a:rPr>
                          <m:t>𝑒𝑓𝑓𝑖𝑐𝑖𝑒𝑛𝑐𝑦</m:t>
                        </m:r>
                        <m:r>
                          <a:rPr lang="en-IN" sz="140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IN" sz="1400" i="1">
                            <a:latin typeface="Cambria Math" panose="02040503050406030204" pitchFamily="18" charset="0"/>
                          </a:rPr>
                          <m:t>𝑆𝑈𝑀</m:t>
                        </m:r>
                        <m:r>
                          <a:rPr lang="en-IN" sz="140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IN" sz="1400" i="1">
                            <a:latin typeface="Cambria Math" panose="02040503050406030204" pitchFamily="18" charset="0"/>
                          </a:rPr>
                          <m:t>𝑡𝑜𝑡𝑎𝑙𝑘𝑚𝑠</m:t>
                        </m:r>
                        <m:r>
                          <a:rPr lang="en-IN" sz="140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US" sz="1400" i="1">
                <a:latin typeface="+mj-lt"/>
              </a:endParaRPr>
            </a:p>
            <a:p>
              <a:endParaRPr lang="en-IN" sz="1400" i="1">
                <a:latin typeface="+mj-lt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744C127-2CF5-4E81-B23F-AE413E708B35}"/>
                </a:ext>
              </a:extLst>
            </xdr:cNvPr>
            <xdr:cNvSpPr txBox="1"/>
          </xdr:nvSpPr>
          <xdr:spPr>
            <a:xfrm>
              <a:off x="2914650" y="2695575"/>
              <a:ext cx="5334000" cy="6677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N" sz="1400" i="0">
                  <a:latin typeface="+mj-lt"/>
                </a:rPr>
                <a:t>𝑌𝑒𝑎𝑟𝑙𝑦 </a:t>
              </a:r>
              <a:r>
                <a:rPr lang="en-US" sz="1400" b="0" i="0">
                  <a:latin typeface="+mj-lt"/>
                </a:rPr>
                <a:t>𝐷𝑟𝑖𝑣𝑖𝑛𝑔 𝑠𝑘𝑖𝑙𝑙</a:t>
              </a:r>
              <a:r>
                <a:rPr lang="en-IN" sz="1400" i="0">
                  <a:latin typeface="+mj-lt"/>
                </a:rPr>
                <a:t> 𝑠𝑐𝑜𝑟𝑒=(𝑆𝑈𝑀(𝑒𝑓𝑓𝑖𝑐𝑖𝑒𝑛𝑐𝑦))/(𝑆𝑈𝑀(𝑡𝑜𝑡𝑎𝑙𝑘𝑚𝑠))</a:t>
              </a:r>
              <a:endParaRPr lang="en-US" sz="1400" i="1">
                <a:latin typeface="+mj-lt"/>
              </a:endParaRPr>
            </a:p>
            <a:p>
              <a:endParaRPr lang="en-IN" sz="1400" i="1">
                <a:latin typeface="+mj-lt"/>
              </a:endParaRPr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419100</xdr:colOff>
      <xdr:row>17</xdr:row>
      <xdr:rowOff>123825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1D0041E-DC5E-4CCD-AE5A-4701A0099E88}"/>
            </a:ext>
          </a:extLst>
        </xdr:cNvPr>
        <xdr:cNvSpPr txBox="1"/>
      </xdr:nvSpPr>
      <xdr:spPr>
        <a:xfrm>
          <a:off x="8458200" y="336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7</xdr:col>
      <xdr:colOff>171451</xdr:colOff>
      <xdr:row>6</xdr:row>
      <xdr:rowOff>200025</xdr:rowOff>
    </xdr:from>
    <xdr:ext cx="3133724" cy="6677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1D8C396-13FD-4A3B-AB3A-EDBBFB8FCC2C}"/>
                </a:ext>
              </a:extLst>
            </xdr:cNvPr>
            <xdr:cNvSpPr txBox="1"/>
          </xdr:nvSpPr>
          <xdr:spPr>
            <a:xfrm>
              <a:off x="5162551" y="1628775"/>
              <a:ext cx="3133724" cy="6677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𝐷𝑟𝑖𝑣𝑒𝑟</m:t>
                    </m:r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𝑠𝑡𝑎𝑡𝑒</m:t>
                    </m:r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𝑝𝑜𝑖𝑛𝑡</m:t>
                    </m:r>
                    <m:r>
                      <a:rPr lang="en-IN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𝑆𝑈𝑀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𝑆𝑐𝑜𝑟𝑒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𝑆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𝑈𝑀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𝐶𝑜𝑢𝑛𝑡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US" sz="1400" b="0">
                <a:latin typeface="+mj-lt"/>
              </a:endParaRPr>
            </a:p>
            <a:p>
              <a:endParaRPr lang="en-IN" sz="1400" b="0">
                <a:latin typeface="+mj-lt"/>
              </a:endParaRP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1D8C396-13FD-4A3B-AB3A-EDBBFB8FCC2C}"/>
                </a:ext>
              </a:extLst>
            </xdr:cNvPr>
            <xdr:cNvSpPr txBox="1"/>
          </xdr:nvSpPr>
          <xdr:spPr>
            <a:xfrm>
              <a:off x="5162551" y="1628775"/>
              <a:ext cx="3133724" cy="6677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𝐷𝑟𝑖𝑣𝑒𝑟 𝑠𝑡𝑎𝑡𝑒 𝑝𝑜𝑖𝑛𝑡</a:t>
              </a:r>
              <a:r>
                <a:rPr lang="en-IN" sz="1400" b="0" i="0">
                  <a:latin typeface="Cambria Math" panose="02040503050406030204" pitchFamily="18" charset="0"/>
                </a:rPr>
                <a:t>=(</a:t>
              </a:r>
              <a:r>
                <a:rPr lang="en-US" sz="1400" b="0" i="0">
                  <a:latin typeface="Cambria Math" panose="02040503050406030204" pitchFamily="18" charset="0"/>
                </a:rPr>
                <a:t>𝑆𝑈𝑀(𝑆𝑐𝑜𝑟𝑒)</a:t>
              </a:r>
              <a:r>
                <a:rPr lang="en-IN" sz="1400" b="0" i="0">
                  <a:latin typeface="Cambria Math" panose="02040503050406030204" pitchFamily="18" charset="0"/>
                </a:rPr>
                <a:t>)/(𝑆</a:t>
              </a:r>
              <a:r>
                <a:rPr lang="en-US" sz="1400" b="0" i="0">
                  <a:latin typeface="Cambria Math" panose="02040503050406030204" pitchFamily="18" charset="0"/>
                </a:rPr>
                <a:t>𝑈𝑀(𝐶𝑜𝑢𝑛𝑡)</a:t>
              </a:r>
              <a:r>
                <a:rPr lang="en-IN" sz="1400" b="0" i="0">
                  <a:latin typeface="Cambria Math" panose="02040503050406030204" pitchFamily="18" charset="0"/>
                </a:rPr>
                <a:t>)</a:t>
              </a:r>
              <a:endParaRPr lang="en-US" sz="1400" b="0">
                <a:latin typeface="+mj-lt"/>
              </a:endParaRPr>
            </a:p>
            <a:p>
              <a:endParaRPr lang="en-IN" sz="1400" b="0">
                <a:latin typeface="+mj-lt"/>
              </a:endParaRPr>
            </a:p>
          </xdr:txBody>
        </xdr:sp>
      </mc:Fallback>
    </mc:AlternateContent>
    <xdr:clientData/>
  </xdr:oneCellAnchor>
  <xdr:oneCellAnchor>
    <xdr:from>
      <xdr:col>12</xdr:col>
      <xdr:colOff>419100</xdr:colOff>
      <xdr:row>15</xdr:row>
      <xdr:rowOff>123825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46578EB-0CFE-45EF-B4C2-A446BE487389}"/>
            </a:ext>
          </a:extLst>
        </xdr:cNvPr>
        <xdr:cNvSpPr txBox="1"/>
      </xdr:nvSpPr>
      <xdr:spPr>
        <a:xfrm>
          <a:off x="8620125" y="417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419100</xdr:colOff>
      <xdr:row>17</xdr:row>
      <xdr:rowOff>123825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08F2371-7751-455E-84D3-68B7633FCDD6}"/>
            </a:ext>
          </a:extLst>
        </xdr:cNvPr>
        <xdr:cNvSpPr txBox="1"/>
      </xdr:nvSpPr>
      <xdr:spPr>
        <a:xfrm>
          <a:off x="8458200" y="417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7</xdr:col>
      <xdr:colOff>247651</xdr:colOff>
      <xdr:row>7</xdr:row>
      <xdr:rowOff>0</xdr:rowOff>
    </xdr:from>
    <xdr:ext cx="3133724" cy="6677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EC9A390-14AB-4E75-BF56-BE826E829A0E}"/>
                </a:ext>
              </a:extLst>
            </xdr:cNvPr>
            <xdr:cNvSpPr txBox="1"/>
          </xdr:nvSpPr>
          <xdr:spPr>
            <a:xfrm>
              <a:off x="5400676" y="1666875"/>
              <a:ext cx="3133724" cy="6677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𝐷𝑟𝑖𝑣𝑒𝑟</m:t>
                    </m:r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𝑠𝑡𝑦𝑙𝑒</m:t>
                    </m:r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𝑝𝑜𝑖𝑛𝑡</m:t>
                    </m:r>
                    <m:r>
                      <a:rPr lang="en-IN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𝑆𝑈𝑀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𝑆𝑐𝑜𝑟𝑒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𝑆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𝑈𝑀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𝐶𝑜𝑢𝑛𝑡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US" sz="1400" b="0">
                <a:latin typeface="+mj-lt"/>
              </a:endParaRPr>
            </a:p>
            <a:p>
              <a:endParaRPr lang="en-IN" sz="1400" b="0">
                <a:latin typeface="+mj-lt"/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EC9A390-14AB-4E75-BF56-BE826E829A0E}"/>
                </a:ext>
              </a:extLst>
            </xdr:cNvPr>
            <xdr:cNvSpPr txBox="1"/>
          </xdr:nvSpPr>
          <xdr:spPr>
            <a:xfrm>
              <a:off x="5400676" y="1666875"/>
              <a:ext cx="3133724" cy="6677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𝐷𝑟𝑖𝑣𝑒𝑟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𝑠𝑡𝑦𝑙𝑒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 𝑝𝑜𝑖𝑛𝑡</a:t>
              </a:r>
              <a:r>
                <a:rPr lang="en-IN" sz="1400" b="0" i="0">
                  <a:latin typeface="+mj-lt"/>
                </a:rPr>
                <a:t>=(</a:t>
              </a:r>
              <a:r>
                <a:rPr lang="en-US" sz="1400" b="0" i="0">
                  <a:latin typeface="+mj-lt"/>
                </a:rPr>
                <a:t>𝑆𝑈𝑀(𝑆𝑐𝑜𝑟𝑒)</a:t>
              </a:r>
              <a:r>
                <a:rPr lang="en-IN" sz="1400" b="0" i="0">
                  <a:latin typeface="+mj-lt"/>
                </a:rPr>
                <a:t>)/(𝑆</a:t>
              </a:r>
              <a:r>
                <a:rPr lang="en-US" sz="1400" b="0" i="0">
                  <a:latin typeface="+mj-lt"/>
                </a:rPr>
                <a:t>𝑈𝑀(𝐶𝑜𝑢𝑛𝑡)</a:t>
              </a:r>
              <a:r>
                <a:rPr lang="en-IN" sz="1400" b="0" i="0">
                  <a:latin typeface="+mj-lt"/>
                </a:rPr>
                <a:t>)</a:t>
              </a:r>
              <a:endParaRPr lang="en-US" sz="1400" b="0">
                <a:latin typeface="+mj-lt"/>
              </a:endParaRPr>
            </a:p>
            <a:p>
              <a:endParaRPr lang="en-IN" sz="1400" b="0">
                <a:latin typeface="+mj-lt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D056F-B64B-4A35-BE9B-FEA7C7EB4768}">
  <dimension ref="A1:I250"/>
  <sheetViews>
    <sheetView showGridLines="0" workbookViewId="0">
      <selection activeCell="E2" sqref="E2:I6"/>
    </sheetView>
  </sheetViews>
  <sheetFormatPr defaultRowHeight="18.75" x14ac:dyDescent="0.25"/>
  <cols>
    <col min="1" max="1" width="16.42578125" style="2" bestFit="1" customWidth="1"/>
    <col min="2" max="2" width="11.5703125" style="2" bestFit="1" customWidth="1"/>
    <col min="3" max="3" width="12.42578125" style="2" bestFit="1" customWidth="1"/>
    <col min="4" max="4" width="9.140625" style="4"/>
    <col min="5" max="5" width="20.42578125" style="4" bestFit="1" customWidth="1"/>
    <col min="6" max="6" width="14.28515625" style="4" bestFit="1" customWidth="1"/>
    <col min="7" max="7" width="15.140625" style="4" bestFit="1" customWidth="1"/>
    <col min="8" max="8" width="9.28515625" style="4" bestFit="1" customWidth="1"/>
    <col min="9" max="11" width="9.140625" style="4"/>
    <col min="12" max="13" width="17.85546875" style="4" bestFit="1" customWidth="1"/>
    <col min="14" max="14" width="13.85546875" style="4" customWidth="1"/>
    <col min="15" max="15" width="15.140625" style="4" bestFit="1" customWidth="1"/>
    <col min="16" max="16" width="9.28515625" style="4" bestFit="1" customWidth="1"/>
    <col min="17" max="16384" width="9.140625" style="4"/>
  </cols>
  <sheetData>
    <row r="1" spans="1:9" ht="30.75" customHeight="1" x14ac:dyDescent="0.25">
      <c r="A1" s="3" t="s">
        <v>3</v>
      </c>
      <c r="B1" s="3" t="s">
        <v>19</v>
      </c>
      <c r="C1" s="3" t="s">
        <v>1217</v>
      </c>
    </row>
    <row r="2" spans="1:9" x14ac:dyDescent="0.25">
      <c r="A2" s="2">
        <v>100</v>
      </c>
      <c r="B2" s="2">
        <v>132.49</v>
      </c>
      <c r="C2" s="2">
        <f>A2*B2</f>
        <v>13249</v>
      </c>
      <c r="E2" s="39" t="s">
        <v>1262</v>
      </c>
      <c r="F2" s="40"/>
      <c r="G2" s="40"/>
      <c r="H2" s="40"/>
      <c r="I2" s="40"/>
    </row>
    <row r="3" spans="1:9" x14ac:dyDescent="0.25">
      <c r="A3" s="2">
        <v>100</v>
      </c>
      <c r="B3" s="2">
        <v>133.41999999999999</v>
      </c>
      <c r="C3" s="2">
        <f t="shared" ref="C3:C66" si="0">A3*B3</f>
        <v>13341.999999999998</v>
      </c>
      <c r="E3" s="40"/>
      <c r="F3" s="40"/>
      <c r="G3" s="40"/>
      <c r="H3" s="40"/>
      <c r="I3" s="40"/>
    </row>
    <row r="4" spans="1:9" x14ac:dyDescent="0.25">
      <c r="A4" s="2">
        <v>93</v>
      </c>
      <c r="B4" s="2">
        <v>30.18</v>
      </c>
      <c r="C4" s="2">
        <f t="shared" si="0"/>
        <v>2806.74</v>
      </c>
      <c r="E4" s="40"/>
      <c r="F4" s="40"/>
      <c r="G4" s="40"/>
      <c r="H4" s="40"/>
      <c r="I4" s="40"/>
    </row>
    <row r="5" spans="1:9" x14ac:dyDescent="0.25">
      <c r="A5" s="2">
        <v>95</v>
      </c>
      <c r="B5" s="2">
        <v>6.75</v>
      </c>
      <c r="C5" s="2">
        <f t="shared" si="0"/>
        <v>641.25</v>
      </c>
      <c r="E5" s="40"/>
      <c r="F5" s="40"/>
      <c r="G5" s="40"/>
      <c r="H5" s="40"/>
      <c r="I5" s="40"/>
    </row>
    <row r="6" spans="1:9" x14ac:dyDescent="0.25">
      <c r="A6" s="2">
        <v>90</v>
      </c>
      <c r="B6" s="2">
        <v>20.72</v>
      </c>
      <c r="C6" s="2">
        <f t="shared" si="0"/>
        <v>1864.8</v>
      </c>
      <c r="E6" s="40"/>
      <c r="F6" s="40"/>
      <c r="G6" s="40"/>
      <c r="H6" s="40"/>
      <c r="I6" s="40"/>
    </row>
    <row r="7" spans="1:9" x14ac:dyDescent="0.25">
      <c r="A7" s="2">
        <v>65</v>
      </c>
      <c r="B7" s="2">
        <v>16.38</v>
      </c>
      <c r="C7" s="2">
        <f t="shared" si="0"/>
        <v>1064.7</v>
      </c>
    </row>
    <row r="8" spans="1:9" x14ac:dyDescent="0.25">
      <c r="A8" s="2">
        <v>100</v>
      </c>
      <c r="B8" s="2">
        <v>3.11</v>
      </c>
      <c r="C8" s="2">
        <f t="shared" si="0"/>
        <v>311</v>
      </c>
    </row>
    <row r="9" spans="1:9" ht="15.75" customHeight="1" x14ac:dyDescent="0.25">
      <c r="A9" s="2">
        <v>65</v>
      </c>
      <c r="B9" s="2">
        <v>4.46</v>
      </c>
      <c r="C9" s="2">
        <f t="shared" si="0"/>
        <v>289.89999999999998</v>
      </c>
    </row>
    <row r="10" spans="1:9" ht="15.75" customHeight="1" x14ac:dyDescent="0.25">
      <c r="A10" s="2">
        <v>84</v>
      </c>
      <c r="B10" s="2">
        <v>21.4</v>
      </c>
      <c r="C10" s="2">
        <f t="shared" si="0"/>
        <v>1797.6</v>
      </c>
      <c r="E10" s="40"/>
      <c r="F10" s="40"/>
      <c r="G10" s="40"/>
      <c r="H10" s="40"/>
      <c r="I10" s="40"/>
    </row>
    <row r="11" spans="1:9" ht="15" customHeight="1" x14ac:dyDescent="0.25">
      <c r="A11" s="2">
        <v>69</v>
      </c>
      <c r="B11" s="2">
        <v>17.34</v>
      </c>
      <c r="C11" s="2">
        <f t="shared" si="0"/>
        <v>1196.46</v>
      </c>
      <c r="E11" s="40"/>
      <c r="F11" s="40"/>
      <c r="G11" s="40"/>
      <c r="H11" s="40"/>
      <c r="I11" s="40"/>
    </row>
    <row r="12" spans="1:9" x14ac:dyDescent="0.25">
      <c r="A12" s="2">
        <v>100</v>
      </c>
      <c r="B12" s="2">
        <v>3.1</v>
      </c>
      <c r="C12" s="2">
        <f t="shared" si="0"/>
        <v>310</v>
      </c>
      <c r="E12" s="40"/>
      <c r="F12" s="40"/>
      <c r="G12" s="40"/>
      <c r="H12" s="40"/>
      <c r="I12" s="40"/>
    </row>
    <row r="13" spans="1:9" x14ac:dyDescent="0.25">
      <c r="A13" s="2">
        <v>100</v>
      </c>
      <c r="B13" s="2">
        <v>1.71</v>
      </c>
      <c r="C13" s="2">
        <f t="shared" si="0"/>
        <v>171</v>
      </c>
      <c r="E13" s="40"/>
      <c r="F13" s="40"/>
      <c r="G13" s="40"/>
      <c r="H13" s="40"/>
      <c r="I13" s="40"/>
    </row>
    <row r="14" spans="1:9" x14ac:dyDescent="0.25">
      <c r="A14" s="2">
        <v>98</v>
      </c>
      <c r="B14" s="2">
        <v>6.7</v>
      </c>
      <c r="C14" s="2">
        <f t="shared" si="0"/>
        <v>656.6</v>
      </c>
      <c r="E14" s="40"/>
      <c r="F14" s="40"/>
      <c r="G14" s="40"/>
      <c r="H14" s="40"/>
      <c r="I14" s="40"/>
    </row>
    <row r="15" spans="1:9" x14ac:dyDescent="0.25">
      <c r="A15" s="2">
        <v>100</v>
      </c>
      <c r="B15" s="2">
        <v>2.54</v>
      </c>
      <c r="C15" s="2">
        <f t="shared" si="0"/>
        <v>254</v>
      </c>
    </row>
    <row r="16" spans="1:9" x14ac:dyDescent="0.25">
      <c r="A16" s="2">
        <v>100</v>
      </c>
      <c r="B16" s="2">
        <v>1.98</v>
      </c>
      <c r="C16" s="2">
        <f t="shared" si="0"/>
        <v>198</v>
      </c>
    </row>
    <row r="17" spans="1:9" x14ac:dyDescent="0.25">
      <c r="A17" s="2">
        <v>100</v>
      </c>
      <c r="B17" s="2">
        <v>7.6</v>
      </c>
      <c r="C17" s="2">
        <f t="shared" si="0"/>
        <v>760</v>
      </c>
    </row>
    <row r="18" spans="1:9" x14ac:dyDescent="0.25">
      <c r="A18" s="2">
        <v>100</v>
      </c>
      <c r="B18" s="2">
        <v>3.73</v>
      </c>
      <c r="C18" s="2">
        <f t="shared" si="0"/>
        <v>373</v>
      </c>
    </row>
    <row r="19" spans="1:9" x14ac:dyDescent="0.25">
      <c r="A19" s="2">
        <v>93</v>
      </c>
      <c r="B19" s="2">
        <v>8.23</v>
      </c>
      <c r="C19" s="2">
        <f t="shared" si="0"/>
        <v>765.39</v>
      </c>
      <c r="E19" s="40" t="s">
        <v>1198</v>
      </c>
      <c r="F19" s="40"/>
      <c r="G19" s="40">
        <f>SUM(C:C)</f>
        <v>119031.74000000002</v>
      </c>
      <c r="H19" s="40">
        <f>ROUND((G19/G21),2)</f>
        <v>92.99</v>
      </c>
      <c r="I19" s="40"/>
    </row>
    <row r="20" spans="1:9" x14ac:dyDescent="0.25">
      <c r="A20" s="2">
        <v>96</v>
      </c>
      <c r="B20" s="2">
        <v>9.86</v>
      </c>
      <c r="C20" s="2">
        <f t="shared" si="0"/>
        <v>946.56</v>
      </c>
      <c r="E20" s="40"/>
      <c r="F20" s="40"/>
      <c r="G20" s="40"/>
      <c r="H20" s="40"/>
      <c r="I20" s="40"/>
    </row>
    <row r="21" spans="1:9" x14ac:dyDescent="0.25">
      <c r="A21" s="2">
        <v>100</v>
      </c>
      <c r="B21" s="2">
        <v>1.66</v>
      </c>
      <c r="C21" s="2">
        <f t="shared" si="0"/>
        <v>166</v>
      </c>
      <c r="E21" s="40"/>
      <c r="F21" s="40"/>
      <c r="G21" s="40">
        <f>SUM(B:B)</f>
        <v>1280.0800000000002</v>
      </c>
      <c r="H21" s="40"/>
      <c r="I21" s="40"/>
    </row>
    <row r="22" spans="1:9" x14ac:dyDescent="0.25">
      <c r="A22" s="2">
        <v>99</v>
      </c>
      <c r="B22" s="2">
        <v>3.72</v>
      </c>
      <c r="C22" s="2">
        <f t="shared" si="0"/>
        <v>368.28000000000003</v>
      </c>
      <c r="E22" s="40"/>
      <c r="F22" s="40"/>
      <c r="G22" s="40"/>
      <c r="H22" s="40"/>
      <c r="I22" s="40"/>
    </row>
    <row r="23" spans="1:9" x14ac:dyDescent="0.25">
      <c r="A23" s="2">
        <v>100</v>
      </c>
      <c r="B23" s="2">
        <v>4.0199999999999996</v>
      </c>
      <c r="C23" s="2">
        <f t="shared" si="0"/>
        <v>401.99999999999994</v>
      </c>
    </row>
    <row r="24" spans="1:9" x14ac:dyDescent="0.25">
      <c r="A24" s="2">
        <v>99</v>
      </c>
      <c r="B24" s="2">
        <v>10.130000000000001</v>
      </c>
      <c r="C24" s="2">
        <f t="shared" si="0"/>
        <v>1002.8700000000001</v>
      </c>
    </row>
    <row r="25" spans="1:9" x14ac:dyDescent="0.25">
      <c r="A25" s="2">
        <v>100</v>
      </c>
      <c r="B25" s="2">
        <v>1.7</v>
      </c>
      <c r="C25" s="2">
        <f t="shared" si="0"/>
        <v>170</v>
      </c>
    </row>
    <row r="26" spans="1:9" x14ac:dyDescent="0.25">
      <c r="A26" s="2">
        <v>100</v>
      </c>
      <c r="B26" s="2">
        <v>5.29</v>
      </c>
      <c r="C26" s="2">
        <f t="shared" si="0"/>
        <v>529</v>
      </c>
      <c r="E26" s="41" t="s">
        <v>1199</v>
      </c>
      <c r="F26" s="41"/>
      <c r="G26" s="41"/>
      <c r="H26" s="41">
        <f>ROUND((H19/10),0)</f>
        <v>9</v>
      </c>
      <c r="I26" s="41"/>
    </row>
    <row r="27" spans="1:9" x14ac:dyDescent="0.25">
      <c r="A27" s="2">
        <v>100</v>
      </c>
      <c r="B27" s="2">
        <v>17.260000000000002</v>
      </c>
      <c r="C27" s="2">
        <f t="shared" si="0"/>
        <v>1726.0000000000002</v>
      </c>
      <c r="E27" s="41"/>
      <c r="F27" s="41"/>
      <c r="G27" s="41"/>
      <c r="H27" s="41"/>
      <c r="I27" s="41"/>
    </row>
    <row r="28" spans="1:9" x14ac:dyDescent="0.25">
      <c r="A28" s="2">
        <v>100</v>
      </c>
      <c r="B28" s="2">
        <v>4.32</v>
      </c>
      <c r="C28" s="2">
        <f t="shared" si="0"/>
        <v>432</v>
      </c>
      <c r="E28" s="41"/>
      <c r="F28" s="41"/>
      <c r="G28" s="41"/>
      <c r="H28" s="41"/>
      <c r="I28" s="41"/>
    </row>
    <row r="29" spans="1:9" x14ac:dyDescent="0.25">
      <c r="A29" s="2">
        <v>100</v>
      </c>
      <c r="B29" s="2">
        <v>1.77</v>
      </c>
      <c r="C29" s="2">
        <f t="shared" si="0"/>
        <v>177</v>
      </c>
      <c r="E29" s="41"/>
      <c r="F29" s="41"/>
      <c r="G29" s="41"/>
      <c r="H29" s="41"/>
      <c r="I29" s="41"/>
    </row>
    <row r="30" spans="1:9" x14ac:dyDescent="0.25">
      <c r="A30" s="2">
        <v>100</v>
      </c>
      <c r="B30" s="2">
        <v>1.69</v>
      </c>
      <c r="C30" s="2">
        <f t="shared" si="0"/>
        <v>169</v>
      </c>
    </row>
    <row r="31" spans="1:9" x14ac:dyDescent="0.25">
      <c r="A31" s="2">
        <v>94</v>
      </c>
      <c r="B31" s="2">
        <v>2.4</v>
      </c>
      <c r="C31" s="2">
        <f t="shared" si="0"/>
        <v>225.6</v>
      </c>
    </row>
    <row r="32" spans="1:9" x14ac:dyDescent="0.25">
      <c r="A32" s="2">
        <v>100</v>
      </c>
      <c r="B32" s="2">
        <v>5.64</v>
      </c>
      <c r="C32" s="2">
        <f t="shared" si="0"/>
        <v>564</v>
      </c>
    </row>
    <row r="33" spans="1:3" x14ac:dyDescent="0.25">
      <c r="A33" s="2">
        <v>100</v>
      </c>
      <c r="B33" s="2">
        <v>2.94</v>
      </c>
      <c r="C33" s="2">
        <f t="shared" si="0"/>
        <v>294</v>
      </c>
    </row>
    <row r="34" spans="1:3" x14ac:dyDescent="0.25">
      <c r="A34" s="2">
        <v>97</v>
      </c>
      <c r="B34" s="2">
        <v>6.99</v>
      </c>
      <c r="C34" s="2">
        <f t="shared" si="0"/>
        <v>678.03</v>
      </c>
    </row>
    <row r="35" spans="1:3" x14ac:dyDescent="0.25">
      <c r="A35" s="2">
        <v>97</v>
      </c>
      <c r="B35" s="2">
        <v>3</v>
      </c>
      <c r="C35" s="2">
        <f t="shared" si="0"/>
        <v>291</v>
      </c>
    </row>
    <row r="36" spans="1:3" x14ac:dyDescent="0.25">
      <c r="A36" s="2">
        <v>97</v>
      </c>
      <c r="B36" s="2">
        <v>1.63</v>
      </c>
      <c r="C36" s="2">
        <f t="shared" si="0"/>
        <v>158.10999999999999</v>
      </c>
    </row>
    <row r="37" spans="1:3" x14ac:dyDescent="0.25">
      <c r="A37" s="2">
        <v>100</v>
      </c>
      <c r="B37" s="2">
        <v>1.05</v>
      </c>
      <c r="C37" s="2">
        <f t="shared" si="0"/>
        <v>105</v>
      </c>
    </row>
    <row r="38" spans="1:3" x14ac:dyDescent="0.25">
      <c r="A38" s="2">
        <v>100</v>
      </c>
      <c r="B38" s="2">
        <v>4.24</v>
      </c>
      <c r="C38" s="2">
        <f t="shared" si="0"/>
        <v>424</v>
      </c>
    </row>
    <row r="39" spans="1:3" x14ac:dyDescent="0.25">
      <c r="A39" s="2">
        <v>100</v>
      </c>
      <c r="B39" s="2">
        <v>1.29</v>
      </c>
      <c r="C39" s="2">
        <f t="shared" si="0"/>
        <v>129</v>
      </c>
    </row>
    <row r="40" spans="1:3" x14ac:dyDescent="0.25">
      <c r="A40" s="2">
        <v>98</v>
      </c>
      <c r="B40" s="2">
        <v>1.49</v>
      </c>
      <c r="C40" s="2">
        <f t="shared" si="0"/>
        <v>146.02000000000001</v>
      </c>
    </row>
    <row r="41" spans="1:3" x14ac:dyDescent="0.25">
      <c r="A41" s="2">
        <v>100</v>
      </c>
      <c r="B41" s="2">
        <v>2.17</v>
      </c>
      <c r="C41" s="2">
        <f t="shared" si="0"/>
        <v>217</v>
      </c>
    </row>
    <row r="42" spans="1:3" x14ac:dyDescent="0.25">
      <c r="A42" s="2">
        <v>100</v>
      </c>
      <c r="B42" s="2">
        <v>1.85</v>
      </c>
      <c r="C42" s="2">
        <f t="shared" si="0"/>
        <v>185</v>
      </c>
    </row>
    <row r="43" spans="1:3" x14ac:dyDescent="0.25">
      <c r="A43" s="2">
        <v>97</v>
      </c>
      <c r="B43" s="2">
        <v>22.21</v>
      </c>
      <c r="C43" s="2">
        <f t="shared" si="0"/>
        <v>2154.37</v>
      </c>
    </row>
    <row r="44" spans="1:3" x14ac:dyDescent="0.25">
      <c r="A44" s="2">
        <v>100</v>
      </c>
      <c r="B44" s="2">
        <v>1.1499999999999999</v>
      </c>
      <c r="C44" s="2">
        <f t="shared" si="0"/>
        <v>114.99999999999999</v>
      </c>
    </row>
    <row r="45" spans="1:3" x14ac:dyDescent="0.25">
      <c r="A45" s="2">
        <v>92</v>
      </c>
      <c r="B45" s="2">
        <v>12.86</v>
      </c>
      <c r="C45" s="2">
        <f t="shared" si="0"/>
        <v>1183.1199999999999</v>
      </c>
    </row>
    <row r="46" spans="1:3" x14ac:dyDescent="0.25">
      <c r="A46" s="2">
        <v>100</v>
      </c>
      <c r="B46" s="2">
        <v>2.59</v>
      </c>
      <c r="C46" s="2">
        <f t="shared" si="0"/>
        <v>259</v>
      </c>
    </row>
    <row r="47" spans="1:3" x14ac:dyDescent="0.25">
      <c r="A47" s="2">
        <v>94</v>
      </c>
      <c r="B47" s="2">
        <v>1.98</v>
      </c>
      <c r="C47" s="2">
        <f t="shared" si="0"/>
        <v>186.12</v>
      </c>
    </row>
    <row r="48" spans="1:3" x14ac:dyDescent="0.25">
      <c r="A48" s="2">
        <v>47</v>
      </c>
      <c r="B48" s="2">
        <v>1.3</v>
      </c>
      <c r="C48" s="2">
        <f t="shared" si="0"/>
        <v>61.1</v>
      </c>
    </row>
    <row r="49" spans="1:3" x14ac:dyDescent="0.25">
      <c r="A49" s="2">
        <v>80</v>
      </c>
      <c r="B49" s="2">
        <v>7.21</v>
      </c>
      <c r="C49" s="2">
        <f t="shared" si="0"/>
        <v>576.79999999999995</v>
      </c>
    </row>
    <row r="50" spans="1:3" x14ac:dyDescent="0.25">
      <c r="A50" s="2">
        <v>98</v>
      </c>
      <c r="B50" s="2">
        <v>2.85</v>
      </c>
      <c r="C50" s="2">
        <f t="shared" si="0"/>
        <v>279.3</v>
      </c>
    </row>
    <row r="51" spans="1:3" x14ac:dyDescent="0.25">
      <c r="A51" s="2">
        <v>91</v>
      </c>
      <c r="B51" s="2">
        <v>1.05</v>
      </c>
      <c r="C51" s="2">
        <f t="shared" si="0"/>
        <v>95.55</v>
      </c>
    </row>
    <row r="52" spans="1:3" x14ac:dyDescent="0.25">
      <c r="A52" s="2">
        <v>100</v>
      </c>
      <c r="B52" s="2">
        <v>1.67</v>
      </c>
      <c r="C52" s="2">
        <f t="shared" si="0"/>
        <v>167</v>
      </c>
    </row>
    <row r="53" spans="1:3" x14ac:dyDescent="0.25">
      <c r="A53" s="2">
        <v>100</v>
      </c>
      <c r="B53" s="2">
        <v>1.18</v>
      </c>
      <c r="C53" s="2">
        <f t="shared" si="0"/>
        <v>118</v>
      </c>
    </row>
    <row r="54" spans="1:3" x14ac:dyDescent="0.25">
      <c r="A54" s="2">
        <v>100</v>
      </c>
      <c r="B54" s="2">
        <v>2.88</v>
      </c>
      <c r="C54" s="2">
        <f t="shared" si="0"/>
        <v>288</v>
      </c>
    </row>
    <row r="55" spans="1:3" x14ac:dyDescent="0.25">
      <c r="A55" s="2">
        <v>100</v>
      </c>
      <c r="B55" s="2">
        <v>1.36</v>
      </c>
      <c r="C55" s="2">
        <f t="shared" si="0"/>
        <v>136</v>
      </c>
    </row>
    <row r="56" spans="1:3" x14ac:dyDescent="0.25">
      <c r="A56" s="2">
        <v>98</v>
      </c>
      <c r="B56" s="2">
        <v>6.35</v>
      </c>
      <c r="C56" s="2">
        <f t="shared" si="0"/>
        <v>622.29999999999995</v>
      </c>
    </row>
    <row r="57" spans="1:3" x14ac:dyDescent="0.25">
      <c r="A57" s="2">
        <v>99</v>
      </c>
      <c r="B57" s="2">
        <v>6.7</v>
      </c>
      <c r="C57" s="2">
        <f t="shared" si="0"/>
        <v>663.30000000000007</v>
      </c>
    </row>
    <row r="58" spans="1:3" x14ac:dyDescent="0.25">
      <c r="A58" s="2">
        <v>83</v>
      </c>
      <c r="B58" s="2">
        <v>4.78</v>
      </c>
      <c r="C58" s="2">
        <f t="shared" si="0"/>
        <v>396.74</v>
      </c>
    </row>
    <row r="59" spans="1:3" x14ac:dyDescent="0.25">
      <c r="A59" s="2">
        <v>86</v>
      </c>
      <c r="B59" s="2">
        <v>2.94</v>
      </c>
      <c r="C59" s="2">
        <f t="shared" si="0"/>
        <v>252.84</v>
      </c>
    </row>
    <row r="60" spans="1:3" x14ac:dyDescent="0.25">
      <c r="A60" s="2">
        <v>100</v>
      </c>
      <c r="B60" s="2">
        <v>3.81</v>
      </c>
      <c r="C60" s="2">
        <f t="shared" si="0"/>
        <v>381</v>
      </c>
    </row>
    <row r="61" spans="1:3" x14ac:dyDescent="0.25">
      <c r="A61" s="2">
        <v>95</v>
      </c>
      <c r="B61" s="2">
        <v>1.25</v>
      </c>
      <c r="C61" s="2">
        <f t="shared" si="0"/>
        <v>118.75</v>
      </c>
    </row>
    <row r="62" spans="1:3" x14ac:dyDescent="0.25">
      <c r="A62" s="2">
        <v>87</v>
      </c>
      <c r="B62" s="2">
        <v>2.0099999999999998</v>
      </c>
      <c r="C62" s="2">
        <f t="shared" si="0"/>
        <v>174.86999999999998</v>
      </c>
    </row>
    <row r="63" spans="1:3" x14ac:dyDescent="0.25">
      <c r="A63" s="2">
        <v>100</v>
      </c>
      <c r="B63" s="2">
        <v>6.15</v>
      </c>
      <c r="C63" s="2">
        <f t="shared" si="0"/>
        <v>615</v>
      </c>
    </row>
    <row r="64" spans="1:3" x14ac:dyDescent="0.25">
      <c r="A64" s="2">
        <v>32</v>
      </c>
      <c r="B64" s="2">
        <v>1.71</v>
      </c>
      <c r="C64" s="2">
        <f t="shared" si="0"/>
        <v>54.72</v>
      </c>
    </row>
    <row r="65" spans="1:3" x14ac:dyDescent="0.25">
      <c r="A65" s="2">
        <v>100</v>
      </c>
      <c r="B65" s="2">
        <v>2.4300000000000002</v>
      </c>
      <c r="C65" s="2">
        <f t="shared" si="0"/>
        <v>243.00000000000003</v>
      </c>
    </row>
    <row r="66" spans="1:3" x14ac:dyDescent="0.25">
      <c r="A66" s="2">
        <v>92</v>
      </c>
      <c r="B66" s="2">
        <v>7.11</v>
      </c>
      <c r="C66" s="2">
        <f t="shared" si="0"/>
        <v>654.12</v>
      </c>
    </row>
    <row r="67" spans="1:3" x14ac:dyDescent="0.25">
      <c r="A67" s="2">
        <v>100</v>
      </c>
      <c r="B67" s="2">
        <v>1.79</v>
      </c>
      <c r="C67" s="2">
        <f t="shared" ref="C67:C130" si="1">A67*B67</f>
        <v>179</v>
      </c>
    </row>
    <row r="68" spans="1:3" x14ac:dyDescent="0.25">
      <c r="A68" s="2">
        <v>93</v>
      </c>
      <c r="B68" s="2">
        <v>3.6</v>
      </c>
      <c r="C68" s="2">
        <f t="shared" si="1"/>
        <v>334.8</v>
      </c>
    </row>
    <row r="69" spans="1:3" x14ac:dyDescent="0.25">
      <c r="A69" s="2">
        <v>100</v>
      </c>
      <c r="B69" s="2">
        <v>1.7</v>
      </c>
      <c r="C69" s="2">
        <f t="shared" si="1"/>
        <v>170</v>
      </c>
    </row>
    <row r="70" spans="1:3" x14ac:dyDescent="0.25">
      <c r="A70" s="2">
        <v>100</v>
      </c>
      <c r="B70" s="2">
        <v>1.19</v>
      </c>
      <c r="C70" s="2">
        <f t="shared" si="1"/>
        <v>119</v>
      </c>
    </row>
    <row r="71" spans="1:3" x14ac:dyDescent="0.25">
      <c r="A71" s="2">
        <v>100</v>
      </c>
      <c r="B71" s="2">
        <v>1.79</v>
      </c>
      <c r="C71" s="2">
        <f t="shared" si="1"/>
        <v>179</v>
      </c>
    </row>
    <row r="72" spans="1:3" x14ac:dyDescent="0.25">
      <c r="A72" s="2">
        <v>100</v>
      </c>
      <c r="B72" s="2">
        <v>2.2599999999999998</v>
      </c>
      <c r="C72" s="2">
        <f t="shared" si="1"/>
        <v>225.99999999999997</v>
      </c>
    </row>
    <row r="73" spans="1:3" x14ac:dyDescent="0.25">
      <c r="A73" s="2">
        <v>100</v>
      </c>
      <c r="B73" s="2">
        <v>3.95</v>
      </c>
      <c r="C73" s="2">
        <f t="shared" si="1"/>
        <v>395</v>
      </c>
    </row>
    <row r="74" spans="1:3" x14ac:dyDescent="0.25">
      <c r="A74" s="2">
        <v>77</v>
      </c>
      <c r="B74" s="2">
        <v>2.21</v>
      </c>
      <c r="C74" s="2">
        <f t="shared" si="1"/>
        <v>170.17</v>
      </c>
    </row>
    <row r="75" spans="1:3" x14ac:dyDescent="0.25">
      <c r="A75" s="2">
        <v>80</v>
      </c>
      <c r="B75" s="2">
        <v>2.75</v>
      </c>
      <c r="C75" s="2">
        <f t="shared" si="1"/>
        <v>220</v>
      </c>
    </row>
    <row r="76" spans="1:3" x14ac:dyDescent="0.25">
      <c r="A76" s="2">
        <v>84</v>
      </c>
      <c r="B76" s="2">
        <v>7.35</v>
      </c>
      <c r="C76" s="2">
        <f t="shared" si="1"/>
        <v>617.4</v>
      </c>
    </row>
    <row r="77" spans="1:3" x14ac:dyDescent="0.25">
      <c r="A77" s="2">
        <v>100</v>
      </c>
      <c r="B77" s="2">
        <v>2.92</v>
      </c>
      <c r="C77" s="2">
        <f t="shared" si="1"/>
        <v>292</v>
      </c>
    </row>
    <row r="78" spans="1:3" x14ac:dyDescent="0.25">
      <c r="A78" s="2">
        <v>95</v>
      </c>
      <c r="B78" s="2">
        <v>2.69</v>
      </c>
      <c r="C78" s="2">
        <f t="shared" si="1"/>
        <v>255.54999999999998</v>
      </c>
    </row>
    <row r="79" spans="1:3" x14ac:dyDescent="0.25">
      <c r="A79" s="2">
        <v>100</v>
      </c>
      <c r="B79" s="2">
        <v>1.82</v>
      </c>
      <c r="C79" s="2">
        <f t="shared" si="1"/>
        <v>182</v>
      </c>
    </row>
    <row r="80" spans="1:3" x14ac:dyDescent="0.25">
      <c r="A80" s="2">
        <v>96</v>
      </c>
      <c r="B80" s="2">
        <v>2.72</v>
      </c>
      <c r="C80" s="2">
        <f t="shared" si="1"/>
        <v>261.12</v>
      </c>
    </row>
    <row r="81" spans="1:3" x14ac:dyDescent="0.25">
      <c r="A81" s="2">
        <v>97</v>
      </c>
      <c r="B81" s="2">
        <v>8.94</v>
      </c>
      <c r="C81" s="2">
        <f t="shared" si="1"/>
        <v>867.18</v>
      </c>
    </row>
    <row r="82" spans="1:3" x14ac:dyDescent="0.25">
      <c r="A82" s="2">
        <v>65</v>
      </c>
      <c r="B82" s="2">
        <v>9.4499999999999993</v>
      </c>
      <c r="C82" s="2">
        <f t="shared" si="1"/>
        <v>614.25</v>
      </c>
    </row>
    <row r="83" spans="1:3" x14ac:dyDescent="0.25">
      <c r="A83" s="2">
        <v>100</v>
      </c>
      <c r="B83" s="2">
        <v>3.73</v>
      </c>
      <c r="C83" s="2">
        <f t="shared" si="1"/>
        <v>373</v>
      </c>
    </row>
    <row r="84" spans="1:3" x14ac:dyDescent="0.25">
      <c r="A84" s="2">
        <v>67</v>
      </c>
      <c r="B84" s="2">
        <v>5.49</v>
      </c>
      <c r="C84" s="2">
        <f t="shared" si="1"/>
        <v>367.83000000000004</v>
      </c>
    </row>
    <row r="85" spans="1:3" x14ac:dyDescent="0.25">
      <c r="A85" s="2">
        <v>96</v>
      </c>
      <c r="B85" s="2">
        <v>6.58</v>
      </c>
      <c r="C85" s="2">
        <f t="shared" si="1"/>
        <v>631.68000000000006</v>
      </c>
    </row>
    <row r="86" spans="1:3" x14ac:dyDescent="0.25">
      <c r="A86" s="2">
        <v>87</v>
      </c>
      <c r="B86" s="2">
        <v>1.1399999999999999</v>
      </c>
      <c r="C86" s="2">
        <f t="shared" si="1"/>
        <v>99.179999999999993</v>
      </c>
    </row>
    <row r="87" spans="1:3" x14ac:dyDescent="0.25">
      <c r="A87" s="2">
        <v>97</v>
      </c>
      <c r="B87" s="2">
        <v>6.6</v>
      </c>
      <c r="C87" s="2">
        <f t="shared" si="1"/>
        <v>640.19999999999993</v>
      </c>
    </row>
    <row r="88" spans="1:3" x14ac:dyDescent="0.25">
      <c r="A88" s="2">
        <v>86</v>
      </c>
      <c r="B88" s="2">
        <v>2.02</v>
      </c>
      <c r="C88" s="2">
        <f t="shared" si="1"/>
        <v>173.72</v>
      </c>
    </row>
    <row r="89" spans="1:3" x14ac:dyDescent="0.25">
      <c r="A89" s="2">
        <v>91</v>
      </c>
      <c r="B89" s="2">
        <v>3.12</v>
      </c>
      <c r="C89" s="2">
        <f t="shared" si="1"/>
        <v>283.92</v>
      </c>
    </row>
    <row r="90" spans="1:3" x14ac:dyDescent="0.25">
      <c r="A90" s="2">
        <v>100</v>
      </c>
      <c r="B90" s="2">
        <v>5.23</v>
      </c>
      <c r="C90" s="2">
        <f t="shared" si="1"/>
        <v>523</v>
      </c>
    </row>
    <row r="91" spans="1:3" x14ac:dyDescent="0.25">
      <c r="A91" s="2">
        <v>96</v>
      </c>
      <c r="B91" s="2">
        <v>1.57</v>
      </c>
      <c r="C91" s="2">
        <f t="shared" si="1"/>
        <v>150.72</v>
      </c>
    </row>
    <row r="92" spans="1:3" x14ac:dyDescent="0.25">
      <c r="A92" s="2">
        <v>100</v>
      </c>
      <c r="B92" s="2">
        <v>1.78</v>
      </c>
      <c r="C92" s="2">
        <f t="shared" si="1"/>
        <v>178</v>
      </c>
    </row>
    <row r="93" spans="1:3" x14ac:dyDescent="0.25">
      <c r="A93" s="2">
        <v>95</v>
      </c>
      <c r="B93" s="2">
        <v>8.5299999999999994</v>
      </c>
      <c r="C93" s="2">
        <f t="shared" si="1"/>
        <v>810.34999999999991</v>
      </c>
    </row>
    <row r="94" spans="1:3" x14ac:dyDescent="0.25">
      <c r="A94" s="2">
        <v>100</v>
      </c>
      <c r="B94" s="2">
        <v>1.65</v>
      </c>
      <c r="C94" s="2">
        <f t="shared" si="1"/>
        <v>165</v>
      </c>
    </row>
    <row r="95" spans="1:3" x14ac:dyDescent="0.25">
      <c r="A95" s="2">
        <v>95</v>
      </c>
      <c r="B95" s="2">
        <v>3.46</v>
      </c>
      <c r="C95" s="2">
        <f t="shared" si="1"/>
        <v>328.7</v>
      </c>
    </row>
    <row r="96" spans="1:3" x14ac:dyDescent="0.25">
      <c r="A96" s="2">
        <v>100</v>
      </c>
      <c r="B96" s="2">
        <v>3.64</v>
      </c>
      <c r="C96" s="2">
        <f t="shared" si="1"/>
        <v>364</v>
      </c>
    </row>
    <row r="97" spans="1:3" x14ac:dyDescent="0.25">
      <c r="A97" s="2">
        <v>97</v>
      </c>
      <c r="B97" s="2">
        <v>2.78</v>
      </c>
      <c r="C97" s="2">
        <f t="shared" si="1"/>
        <v>269.65999999999997</v>
      </c>
    </row>
    <row r="98" spans="1:3" x14ac:dyDescent="0.25">
      <c r="A98" s="2">
        <v>97</v>
      </c>
      <c r="B98" s="2">
        <v>6.34</v>
      </c>
      <c r="C98" s="2">
        <f t="shared" si="1"/>
        <v>614.98</v>
      </c>
    </row>
    <row r="99" spans="1:3" x14ac:dyDescent="0.25">
      <c r="A99" s="2">
        <v>100</v>
      </c>
      <c r="B99" s="2">
        <v>1.9</v>
      </c>
      <c r="C99" s="2">
        <f t="shared" si="1"/>
        <v>190</v>
      </c>
    </row>
    <row r="100" spans="1:3" x14ac:dyDescent="0.25">
      <c r="A100" s="2">
        <v>100</v>
      </c>
      <c r="B100" s="2">
        <v>1.86</v>
      </c>
      <c r="C100" s="2">
        <f t="shared" si="1"/>
        <v>186</v>
      </c>
    </row>
    <row r="101" spans="1:3" x14ac:dyDescent="0.25">
      <c r="A101" s="2">
        <v>60</v>
      </c>
      <c r="B101" s="2">
        <v>2.54</v>
      </c>
      <c r="C101" s="2">
        <f t="shared" si="1"/>
        <v>152.4</v>
      </c>
    </row>
    <row r="102" spans="1:3" x14ac:dyDescent="0.25">
      <c r="A102" s="2">
        <v>100</v>
      </c>
      <c r="B102" s="2">
        <v>3.1</v>
      </c>
      <c r="C102" s="2">
        <f t="shared" si="1"/>
        <v>310</v>
      </c>
    </row>
    <row r="103" spans="1:3" x14ac:dyDescent="0.25">
      <c r="A103" s="2">
        <v>100</v>
      </c>
      <c r="B103" s="2">
        <v>3.03</v>
      </c>
      <c r="C103" s="2">
        <f t="shared" si="1"/>
        <v>303</v>
      </c>
    </row>
    <row r="104" spans="1:3" x14ac:dyDescent="0.25">
      <c r="A104" s="2">
        <v>100</v>
      </c>
      <c r="B104" s="2">
        <v>1.2</v>
      </c>
      <c r="C104" s="2">
        <f t="shared" si="1"/>
        <v>120</v>
      </c>
    </row>
    <row r="105" spans="1:3" x14ac:dyDescent="0.25">
      <c r="A105" s="2">
        <v>86</v>
      </c>
      <c r="B105" s="2">
        <v>4.3499999999999996</v>
      </c>
      <c r="C105" s="2">
        <f t="shared" si="1"/>
        <v>374.09999999999997</v>
      </c>
    </row>
    <row r="106" spans="1:3" x14ac:dyDescent="0.25">
      <c r="A106" s="2">
        <v>100</v>
      </c>
      <c r="B106" s="2">
        <v>2.42</v>
      </c>
      <c r="C106" s="2">
        <f t="shared" si="1"/>
        <v>242</v>
      </c>
    </row>
    <row r="107" spans="1:3" x14ac:dyDescent="0.25">
      <c r="A107" s="2">
        <v>70</v>
      </c>
      <c r="B107" s="2">
        <v>1.6</v>
      </c>
      <c r="C107" s="2">
        <f t="shared" si="1"/>
        <v>112</v>
      </c>
    </row>
    <row r="108" spans="1:3" x14ac:dyDescent="0.25">
      <c r="A108" s="2">
        <v>98</v>
      </c>
      <c r="B108" s="2">
        <v>2.84</v>
      </c>
      <c r="C108" s="2">
        <f t="shared" si="1"/>
        <v>278.32</v>
      </c>
    </row>
    <row r="109" spans="1:3" x14ac:dyDescent="0.25">
      <c r="A109" s="2">
        <v>89</v>
      </c>
      <c r="B109" s="2">
        <v>12.37</v>
      </c>
      <c r="C109" s="2">
        <f t="shared" si="1"/>
        <v>1100.9299999999998</v>
      </c>
    </row>
    <row r="110" spans="1:3" x14ac:dyDescent="0.25">
      <c r="A110" s="2">
        <v>100</v>
      </c>
      <c r="B110" s="2">
        <v>3.18</v>
      </c>
      <c r="C110" s="2">
        <f t="shared" si="1"/>
        <v>318</v>
      </c>
    </row>
    <row r="111" spans="1:3" x14ac:dyDescent="0.25">
      <c r="A111" s="2">
        <v>100</v>
      </c>
      <c r="B111" s="2">
        <v>1.63</v>
      </c>
      <c r="C111" s="2">
        <f t="shared" si="1"/>
        <v>163</v>
      </c>
    </row>
    <row r="112" spans="1:3" x14ac:dyDescent="0.25">
      <c r="A112" s="2">
        <v>99</v>
      </c>
      <c r="B112" s="2">
        <v>3.77</v>
      </c>
      <c r="C112" s="2">
        <f t="shared" si="1"/>
        <v>373.23</v>
      </c>
    </row>
    <row r="113" spans="1:3" x14ac:dyDescent="0.25">
      <c r="A113" s="2">
        <v>100</v>
      </c>
      <c r="B113" s="2">
        <v>1.1299999999999999</v>
      </c>
      <c r="C113" s="2">
        <f t="shared" si="1"/>
        <v>112.99999999999999</v>
      </c>
    </row>
    <row r="114" spans="1:3" x14ac:dyDescent="0.25">
      <c r="A114" s="2">
        <v>100</v>
      </c>
      <c r="B114" s="2">
        <v>11.96</v>
      </c>
      <c r="C114" s="2">
        <f t="shared" si="1"/>
        <v>1196</v>
      </c>
    </row>
    <row r="115" spans="1:3" x14ac:dyDescent="0.25">
      <c r="A115" s="2">
        <v>100</v>
      </c>
      <c r="B115" s="2">
        <v>11.96</v>
      </c>
      <c r="C115" s="2">
        <f t="shared" si="1"/>
        <v>1196</v>
      </c>
    </row>
    <row r="116" spans="1:3" x14ac:dyDescent="0.25">
      <c r="A116" s="2">
        <v>98</v>
      </c>
      <c r="B116" s="2">
        <v>1.3</v>
      </c>
      <c r="C116" s="2">
        <f t="shared" si="1"/>
        <v>127.4</v>
      </c>
    </row>
    <row r="117" spans="1:3" x14ac:dyDescent="0.25">
      <c r="A117" s="2">
        <v>100</v>
      </c>
      <c r="B117" s="2">
        <v>1.1299999999999999</v>
      </c>
      <c r="C117" s="2">
        <f t="shared" si="1"/>
        <v>112.99999999999999</v>
      </c>
    </row>
    <row r="118" spans="1:3" x14ac:dyDescent="0.25">
      <c r="A118" s="2">
        <v>100</v>
      </c>
      <c r="B118" s="2">
        <v>3.16</v>
      </c>
      <c r="C118" s="2">
        <f t="shared" si="1"/>
        <v>316</v>
      </c>
    </row>
    <row r="119" spans="1:3" x14ac:dyDescent="0.25">
      <c r="A119" s="2">
        <v>99</v>
      </c>
      <c r="B119" s="2">
        <v>2.62</v>
      </c>
      <c r="C119" s="2">
        <f t="shared" si="1"/>
        <v>259.38</v>
      </c>
    </row>
    <row r="120" spans="1:3" x14ac:dyDescent="0.25">
      <c r="A120" s="2">
        <v>100</v>
      </c>
      <c r="B120" s="2">
        <v>6.22</v>
      </c>
      <c r="C120" s="2">
        <f t="shared" si="1"/>
        <v>622</v>
      </c>
    </row>
    <row r="121" spans="1:3" x14ac:dyDescent="0.25">
      <c r="A121" s="2">
        <v>100</v>
      </c>
      <c r="B121" s="2">
        <v>2.58</v>
      </c>
      <c r="C121" s="2">
        <f t="shared" si="1"/>
        <v>258</v>
      </c>
    </row>
    <row r="122" spans="1:3" x14ac:dyDescent="0.25">
      <c r="A122" s="2">
        <v>100</v>
      </c>
      <c r="B122" s="2">
        <v>4.84</v>
      </c>
      <c r="C122" s="2">
        <f t="shared" si="1"/>
        <v>484</v>
      </c>
    </row>
    <row r="123" spans="1:3" x14ac:dyDescent="0.25">
      <c r="A123" s="2">
        <v>100</v>
      </c>
      <c r="B123" s="2">
        <v>1.79</v>
      </c>
      <c r="C123" s="2">
        <f t="shared" si="1"/>
        <v>179</v>
      </c>
    </row>
    <row r="124" spans="1:3" x14ac:dyDescent="0.25">
      <c r="A124" s="2">
        <v>100</v>
      </c>
      <c r="B124" s="2">
        <v>3.17</v>
      </c>
      <c r="C124" s="2">
        <f t="shared" si="1"/>
        <v>317</v>
      </c>
    </row>
    <row r="125" spans="1:3" x14ac:dyDescent="0.25">
      <c r="A125" s="2">
        <v>95</v>
      </c>
      <c r="B125" s="2">
        <v>2.68</v>
      </c>
      <c r="C125" s="2">
        <f t="shared" si="1"/>
        <v>254.60000000000002</v>
      </c>
    </row>
    <row r="126" spans="1:3" x14ac:dyDescent="0.25">
      <c r="A126" s="2">
        <v>100</v>
      </c>
      <c r="B126" s="2">
        <v>0.22</v>
      </c>
      <c r="C126" s="2">
        <f t="shared" si="1"/>
        <v>22</v>
      </c>
    </row>
    <row r="127" spans="1:3" x14ac:dyDescent="0.25">
      <c r="A127" s="2">
        <v>94</v>
      </c>
      <c r="B127" s="2">
        <v>5.68</v>
      </c>
      <c r="C127" s="2">
        <f t="shared" si="1"/>
        <v>533.91999999999996</v>
      </c>
    </row>
    <row r="128" spans="1:3" x14ac:dyDescent="0.25">
      <c r="A128" s="2">
        <v>95</v>
      </c>
      <c r="B128" s="2">
        <v>5.58</v>
      </c>
      <c r="C128" s="2">
        <f t="shared" si="1"/>
        <v>530.1</v>
      </c>
    </row>
    <row r="129" spans="1:3" x14ac:dyDescent="0.25">
      <c r="A129" s="2">
        <v>100</v>
      </c>
      <c r="B129" s="2">
        <v>3.1</v>
      </c>
      <c r="C129" s="2">
        <f t="shared" si="1"/>
        <v>310</v>
      </c>
    </row>
    <row r="130" spans="1:3" x14ac:dyDescent="0.25">
      <c r="A130" s="2">
        <v>100</v>
      </c>
      <c r="B130" s="2">
        <v>5.08</v>
      </c>
      <c r="C130" s="2">
        <f t="shared" si="1"/>
        <v>508</v>
      </c>
    </row>
    <row r="131" spans="1:3" x14ac:dyDescent="0.25">
      <c r="A131" s="2">
        <v>86</v>
      </c>
      <c r="B131" s="2">
        <v>12.84</v>
      </c>
      <c r="C131" s="2">
        <f t="shared" ref="C131:C193" si="2">A131*B131</f>
        <v>1104.24</v>
      </c>
    </row>
    <row r="132" spans="1:3" x14ac:dyDescent="0.25">
      <c r="A132" s="2">
        <v>100</v>
      </c>
      <c r="B132" s="2">
        <v>3.05</v>
      </c>
      <c r="C132" s="2">
        <f t="shared" si="2"/>
        <v>305</v>
      </c>
    </row>
    <row r="133" spans="1:3" x14ac:dyDescent="0.25">
      <c r="A133" s="2">
        <v>92</v>
      </c>
      <c r="B133" s="2">
        <v>4.04</v>
      </c>
      <c r="C133" s="2">
        <f t="shared" si="2"/>
        <v>371.68</v>
      </c>
    </row>
    <row r="134" spans="1:3" x14ac:dyDescent="0.25">
      <c r="A134" s="2">
        <v>87</v>
      </c>
      <c r="B134" s="2">
        <v>3.25</v>
      </c>
      <c r="C134" s="2">
        <f t="shared" si="2"/>
        <v>282.75</v>
      </c>
    </row>
    <row r="135" spans="1:3" x14ac:dyDescent="0.25">
      <c r="A135" s="2">
        <v>73</v>
      </c>
      <c r="B135" s="2">
        <v>4.5599999999999996</v>
      </c>
      <c r="C135" s="2">
        <f t="shared" si="2"/>
        <v>332.88</v>
      </c>
    </row>
    <row r="136" spans="1:3" x14ac:dyDescent="0.25">
      <c r="A136" s="2">
        <v>81</v>
      </c>
      <c r="B136" s="2">
        <v>24.25</v>
      </c>
      <c r="C136" s="2">
        <f t="shared" si="2"/>
        <v>1964.25</v>
      </c>
    </row>
    <row r="137" spans="1:3" x14ac:dyDescent="0.25">
      <c r="A137" s="2">
        <v>94</v>
      </c>
      <c r="B137" s="2">
        <v>6.4</v>
      </c>
      <c r="C137" s="2">
        <f t="shared" si="2"/>
        <v>601.6</v>
      </c>
    </row>
    <row r="138" spans="1:3" x14ac:dyDescent="0.25">
      <c r="A138" s="2">
        <v>61</v>
      </c>
      <c r="B138" s="2">
        <v>3.87</v>
      </c>
      <c r="C138" s="2">
        <f t="shared" si="2"/>
        <v>236.07</v>
      </c>
    </row>
    <row r="139" spans="1:3" x14ac:dyDescent="0.25">
      <c r="A139" s="2">
        <v>92</v>
      </c>
      <c r="B139" s="2">
        <v>3.11</v>
      </c>
      <c r="C139" s="2">
        <f t="shared" si="2"/>
        <v>286.12</v>
      </c>
    </row>
    <row r="140" spans="1:3" x14ac:dyDescent="0.25">
      <c r="A140" s="2">
        <v>78</v>
      </c>
      <c r="B140" s="2">
        <v>2.83</v>
      </c>
      <c r="C140" s="2">
        <f t="shared" si="2"/>
        <v>220.74</v>
      </c>
    </row>
    <row r="141" spans="1:3" x14ac:dyDescent="0.25">
      <c r="A141" s="2">
        <v>98</v>
      </c>
      <c r="B141" s="2">
        <v>6.34</v>
      </c>
      <c r="C141" s="2">
        <f t="shared" si="2"/>
        <v>621.31999999999994</v>
      </c>
    </row>
    <row r="142" spans="1:3" x14ac:dyDescent="0.25">
      <c r="A142" s="2">
        <v>93</v>
      </c>
      <c r="B142" s="2">
        <v>2.69</v>
      </c>
      <c r="C142" s="2">
        <f t="shared" si="2"/>
        <v>250.17</v>
      </c>
    </row>
    <row r="143" spans="1:3" x14ac:dyDescent="0.25">
      <c r="A143" s="2">
        <v>100</v>
      </c>
      <c r="B143" s="2">
        <v>1.98</v>
      </c>
      <c r="C143" s="2">
        <f t="shared" si="2"/>
        <v>198</v>
      </c>
    </row>
    <row r="144" spans="1:3" x14ac:dyDescent="0.25">
      <c r="A144" s="2">
        <v>100</v>
      </c>
      <c r="B144" s="2">
        <v>1.75</v>
      </c>
      <c r="C144" s="2">
        <f t="shared" si="2"/>
        <v>175</v>
      </c>
    </row>
    <row r="145" spans="1:3" x14ac:dyDescent="0.25">
      <c r="A145" s="2">
        <v>88</v>
      </c>
      <c r="B145" s="2">
        <v>1.6</v>
      </c>
      <c r="C145" s="2">
        <f t="shared" si="2"/>
        <v>140.80000000000001</v>
      </c>
    </row>
    <row r="146" spans="1:3" x14ac:dyDescent="0.25">
      <c r="A146" s="2">
        <v>100</v>
      </c>
      <c r="B146" s="2">
        <v>1.56</v>
      </c>
      <c r="C146" s="2">
        <f t="shared" si="2"/>
        <v>156</v>
      </c>
    </row>
    <row r="147" spans="1:3" x14ac:dyDescent="0.25">
      <c r="A147" s="2">
        <v>100</v>
      </c>
      <c r="B147" s="2">
        <v>3.58</v>
      </c>
      <c r="C147" s="2">
        <f t="shared" si="2"/>
        <v>358</v>
      </c>
    </row>
    <row r="148" spans="1:3" x14ac:dyDescent="0.25">
      <c r="A148" s="2">
        <v>100</v>
      </c>
      <c r="B148" s="2">
        <v>1.19</v>
      </c>
      <c r="C148" s="2">
        <f t="shared" si="2"/>
        <v>119</v>
      </c>
    </row>
    <row r="149" spans="1:3" x14ac:dyDescent="0.25">
      <c r="A149" s="2">
        <v>100</v>
      </c>
      <c r="B149" s="2">
        <v>1.51</v>
      </c>
      <c r="C149" s="2">
        <f t="shared" si="2"/>
        <v>151</v>
      </c>
    </row>
    <row r="150" spans="1:3" x14ac:dyDescent="0.25">
      <c r="A150" s="2">
        <v>100</v>
      </c>
      <c r="B150" s="2">
        <v>6.16</v>
      </c>
      <c r="C150" s="2">
        <f t="shared" si="2"/>
        <v>616</v>
      </c>
    </row>
    <row r="151" spans="1:3" x14ac:dyDescent="0.25">
      <c r="A151" s="2">
        <v>83</v>
      </c>
      <c r="B151" s="2">
        <v>1.08</v>
      </c>
      <c r="C151" s="2">
        <f t="shared" si="2"/>
        <v>89.64</v>
      </c>
    </row>
    <row r="152" spans="1:3" x14ac:dyDescent="0.25">
      <c r="A152" s="2">
        <v>100</v>
      </c>
      <c r="B152" s="2">
        <v>19.8</v>
      </c>
      <c r="C152" s="2">
        <f t="shared" si="2"/>
        <v>1980</v>
      </c>
    </row>
    <row r="153" spans="1:3" x14ac:dyDescent="0.25">
      <c r="A153" s="2">
        <v>100</v>
      </c>
      <c r="B153" s="2">
        <v>2.81</v>
      </c>
      <c r="C153" s="2">
        <f t="shared" si="2"/>
        <v>281</v>
      </c>
    </row>
    <row r="154" spans="1:3" x14ac:dyDescent="0.25">
      <c r="A154" s="2">
        <v>100</v>
      </c>
      <c r="B154" s="2">
        <v>2.4700000000000002</v>
      </c>
      <c r="C154" s="2">
        <f t="shared" si="2"/>
        <v>247.00000000000003</v>
      </c>
    </row>
    <row r="155" spans="1:3" x14ac:dyDescent="0.25">
      <c r="A155" s="2">
        <v>100</v>
      </c>
      <c r="B155" s="2">
        <v>2</v>
      </c>
      <c r="C155" s="2">
        <f t="shared" si="2"/>
        <v>200</v>
      </c>
    </row>
    <row r="156" spans="1:3" x14ac:dyDescent="0.25">
      <c r="A156" s="2">
        <v>100</v>
      </c>
      <c r="B156" s="2">
        <v>1</v>
      </c>
      <c r="C156" s="2">
        <f t="shared" si="2"/>
        <v>100</v>
      </c>
    </row>
    <row r="157" spans="1:3" x14ac:dyDescent="0.25">
      <c r="A157" s="2">
        <v>100</v>
      </c>
      <c r="B157" s="2">
        <v>1.85</v>
      </c>
      <c r="C157" s="2">
        <f t="shared" si="2"/>
        <v>185</v>
      </c>
    </row>
    <row r="158" spans="1:3" x14ac:dyDescent="0.25">
      <c r="A158" s="2">
        <v>96</v>
      </c>
      <c r="B158" s="2">
        <v>3.15</v>
      </c>
      <c r="C158" s="2">
        <f t="shared" si="2"/>
        <v>302.39999999999998</v>
      </c>
    </row>
    <row r="159" spans="1:3" x14ac:dyDescent="0.25">
      <c r="A159" s="2">
        <v>100</v>
      </c>
      <c r="B159" s="2">
        <v>2.02</v>
      </c>
      <c r="C159" s="2">
        <f t="shared" si="2"/>
        <v>202</v>
      </c>
    </row>
    <row r="160" spans="1:3" x14ac:dyDescent="0.25">
      <c r="A160" s="2">
        <v>98</v>
      </c>
      <c r="B160" s="2">
        <v>6.13</v>
      </c>
      <c r="C160" s="2">
        <f t="shared" si="2"/>
        <v>600.74</v>
      </c>
    </row>
    <row r="161" spans="1:3" x14ac:dyDescent="0.25">
      <c r="A161" s="2">
        <v>85</v>
      </c>
      <c r="B161" s="2">
        <v>2.72</v>
      </c>
      <c r="C161" s="2">
        <f t="shared" si="2"/>
        <v>231.20000000000002</v>
      </c>
    </row>
    <row r="162" spans="1:3" x14ac:dyDescent="0.25">
      <c r="A162" s="2">
        <v>100</v>
      </c>
      <c r="B162" s="2">
        <v>2.64</v>
      </c>
      <c r="C162" s="2">
        <f t="shared" si="2"/>
        <v>264</v>
      </c>
    </row>
    <row r="163" spans="1:3" x14ac:dyDescent="0.25">
      <c r="A163" s="2">
        <v>100</v>
      </c>
      <c r="B163" s="2">
        <v>1.97</v>
      </c>
      <c r="C163" s="2">
        <f t="shared" si="2"/>
        <v>197</v>
      </c>
    </row>
    <row r="164" spans="1:3" x14ac:dyDescent="0.25">
      <c r="A164" s="2">
        <v>100</v>
      </c>
      <c r="B164" s="2">
        <v>1.5</v>
      </c>
      <c r="C164" s="2">
        <f t="shared" si="2"/>
        <v>150</v>
      </c>
    </row>
    <row r="165" spans="1:3" x14ac:dyDescent="0.25">
      <c r="A165" s="2">
        <v>100</v>
      </c>
      <c r="B165" s="2">
        <v>3</v>
      </c>
      <c r="C165" s="2">
        <f t="shared" si="2"/>
        <v>300</v>
      </c>
    </row>
    <row r="166" spans="1:3" x14ac:dyDescent="0.25">
      <c r="A166" s="2">
        <v>100</v>
      </c>
      <c r="B166" s="2">
        <v>2.4300000000000002</v>
      </c>
      <c r="C166" s="2">
        <f t="shared" si="2"/>
        <v>243.00000000000003</v>
      </c>
    </row>
    <row r="167" spans="1:3" x14ac:dyDescent="0.25">
      <c r="A167" s="2">
        <v>100</v>
      </c>
      <c r="B167" s="2">
        <v>2.8</v>
      </c>
      <c r="C167" s="2">
        <f t="shared" si="2"/>
        <v>280</v>
      </c>
    </row>
    <row r="168" spans="1:3" x14ac:dyDescent="0.25">
      <c r="A168" s="2">
        <v>91</v>
      </c>
      <c r="B168" s="2">
        <v>6.61</v>
      </c>
      <c r="C168" s="2">
        <f t="shared" si="2"/>
        <v>601.51</v>
      </c>
    </row>
    <row r="169" spans="1:3" x14ac:dyDescent="0.25">
      <c r="A169" s="2">
        <v>100</v>
      </c>
      <c r="B169" s="2">
        <v>4.3600000000000003</v>
      </c>
      <c r="C169" s="2">
        <f t="shared" si="2"/>
        <v>436.00000000000006</v>
      </c>
    </row>
    <row r="170" spans="1:3" x14ac:dyDescent="0.25">
      <c r="A170" s="2">
        <v>100</v>
      </c>
      <c r="B170" s="2">
        <v>6.83</v>
      </c>
      <c r="C170" s="2">
        <f t="shared" si="2"/>
        <v>683</v>
      </c>
    </row>
    <row r="171" spans="1:3" x14ac:dyDescent="0.25">
      <c r="A171" s="2">
        <v>86</v>
      </c>
      <c r="B171" s="2">
        <v>4.8</v>
      </c>
      <c r="C171" s="2">
        <f t="shared" si="2"/>
        <v>412.8</v>
      </c>
    </row>
    <row r="172" spans="1:3" x14ac:dyDescent="0.25">
      <c r="A172" s="2">
        <v>100</v>
      </c>
      <c r="B172" s="2">
        <v>1.67</v>
      </c>
      <c r="C172" s="2">
        <f t="shared" si="2"/>
        <v>167</v>
      </c>
    </row>
    <row r="173" spans="1:3" x14ac:dyDescent="0.25">
      <c r="A173" s="2">
        <v>97</v>
      </c>
      <c r="B173" s="2">
        <v>1.49</v>
      </c>
      <c r="C173" s="2">
        <f t="shared" si="2"/>
        <v>144.53</v>
      </c>
    </row>
    <row r="174" spans="1:3" x14ac:dyDescent="0.25">
      <c r="A174" s="2">
        <v>100</v>
      </c>
      <c r="B174" s="2">
        <v>1.33</v>
      </c>
      <c r="C174" s="2">
        <f t="shared" si="2"/>
        <v>133</v>
      </c>
    </row>
    <row r="175" spans="1:3" x14ac:dyDescent="0.25">
      <c r="A175" s="2">
        <v>92</v>
      </c>
      <c r="B175" s="2">
        <v>5.3</v>
      </c>
      <c r="C175" s="2">
        <f t="shared" si="2"/>
        <v>487.59999999999997</v>
      </c>
    </row>
    <row r="176" spans="1:3" x14ac:dyDescent="0.25">
      <c r="A176" s="2">
        <v>100</v>
      </c>
      <c r="B176" s="2">
        <v>1.69</v>
      </c>
      <c r="C176" s="2">
        <f t="shared" si="2"/>
        <v>169</v>
      </c>
    </row>
    <row r="177" spans="1:3" x14ac:dyDescent="0.25">
      <c r="A177" s="2">
        <v>100</v>
      </c>
      <c r="B177" s="2">
        <v>1.33</v>
      </c>
      <c r="C177" s="2">
        <f t="shared" si="2"/>
        <v>133</v>
      </c>
    </row>
    <row r="178" spans="1:3" x14ac:dyDescent="0.25">
      <c r="A178" s="2">
        <v>75</v>
      </c>
      <c r="B178" s="2">
        <v>2.13</v>
      </c>
      <c r="C178" s="2">
        <f t="shared" si="2"/>
        <v>159.75</v>
      </c>
    </row>
    <row r="179" spans="1:3" x14ac:dyDescent="0.25">
      <c r="A179" s="2">
        <v>92</v>
      </c>
      <c r="B179" s="2">
        <v>2.5299999999999998</v>
      </c>
      <c r="C179" s="2">
        <f t="shared" si="2"/>
        <v>232.76</v>
      </c>
    </row>
    <row r="180" spans="1:3" x14ac:dyDescent="0.25">
      <c r="A180" s="2">
        <v>55</v>
      </c>
      <c r="B180" s="2">
        <v>1.2</v>
      </c>
      <c r="C180" s="2">
        <f t="shared" si="2"/>
        <v>66</v>
      </c>
    </row>
    <row r="181" spans="1:3" x14ac:dyDescent="0.25">
      <c r="A181" s="2">
        <v>96</v>
      </c>
      <c r="B181" s="2">
        <v>3.53</v>
      </c>
      <c r="C181" s="2">
        <f t="shared" si="2"/>
        <v>338.88</v>
      </c>
    </row>
    <row r="182" spans="1:3" x14ac:dyDescent="0.25">
      <c r="A182" s="2">
        <v>100</v>
      </c>
      <c r="B182" s="2">
        <v>1.69</v>
      </c>
      <c r="C182" s="2">
        <f t="shared" si="2"/>
        <v>169</v>
      </c>
    </row>
    <row r="183" spans="1:3" x14ac:dyDescent="0.25">
      <c r="A183" s="2">
        <v>90</v>
      </c>
      <c r="B183" s="2">
        <v>3.71</v>
      </c>
      <c r="C183" s="2">
        <f t="shared" si="2"/>
        <v>333.9</v>
      </c>
    </row>
    <row r="184" spans="1:3" x14ac:dyDescent="0.25">
      <c r="A184" s="2">
        <v>100</v>
      </c>
      <c r="B184" s="2">
        <v>2.36</v>
      </c>
      <c r="C184" s="2">
        <f t="shared" si="2"/>
        <v>236</v>
      </c>
    </row>
    <row r="185" spans="1:3" x14ac:dyDescent="0.25">
      <c r="A185" s="2">
        <v>93</v>
      </c>
      <c r="B185" s="2">
        <v>5.73</v>
      </c>
      <c r="C185" s="2">
        <f t="shared" si="2"/>
        <v>532.89</v>
      </c>
    </row>
    <row r="186" spans="1:3" x14ac:dyDescent="0.25">
      <c r="A186" s="2">
        <v>98</v>
      </c>
      <c r="B186" s="2">
        <v>3.92</v>
      </c>
      <c r="C186" s="2">
        <f t="shared" si="2"/>
        <v>384.15999999999997</v>
      </c>
    </row>
    <row r="187" spans="1:3" x14ac:dyDescent="0.25">
      <c r="A187" s="2">
        <v>100</v>
      </c>
      <c r="B187" s="2">
        <v>3.33</v>
      </c>
      <c r="C187" s="2">
        <f t="shared" si="2"/>
        <v>333</v>
      </c>
    </row>
    <row r="188" spans="1:3" x14ac:dyDescent="0.25">
      <c r="A188" s="2">
        <v>100</v>
      </c>
      <c r="B188" s="2">
        <v>1.21</v>
      </c>
      <c r="C188" s="2">
        <f t="shared" si="2"/>
        <v>121</v>
      </c>
    </row>
    <row r="189" spans="1:3" x14ac:dyDescent="0.25">
      <c r="A189" s="2">
        <v>100</v>
      </c>
      <c r="B189" s="2">
        <v>1.37</v>
      </c>
      <c r="C189" s="2">
        <f t="shared" si="2"/>
        <v>137</v>
      </c>
    </row>
    <row r="190" spans="1:3" x14ac:dyDescent="0.25">
      <c r="A190" s="2">
        <v>100</v>
      </c>
      <c r="B190" s="2">
        <v>3.75</v>
      </c>
      <c r="C190" s="2">
        <f t="shared" si="2"/>
        <v>375</v>
      </c>
    </row>
    <row r="191" spans="1:3" x14ac:dyDescent="0.25">
      <c r="A191" s="2">
        <v>100</v>
      </c>
      <c r="B191" s="2">
        <v>1</v>
      </c>
      <c r="C191" s="2">
        <f t="shared" si="2"/>
        <v>100</v>
      </c>
    </row>
    <row r="192" spans="1:3" x14ac:dyDescent="0.25">
      <c r="A192" s="2">
        <v>100</v>
      </c>
      <c r="B192" s="2">
        <v>1.31</v>
      </c>
      <c r="C192" s="2">
        <f t="shared" si="2"/>
        <v>131</v>
      </c>
    </row>
    <row r="193" spans="1:3" x14ac:dyDescent="0.25">
      <c r="A193" s="2">
        <v>100</v>
      </c>
      <c r="B193" s="2">
        <v>2.06</v>
      </c>
      <c r="C193" s="2">
        <f t="shared" si="2"/>
        <v>206</v>
      </c>
    </row>
    <row r="194" spans="1:3" x14ac:dyDescent="0.25">
      <c r="A194" s="2">
        <v>100</v>
      </c>
      <c r="B194" s="2">
        <v>2.8</v>
      </c>
      <c r="C194" s="2">
        <f t="shared" ref="C194:C250" si="3">A194*B194</f>
        <v>280</v>
      </c>
    </row>
    <row r="195" spans="1:3" x14ac:dyDescent="0.25">
      <c r="A195" s="2">
        <v>100</v>
      </c>
      <c r="B195" s="2">
        <v>1.45</v>
      </c>
      <c r="C195" s="2">
        <f t="shared" si="3"/>
        <v>145</v>
      </c>
    </row>
    <row r="196" spans="1:3" x14ac:dyDescent="0.25">
      <c r="A196" s="2">
        <v>100</v>
      </c>
      <c r="B196" s="2">
        <v>1.21</v>
      </c>
      <c r="C196" s="2">
        <f t="shared" si="3"/>
        <v>121</v>
      </c>
    </row>
    <row r="197" spans="1:3" x14ac:dyDescent="0.25">
      <c r="A197" s="2">
        <v>100</v>
      </c>
      <c r="B197" s="2">
        <v>1.1299999999999999</v>
      </c>
      <c r="C197" s="2">
        <f t="shared" si="3"/>
        <v>112.99999999999999</v>
      </c>
    </row>
    <row r="198" spans="1:3" x14ac:dyDescent="0.25">
      <c r="A198" s="2">
        <v>100</v>
      </c>
      <c r="B198" s="2">
        <v>1.22</v>
      </c>
      <c r="C198" s="2">
        <f t="shared" si="3"/>
        <v>122</v>
      </c>
    </row>
    <row r="199" spans="1:3" x14ac:dyDescent="0.25">
      <c r="A199" s="2">
        <v>100</v>
      </c>
      <c r="B199" s="2">
        <v>1.94</v>
      </c>
      <c r="C199" s="2">
        <f t="shared" si="3"/>
        <v>194</v>
      </c>
    </row>
    <row r="200" spans="1:3" x14ac:dyDescent="0.25">
      <c r="A200" s="2">
        <v>100</v>
      </c>
      <c r="B200" s="2">
        <v>1.37</v>
      </c>
      <c r="C200" s="2">
        <f t="shared" si="3"/>
        <v>137</v>
      </c>
    </row>
    <row r="201" spans="1:3" x14ac:dyDescent="0.25">
      <c r="A201" s="2">
        <v>100</v>
      </c>
      <c r="B201" s="2">
        <v>2.37</v>
      </c>
      <c r="C201" s="2">
        <f t="shared" si="3"/>
        <v>237</v>
      </c>
    </row>
    <row r="202" spans="1:3" x14ac:dyDescent="0.25">
      <c r="A202" s="2">
        <v>72</v>
      </c>
      <c r="B202" s="2">
        <v>1.1100000000000001</v>
      </c>
      <c r="C202" s="2">
        <f t="shared" si="3"/>
        <v>79.92</v>
      </c>
    </row>
    <row r="203" spans="1:3" x14ac:dyDescent="0.25">
      <c r="A203" s="2">
        <v>92</v>
      </c>
      <c r="B203" s="2">
        <v>1.48</v>
      </c>
      <c r="C203" s="2">
        <f t="shared" si="3"/>
        <v>136.16</v>
      </c>
    </row>
    <row r="204" spans="1:3" x14ac:dyDescent="0.25">
      <c r="A204" s="2">
        <v>98</v>
      </c>
      <c r="B204" s="2">
        <v>5.18</v>
      </c>
      <c r="C204" s="2">
        <f t="shared" si="3"/>
        <v>507.64</v>
      </c>
    </row>
    <row r="205" spans="1:3" x14ac:dyDescent="0.25">
      <c r="A205" s="2">
        <v>100</v>
      </c>
      <c r="B205" s="2">
        <v>1.25</v>
      </c>
      <c r="C205" s="2">
        <f t="shared" si="3"/>
        <v>125</v>
      </c>
    </row>
    <row r="206" spans="1:3" x14ac:dyDescent="0.25">
      <c r="A206" s="2">
        <v>100</v>
      </c>
      <c r="B206" s="2">
        <v>1.62</v>
      </c>
      <c r="C206" s="2">
        <f t="shared" si="3"/>
        <v>162</v>
      </c>
    </row>
    <row r="207" spans="1:3" x14ac:dyDescent="0.25">
      <c r="A207" s="2">
        <v>96</v>
      </c>
      <c r="B207" s="2">
        <v>3.15</v>
      </c>
      <c r="C207" s="2">
        <f t="shared" si="3"/>
        <v>302.39999999999998</v>
      </c>
    </row>
    <row r="208" spans="1:3" x14ac:dyDescent="0.25">
      <c r="A208" s="2">
        <v>90</v>
      </c>
      <c r="B208" s="2">
        <v>5.65</v>
      </c>
      <c r="C208" s="2">
        <f t="shared" si="3"/>
        <v>508.50000000000006</v>
      </c>
    </row>
    <row r="209" spans="1:3" x14ac:dyDescent="0.25">
      <c r="A209" s="2">
        <v>100</v>
      </c>
      <c r="B209" s="2">
        <v>2.99</v>
      </c>
      <c r="C209" s="2">
        <f t="shared" si="3"/>
        <v>299</v>
      </c>
    </row>
    <row r="210" spans="1:3" x14ac:dyDescent="0.25">
      <c r="A210" s="2">
        <v>90</v>
      </c>
      <c r="B210" s="2">
        <v>1.01</v>
      </c>
      <c r="C210" s="2">
        <f t="shared" si="3"/>
        <v>90.9</v>
      </c>
    </row>
    <row r="211" spans="1:3" x14ac:dyDescent="0.25">
      <c r="A211" s="2">
        <v>96</v>
      </c>
      <c r="B211" s="2">
        <v>1.9</v>
      </c>
      <c r="C211" s="2">
        <f t="shared" si="3"/>
        <v>182.39999999999998</v>
      </c>
    </row>
    <row r="212" spans="1:3" x14ac:dyDescent="0.25">
      <c r="A212" s="2">
        <v>100</v>
      </c>
      <c r="B212" s="2">
        <v>1.08</v>
      </c>
      <c r="C212" s="2">
        <f t="shared" si="3"/>
        <v>108</v>
      </c>
    </row>
    <row r="213" spans="1:3" x14ac:dyDescent="0.25">
      <c r="A213" s="2">
        <v>81</v>
      </c>
      <c r="B213" s="2">
        <v>3.98</v>
      </c>
      <c r="C213" s="2">
        <f t="shared" si="3"/>
        <v>322.38</v>
      </c>
    </row>
    <row r="214" spans="1:3" x14ac:dyDescent="0.25">
      <c r="A214" s="2">
        <v>100</v>
      </c>
      <c r="B214" s="2">
        <v>1.18</v>
      </c>
      <c r="C214" s="2">
        <f t="shared" si="3"/>
        <v>118</v>
      </c>
    </row>
    <row r="215" spans="1:3" x14ac:dyDescent="0.25">
      <c r="A215" s="2">
        <v>93</v>
      </c>
      <c r="B215" s="2">
        <v>1.56</v>
      </c>
      <c r="C215" s="2">
        <f t="shared" si="3"/>
        <v>145.08000000000001</v>
      </c>
    </row>
    <row r="216" spans="1:3" x14ac:dyDescent="0.25">
      <c r="A216" s="2">
        <v>100</v>
      </c>
      <c r="B216" s="2">
        <v>1.31</v>
      </c>
      <c r="C216" s="2">
        <f t="shared" si="3"/>
        <v>131</v>
      </c>
    </row>
    <row r="217" spans="1:3" x14ac:dyDescent="0.25">
      <c r="A217" s="2">
        <v>100</v>
      </c>
      <c r="B217" s="2">
        <v>1.1599999999999999</v>
      </c>
      <c r="C217" s="2">
        <f t="shared" si="3"/>
        <v>115.99999999999999</v>
      </c>
    </row>
    <row r="218" spans="1:3" x14ac:dyDescent="0.25">
      <c r="A218" s="2">
        <v>100</v>
      </c>
      <c r="B218" s="2">
        <v>1.49</v>
      </c>
      <c r="C218" s="2">
        <f t="shared" si="3"/>
        <v>149</v>
      </c>
    </row>
    <row r="219" spans="1:3" x14ac:dyDescent="0.25">
      <c r="A219" s="2">
        <v>100</v>
      </c>
      <c r="B219" s="2">
        <v>1.54</v>
      </c>
      <c r="C219" s="2">
        <f t="shared" si="3"/>
        <v>154</v>
      </c>
    </row>
    <row r="220" spans="1:3" x14ac:dyDescent="0.25">
      <c r="A220" s="2">
        <v>100</v>
      </c>
      <c r="B220" s="2">
        <v>1.41</v>
      </c>
      <c r="C220" s="2">
        <f t="shared" si="3"/>
        <v>141</v>
      </c>
    </row>
    <row r="221" spans="1:3" x14ac:dyDescent="0.25">
      <c r="A221" s="2">
        <v>100</v>
      </c>
      <c r="B221" s="2">
        <v>1.1299999999999999</v>
      </c>
      <c r="C221" s="2">
        <f t="shared" si="3"/>
        <v>112.99999999999999</v>
      </c>
    </row>
    <row r="222" spans="1:3" x14ac:dyDescent="0.25">
      <c r="A222" s="2">
        <v>100</v>
      </c>
      <c r="B222" s="2">
        <v>1.73</v>
      </c>
      <c r="C222" s="2">
        <f t="shared" si="3"/>
        <v>173</v>
      </c>
    </row>
    <row r="223" spans="1:3" x14ac:dyDescent="0.25">
      <c r="A223" s="2">
        <v>100</v>
      </c>
      <c r="B223" s="2">
        <v>1.25</v>
      </c>
      <c r="C223" s="2">
        <f t="shared" si="3"/>
        <v>125</v>
      </c>
    </row>
    <row r="224" spans="1:3" x14ac:dyDescent="0.25">
      <c r="A224" s="2">
        <v>100</v>
      </c>
      <c r="B224" s="2">
        <v>1.1200000000000001</v>
      </c>
      <c r="C224" s="2">
        <f t="shared" si="3"/>
        <v>112.00000000000001</v>
      </c>
    </row>
    <row r="225" spans="1:3" x14ac:dyDescent="0.25">
      <c r="A225" s="2">
        <v>78</v>
      </c>
      <c r="B225" s="2">
        <v>3.11</v>
      </c>
      <c r="C225" s="2">
        <f t="shared" si="3"/>
        <v>242.57999999999998</v>
      </c>
    </row>
    <row r="226" spans="1:3" x14ac:dyDescent="0.25">
      <c r="A226" s="2">
        <v>97</v>
      </c>
      <c r="B226" s="2">
        <v>1.32</v>
      </c>
      <c r="C226" s="2">
        <f t="shared" si="3"/>
        <v>128.04</v>
      </c>
    </row>
    <row r="227" spans="1:3" x14ac:dyDescent="0.25">
      <c r="A227" s="2">
        <v>100</v>
      </c>
      <c r="B227" s="2">
        <v>1.76</v>
      </c>
      <c r="C227" s="2">
        <f t="shared" si="3"/>
        <v>176</v>
      </c>
    </row>
    <row r="228" spans="1:3" x14ac:dyDescent="0.25">
      <c r="A228" s="2">
        <v>100</v>
      </c>
      <c r="B228" s="2">
        <v>1.44</v>
      </c>
      <c r="C228" s="2">
        <f t="shared" si="3"/>
        <v>144</v>
      </c>
    </row>
    <row r="229" spans="1:3" x14ac:dyDescent="0.25">
      <c r="A229" s="2">
        <v>89</v>
      </c>
      <c r="B229" s="2">
        <v>2.41</v>
      </c>
      <c r="C229" s="2">
        <f t="shared" si="3"/>
        <v>214.49</v>
      </c>
    </row>
    <row r="230" spans="1:3" x14ac:dyDescent="0.25">
      <c r="A230" s="2">
        <v>98</v>
      </c>
      <c r="B230" s="2">
        <v>5.09</v>
      </c>
      <c r="C230" s="2">
        <f t="shared" si="3"/>
        <v>498.82</v>
      </c>
    </row>
    <row r="231" spans="1:3" x14ac:dyDescent="0.25">
      <c r="A231" s="2">
        <v>100</v>
      </c>
      <c r="B231" s="2">
        <v>4.92</v>
      </c>
      <c r="C231" s="2">
        <f t="shared" si="3"/>
        <v>492</v>
      </c>
    </row>
    <row r="232" spans="1:3" x14ac:dyDescent="0.25">
      <c r="A232" s="2">
        <v>73</v>
      </c>
      <c r="B232" s="2">
        <v>2.76</v>
      </c>
      <c r="C232" s="2">
        <f t="shared" si="3"/>
        <v>201.48</v>
      </c>
    </row>
    <row r="233" spans="1:3" x14ac:dyDescent="0.25">
      <c r="A233" s="2">
        <v>79</v>
      </c>
      <c r="B233" s="2">
        <v>7.46</v>
      </c>
      <c r="C233" s="2">
        <f t="shared" si="3"/>
        <v>589.34</v>
      </c>
    </row>
    <row r="234" spans="1:3" x14ac:dyDescent="0.25">
      <c r="A234" s="2">
        <v>90</v>
      </c>
      <c r="B234" s="2">
        <v>9.65</v>
      </c>
      <c r="C234" s="2">
        <f t="shared" si="3"/>
        <v>868.5</v>
      </c>
    </row>
    <row r="235" spans="1:3" x14ac:dyDescent="0.25">
      <c r="A235" s="2">
        <v>64</v>
      </c>
      <c r="B235" s="2">
        <v>9.75</v>
      </c>
      <c r="C235" s="2">
        <f t="shared" si="3"/>
        <v>624</v>
      </c>
    </row>
    <row r="236" spans="1:3" x14ac:dyDescent="0.25">
      <c r="A236" s="2">
        <v>90</v>
      </c>
      <c r="B236" s="2">
        <v>7.8</v>
      </c>
      <c r="C236" s="2">
        <f t="shared" si="3"/>
        <v>702</v>
      </c>
    </row>
    <row r="237" spans="1:3" x14ac:dyDescent="0.25">
      <c r="A237" s="2">
        <v>100</v>
      </c>
      <c r="B237" s="2">
        <v>1.21</v>
      </c>
      <c r="C237" s="2">
        <f t="shared" si="3"/>
        <v>121</v>
      </c>
    </row>
    <row r="238" spans="1:3" x14ac:dyDescent="0.25">
      <c r="A238" s="2">
        <v>98</v>
      </c>
      <c r="B238" s="2">
        <v>3.22</v>
      </c>
      <c r="C238" s="2">
        <f t="shared" si="3"/>
        <v>315.56</v>
      </c>
    </row>
    <row r="239" spans="1:3" x14ac:dyDescent="0.25">
      <c r="A239" s="2">
        <v>58</v>
      </c>
      <c r="B239" s="2">
        <v>7.6</v>
      </c>
      <c r="C239" s="2">
        <f t="shared" si="3"/>
        <v>440.79999999999995</v>
      </c>
    </row>
    <row r="240" spans="1:3" x14ac:dyDescent="0.25">
      <c r="A240" s="2">
        <v>81</v>
      </c>
      <c r="B240" s="2">
        <v>12.71</v>
      </c>
      <c r="C240" s="2">
        <f t="shared" si="3"/>
        <v>1029.51</v>
      </c>
    </row>
    <row r="241" spans="1:3" x14ac:dyDescent="0.25">
      <c r="A241" s="2">
        <v>86</v>
      </c>
      <c r="B241" s="2">
        <v>0.53</v>
      </c>
      <c r="C241" s="2">
        <f t="shared" si="3"/>
        <v>45.580000000000005</v>
      </c>
    </row>
    <row r="242" spans="1:3" x14ac:dyDescent="0.25">
      <c r="A242" s="2">
        <v>91</v>
      </c>
      <c r="B242" s="2">
        <v>0.43</v>
      </c>
      <c r="C242" s="2">
        <f t="shared" si="3"/>
        <v>39.130000000000003</v>
      </c>
    </row>
    <row r="243" spans="1:3" x14ac:dyDescent="0.25">
      <c r="A243" s="2">
        <v>77</v>
      </c>
      <c r="B243" s="2">
        <v>8.4600000000000009</v>
      </c>
      <c r="C243" s="2">
        <f t="shared" si="3"/>
        <v>651.42000000000007</v>
      </c>
    </row>
    <row r="244" spans="1:3" x14ac:dyDescent="0.25">
      <c r="A244" s="2">
        <v>100</v>
      </c>
      <c r="B244" s="2">
        <v>4.38</v>
      </c>
      <c r="C244" s="2">
        <f t="shared" si="3"/>
        <v>438</v>
      </c>
    </row>
    <row r="245" spans="1:3" x14ac:dyDescent="0.25">
      <c r="A245" s="2">
        <v>100</v>
      </c>
      <c r="B245" s="2">
        <v>2.0299999999999998</v>
      </c>
      <c r="C245" s="2">
        <f t="shared" si="3"/>
        <v>202.99999999999997</v>
      </c>
    </row>
    <row r="246" spans="1:3" x14ac:dyDescent="0.25">
      <c r="A246" s="2">
        <v>96</v>
      </c>
      <c r="B246" s="2">
        <v>3.93</v>
      </c>
      <c r="C246" s="2">
        <f t="shared" si="3"/>
        <v>377.28000000000003</v>
      </c>
    </row>
    <row r="247" spans="1:3" x14ac:dyDescent="0.25">
      <c r="A247" s="2">
        <v>45</v>
      </c>
      <c r="B247" s="2">
        <v>8.9600000000000009</v>
      </c>
      <c r="C247" s="2">
        <f t="shared" si="3"/>
        <v>403.20000000000005</v>
      </c>
    </row>
    <row r="248" spans="1:3" x14ac:dyDescent="0.25">
      <c r="A248" s="2">
        <v>56</v>
      </c>
      <c r="B248" s="2">
        <v>7.99</v>
      </c>
      <c r="C248" s="2">
        <f t="shared" si="3"/>
        <v>447.44</v>
      </c>
    </row>
    <row r="249" spans="1:3" x14ac:dyDescent="0.25">
      <c r="A249" s="2">
        <v>39</v>
      </c>
      <c r="B249" s="2">
        <v>1.35</v>
      </c>
      <c r="C249" s="2">
        <f t="shared" si="3"/>
        <v>52.650000000000006</v>
      </c>
    </row>
    <row r="250" spans="1:3" x14ac:dyDescent="0.25">
      <c r="A250" s="2">
        <v>86</v>
      </c>
      <c r="B250" s="2">
        <v>4.6100000000000003</v>
      </c>
      <c r="C250" s="2">
        <f t="shared" si="3"/>
        <v>396.46000000000004</v>
      </c>
    </row>
  </sheetData>
  <mergeCells count="8">
    <mergeCell ref="E2:I6"/>
    <mergeCell ref="E10:I14"/>
    <mergeCell ref="H19:I22"/>
    <mergeCell ref="H26:I29"/>
    <mergeCell ref="E19:F22"/>
    <mergeCell ref="G19:G20"/>
    <mergeCell ref="G21:G22"/>
    <mergeCell ref="E26:G29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9248D-CB41-453D-AF3B-F42F2CFFB676}">
  <sheetPr>
    <tabColor rgb="FFEC98E2"/>
  </sheetPr>
  <dimension ref="B2:AN41"/>
  <sheetViews>
    <sheetView showGridLines="0" tabSelected="1" zoomScale="85" zoomScaleNormal="85" workbookViewId="0">
      <selection activeCell="G32" sqref="G32:G36"/>
    </sheetView>
  </sheetViews>
  <sheetFormatPr defaultColWidth="11.5703125" defaultRowHeight="18.75" x14ac:dyDescent="0.25"/>
  <cols>
    <col min="1" max="1" width="11.5703125" style="4"/>
    <col min="2" max="2" width="30.42578125" style="4" bestFit="1" customWidth="1"/>
    <col min="3" max="3" width="35.28515625" style="4" bestFit="1" customWidth="1"/>
    <col min="4" max="4" width="31.140625" style="4" bestFit="1" customWidth="1"/>
    <col min="5" max="5" width="8.85546875" style="4" bestFit="1" customWidth="1"/>
    <col min="6" max="6" width="11.5703125" style="4"/>
    <col min="7" max="7" width="7" style="4" bestFit="1" customWidth="1"/>
    <col min="8" max="8" width="24.5703125" style="4" bestFit="1" customWidth="1"/>
    <col min="9" max="9" width="8.85546875" style="4" bestFit="1" customWidth="1"/>
    <col min="10" max="10" width="11.5703125" style="4"/>
    <col min="11" max="11" width="0" style="4" hidden="1" customWidth="1"/>
    <col min="12" max="12" width="6.42578125" style="4" hidden="1" customWidth="1"/>
    <col min="13" max="13" width="0" style="4" hidden="1" customWidth="1"/>
    <col min="14" max="14" width="28.85546875" style="4" hidden="1" customWidth="1"/>
    <col min="15" max="15" width="18.7109375" style="4" hidden="1" customWidth="1"/>
    <col min="16" max="16" width="10.7109375" style="4" hidden="1" customWidth="1"/>
    <col min="17" max="17" width="12.140625" style="4" hidden="1" customWidth="1"/>
    <col min="18" max="18" width="0" style="4" hidden="1" customWidth="1"/>
    <col min="19" max="19" width="18.7109375" style="4" hidden="1" customWidth="1"/>
    <col min="20" max="20" width="10.7109375" style="4" hidden="1" customWidth="1"/>
    <col min="21" max="21" width="12.140625" style="4" hidden="1" customWidth="1"/>
    <col min="22" max="22" width="0" style="4" hidden="1" customWidth="1"/>
    <col min="23" max="23" width="18.7109375" style="4" hidden="1" customWidth="1"/>
    <col min="24" max="25" width="10.7109375" style="4" hidden="1" customWidth="1"/>
    <col min="26" max="16384" width="11.5703125" style="4"/>
  </cols>
  <sheetData>
    <row r="2" spans="2:25" x14ac:dyDescent="0.25">
      <c r="B2" s="56" t="s">
        <v>1297</v>
      </c>
      <c r="C2" s="56"/>
      <c r="D2" s="56"/>
      <c r="E2" s="56"/>
      <c r="N2" s="36"/>
      <c r="O2" s="54" t="s">
        <v>1297</v>
      </c>
      <c r="P2" s="54"/>
      <c r="Q2" s="55"/>
      <c r="S2" s="54" t="s">
        <v>1301</v>
      </c>
      <c r="T2" s="54"/>
      <c r="U2" s="55"/>
      <c r="W2" s="54" t="s">
        <v>1302</v>
      </c>
      <c r="X2" s="54"/>
      <c r="Y2" s="55"/>
    </row>
    <row r="3" spans="2:25" x14ac:dyDescent="0.25">
      <c r="B3" s="31" t="str">
        <f>$O$3&amp;$P$3&amp;$Q$3</f>
        <v>Low Count Range/Day</v>
      </c>
      <c r="C3" s="31" t="str">
        <f>$O$15&amp;$P$15&amp;$Q$15</f>
        <v>Medium Count Range/Day</v>
      </c>
      <c r="D3" s="31" t="str">
        <f>$O$27&amp;$P$27&amp;$Q$27</f>
        <v>High Count Range/Day</v>
      </c>
      <c r="E3" s="31" t="s">
        <v>0</v>
      </c>
      <c r="G3" s="34" t="str">
        <f>$Q$3</f>
        <v>Day</v>
      </c>
      <c r="H3" s="34" t="s">
        <v>1291</v>
      </c>
      <c r="I3" s="32" t="s">
        <v>0</v>
      </c>
      <c r="N3" s="2" t="s">
        <v>1290</v>
      </c>
      <c r="O3" s="2" t="s">
        <v>1294</v>
      </c>
      <c r="P3" s="2" t="s">
        <v>1283</v>
      </c>
      <c r="Q3" s="2" t="str">
        <f>IF($G$4=7,"Week",
IF(OR($G$4=31,$G$4=30,$G$4=29,$G$4=28),"Month",
IF(OR($G$4=366,$G$4=365),"Year",IF(OR($G$4=1),"Day",
"Custom"))))</f>
        <v>Day</v>
      </c>
      <c r="S3" s="2" t="s">
        <v>1294</v>
      </c>
      <c r="T3" s="2" t="s">
        <v>1283</v>
      </c>
      <c r="U3" s="2" t="str">
        <f>IF($G$18=7,"Week",
IF(OR($G$18=31,$G$18=30,$G$18=29,$G$18=28),"Month",
IF(OR($G$18=366,$G$18=365),"Year",IF(OR($G$18=1),"Day",
"Custom"))))</f>
        <v>Day</v>
      </c>
      <c r="W3" s="2" t="s">
        <v>1294</v>
      </c>
      <c r="X3" s="2" t="s">
        <v>1283</v>
      </c>
      <c r="Y3" s="2" t="str">
        <f>IF($G$32=7,"Week",
IF(OR($G$32=31,$G$32=30,$G$32=29,$G$32=28),"Month",
IF(OR($G$32=366,$G$32=365),"Year",IF(OR($G$32=1),"Day",
"Custom"))))</f>
        <v>Day</v>
      </c>
    </row>
    <row r="4" spans="2:25" x14ac:dyDescent="0.25">
      <c r="B4" s="2" t="str">
        <f>$O$4  &amp; $P$4 &amp; $Q$4</f>
        <v>&lt;=0.546</v>
      </c>
      <c r="C4" s="2" t="str">
        <f>$O$16  &amp; $P$16 &amp; $Q$16</f>
        <v>&lt;=0.137</v>
      </c>
      <c r="D4" s="2" t="str">
        <f>$O$28  &amp; $P$28 &amp; $Q$28</f>
        <v>&lt;=0.027</v>
      </c>
      <c r="E4" s="2">
        <v>10</v>
      </c>
      <c r="G4" s="57">
        <v>1</v>
      </c>
      <c r="H4" s="29">
        <v>500</v>
      </c>
      <c r="I4" s="2">
        <f>IF($H$4 &lt;= $Q$4, 10,
    IF($H$4 &lt;= $Q$5, 9,
    IF($H$4 &lt;= $Q$6, 8,
    IF($H$4 &lt;= $Q$7, 7,
    IF($H$4 &lt;= $Q$8, 6,
    IF($H$4 &lt;= $Q$9, 5,
    IF($H$4 &lt;= $Q$10, 4,
    IF($H$4 &lt;= $Q$11, 3,
    IF($H$4 &lt;= $Q$12, 2,
    1)))))))))</f>
        <v>1</v>
      </c>
      <c r="L4" s="2">
        <v>1</v>
      </c>
      <c r="N4" s="2">
        <v>0.54600000000000004</v>
      </c>
      <c r="O4" s="2"/>
      <c r="P4" s="2" t="s">
        <v>1280</v>
      </c>
      <c r="Q4" s="2">
        <f>$N$4*$G$4</f>
        <v>0.54600000000000004</v>
      </c>
      <c r="S4" s="2"/>
      <c r="T4" s="2" t="s">
        <v>1280</v>
      </c>
      <c r="U4" s="2">
        <f>$N$4*$G$18</f>
        <v>0.54600000000000004</v>
      </c>
      <c r="W4" s="2"/>
      <c r="X4" s="2" t="s">
        <v>1280</v>
      </c>
      <c r="Y4" s="2">
        <f>$N$4*$G$32</f>
        <v>0.54600000000000004</v>
      </c>
    </row>
    <row r="5" spans="2:25" x14ac:dyDescent="0.25">
      <c r="B5" s="2" t="str">
        <f>$O$5  &amp; $P$5 &amp; $Q$5</f>
        <v>0.546&lt; X &lt;=0.683</v>
      </c>
      <c r="C5" s="2" t="str">
        <f>$O$17  &amp; $P$17 &amp; $Q$17</f>
        <v>0.137&lt; X &lt;=0.205</v>
      </c>
      <c r="D5" s="2" t="str">
        <f>$O$29  &amp; $P$29 &amp; $Q$29</f>
        <v>0.027&lt; X &lt;=0.033</v>
      </c>
      <c r="E5" s="2">
        <v>9</v>
      </c>
      <c r="G5" s="57"/>
      <c r="H5" s="34" t="s">
        <v>1292</v>
      </c>
      <c r="I5" s="32" t="s">
        <v>0</v>
      </c>
      <c r="L5" s="2">
        <v>7</v>
      </c>
      <c r="N5" s="2">
        <v>0.68300000000000005</v>
      </c>
      <c r="O5" s="2">
        <f>$Q$4</f>
        <v>0.54600000000000004</v>
      </c>
      <c r="P5" s="2" t="s">
        <v>1281</v>
      </c>
      <c r="Q5" s="2">
        <f>$N$5*$G$4</f>
        <v>0.68300000000000005</v>
      </c>
      <c r="S5" s="2">
        <f>$U$4</f>
        <v>0.54600000000000004</v>
      </c>
      <c r="T5" s="2" t="s">
        <v>1281</v>
      </c>
      <c r="U5" s="2">
        <f>$N$5*$G$18</f>
        <v>0.68300000000000005</v>
      </c>
      <c r="W5" s="2">
        <f>$Y$4</f>
        <v>0.54600000000000004</v>
      </c>
      <c r="X5" s="2" t="s">
        <v>1281</v>
      </c>
      <c r="Y5" s="2">
        <f>$N$5*$G$32</f>
        <v>0.68300000000000005</v>
      </c>
    </row>
    <row r="6" spans="2:25" x14ac:dyDescent="0.25">
      <c r="B6" s="2" t="str">
        <f>$O$6  &amp; $P$6 &amp; $Q$6</f>
        <v>0.683&lt; X &lt;=0.82</v>
      </c>
      <c r="C6" s="2" t="str">
        <f>$O$18  &amp; $P$18 &amp; $Q$18</f>
        <v>0.205&lt; X &lt;=0.273</v>
      </c>
      <c r="D6" s="2" t="str">
        <f>$O$30  &amp; $P$30 &amp; $Q$30</f>
        <v>0.033&lt; X &lt;=0.038</v>
      </c>
      <c r="E6" s="2">
        <v>8</v>
      </c>
      <c r="G6" s="57"/>
      <c r="H6" s="29">
        <v>600</v>
      </c>
      <c r="I6" s="2">
        <f>IF($H$6 &lt;= $Q$16, 10,
    IF($H$6 &lt;= $Q$17, 9,
    IF($H$6 &lt;= $Q$18, 8,
    IF($H$6 &lt;= $Q$19, 7,
    IF($H$6 &lt;= $Q$20, 6,
    IF($H$6 &lt;= $Q$21, 5,
    IF($H$6 &lt;= $Q$22, 4,
    IF($H$6 &lt;= $Q$23, 3,
    IF($H$6 &lt;= $Q$24, 2,
    1)))))))))</f>
        <v>1</v>
      </c>
      <c r="N6" s="2">
        <v>0.82</v>
      </c>
      <c r="O6" s="2">
        <f>$Q$5</f>
        <v>0.68300000000000005</v>
      </c>
      <c r="P6" s="2" t="s">
        <v>1281</v>
      </c>
      <c r="Q6" s="2">
        <f>$N$6*$G$4</f>
        <v>0.82</v>
      </c>
      <c r="S6" s="2">
        <f>$U$5</f>
        <v>0.68300000000000005</v>
      </c>
      <c r="T6" s="2" t="s">
        <v>1281</v>
      </c>
      <c r="U6" s="2">
        <f>$N$6*$G$18</f>
        <v>0.82</v>
      </c>
      <c r="W6" s="2">
        <f>$Y$5</f>
        <v>0.68300000000000005</v>
      </c>
      <c r="X6" s="2" t="s">
        <v>1281</v>
      </c>
      <c r="Y6" s="2">
        <f>$N$6*$G$32</f>
        <v>0.82</v>
      </c>
    </row>
    <row r="7" spans="2:25" x14ac:dyDescent="0.25">
      <c r="B7" s="2" t="str">
        <f>$O$7  &amp; $P$7 &amp; $Q$7</f>
        <v>0.82&lt; X &lt;=0.956</v>
      </c>
      <c r="C7" s="2" t="str">
        <f>$O$19  &amp; $P$19 &amp; $Q$19</f>
        <v>0.273&lt; X &lt;=0.342</v>
      </c>
      <c r="D7" s="2" t="str">
        <f>$O$31  &amp; $P$31 &amp; $Q$31</f>
        <v>0.038&lt; X &lt;=0.044</v>
      </c>
      <c r="E7" s="2">
        <v>7</v>
      </c>
      <c r="G7" s="57"/>
      <c r="H7" s="34" t="s">
        <v>1293</v>
      </c>
      <c r="I7" s="32" t="s">
        <v>0</v>
      </c>
      <c r="L7" s="2">
        <v>28</v>
      </c>
      <c r="N7" s="2">
        <v>0.95599999999999996</v>
      </c>
      <c r="O7" s="2">
        <f>$Q$6</f>
        <v>0.82</v>
      </c>
      <c r="P7" s="2" t="s">
        <v>1281</v>
      </c>
      <c r="Q7" s="2">
        <f>$N$7*$G$4</f>
        <v>0.95599999999999996</v>
      </c>
      <c r="S7" s="2">
        <f>$U$6</f>
        <v>0.82</v>
      </c>
      <c r="T7" s="2" t="s">
        <v>1281</v>
      </c>
      <c r="U7" s="2">
        <f>$N$7*$G$18</f>
        <v>0.95599999999999996</v>
      </c>
      <c r="W7" s="2">
        <f>$Y$6</f>
        <v>0.82</v>
      </c>
      <c r="X7" s="2" t="s">
        <v>1281</v>
      </c>
      <c r="Y7" s="2">
        <f>$N$7*$G$32</f>
        <v>0.95599999999999996</v>
      </c>
    </row>
    <row r="8" spans="2:25" x14ac:dyDescent="0.25">
      <c r="B8" s="2" t="str">
        <f>$O$8  &amp; $P$8 &amp; $Q$8</f>
        <v>0.956&lt; X &lt;=1.093</v>
      </c>
      <c r="C8" s="2" t="str">
        <f>$O$20  &amp; $P$20 &amp; $Q$20</f>
        <v>0.342&lt; X &lt;=0.41</v>
      </c>
      <c r="D8" s="2" t="str">
        <f>$O$32  &amp; $P$32 &amp; $Q$32</f>
        <v>0.044&lt; X &lt;=0.049</v>
      </c>
      <c r="E8" s="2">
        <v>6</v>
      </c>
      <c r="G8" s="57"/>
      <c r="H8" s="29">
        <v>7</v>
      </c>
      <c r="I8" s="2">
        <f>IF($H$8 &lt;= $Q$28, 10,
    IF($H$8 &lt;= $Q$29, 9,
    IF($H$8 &lt;= $Q$30, 8,
    IF($H$8 &lt;= $Q$31, 7,
    IF($H$8 &lt;= $Q$32, 6,
    IF($H$8 &lt;= $Q$33, 5,
    IF($H$8 &lt;= $Q$34, 4,
    IF($H$8 &lt;= $Q$35, 3,
    IF($H$8 &lt;= $Q$36, 2,
    1)))))))))</f>
        <v>1</v>
      </c>
      <c r="L8" s="2">
        <v>29</v>
      </c>
      <c r="N8" s="2">
        <v>1.093</v>
      </c>
      <c r="O8" s="2">
        <f>$Q$7</f>
        <v>0.95599999999999996</v>
      </c>
      <c r="P8" s="2" t="s">
        <v>1281</v>
      </c>
      <c r="Q8" s="2">
        <f>$N$8*$G$4</f>
        <v>1.093</v>
      </c>
      <c r="S8" s="2">
        <f>$U$7</f>
        <v>0.95599999999999996</v>
      </c>
      <c r="T8" s="2" t="s">
        <v>1281</v>
      </c>
      <c r="U8" s="2">
        <f>$N$8*$G$18</f>
        <v>1.093</v>
      </c>
      <c r="W8" s="2">
        <f>$Y$7</f>
        <v>0.95599999999999996</v>
      </c>
      <c r="X8" s="2" t="s">
        <v>1281</v>
      </c>
      <c r="Y8" s="2">
        <f>$N$8*$G$32</f>
        <v>1.093</v>
      </c>
    </row>
    <row r="9" spans="2:25" x14ac:dyDescent="0.25">
      <c r="B9" s="2" t="str">
        <f>$O$9  &amp; $P$9 &amp; $Q$9</f>
        <v>1.093&lt; X &lt;=1.23</v>
      </c>
      <c r="C9" s="2" t="str">
        <f>$O$21  &amp; $P$21 &amp; $Q$21</f>
        <v>0.41&lt; X &lt;=0.478</v>
      </c>
      <c r="D9" s="2" t="str">
        <f>$O$33  &amp; $P$33 &amp; $Q$33</f>
        <v>0.049&lt; X &lt;=0.055</v>
      </c>
      <c r="E9" s="2">
        <v>5</v>
      </c>
      <c r="L9" s="2">
        <v>30</v>
      </c>
      <c r="N9" s="2">
        <v>1.23</v>
      </c>
      <c r="O9" s="2">
        <f>$Q$8</f>
        <v>1.093</v>
      </c>
      <c r="P9" s="2" t="s">
        <v>1281</v>
      </c>
      <c r="Q9" s="2">
        <f>$N$9*$G$4</f>
        <v>1.23</v>
      </c>
      <c r="S9" s="2">
        <f>$U$8</f>
        <v>1.093</v>
      </c>
      <c r="T9" s="2" t="s">
        <v>1281</v>
      </c>
      <c r="U9" s="2">
        <f>$N$9*$G$18</f>
        <v>1.23</v>
      </c>
      <c r="W9" s="2">
        <f>$Y$8</f>
        <v>1.093</v>
      </c>
      <c r="X9" s="2" t="s">
        <v>1281</v>
      </c>
      <c r="Y9" s="2">
        <f>$N$9*$G$32</f>
        <v>1.23</v>
      </c>
    </row>
    <row r="10" spans="2:25" x14ac:dyDescent="0.25">
      <c r="B10" s="2" t="str">
        <f>$O$10  &amp; $P$10 &amp; $Q$10</f>
        <v>1.23&lt; X &lt;=1.366</v>
      </c>
      <c r="C10" s="2" t="str">
        <f>$O$22  &amp; $P$22 &amp; $Q$22</f>
        <v>0.478&lt; X &lt;=0.546</v>
      </c>
      <c r="D10" s="2" t="str">
        <f>$O$34  &amp; $P$34 &amp; $Q$34</f>
        <v>0.055&lt; X &lt;=0.06</v>
      </c>
      <c r="E10" s="2">
        <v>4</v>
      </c>
      <c r="L10" s="2">
        <v>31</v>
      </c>
      <c r="N10" s="2">
        <v>1.3660000000000001</v>
      </c>
      <c r="O10" s="2">
        <f>$Q$9</f>
        <v>1.23</v>
      </c>
      <c r="P10" s="2" t="s">
        <v>1281</v>
      </c>
      <c r="Q10" s="2">
        <f>$N$10*$G$4</f>
        <v>1.3660000000000001</v>
      </c>
      <c r="S10" s="2">
        <f>$U$9</f>
        <v>1.23</v>
      </c>
      <c r="T10" s="2" t="s">
        <v>1281</v>
      </c>
      <c r="U10" s="2">
        <f>$N$10*$G$18</f>
        <v>1.3660000000000001</v>
      </c>
      <c r="W10" s="2">
        <f>$Y$9</f>
        <v>1.23</v>
      </c>
      <c r="X10" s="2" t="s">
        <v>1281</v>
      </c>
      <c r="Y10" s="2">
        <f>$N$10*$G$32</f>
        <v>1.3660000000000001</v>
      </c>
    </row>
    <row r="11" spans="2:25" x14ac:dyDescent="0.25">
      <c r="B11" s="2" t="str">
        <f>$O$11  &amp; $P$11 &amp; $Q$11</f>
        <v>1.366&lt; X &lt;=1.503</v>
      </c>
      <c r="C11" s="2" t="str">
        <f>$O$23  &amp; $P$23 &amp; $Q$23</f>
        <v>0.546&lt; X &lt;=0.615</v>
      </c>
      <c r="D11" s="2" t="str">
        <f>$O$35  &amp; $P$35 &amp; $Q$35</f>
        <v>0.06&lt; X &lt;=0.066</v>
      </c>
      <c r="E11" s="2">
        <v>3</v>
      </c>
      <c r="N11" s="2">
        <v>1.5029999999999999</v>
      </c>
      <c r="O11" s="2">
        <f>$Q$10</f>
        <v>1.3660000000000001</v>
      </c>
      <c r="P11" s="2" t="s">
        <v>1281</v>
      </c>
      <c r="Q11" s="2">
        <f>$N$11*$G$4</f>
        <v>1.5029999999999999</v>
      </c>
      <c r="S11" s="2">
        <f>$U$10</f>
        <v>1.3660000000000001</v>
      </c>
      <c r="T11" s="2" t="s">
        <v>1281</v>
      </c>
      <c r="U11" s="2">
        <f>$N$11*$G$18</f>
        <v>1.5029999999999999</v>
      </c>
      <c r="W11" s="2">
        <f>$Y$10</f>
        <v>1.3660000000000001</v>
      </c>
      <c r="X11" s="2" t="s">
        <v>1281</v>
      </c>
      <c r="Y11" s="2">
        <f>$N$11*$G$32</f>
        <v>1.5029999999999999</v>
      </c>
    </row>
    <row r="12" spans="2:25" x14ac:dyDescent="0.25">
      <c r="B12" s="2" t="str">
        <f>$O$12&amp;$P$12&amp;$Q$12</f>
        <v>1.503&lt; X &lt;=1.639</v>
      </c>
      <c r="C12" s="2" t="str">
        <f>$O$24  &amp; $P$24 &amp; $Q$24</f>
        <v>0.615&lt; X &lt;=0.683</v>
      </c>
      <c r="D12" s="2" t="str">
        <f>$O$36  &amp; $P$36 &amp; $Q$36</f>
        <v>0.066&lt; X &lt;=0.071</v>
      </c>
      <c r="E12" s="2">
        <v>2</v>
      </c>
      <c r="L12" s="2">
        <v>365</v>
      </c>
      <c r="N12" s="35">
        <v>1.639</v>
      </c>
      <c r="O12" s="2">
        <f>$Q$11</f>
        <v>1.5029999999999999</v>
      </c>
      <c r="P12" s="2" t="s">
        <v>1281</v>
      </c>
      <c r="Q12" s="2">
        <f>$N$12*$G$4</f>
        <v>1.639</v>
      </c>
      <c r="S12" s="2">
        <f>$U$11</f>
        <v>1.5029999999999999</v>
      </c>
      <c r="T12" s="2" t="s">
        <v>1281</v>
      </c>
      <c r="U12" s="2">
        <f>$N$12*$G$18</f>
        <v>1.639</v>
      </c>
      <c r="W12" s="2">
        <f>$Y$11</f>
        <v>1.5029999999999999</v>
      </c>
      <c r="X12" s="2" t="s">
        <v>1281</v>
      </c>
      <c r="Y12" s="2">
        <f>$N$12*$G$32</f>
        <v>1.639</v>
      </c>
    </row>
    <row r="13" spans="2:25" x14ac:dyDescent="0.25">
      <c r="B13" s="2" t="str">
        <f>$O$13  &amp; $P$13 &amp; $Q$13</f>
        <v>&gt;1.639</v>
      </c>
      <c r="C13" s="2" t="str">
        <f>$O$25  &amp; $P$25 &amp; $Q$25</f>
        <v>&gt;0.683</v>
      </c>
      <c r="D13" s="2" t="str">
        <f>O37&amp;P37&amp;$Q$37</f>
        <v>&gt;0.071</v>
      </c>
      <c r="E13" s="2">
        <v>1</v>
      </c>
      <c r="L13" s="2">
        <v>366</v>
      </c>
      <c r="N13" s="2" t="s">
        <v>1298</v>
      </c>
      <c r="O13" s="2"/>
      <c r="P13" s="2" t="s">
        <v>1282</v>
      </c>
      <c r="Q13" s="2">
        <f>$Q$12</f>
        <v>1.639</v>
      </c>
      <c r="S13" s="2"/>
      <c r="T13" s="2" t="s">
        <v>1282</v>
      </c>
      <c r="U13" s="2">
        <f>$U$12</f>
        <v>1.639</v>
      </c>
      <c r="W13" s="2"/>
      <c r="X13" s="2" t="s">
        <v>1282</v>
      </c>
      <c r="Y13" s="2">
        <f>$Y$12</f>
        <v>1.639</v>
      </c>
    </row>
    <row r="15" spans="2:25" x14ac:dyDescent="0.25">
      <c r="N15" s="2" t="s">
        <v>1290</v>
      </c>
      <c r="O15" s="2" t="s">
        <v>1295</v>
      </c>
      <c r="P15" s="2" t="s">
        <v>1283</v>
      </c>
      <c r="Q15" s="2" t="str">
        <f>IF($G$4=7,"Week",
IF(OR($G$4=31,$G$4=30,$G$4=29,$G$4=28),"Month",
IF(OR($G$4=366,$G$4=365),"Year",IF(OR($G$4=1),"Day",
"Custom"))))</f>
        <v>Day</v>
      </c>
      <c r="S15" s="2" t="s">
        <v>1295</v>
      </c>
      <c r="T15" s="2" t="s">
        <v>1283</v>
      </c>
      <c r="U15" s="2" t="str">
        <f>IF($G$18=7,"Week",
IF(OR($G$18=31,$G$18=30,$G$18=29,$G$18=28),"Month",
IF(OR($G$18=366,$G$18=365),"Year",IF(OR($G$18=1),"Day",
"Custom"))))</f>
        <v>Day</v>
      </c>
      <c r="W15" s="2" t="s">
        <v>1295</v>
      </c>
      <c r="X15" s="2" t="s">
        <v>1283</v>
      </c>
      <c r="Y15" s="2" t="str">
        <f>IF($G$32=7,"Week",
IF(OR($G$32=31,$G$32=30,$G$32=29,$G$32=28),"Month",
IF(OR($G$32=366,$G$32=365),"Year",IF(OR($G$32=1),"Day",
"Custom"))))</f>
        <v>Day</v>
      </c>
    </row>
    <row r="16" spans="2:25" x14ac:dyDescent="0.25">
      <c r="B16" s="56" t="s">
        <v>1301</v>
      </c>
      <c r="C16" s="56"/>
      <c r="D16" s="56"/>
      <c r="E16" s="56"/>
      <c r="N16" s="2">
        <v>0.13700000000000001</v>
      </c>
      <c r="O16" s="2"/>
      <c r="P16" s="2" t="s">
        <v>1280</v>
      </c>
      <c r="Q16" s="2">
        <f>$N$16*$G$4</f>
        <v>0.13700000000000001</v>
      </c>
      <c r="S16" s="2"/>
      <c r="T16" s="2" t="s">
        <v>1280</v>
      </c>
      <c r="U16" s="2">
        <f>$N$16*$G$18</f>
        <v>0.13700000000000001</v>
      </c>
      <c r="W16" s="2"/>
      <c r="X16" s="2" t="s">
        <v>1280</v>
      </c>
      <c r="Y16" s="2">
        <f>$N$16*$G$32</f>
        <v>0.13700000000000001</v>
      </c>
    </row>
    <row r="17" spans="2:40" x14ac:dyDescent="0.25">
      <c r="B17" s="31" t="str">
        <f>$S$3&amp;$T$3&amp;$U$3</f>
        <v>Low Count Range/Day</v>
      </c>
      <c r="C17" s="31" t="str">
        <f>$S$15&amp;$T$15&amp;$U$15</f>
        <v>Medium Count Range/Day</v>
      </c>
      <c r="D17" s="31" t="str">
        <f>$S$27&amp;$T$27&amp;$U$27</f>
        <v>High Count Range/Day</v>
      </c>
      <c r="E17" s="31" t="s">
        <v>0</v>
      </c>
      <c r="G17" s="34" t="str">
        <f>$Q$3</f>
        <v>Day</v>
      </c>
      <c r="H17" s="34" t="s">
        <v>1291</v>
      </c>
      <c r="I17" s="32" t="s">
        <v>0</v>
      </c>
      <c r="N17" s="2">
        <v>0.20499999999999999</v>
      </c>
      <c r="O17" s="2">
        <f>$Q$16</f>
        <v>0.13700000000000001</v>
      </c>
      <c r="P17" s="2" t="s">
        <v>1281</v>
      </c>
      <c r="Q17" s="2">
        <f>$N$17*$G$4</f>
        <v>0.20499999999999999</v>
      </c>
      <c r="S17" s="2">
        <f>$U$16</f>
        <v>0.13700000000000001</v>
      </c>
      <c r="T17" s="2" t="s">
        <v>1281</v>
      </c>
      <c r="U17" s="2">
        <f>$N$17*$G$18</f>
        <v>0.20499999999999999</v>
      </c>
      <c r="W17" s="2">
        <f>$Y$16</f>
        <v>0.13700000000000001</v>
      </c>
      <c r="X17" s="2" t="s">
        <v>1281</v>
      </c>
      <c r="Y17" s="2">
        <f>$N$17*$G$32</f>
        <v>0.20499999999999999</v>
      </c>
    </row>
    <row r="18" spans="2:40" x14ac:dyDescent="0.25">
      <c r="B18" s="2" t="str">
        <f>$S$4  &amp; $T$4 &amp; $U$4</f>
        <v>&lt;=0.546</v>
      </c>
      <c r="C18" s="2" t="str">
        <f>$S$16  &amp; $T$16 &amp; $U$16</f>
        <v>&lt;=0.137</v>
      </c>
      <c r="D18" s="2" t="str">
        <f>$S$28  &amp; $T$28 &amp; $U$28</f>
        <v>&lt;=0.027</v>
      </c>
      <c r="E18" s="2">
        <v>10</v>
      </c>
      <c r="G18" s="57">
        <v>1</v>
      </c>
      <c r="H18" s="29">
        <v>500</v>
      </c>
      <c r="I18" s="2">
        <f>IF($H$18 &lt;= $U$4, 10,
    IF($H$18 &lt;= $U$5, 9,
    IF($H$18 &lt;= $U$6, 8,
    IF($H$18 &lt;= $U$7, 7,
    IF($H$18 &lt;= $U$8, 6,
    IF($H$18 &lt;= $U$9, 5,
    IF($H$18 &lt;= $U$10, 4,
    IF($H$18 &lt;= $U$11, 3,
    IF($H$18 &lt;= $U$12, 2,
    1)))))))))</f>
        <v>1</v>
      </c>
      <c r="N18" s="2">
        <v>0.27300000000000002</v>
      </c>
      <c r="O18" s="2">
        <f>$Q$17</f>
        <v>0.20499999999999999</v>
      </c>
      <c r="P18" s="2" t="s">
        <v>1281</v>
      </c>
      <c r="Q18" s="2">
        <f>$N$18*$G$4</f>
        <v>0.27300000000000002</v>
      </c>
      <c r="S18" s="2">
        <f>$U$17</f>
        <v>0.20499999999999999</v>
      </c>
      <c r="T18" s="2" t="s">
        <v>1281</v>
      </c>
      <c r="U18" s="2">
        <f>$N$18*$G$18</f>
        <v>0.27300000000000002</v>
      </c>
      <c r="W18" s="2">
        <f>$Y$17</f>
        <v>0.20499999999999999</v>
      </c>
      <c r="X18" s="2" t="s">
        <v>1281</v>
      </c>
      <c r="Y18" s="2">
        <f>$N$18*$G$32</f>
        <v>0.27300000000000002</v>
      </c>
    </row>
    <row r="19" spans="2:40" x14ac:dyDescent="0.25">
      <c r="B19" s="2" t="str">
        <f>$S$5  &amp; $T$5 &amp; $U$5</f>
        <v>0.546&lt; X &lt;=0.683</v>
      </c>
      <c r="C19" s="2" t="str">
        <f>$S$17  &amp; $T$17 &amp; $U$17</f>
        <v>0.137&lt; X &lt;=0.205</v>
      </c>
      <c r="D19" s="2" t="str">
        <f>$S$29  &amp; $T$29 &amp; $U$29</f>
        <v>0.027&lt; X &lt;=0.033</v>
      </c>
      <c r="E19" s="2">
        <v>9</v>
      </c>
      <c r="G19" s="57"/>
      <c r="H19" s="34" t="s">
        <v>1292</v>
      </c>
      <c r="I19" s="32" t="s">
        <v>0</v>
      </c>
      <c r="N19" s="2">
        <v>0.34200000000000003</v>
      </c>
      <c r="O19" s="2">
        <f>$Q$18</f>
        <v>0.27300000000000002</v>
      </c>
      <c r="P19" s="2" t="s">
        <v>1281</v>
      </c>
      <c r="Q19" s="2">
        <f>$N$19*$G$4</f>
        <v>0.34200000000000003</v>
      </c>
      <c r="S19" s="2">
        <f>$U$18</f>
        <v>0.27300000000000002</v>
      </c>
      <c r="T19" s="2" t="s">
        <v>1281</v>
      </c>
      <c r="U19" s="2">
        <f>$N$19*$G$18</f>
        <v>0.34200000000000003</v>
      </c>
      <c r="W19" s="2">
        <f>$Y$18</f>
        <v>0.27300000000000002</v>
      </c>
      <c r="X19" s="2" t="s">
        <v>1281</v>
      </c>
      <c r="Y19" s="2">
        <f>$N$19*$G$32</f>
        <v>0.34200000000000003</v>
      </c>
    </row>
    <row r="20" spans="2:40" x14ac:dyDescent="0.25">
      <c r="B20" s="2" t="str">
        <f>$S$6  &amp; $T$6 &amp; $U$6</f>
        <v>0.683&lt; X &lt;=0.82</v>
      </c>
      <c r="C20" s="2" t="str">
        <f>$S$18  &amp; $T$18 &amp; $U$18</f>
        <v>0.205&lt; X &lt;=0.273</v>
      </c>
      <c r="D20" s="2" t="str">
        <f>$S$30  &amp; $T$30 &amp; $U$30</f>
        <v>0.033&lt; X &lt;=0.038</v>
      </c>
      <c r="E20" s="2">
        <v>8</v>
      </c>
      <c r="G20" s="57"/>
      <c r="H20" s="29">
        <v>600</v>
      </c>
      <c r="I20" s="2">
        <f>IF($H$20 &lt;= $U$16, 10,
    IF($H$20 &lt;= $U$17, 9,
    IF($H$20 &lt;= $U$18, 8,
    IF($H$20 &lt;= $U$19, 7,
    IF($H$20 &lt;= $U$20, 6,
    IF($H$20 &lt;= $U$21, 5,
    IF($H$20 &lt;= $U$22, 4,
    IF($H$20 &lt;= $U$23, 3,
    IF($H$20 &lt;= $U$24, 2,
    1)))))))))</f>
        <v>1</v>
      </c>
      <c r="N20" s="2">
        <v>0.41</v>
      </c>
      <c r="O20" s="2">
        <f>$Q$19</f>
        <v>0.34200000000000003</v>
      </c>
      <c r="P20" s="2" t="s">
        <v>1281</v>
      </c>
      <c r="Q20" s="2">
        <f>$N$20*$G$4</f>
        <v>0.41</v>
      </c>
      <c r="S20" s="2">
        <f>$U$19</f>
        <v>0.34200000000000003</v>
      </c>
      <c r="T20" s="2" t="s">
        <v>1281</v>
      </c>
      <c r="U20" s="2">
        <f>$N$20*$G$18</f>
        <v>0.41</v>
      </c>
      <c r="W20" s="2">
        <f>$Y$19</f>
        <v>0.34200000000000003</v>
      </c>
      <c r="X20" s="2" t="s">
        <v>1281</v>
      </c>
      <c r="Y20" s="2">
        <f>$N$20*$G$32</f>
        <v>0.41</v>
      </c>
    </row>
    <row r="21" spans="2:40" x14ac:dyDescent="0.25">
      <c r="B21" s="2" t="str">
        <f>$S$7  &amp; $T$7 &amp; $U$7</f>
        <v>0.82&lt; X &lt;=0.956</v>
      </c>
      <c r="C21" s="2" t="str">
        <f>$S$19  &amp; $T$19 &amp; $U$19</f>
        <v>0.273&lt; X &lt;=0.342</v>
      </c>
      <c r="D21" s="2" t="str">
        <f>$S$31  &amp; $T$31 &amp; $U$31</f>
        <v>0.038&lt; X &lt;=0.044</v>
      </c>
      <c r="E21" s="2">
        <v>7</v>
      </c>
      <c r="G21" s="57"/>
      <c r="H21" s="34" t="s">
        <v>1293</v>
      </c>
      <c r="I21" s="32" t="s">
        <v>0</v>
      </c>
      <c r="N21" s="2">
        <v>0.47799999999999998</v>
      </c>
      <c r="O21" s="2">
        <f>$Q$20</f>
        <v>0.41</v>
      </c>
      <c r="P21" s="2" t="s">
        <v>1281</v>
      </c>
      <c r="Q21" s="2">
        <f>$N$21*$G$4</f>
        <v>0.47799999999999998</v>
      </c>
      <c r="S21" s="2">
        <f>$U$20</f>
        <v>0.41</v>
      </c>
      <c r="T21" s="2" t="s">
        <v>1281</v>
      </c>
      <c r="U21" s="2">
        <f>$N$21*$G$18</f>
        <v>0.47799999999999998</v>
      </c>
      <c r="W21" s="2">
        <f>$Y$20</f>
        <v>0.41</v>
      </c>
      <c r="X21" s="2" t="s">
        <v>1281</v>
      </c>
      <c r="Y21" s="2">
        <f>$N$21*$G$32</f>
        <v>0.47799999999999998</v>
      </c>
    </row>
    <row r="22" spans="2:40" x14ac:dyDescent="0.25">
      <c r="B22" s="2" t="str">
        <f>$S$8  &amp; $T$8 &amp; $U$8</f>
        <v>0.956&lt; X &lt;=1.093</v>
      </c>
      <c r="C22" s="2" t="str">
        <f>$S$20  &amp; $T$20 &amp; $U$20</f>
        <v>0.342&lt; X &lt;=0.41</v>
      </c>
      <c r="D22" s="2" t="str">
        <f>$S$32  &amp; $T$32 &amp; $U$32</f>
        <v>0.044&lt; X &lt;=0.049</v>
      </c>
      <c r="E22" s="2">
        <v>6</v>
      </c>
      <c r="G22" s="57"/>
      <c r="H22" s="29">
        <v>7</v>
      </c>
      <c r="I22" s="2">
        <f>IF($H$22 &lt;= $U$28, 10,
    IF($H$22 &lt;= $U$29, 9,
    IF($H$22 &lt;= $U$30, 8,
    IF($H$22 &lt;= $U$31, 7,
    IF($H$22 &lt;= $U$32, 6,
    IF($H$22 &lt;= $U$33, 5,
    IF($H$22 &lt;= $U$34, 4,
    IF($H$22 &lt;= $U$35, 3,
    IF($H$22 &lt;= $U$36, 2,
    1)))))))))</f>
        <v>1</v>
      </c>
      <c r="N22" s="2">
        <v>0.54600000000000004</v>
      </c>
      <c r="O22" s="2">
        <f>$Q$21</f>
        <v>0.47799999999999998</v>
      </c>
      <c r="P22" s="2" t="s">
        <v>1281</v>
      </c>
      <c r="Q22" s="2">
        <f>$N$22*$G$4</f>
        <v>0.54600000000000004</v>
      </c>
      <c r="S22" s="2">
        <f>$U$21</f>
        <v>0.47799999999999998</v>
      </c>
      <c r="T22" s="2" t="s">
        <v>1281</v>
      </c>
      <c r="U22" s="2">
        <f>$N$22*$G$18</f>
        <v>0.54600000000000004</v>
      </c>
      <c r="W22" s="2">
        <f>$Y$21</f>
        <v>0.47799999999999998</v>
      </c>
      <c r="X22" s="2" t="s">
        <v>1281</v>
      </c>
      <c r="Y22" s="2">
        <f>$N$22*$G$32</f>
        <v>0.54600000000000004</v>
      </c>
    </row>
    <row r="23" spans="2:40" x14ac:dyDescent="0.25">
      <c r="B23" s="2" t="str">
        <f>$S$9  &amp; $T$9 &amp; $U$9</f>
        <v>1.093&lt; X &lt;=1.23</v>
      </c>
      <c r="C23" s="2" t="str">
        <f>$S$21  &amp; $T$21 &amp; $U$21</f>
        <v>0.41&lt; X &lt;=0.478</v>
      </c>
      <c r="D23" s="2" t="str">
        <f>$S$33  &amp; $T$33 &amp; $U$33</f>
        <v>0.049&lt; X &lt;=0.055</v>
      </c>
      <c r="E23" s="2">
        <v>5</v>
      </c>
      <c r="N23" s="2">
        <v>0.61499999999999999</v>
      </c>
      <c r="O23" s="2">
        <f>$Q$22</f>
        <v>0.54600000000000004</v>
      </c>
      <c r="P23" s="2" t="s">
        <v>1281</v>
      </c>
      <c r="Q23" s="2">
        <f>$N$23*$G$4</f>
        <v>0.61499999999999999</v>
      </c>
      <c r="S23" s="2">
        <f>$U$22</f>
        <v>0.54600000000000004</v>
      </c>
      <c r="T23" s="2" t="s">
        <v>1281</v>
      </c>
      <c r="U23" s="2">
        <f>$N$23*$G$18</f>
        <v>0.61499999999999999</v>
      </c>
      <c r="W23" s="2">
        <f>$Y$22</f>
        <v>0.54600000000000004</v>
      </c>
      <c r="X23" s="2" t="s">
        <v>1281</v>
      </c>
      <c r="Y23" s="2">
        <f>$N$23*$G$32</f>
        <v>0.61499999999999999</v>
      </c>
    </row>
    <row r="24" spans="2:40" x14ac:dyDescent="0.25">
      <c r="B24" s="2" t="str">
        <f>$S$10  &amp; $T$10 &amp; $U$10</f>
        <v>1.23&lt; X &lt;=1.366</v>
      </c>
      <c r="C24" s="2" t="str">
        <f>$S$22  &amp; $T$22 &amp; $U$22</f>
        <v>0.478&lt; X &lt;=0.546</v>
      </c>
      <c r="D24" s="2" t="str">
        <f>$S$34  &amp; $T$34 &amp; $U$34</f>
        <v>0.055&lt; X &lt;=0.06</v>
      </c>
      <c r="E24" s="2">
        <v>4</v>
      </c>
      <c r="N24" s="35">
        <v>0.68300000000000005</v>
      </c>
      <c r="O24" s="2">
        <f>$Q$23</f>
        <v>0.61499999999999999</v>
      </c>
      <c r="P24" s="2" t="s">
        <v>1281</v>
      </c>
      <c r="Q24" s="2">
        <f>$N$24*$G$4</f>
        <v>0.68300000000000005</v>
      </c>
      <c r="S24" s="2">
        <f>$U$23</f>
        <v>0.61499999999999999</v>
      </c>
      <c r="T24" s="2" t="s">
        <v>1281</v>
      </c>
      <c r="U24" s="2">
        <f>$N$24*$G$18</f>
        <v>0.68300000000000005</v>
      </c>
      <c r="W24" s="2">
        <f>$Y$23</f>
        <v>0.61499999999999999</v>
      </c>
      <c r="X24" s="2" t="s">
        <v>1281</v>
      </c>
      <c r="Y24" s="2">
        <f>$N$24*$G$32</f>
        <v>0.68300000000000005</v>
      </c>
    </row>
    <row r="25" spans="2:40" x14ac:dyDescent="0.25">
      <c r="B25" s="2" t="str">
        <f>$S$11  &amp; $T$11 &amp; $U$11</f>
        <v>1.366&lt; X &lt;=1.503</v>
      </c>
      <c r="C25" s="2" t="str">
        <f>$S$23  &amp; $T$23 &amp; $U$23</f>
        <v>0.546&lt; X &lt;=0.615</v>
      </c>
      <c r="D25" s="2" t="str">
        <f>$S$35  &amp; $T$35 &amp; $U$35</f>
        <v>0.06&lt; X &lt;=0.066</v>
      </c>
      <c r="E25" s="2">
        <v>3</v>
      </c>
      <c r="N25" s="2" t="s">
        <v>1299</v>
      </c>
      <c r="O25" s="2"/>
      <c r="P25" s="2" t="s">
        <v>1282</v>
      </c>
      <c r="Q25" s="2">
        <f>$Q$24</f>
        <v>0.68300000000000005</v>
      </c>
      <c r="S25" s="2"/>
      <c r="T25" s="2" t="s">
        <v>1282</v>
      </c>
      <c r="U25" s="2">
        <f>$U$24</f>
        <v>0.68300000000000005</v>
      </c>
      <c r="W25" s="2"/>
      <c r="X25" s="2" t="s">
        <v>1282</v>
      </c>
      <c r="Y25" s="2">
        <f>$Y$24</f>
        <v>0.68300000000000005</v>
      </c>
    </row>
    <row r="26" spans="2:40" x14ac:dyDescent="0.25">
      <c r="B26" s="2" t="str">
        <f>$S$12&amp;$T$12&amp;$U$12</f>
        <v>1.503&lt; X &lt;=1.639</v>
      </c>
      <c r="C26" s="2" t="str">
        <f>$S$24  &amp; $T$24 &amp; $U$24</f>
        <v>0.615&lt; X &lt;=0.683</v>
      </c>
      <c r="D26" s="2" t="str">
        <f>$S$36  &amp; $T$36 &amp; $U$36</f>
        <v>0.066&lt; X &lt;=0.071</v>
      </c>
      <c r="E26" s="2">
        <v>2</v>
      </c>
    </row>
    <row r="27" spans="2:40" x14ac:dyDescent="0.25">
      <c r="B27" s="2" t="str">
        <f>$S$13  &amp; $T$13 &amp; $U$13</f>
        <v>&gt;1.639</v>
      </c>
      <c r="C27" s="2" t="str">
        <f>$S$25  &amp; $T$25 &amp; $U$25</f>
        <v>&gt;0.683</v>
      </c>
      <c r="D27" s="2" t="str">
        <f>S37&amp;T37&amp;$U$37</f>
        <v>&gt;0.071</v>
      </c>
      <c r="E27" s="2">
        <v>1</v>
      </c>
      <c r="N27" s="2" t="s">
        <v>1290</v>
      </c>
      <c r="O27" s="2" t="s">
        <v>1296</v>
      </c>
      <c r="P27" s="2" t="s">
        <v>1283</v>
      </c>
      <c r="Q27" s="2" t="str">
        <f>IF($G$4=7,"Week",
IF(OR($G$4=31,$G$4=30,$G$4=29,$G$4=28),"Month",
IF(OR($G$4=366,$G$4=365),"Year",IF(OR($G$4=1),"Day",
"Custom"))))</f>
        <v>Day</v>
      </c>
      <c r="S27" s="2" t="s">
        <v>1296</v>
      </c>
      <c r="T27" s="2" t="s">
        <v>1283</v>
      </c>
      <c r="U27" s="2" t="str">
        <f>IF($G$18=7,"Week",
IF(OR($G$18=31,$G$18=30,$G$18=29,$G$18=28),"Month",
IF(OR($G$18=366,$G$18=365),"Year",IF(OR($G$18=1),"Day",
"Custom"))))</f>
        <v>Day</v>
      </c>
      <c r="W27" s="2" t="s">
        <v>1296</v>
      </c>
      <c r="X27" s="2" t="s">
        <v>1283</v>
      </c>
      <c r="Y27" s="2" t="str">
        <f>IF($G$32=7,"Week",
IF(OR($G$32=31,$G$32=30,$G$32=29,$G$32=28),"Month",
IF(OR($G$32=366,$G$32=365),"Year",IF(OR($G$32=1),"Day",
"Custom"))))</f>
        <v>Day</v>
      </c>
    </row>
    <row r="28" spans="2:40" x14ac:dyDescent="0.25">
      <c r="N28" s="2">
        <v>2.7E-2</v>
      </c>
      <c r="O28" s="2"/>
      <c r="P28" s="2" t="s">
        <v>1280</v>
      </c>
      <c r="Q28" s="2">
        <f>$N$28*$G$4</f>
        <v>2.7E-2</v>
      </c>
      <c r="S28" s="2"/>
      <c r="T28" s="2" t="s">
        <v>1280</v>
      </c>
      <c r="U28" s="2">
        <f>$N$28*$G$18</f>
        <v>2.7E-2</v>
      </c>
      <c r="W28" s="2"/>
      <c r="X28" s="2" t="s">
        <v>1280</v>
      </c>
      <c r="Y28" s="2">
        <f>$N$28*$G$32</f>
        <v>2.7E-2</v>
      </c>
    </row>
    <row r="29" spans="2:40" x14ac:dyDescent="0.25">
      <c r="N29" s="2">
        <v>3.3000000000000002E-2</v>
      </c>
      <c r="O29" s="2">
        <f>$Q$28</f>
        <v>2.7E-2</v>
      </c>
      <c r="P29" s="2" t="s">
        <v>1281</v>
      </c>
      <c r="Q29" s="2">
        <f>$N$29*$G$4</f>
        <v>3.3000000000000002E-2</v>
      </c>
      <c r="S29" s="2">
        <f>$U$28</f>
        <v>2.7E-2</v>
      </c>
      <c r="T29" s="2" t="s">
        <v>1281</v>
      </c>
      <c r="U29" s="2">
        <f>$N$29*$G$18</f>
        <v>3.3000000000000002E-2</v>
      </c>
      <c r="W29" s="2">
        <f>$Y$28</f>
        <v>2.7E-2</v>
      </c>
      <c r="X29" s="2" t="s">
        <v>1281</v>
      </c>
      <c r="Y29" s="2">
        <f>$N$29*$G$32</f>
        <v>3.3000000000000002E-2</v>
      </c>
    </row>
    <row r="30" spans="2:40" x14ac:dyDescent="0.25">
      <c r="B30" s="56" t="s">
        <v>1301</v>
      </c>
      <c r="C30" s="56"/>
      <c r="D30" s="56"/>
      <c r="E30" s="56"/>
      <c r="N30" s="2">
        <v>3.7999999999999999E-2</v>
      </c>
      <c r="O30" s="2">
        <f>$Q$29</f>
        <v>3.3000000000000002E-2</v>
      </c>
      <c r="P30" s="2" t="s">
        <v>1281</v>
      </c>
      <c r="Q30" s="2">
        <f>$N$30*$G$4</f>
        <v>3.7999999999999999E-2</v>
      </c>
      <c r="S30" s="2">
        <f>$U$29</f>
        <v>3.3000000000000002E-2</v>
      </c>
      <c r="T30" s="2" t="s">
        <v>1281</v>
      </c>
      <c r="U30" s="2">
        <f>$N$30*$G$18</f>
        <v>3.7999999999999999E-2</v>
      </c>
      <c r="W30" s="2">
        <f>$Y$29</f>
        <v>3.3000000000000002E-2</v>
      </c>
      <c r="X30" s="2" t="s">
        <v>1281</v>
      </c>
      <c r="Y30" s="2">
        <f>$N$30*$G$32</f>
        <v>3.7999999999999999E-2</v>
      </c>
      <c r="AN30" s="30"/>
    </row>
    <row r="31" spans="2:40" x14ac:dyDescent="0.25">
      <c r="B31" s="31" t="str">
        <f>$W$3&amp;$X$3&amp;$Y$3</f>
        <v>Low Count Range/Day</v>
      </c>
      <c r="C31" s="31" t="str">
        <f>$W$15&amp;$X$15&amp;$Y$15</f>
        <v>Medium Count Range/Day</v>
      </c>
      <c r="D31" s="31" t="str">
        <f>$W$27&amp;$X$27&amp;$Y$27</f>
        <v>High Count Range/Day</v>
      </c>
      <c r="E31" s="31" t="s">
        <v>0</v>
      </c>
      <c r="G31" s="34" t="str">
        <f>$Q$3</f>
        <v>Day</v>
      </c>
      <c r="H31" s="34" t="s">
        <v>1291</v>
      </c>
      <c r="I31" s="32" t="s">
        <v>0</v>
      </c>
      <c r="N31" s="2">
        <v>4.3999999999999997E-2</v>
      </c>
      <c r="O31" s="2">
        <f>$Q$30</f>
        <v>3.7999999999999999E-2</v>
      </c>
      <c r="P31" s="2" t="s">
        <v>1281</v>
      </c>
      <c r="Q31" s="2">
        <f>$N$31*$G$4</f>
        <v>4.3999999999999997E-2</v>
      </c>
      <c r="S31" s="2">
        <f>$U$30</f>
        <v>3.7999999999999999E-2</v>
      </c>
      <c r="T31" s="2" t="s">
        <v>1281</v>
      </c>
      <c r="U31" s="2">
        <f>$N$31*$G$18</f>
        <v>4.3999999999999997E-2</v>
      </c>
      <c r="W31" s="2">
        <f>$Y$30</f>
        <v>3.7999999999999999E-2</v>
      </c>
      <c r="X31" s="2" t="s">
        <v>1281</v>
      </c>
      <c r="Y31" s="2">
        <f>$N$31*$G$32</f>
        <v>4.3999999999999997E-2</v>
      </c>
    </row>
    <row r="32" spans="2:40" x14ac:dyDescent="0.25">
      <c r="B32" s="2" t="str">
        <f>$W$4  &amp; $X$4 &amp; $Y$4</f>
        <v>&lt;=0.546</v>
      </c>
      <c r="C32" s="2" t="str">
        <f>$W$16  &amp; $X$16 &amp; $Y$16</f>
        <v>&lt;=0.137</v>
      </c>
      <c r="D32" s="2" t="str">
        <f>$W$28  &amp; $X$28 &amp; $Y$28</f>
        <v>&lt;=0.027</v>
      </c>
      <c r="E32" s="2">
        <v>10</v>
      </c>
      <c r="G32" s="57">
        <v>1</v>
      </c>
      <c r="H32" s="29">
        <v>500</v>
      </c>
      <c r="I32" s="2">
        <f>IF($H$32 &lt;= $Y$4, 10,
    IF($H$32 &lt;= $Y$5, 9,
    IF($H$32 &lt;= $Y$6, 8,
    IF($H$32 &lt;= $Y$7, 7,
    IF($H$32 &lt;= $Y$8, 6,
    IF($H$32 &lt;= $Y$9, 5,
    IF($H$32 &lt;= $Y$10, 4,
    IF($H$32 &lt;= $Y$11, 3,
    IF($H$32 &lt;= $Y$12, 2,
    1)))))))))</f>
        <v>1</v>
      </c>
      <c r="N32" s="2">
        <v>4.9000000000000002E-2</v>
      </c>
      <c r="O32" s="2">
        <f>$Q$31</f>
        <v>4.3999999999999997E-2</v>
      </c>
      <c r="P32" s="2" t="s">
        <v>1281</v>
      </c>
      <c r="Q32" s="2">
        <f>$N$32*$G$4</f>
        <v>4.9000000000000002E-2</v>
      </c>
      <c r="S32" s="2">
        <f>$U$31</f>
        <v>4.3999999999999997E-2</v>
      </c>
      <c r="T32" s="2" t="s">
        <v>1281</v>
      </c>
      <c r="U32" s="2">
        <f>$N$32*$G$18</f>
        <v>4.9000000000000002E-2</v>
      </c>
      <c r="W32" s="2">
        <f>$Y$31</f>
        <v>4.3999999999999997E-2</v>
      </c>
      <c r="X32" s="2" t="s">
        <v>1281</v>
      </c>
      <c r="Y32" s="2">
        <f>$N$32*$G$32</f>
        <v>4.9000000000000002E-2</v>
      </c>
    </row>
    <row r="33" spans="2:25" x14ac:dyDescent="0.25">
      <c r="B33" s="2" t="str">
        <f>$W$5  &amp; $X$5 &amp; $Y$5</f>
        <v>0.546&lt; X &lt;=0.683</v>
      </c>
      <c r="C33" s="2" t="str">
        <f>$W$17  &amp; $X$17 &amp; $Y$17</f>
        <v>0.137&lt; X &lt;=0.205</v>
      </c>
      <c r="D33" s="2" t="str">
        <f>$W$29  &amp; $X$29 &amp; $Y$29</f>
        <v>0.027&lt; X &lt;=0.033</v>
      </c>
      <c r="E33" s="2">
        <v>9</v>
      </c>
      <c r="G33" s="57"/>
      <c r="H33" s="34" t="s">
        <v>1292</v>
      </c>
      <c r="I33" s="32" t="s">
        <v>0</v>
      </c>
      <c r="N33" s="2">
        <v>5.5E-2</v>
      </c>
      <c r="O33" s="2">
        <f>$Q$32</f>
        <v>4.9000000000000002E-2</v>
      </c>
      <c r="P33" s="2" t="s">
        <v>1281</v>
      </c>
      <c r="Q33" s="2">
        <f>$N$33*$G$4</f>
        <v>5.5E-2</v>
      </c>
      <c r="S33" s="2">
        <f>$U$32</f>
        <v>4.9000000000000002E-2</v>
      </c>
      <c r="T33" s="2" t="s">
        <v>1281</v>
      </c>
      <c r="U33" s="2">
        <f>$N$33*$G$18</f>
        <v>5.5E-2</v>
      </c>
      <c r="W33" s="2">
        <f>$Y$32</f>
        <v>4.9000000000000002E-2</v>
      </c>
      <c r="X33" s="2" t="s">
        <v>1281</v>
      </c>
      <c r="Y33" s="2">
        <f>$N$33*$G$32</f>
        <v>5.5E-2</v>
      </c>
    </row>
    <row r="34" spans="2:25" x14ac:dyDescent="0.25">
      <c r="B34" s="2" t="str">
        <f>$W$6  &amp; $X$6 &amp; $Y$6</f>
        <v>0.683&lt; X &lt;=0.82</v>
      </c>
      <c r="C34" s="2" t="str">
        <f>$W$18  &amp; $X$18 &amp; $Y$18</f>
        <v>0.205&lt; X &lt;=0.273</v>
      </c>
      <c r="D34" s="2" t="str">
        <f>$W$30  &amp; $X$30 &amp; $Y$30</f>
        <v>0.033&lt; X &lt;=0.038</v>
      </c>
      <c r="E34" s="2">
        <v>8</v>
      </c>
      <c r="G34" s="57"/>
      <c r="H34" s="29">
        <v>600</v>
      </c>
      <c r="I34" s="2">
        <f>IF($H$20 &lt;= $Y$16, 10,
    IF($H$20 &lt;= $Y$17, 9,
    IF($H$20 &lt;= $Y$18, 8,
    IF($H$20 &lt;= $Y$19, 7,
    IF($H$20 &lt;= $Y$20, 6,
    IF($H$20 &lt;= $Y$21, 5,
    IF($H$20 &lt;= $Y$22, 4,
    IF($H$20 &lt;= $Y$23, 3,
    IF($H$20 &lt;= $Y$24, 2,
    1)))))))))</f>
        <v>1</v>
      </c>
      <c r="N34" s="2">
        <v>0.06</v>
      </c>
      <c r="O34" s="2">
        <f>$Q$33</f>
        <v>5.5E-2</v>
      </c>
      <c r="P34" s="2" t="s">
        <v>1281</v>
      </c>
      <c r="Q34" s="2">
        <f>$N$34*$G$4</f>
        <v>0.06</v>
      </c>
      <c r="S34" s="2">
        <f>$U$33</f>
        <v>5.5E-2</v>
      </c>
      <c r="T34" s="2" t="s">
        <v>1281</v>
      </c>
      <c r="U34" s="2">
        <f>$N$34*$G$18</f>
        <v>0.06</v>
      </c>
      <c r="W34" s="2">
        <f>$Y$33</f>
        <v>5.5E-2</v>
      </c>
      <c r="X34" s="2" t="s">
        <v>1281</v>
      </c>
      <c r="Y34" s="2">
        <f>$N$34*$G$32</f>
        <v>0.06</v>
      </c>
    </row>
    <row r="35" spans="2:25" x14ac:dyDescent="0.25">
      <c r="B35" s="2" t="str">
        <f>$W$7  &amp; $X$7 &amp; $Y$7</f>
        <v>0.82&lt; X &lt;=0.956</v>
      </c>
      <c r="C35" s="2" t="str">
        <f>$W$19  &amp; $X$19 &amp; $Y$19</f>
        <v>0.273&lt; X &lt;=0.342</v>
      </c>
      <c r="D35" s="2" t="str">
        <f>$W$31  &amp; $X$31 &amp; $Y$31</f>
        <v>0.038&lt; X &lt;=0.044</v>
      </c>
      <c r="E35" s="2">
        <v>7</v>
      </c>
      <c r="G35" s="57"/>
      <c r="H35" s="34" t="s">
        <v>1293</v>
      </c>
      <c r="I35" s="32" t="s">
        <v>0</v>
      </c>
      <c r="N35" s="2">
        <v>6.6000000000000003E-2</v>
      </c>
      <c r="O35" s="2">
        <f>$Q$34</f>
        <v>0.06</v>
      </c>
      <c r="P35" s="2" t="s">
        <v>1281</v>
      </c>
      <c r="Q35" s="2">
        <f>$N$35*$G$4</f>
        <v>6.6000000000000003E-2</v>
      </c>
      <c r="S35" s="2">
        <f>$U$34</f>
        <v>0.06</v>
      </c>
      <c r="T35" s="2" t="s">
        <v>1281</v>
      </c>
      <c r="U35" s="2">
        <f>$N$35*$G$18</f>
        <v>6.6000000000000003E-2</v>
      </c>
      <c r="W35" s="2">
        <f>$Y$34</f>
        <v>0.06</v>
      </c>
      <c r="X35" s="2" t="s">
        <v>1281</v>
      </c>
      <c r="Y35" s="2">
        <f>$N$35*$G$32</f>
        <v>6.6000000000000003E-2</v>
      </c>
    </row>
    <row r="36" spans="2:25" x14ac:dyDescent="0.25">
      <c r="B36" s="2" t="str">
        <f>$W$8  &amp; $X$8 &amp; $Y$8</f>
        <v>0.956&lt; X &lt;=1.093</v>
      </c>
      <c r="C36" s="2" t="str">
        <f>$W$20  &amp; $X$20 &amp; $Y$20</f>
        <v>0.342&lt; X &lt;=0.41</v>
      </c>
      <c r="D36" s="2" t="str">
        <f>$W$32  &amp; $X$32 &amp; $Y$32</f>
        <v>0.044&lt; X &lt;=0.049</v>
      </c>
      <c r="E36" s="2">
        <v>6</v>
      </c>
      <c r="G36" s="57"/>
      <c r="H36" s="29">
        <v>7</v>
      </c>
      <c r="I36" s="2">
        <f>IF($H$36 &lt;= $Y$28, 10,
    IF($H$36 &lt;= $Y$29, 9,
    IF($H$36 &lt;= $Y$30, 8,
    IF($H$36 &lt;= $Y$31, 7,
    IF($H$36 &lt;= $Y$32, 6,
    IF($H$36 &lt;= $Y$33, 5,
    IF($H$36 &lt;= $Y$34, 4,
    IF($H$36 &lt;= $Y$35, 3,
    IF($H$36 &lt;= $Y$36, 2,
    1)))))))))</f>
        <v>1</v>
      </c>
      <c r="N36" s="35">
        <v>7.0999999999999994E-2</v>
      </c>
      <c r="O36" s="2">
        <f>$Q$35</f>
        <v>6.6000000000000003E-2</v>
      </c>
      <c r="P36" s="2" t="s">
        <v>1281</v>
      </c>
      <c r="Q36" s="2">
        <f>$N$36*$G$4</f>
        <v>7.0999999999999994E-2</v>
      </c>
      <c r="S36" s="2">
        <f>$U$35</f>
        <v>6.6000000000000003E-2</v>
      </c>
      <c r="T36" s="2" t="s">
        <v>1281</v>
      </c>
      <c r="U36" s="2">
        <f>$N$36*$G$18</f>
        <v>7.0999999999999994E-2</v>
      </c>
      <c r="W36" s="2">
        <f>$Y$35</f>
        <v>6.6000000000000003E-2</v>
      </c>
      <c r="X36" s="2" t="s">
        <v>1281</v>
      </c>
      <c r="Y36" s="2">
        <f>$N$36*$G$32</f>
        <v>7.0999999999999994E-2</v>
      </c>
    </row>
    <row r="37" spans="2:25" x14ac:dyDescent="0.25">
      <c r="B37" s="2" t="str">
        <f>$W$9  &amp; $X$9 &amp; $Y$9</f>
        <v>1.093&lt; X &lt;=1.23</v>
      </c>
      <c r="C37" s="2" t="str">
        <f>$W$21  &amp; $X$21 &amp; $Y$21</f>
        <v>0.41&lt; X &lt;=0.478</v>
      </c>
      <c r="D37" s="2" t="str">
        <f>$W$33  &amp; $X$33 &amp; $Y$33</f>
        <v>0.049&lt; X &lt;=0.055</v>
      </c>
      <c r="E37" s="2">
        <v>5</v>
      </c>
      <c r="N37" s="2" t="s">
        <v>1300</v>
      </c>
      <c r="O37" s="2"/>
      <c r="P37" s="2" t="s">
        <v>1282</v>
      </c>
      <c r="Q37" s="2">
        <f>$Q$36</f>
        <v>7.0999999999999994E-2</v>
      </c>
      <c r="S37" s="2"/>
      <c r="T37" s="2" t="s">
        <v>1282</v>
      </c>
      <c r="U37" s="2">
        <f>$U$36</f>
        <v>7.0999999999999994E-2</v>
      </c>
      <c r="W37" s="2"/>
      <c r="X37" s="2" t="s">
        <v>1282</v>
      </c>
      <c r="Y37" s="2">
        <f>$Y$36</f>
        <v>7.0999999999999994E-2</v>
      </c>
    </row>
    <row r="38" spans="2:25" x14ac:dyDescent="0.25">
      <c r="B38" s="2" t="str">
        <f>$W$10  &amp; $X$10 &amp; $Y$10</f>
        <v>1.23&lt; X &lt;=1.366</v>
      </c>
      <c r="C38" s="2" t="str">
        <f>$W$22  &amp; $X$22 &amp; $Y$22</f>
        <v>0.478&lt; X &lt;=0.546</v>
      </c>
      <c r="D38" s="2" t="str">
        <f>$W$34  &amp; $X$34 &amp; $Y$34</f>
        <v>0.055&lt; X &lt;=0.06</v>
      </c>
      <c r="E38" s="2">
        <v>4</v>
      </c>
    </row>
    <row r="39" spans="2:25" x14ac:dyDescent="0.25">
      <c r="B39" s="2" t="str">
        <f>$W$11  &amp; $X$11 &amp; $Y$11</f>
        <v>1.366&lt; X &lt;=1.503</v>
      </c>
      <c r="C39" s="2" t="str">
        <f>$W$23  &amp; $X$23 &amp; $Y$23</f>
        <v>0.546&lt; X &lt;=0.615</v>
      </c>
      <c r="D39" s="2" t="str">
        <f>$W$35  &amp; $X$35 &amp; $Y$35</f>
        <v>0.06&lt; X &lt;=0.066</v>
      </c>
      <c r="E39" s="2">
        <v>3</v>
      </c>
    </row>
    <row r="40" spans="2:25" x14ac:dyDescent="0.25">
      <c r="B40" s="2" t="str">
        <f>$W$12&amp;$X$12&amp;$Y$12</f>
        <v>1.503&lt; X &lt;=1.639</v>
      </c>
      <c r="C40" s="2" t="str">
        <f>$W$24  &amp; $X$24 &amp; $Y$24</f>
        <v>0.615&lt; X &lt;=0.683</v>
      </c>
      <c r="D40" s="2" t="str">
        <f>$W$36  &amp; $X$36 &amp; $Y$36</f>
        <v>0.066&lt; X &lt;=0.071</v>
      </c>
      <c r="E40" s="2">
        <v>2</v>
      </c>
    </row>
    <row r="41" spans="2:25" x14ac:dyDescent="0.25">
      <c r="B41" s="2" t="str">
        <f>$W$13  &amp; $X$13 &amp; $Y$13</f>
        <v>&gt;1.639</v>
      </c>
      <c r="C41" s="2" t="str">
        <f>$W$25  &amp; $X$25 &amp; $Y$25</f>
        <v>&gt;0.683</v>
      </c>
      <c r="D41" s="2" t="str">
        <f>W37&amp;X37&amp;$Y$37</f>
        <v>&gt;0.071</v>
      </c>
      <c r="E41" s="2">
        <v>1</v>
      </c>
    </row>
  </sheetData>
  <sheetProtection algorithmName="SHA-512" hashValue="CCp2WVgTXJCjzv/KO4wY39fYJw8WXyyKUTRZowI7BtrleZv8cINOSMuSE0TsLS27uwwopWuZsoQKeMIbmqfc1w==" saltValue="VI0/GN0x+1jgQivaJDqvFA==" spinCount="100000" sheet="1" objects="1" scenarios="1" selectLockedCells="1"/>
  <mergeCells count="9">
    <mergeCell ref="W2:Y2"/>
    <mergeCell ref="B16:E16"/>
    <mergeCell ref="G18:G22"/>
    <mergeCell ref="B30:E30"/>
    <mergeCell ref="G32:G36"/>
    <mergeCell ref="O2:Q2"/>
    <mergeCell ref="G4:G8"/>
    <mergeCell ref="B2:E2"/>
    <mergeCell ref="S2:U2"/>
  </mergeCells>
  <conditionalFormatting sqref="N9:N10">
    <cfRule type="cellIs" dxfId="2" priority="15" operator="equal">
      <formula>31</formula>
    </cfRule>
  </conditionalFormatting>
  <conditionalFormatting sqref="N21:N22">
    <cfRule type="cellIs" dxfId="1" priority="14" operator="equal">
      <formula>31</formula>
    </cfRule>
  </conditionalFormatting>
  <conditionalFormatting sqref="N33:N34">
    <cfRule type="cellIs" dxfId="0" priority="13" operator="equal">
      <formula>31</formula>
    </cfRule>
  </conditionalFormatting>
  <dataValidations count="1">
    <dataValidation type="list" allowBlank="1" showInputMessage="1" showErrorMessage="1" sqref="G4:G8 G18:G22 G32:G36" xr:uid="{5A0AA2C3-FC71-407C-A856-FDD7CCE6016E}">
      <formula1>$L$4:$L$13</formula1>
    </dataValidation>
  </dataValidations>
  <pageMargins left="0.7" right="0.7" top="0.75" bottom="0.75" header="0.3" footer="0.3"/>
  <pageSetup orientation="portrait" r:id="rId1"/>
  <ignoredErrors>
    <ignoredError sqref="C4 C6:C11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C3C5E-5F98-4C85-9797-882602F3876A}">
  <sheetPr>
    <tabColor rgb="FFFF6161"/>
  </sheetPr>
  <dimension ref="A6:AC11"/>
  <sheetViews>
    <sheetView showGridLines="0" workbookViewId="0">
      <selection activeCell="M14" sqref="M14"/>
    </sheetView>
  </sheetViews>
  <sheetFormatPr defaultRowHeight="17.25" x14ac:dyDescent="0.3"/>
  <cols>
    <col min="1" max="16384" width="9.140625" style="25"/>
  </cols>
  <sheetData>
    <row r="6" spans="1:29" x14ac:dyDescent="0.3">
      <c r="A6" s="58" t="s">
        <v>1272</v>
      </c>
      <c r="B6" s="58"/>
      <c r="C6" s="58"/>
      <c r="D6" s="58" t="s">
        <v>1219</v>
      </c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</row>
    <row r="7" spans="1:29" x14ac:dyDescent="0.3">
      <c r="A7" s="58"/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</row>
    <row r="8" spans="1:29" x14ac:dyDescent="0.3">
      <c r="A8" s="58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</row>
    <row r="9" spans="1:29" x14ac:dyDescent="0.3">
      <c r="A9" s="58"/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</row>
    <row r="10" spans="1:29" x14ac:dyDescent="0.3">
      <c r="P10" s="26"/>
      <c r="Q10" s="26"/>
      <c r="R10" s="26"/>
      <c r="S10" s="26"/>
      <c r="T10" s="26"/>
      <c r="U10" s="26"/>
      <c r="V10" s="26"/>
      <c r="W10" s="26"/>
    </row>
    <row r="11" spans="1:29" x14ac:dyDescent="0.3">
      <c r="P11" s="26"/>
      <c r="Q11" s="26"/>
      <c r="R11" s="26"/>
      <c r="S11" s="26"/>
      <c r="T11" s="26"/>
      <c r="U11" s="26"/>
      <c r="V11" s="26"/>
      <c r="W11" s="26"/>
    </row>
  </sheetData>
  <mergeCells count="2">
    <mergeCell ref="A6:C9"/>
    <mergeCell ref="D6:AC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5569D-3E8E-4F32-AA92-56DADCAE0311}">
  <sheetPr>
    <tabColor rgb="FFFFC000"/>
  </sheetPr>
  <dimension ref="A3:AB41"/>
  <sheetViews>
    <sheetView showGridLines="0" zoomScaleNormal="100" workbookViewId="0">
      <selection activeCell="K17" sqref="K17:R22"/>
    </sheetView>
  </sheetViews>
  <sheetFormatPr defaultColWidth="31.140625" defaultRowHeight="15.75" x14ac:dyDescent="0.25"/>
  <cols>
    <col min="1" max="1" width="2" style="11" customWidth="1"/>
    <col min="2" max="2" width="17" style="11" bestFit="1" customWidth="1"/>
    <col min="3" max="3" width="12.140625" style="11" bestFit="1" customWidth="1"/>
    <col min="4" max="4" width="2.28515625" style="11" customWidth="1"/>
    <col min="5" max="5" width="21.28515625" style="11" bestFit="1" customWidth="1"/>
    <col min="6" max="6" width="12.140625" style="11" bestFit="1" customWidth="1"/>
    <col min="7" max="7" width="2.28515625" style="11" customWidth="1"/>
    <col min="8" max="8" width="17.7109375" style="11" bestFit="1" customWidth="1"/>
    <col min="9" max="9" width="12.140625" style="11" bestFit="1" customWidth="1"/>
    <col min="10" max="10" width="2.5703125" style="11" customWidth="1"/>
    <col min="11" max="11" width="17" style="11" bestFit="1" customWidth="1"/>
    <col min="12" max="12" width="12.140625" style="11" bestFit="1" customWidth="1"/>
    <col min="13" max="13" width="2.42578125" style="11" customWidth="1"/>
    <col min="14" max="14" width="21.28515625" style="11" bestFit="1" customWidth="1"/>
    <col min="15" max="15" width="12.140625" style="11" bestFit="1" customWidth="1"/>
    <col min="16" max="16" width="2.42578125" style="11" customWidth="1"/>
    <col min="17" max="17" width="17.7109375" style="11" bestFit="1" customWidth="1"/>
    <col min="18" max="18" width="12.140625" style="11" bestFit="1" customWidth="1"/>
    <col min="19" max="19" width="2.5703125" style="11" customWidth="1"/>
    <col min="20" max="20" width="17" style="11" bestFit="1" customWidth="1"/>
    <col min="21" max="21" width="12" style="11" bestFit="1" customWidth="1"/>
    <col min="22" max="22" width="2.42578125" style="11" customWidth="1"/>
    <col min="23" max="23" width="21.28515625" style="11" bestFit="1" customWidth="1"/>
    <col min="24" max="24" width="12" style="11" bestFit="1" customWidth="1"/>
    <col min="25" max="25" width="2.42578125" style="11" customWidth="1"/>
    <col min="26" max="26" width="17.7109375" style="11" bestFit="1" customWidth="1"/>
    <col min="27" max="27" width="12" style="11" bestFit="1" customWidth="1"/>
    <col min="28" max="28" width="2" style="11" customWidth="1"/>
    <col min="29" max="16384" width="31.140625" style="11"/>
  </cols>
  <sheetData>
    <row r="3" spans="1:28" ht="12.75" customHeight="1" x14ac:dyDescent="0.25">
      <c r="A3" s="16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20"/>
    </row>
    <row r="4" spans="1:28" x14ac:dyDescent="0.25">
      <c r="A4" s="17"/>
      <c r="B4" s="60" t="s">
        <v>1254</v>
      </c>
      <c r="C4" s="60"/>
      <c r="D4" s="61"/>
      <c r="E4" s="60"/>
      <c r="F4" s="60"/>
      <c r="G4" s="61"/>
      <c r="H4" s="60"/>
      <c r="I4" s="60"/>
      <c r="J4" s="24"/>
      <c r="K4" s="60" t="s">
        <v>1255</v>
      </c>
      <c r="L4" s="60"/>
      <c r="M4" s="61"/>
      <c r="N4" s="60"/>
      <c r="O4" s="60"/>
      <c r="P4" s="61"/>
      <c r="Q4" s="60"/>
      <c r="R4" s="60"/>
      <c r="S4" s="24"/>
      <c r="T4" s="60" t="s">
        <v>1253</v>
      </c>
      <c r="U4" s="60"/>
      <c r="V4" s="61"/>
      <c r="W4" s="60"/>
      <c r="X4" s="60"/>
      <c r="Y4" s="61"/>
      <c r="Z4" s="60"/>
      <c r="AA4" s="60"/>
      <c r="AB4" s="21"/>
    </row>
    <row r="5" spans="1:28" x14ac:dyDescent="0.25">
      <c r="A5" s="17"/>
      <c r="B5" s="12" t="s">
        <v>1275</v>
      </c>
      <c r="C5" s="27" t="s">
        <v>1256</v>
      </c>
      <c r="D5" s="15"/>
      <c r="E5" s="27" t="s">
        <v>1276</v>
      </c>
      <c r="F5" s="27" t="s">
        <v>1257</v>
      </c>
      <c r="G5" s="15"/>
      <c r="H5" s="27" t="s">
        <v>1277</v>
      </c>
      <c r="I5" s="12" t="s">
        <v>1258</v>
      </c>
      <c r="J5" s="24"/>
      <c r="K5" s="12" t="s">
        <v>1275</v>
      </c>
      <c r="L5" s="27" t="s">
        <v>1259</v>
      </c>
      <c r="M5" s="15"/>
      <c r="N5" s="27" t="s">
        <v>1278</v>
      </c>
      <c r="O5" s="27" t="s">
        <v>1260</v>
      </c>
      <c r="P5" s="15"/>
      <c r="Q5" s="27" t="s">
        <v>1277</v>
      </c>
      <c r="R5" s="12" t="s">
        <v>1261</v>
      </c>
      <c r="S5" s="24"/>
      <c r="T5" s="12" t="s">
        <v>1275</v>
      </c>
      <c r="U5" s="27" t="s">
        <v>1250</v>
      </c>
      <c r="V5" s="15"/>
      <c r="W5" s="27" t="s">
        <v>1278</v>
      </c>
      <c r="X5" s="27" t="s">
        <v>1251</v>
      </c>
      <c r="Y5" s="15"/>
      <c r="Z5" s="27" t="s">
        <v>1277</v>
      </c>
      <c r="AA5" s="12" t="s">
        <v>1252</v>
      </c>
      <c r="AB5" s="21"/>
    </row>
    <row r="6" spans="1:28" x14ac:dyDescent="0.25">
      <c r="A6" s="17"/>
      <c r="B6" s="13" t="s">
        <v>1220</v>
      </c>
      <c r="C6" s="13">
        <v>10</v>
      </c>
      <c r="D6" s="14"/>
      <c r="E6" s="13" t="s">
        <v>1230</v>
      </c>
      <c r="F6" s="13">
        <v>10</v>
      </c>
      <c r="G6" s="15"/>
      <c r="H6" s="13" t="s">
        <v>1240</v>
      </c>
      <c r="I6" s="13">
        <v>10</v>
      </c>
      <c r="J6" s="24"/>
      <c r="K6" s="13" t="s">
        <v>1220</v>
      </c>
      <c r="L6" s="13">
        <v>10</v>
      </c>
      <c r="M6" s="14"/>
      <c r="N6" s="13" t="s">
        <v>1230</v>
      </c>
      <c r="O6" s="13">
        <v>10</v>
      </c>
      <c r="P6" s="15"/>
      <c r="Q6" s="13" t="s">
        <v>1240</v>
      </c>
      <c r="R6" s="13">
        <v>10</v>
      </c>
      <c r="S6" s="24"/>
      <c r="T6" s="13" t="s">
        <v>1220</v>
      </c>
      <c r="U6" s="13">
        <v>10</v>
      </c>
      <c r="V6" s="14"/>
      <c r="W6" s="13" t="s">
        <v>1230</v>
      </c>
      <c r="X6" s="13">
        <v>10</v>
      </c>
      <c r="Y6" s="15"/>
      <c r="Z6" s="13" t="s">
        <v>1240</v>
      </c>
      <c r="AA6" s="13">
        <v>10</v>
      </c>
      <c r="AB6" s="21"/>
    </row>
    <row r="7" spans="1:28" x14ac:dyDescent="0.25">
      <c r="A7" s="17"/>
      <c r="B7" s="13" t="s">
        <v>1222</v>
      </c>
      <c r="C7" s="13">
        <v>9</v>
      </c>
      <c r="D7" s="14"/>
      <c r="E7" s="13" t="s">
        <v>1237</v>
      </c>
      <c r="F7" s="13">
        <v>9</v>
      </c>
      <c r="G7" s="15"/>
      <c r="H7" s="13" t="s">
        <v>1241</v>
      </c>
      <c r="I7" s="13">
        <v>9</v>
      </c>
      <c r="J7" s="24"/>
      <c r="K7" s="13" t="s">
        <v>1222</v>
      </c>
      <c r="L7" s="13">
        <v>9</v>
      </c>
      <c r="M7" s="14"/>
      <c r="N7" s="13" t="s">
        <v>1237</v>
      </c>
      <c r="O7" s="13">
        <v>9</v>
      </c>
      <c r="P7" s="15"/>
      <c r="Q7" s="13" t="s">
        <v>1241</v>
      </c>
      <c r="R7" s="13">
        <v>9</v>
      </c>
      <c r="S7" s="24"/>
      <c r="T7" s="13" t="s">
        <v>1222</v>
      </c>
      <c r="U7" s="13">
        <v>9</v>
      </c>
      <c r="V7" s="14"/>
      <c r="W7" s="13" t="s">
        <v>1237</v>
      </c>
      <c r="X7" s="13">
        <v>9</v>
      </c>
      <c r="Y7" s="15"/>
      <c r="Z7" s="13" t="s">
        <v>1241</v>
      </c>
      <c r="AA7" s="13">
        <v>9</v>
      </c>
      <c r="AB7" s="21"/>
    </row>
    <row r="8" spans="1:28" x14ac:dyDescent="0.25">
      <c r="A8" s="17"/>
      <c r="B8" s="13" t="s">
        <v>1223</v>
      </c>
      <c r="C8" s="13">
        <v>8</v>
      </c>
      <c r="D8" s="14"/>
      <c r="E8" s="13" t="s">
        <v>1238</v>
      </c>
      <c r="F8" s="13">
        <v>8</v>
      </c>
      <c r="G8" s="15"/>
      <c r="H8" s="13" t="s">
        <v>1242</v>
      </c>
      <c r="I8" s="13">
        <v>8</v>
      </c>
      <c r="J8" s="24"/>
      <c r="K8" s="13" t="s">
        <v>1223</v>
      </c>
      <c r="L8" s="13">
        <v>8</v>
      </c>
      <c r="M8" s="14"/>
      <c r="N8" s="13" t="s">
        <v>1238</v>
      </c>
      <c r="O8" s="13">
        <v>8</v>
      </c>
      <c r="P8" s="15"/>
      <c r="Q8" s="13" t="s">
        <v>1242</v>
      </c>
      <c r="R8" s="13">
        <v>8</v>
      </c>
      <c r="S8" s="24"/>
      <c r="T8" s="13" t="s">
        <v>1223</v>
      </c>
      <c r="U8" s="13">
        <v>8</v>
      </c>
      <c r="V8" s="14"/>
      <c r="W8" s="13" t="s">
        <v>1238</v>
      </c>
      <c r="X8" s="13">
        <v>8</v>
      </c>
      <c r="Y8" s="15"/>
      <c r="Z8" s="13" t="s">
        <v>1242</v>
      </c>
      <c r="AA8" s="13">
        <v>8</v>
      </c>
      <c r="AB8" s="21"/>
    </row>
    <row r="9" spans="1:28" x14ac:dyDescent="0.25">
      <c r="A9" s="17"/>
      <c r="B9" s="13" t="s">
        <v>1224</v>
      </c>
      <c r="C9" s="13">
        <v>7</v>
      </c>
      <c r="D9" s="14"/>
      <c r="E9" s="13" t="s">
        <v>1231</v>
      </c>
      <c r="F9" s="13">
        <v>7</v>
      </c>
      <c r="G9" s="15"/>
      <c r="H9" s="13" t="s">
        <v>1243</v>
      </c>
      <c r="I9" s="13">
        <v>7</v>
      </c>
      <c r="J9" s="24"/>
      <c r="K9" s="13" t="s">
        <v>1224</v>
      </c>
      <c r="L9" s="13">
        <v>7</v>
      </c>
      <c r="M9" s="14"/>
      <c r="N9" s="13" t="s">
        <v>1231</v>
      </c>
      <c r="O9" s="13">
        <v>7</v>
      </c>
      <c r="P9" s="15"/>
      <c r="Q9" s="13" t="s">
        <v>1243</v>
      </c>
      <c r="R9" s="13">
        <v>7</v>
      </c>
      <c r="S9" s="24"/>
      <c r="T9" s="13" t="s">
        <v>1224</v>
      </c>
      <c r="U9" s="13">
        <v>7</v>
      </c>
      <c r="V9" s="14"/>
      <c r="W9" s="13" t="s">
        <v>1231</v>
      </c>
      <c r="X9" s="13">
        <v>7</v>
      </c>
      <c r="Y9" s="15"/>
      <c r="Z9" s="13" t="s">
        <v>1243</v>
      </c>
      <c r="AA9" s="13">
        <v>7</v>
      </c>
      <c r="AB9" s="21"/>
    </row>
    <row r="10" spans="1:28" x14ac:dyDescent="0.25">
      <c r="A10" s="17"/>
      <c r="B10" s="13" t="s">
        <v>1225</v>
      </c>
      <c r="C10" s="13">
        <v>6</v>
      </c>
      <c r="D10" s="14"/>
      <c r="E10" s="13" t="s">
        <v>1232</v>
      </c>
      <c r="F10" s="13">
        <v>6</v>
      </c>
      <c r="G10" s="15"/>
      <c r="H10" s="13" t="s">
        <v>1244</v>
      </c>
      <c r="I10" s="13">
        <v>6</v>
      </c>
      <c r="J10" s="24"/>
      <c r="K10" s="13" t="s">
        <v>1225</v>
      </c>
      <c r="L10" s="13">
        <v>6</v>
      </c>
      <c r="M10" s="14"/>
      <c r="N10" s="13" t="s">
        <v>1232</v>
      </c>
      <c r="O10" s="13">
        <v>6</v>
      </c>
      <c r="P10" s="15"/>
      <c r="Q10" s="13" t="s">
        <v>1244</v>
      </c>
      <c r="R10" s="13">
        <v>6</v>
      </c>
      <c r="S10" s="24"/>
      <c r="T10" s="13" t="s">
        <v>1225</v>
      </c>
      <c r="U10" s="13">
        <v>6</v>
      </c>
      <c r="V10" s="14"/>
      <c r="W10" s="13" t="s">
        <v>1232</v>
      </c>
      <c r="X10" s="13">
        <v>6</v>
      </c>
      <c r="Y10" s="15"/>
      <c r="Z10" s="13" t="s">
        <v>1244</v>
      </c>
      <c r="AA10" s="13">
        <v>6</v>
      </c>
      <c r="AB10" s="21"/>
    </row>
    <row r="11" spans="1:28" x14ac:dyDescent="0.25">
      <c r="A11" s="17"/>
      <c r="B11" s="13" t="s">
        <v>1226</v>
      </c>
      <c r="C11" s="13">
        <v>5</v>
      </c>
      <c r="D11" s="14"/>
      <c r="E11" s="13" t="s">
        <v>1233</v>
      </c>
      <c r="F11" s="13">
        <v>5</v>
      </c>
      <c r="G11" s="15"/>
      <c r="H11" s="13" t="s">
        <v>1245</v>
      </c>
      <c r="I11" s="13">
        <v>5</v>
      </c>
      <c r="J11" s="24"/>
      <c r="K11" s="13" t="s">
        <v>1226</v>
      </c>
      <c r="L11" s="13">
        <v>5</v>
      </c>
      <c r="M11" s="14"/>
      <c r="N11" s="13" t="s">
        <v>1233</v>
      </c>
      <c r="O11" s="13">
        <v>5</v>
      </c>
      <c r="P11" s="15"/>
      <c r="Q11" s="13" t="s">
        <v>1245</v>
      </c>
      <c r="R11" s="13">
        <v>5</v>
      </c>
      <c r="S11" s="24"/>
      <c r="T11" s="13" t="s">
        <v>1226</v>
      </c>
      <c r="U11" s="13">
        <v>5</v>
      </c>
      <c r="V11" s="14"/>
      <c r="W11" s="13" t="s">
        <v>1233</v>
      </c>
      <c r="X11" s="13">
        <v>5</v>
      </c>
      <c r="Y11" s="15"/>
      <c r="Z11" s="13" t="s">
        <v>1245</v>
      </c>
      <c r="AA11" s="13">
        <v>5</v>
      </c>
      <c r="AB11" s="21"/>
    </row>
    <row r="12" spans="1:28" x14ac:dyDescent="0.25">
      <c r="A12" s="17"/>
      <c r="B12" s="13" t="s">
        <v>1227</v>
      </c>
      <c r="C12" s="13">
        <v>4</v>
      </c>
      <c r="D12" s="14"/>
      <c r="E12" s="13" t="s">
        <v>1234</v>
      </c>
      <c r="F12" s="13">
        <v>4</v>
      </c>
      <c r="G12" s="15"/>
      <c r="H12" s="13" t="s">
        <v>1246</v>
      </c>
      <c r="I12" s="13">
        <v>4</v>
      </c>
      <c r="J12" s="24"/>
      <c r="K12" s="13" t="s">
        <v>1227</v>
      </c>
      <c r="L12" s="13">
        <v>4</v>
      </c>
      <c r="M12" s="14"/>
      <c r="N12" s="13" t="s">
        <v>1234</v>
      </c>
      <c r="O12" s="13">
        <v>4</v>
      </c>
      <c r="P12" s="15"/>
      <c r="Q12" s="13" t="s">
        <v>1246</v>
      </c>
      <c r="R12" s="13">
        <v>4</v>
      </c>
      <c r="S12" s="24"/>
      <c r="T12" s="13" t="s">
        <v>1227</v>
      </c>
      <c r="U12" s="13">
        <v>4</v>
      </c>
      <c r="V12" s="14"/>
      <c r="W12" s="13" t="s">
        <v>1234</v>
      </c>
      <c r="X12" s="13">
        <v>4</v>
      </c>
      <c r="Y12" s="15"/>
      <c r="Z12" s="13" t="s">
        <v>1246</v>
      </c>
      <c r="AA12" s="13">
        <v>4</v>
      </c>
      <c r="AB12" s="21"/>
    </row>
    <row r="13" spans="1:28" x14ac:dyDescent="0.25">
      <c r="A13" s="17"/>
      <c r="B13" s="13" t="s">
        <v>1228</v>
      </c>
      <c r="C13" s="13">
        <v>3</v>
      </c>
      <c r="D13" s="14"/>
      <c r="E13" s="13" t="s">
        <v>1235</v>
      </c>
      <c r="F13" s="13">
        <v>3</v>
      </c>
      <c r="G13" s="15"/>
      <c r="H13" s="13" t="s">
        <v>1247</v>
      </c>
      <c r="I13" s="13">
        <v>3</v>
      </c>
      <c r="J13" s="24"/>
      <c r="K13" s="13" t="s">
        <v>1228</v>
      </c>
      <c r="L13" s="13">
        <v>3</v>
      </c>
      <c r="M13" s="14"/>
      <c r="N13" s="13" t="s">
        <v>1235</v>
      </c>
      <c r="O13" s="13">
        <v>3</v>
      </c>
      <c r="P13" s="15"/>
      <c r="Q13" s="13" t="s">
        <v>1247</v>
      </c>
      <c r="R13" s="13">
        <v>3</v>
      </c>
      <c r="S13" s="24"/>
      <c r="T13" s="13" t="s">
        <v>1228</v>
      </c>
      <c r="U13" s="13">
        <v>3</v>
      </c>
      <c r="V13" s="14"/>
      <c r="W13" s="13" t="s">
        <v>1235</v>
      </c>
      <c r="X13" s="13">
        <v>3</v>
      </c>
      <c r="Y13" s="15"/>
      <c r="Z13" s="13" t="s">
        <v>1247</v>
      </c>
      <c r="AA13" s="13">
        <v>3</v>
      </c>
      <c r="AB13" s="21"/>
    </row>
    <row r="14" spans="1:28" x14ac:dyDescent="0.25">
      <c r="A14" s="17"/>
      <c r="B14" s="13" t="s">
        <v>1229</v>
      </c>
      <c r="C14" s="13">
        <v>2</v>
      </c>
      <c r="D14" s="14"/>
      <c r="E14" s="13" t="s">
        <v>1236</v>
      </c>
      <c r="F14" s="13">
        <v>2</v>
      </c>
      <c r="G14" s="15"/>
      <c r="H14" s="13" t="s">
        <v>1248</v>
      </c>
      <c r="I14" s="13">
        <v>2</v>
      </c>
      <c r="J14" s="24"/>
      <c r="K14" s="13" t="s">
        <v>1229</v>
      </c>
      <c r="L14" s="13">
        <v>2</v>
      </c>
      <c r="M14" s="14"/>
      <c r="N14" s="13" t="s">
        <v>1236</v>
      </c>
      <c r="O14" s="13">
        <v>2</v>
      </c>
      <c r="P14" s="15"/>
      <c r="Q14" s="13" t="s">
        <v>1248</v>
      </c>
      <c r="R14" s="13">
        <v>2</v>
      </c>
      <c r="S14" s="24"/>
      <c r="T14" s="13" t="s">
        <v>1229</v>
      </c>
      <c r="U14" s="13">
        <v>2</v>
      </c>
      <c r="V14" s="14"/>
      <c r="W14" s="13" t="s">
        <v>1236</v>
      </c>
      <c r="X14" s="13">
        <v>2</v>
      </c>
      <c r="Y14" s="15"/>
      <c r="Z14" s="13" t="s">
        <v>1248</v>
      </c>
      <c r="AA14" s="13">
        <v>2</v>
      </c>
      <c r="AB14" s="21"/>
    </row>
    <row r="15" spans="1:28" x14ac:dyDescent="0.25">
      <c r="A15" s="17"/>
      <c r="B15" s="13" t="s">
        <v>1221</v>
      </c>
      <c r="C15" s="13">
        <v>1</v>
      </c>
      <c r="D15" s="14"/>
      <c r="E15" s="13" t="s">
        <v>1239</v>
      </c>
      <c r="F15" s="13">
        <v>1</v>
      </c>
      <c r="G15" s="15"/>
      <c r="H15" s="13" t="s">
        <v>1249</v>
      </c>
      <c r="I15" s="13">
        <v>1</v>
      </c>
      <c r="J15" s="24"/>
      <c r="K15" s="13" t="s">
        <v>1221</v>
      </c>
      <c r="L15" s="13">
        <v>1</v>
      </c>
      <c r="M15" s="14"/>
      <c r="N15" s="13" t="s">
        <v>1239</v>
      </c>
      <c r="O15" s="13">
        <v>1</v>
      </c>
      <c r="P15" s="15"/>
      <c r="Q15" s="13" t="s">
        <v>1249</v>
      </c>
      <c r="R15" s="13">
        <v>1</v>
      </c>
      <c r="S15" s="24"/>
      <c r="T15" s="13" t="s">
        <v>1221</v>
      </c>
      <c r="U15" s="13">
        <v>1</v>
      </c>
      <c r="V15" s="14"/>
      <c r="W15" s="13" t="s">
        <v>1239</v>
      </c>
      <c r="X15" s="13">
        <v>1</v>
      </c>
      <c r="Y15" s="15"/>
      <c r="Z15" s="13" t="s">
        <v>1249</v>
      </c>
      <c r="AA15" s="13">
        <v>1</v>
      </c>
      <c r="AB15" s="21"/>
    </row>
    <row r="16" spans="1:28" ht="12.75" customHeight="1" x14ac:dyDescent="0.25">
      <c r="A16" s="17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1"/>
    </row>
    <row r="17" spans="1:28" x14ac:dyDescent="0.25">
      <c r="A17" s="17"/>
      <c r="B17" s="59" t="s">
        <v>1268</v>
      </c>
      <c r="C17" s="59"/>
      <c r="D17" s="59"/>
      <c r="E17" s="59"/>
      <c r="F17" s="59"/>
      <c r="G17" s="59"/>
      <c r="H17" s="59"/>
      <c r="I17" s="59"/>
      <c r="J17" s="24"/>
      <c r="K17" s="59" t="s">
        <v>1269</v>
      </c>
      <c r="L17" s="59"/>
      <c r="M17" s="59"/>
      <c r="N17" s="59"/>
      <c r="O17" s="59"/>
      <c r="P17" s="59"/>
      <c r="Q17" s="59"/>
      <c r="R17" s="59"/>
      <c r="S17" s="24"/>
      <c r="T17" s="59" t="s">
        <v>1270</v>
      </c>
      <c r="U17" s="59"/>
      <c r="V17" s="59"/>
      <c r="W17" s="59"/>
      <c r="X17" s="59"/>
      <c r="Y17" s="59"/>
      <c r="Z17" s="59"/>
      <c r="AA17" s="59"/>
      <c r="AB17" s="21"/>
    </row>
    <row r="18" spans="1:28" x14ac:dyDescent="0.25">
      <c r="A18" s="17"/>
      <c r="B18" s="59"/>
      <c r="C18" s="59"/>
      <c r="D18" s="59"/>
      <c r="E18" s="59"/>
      <c r="F18" s="59"/>
      <c r="G18" s="59"/>
      <c r="H18" s="59"/>
      <c r="I18" s="59"/>
      <c r="J18" s="24"/>
      <c r="K18" s="59"/>
      <c r="L18" s="59"/>
      <c r="M18" s="59"/>
      <c r="N18" s="59"/>
      <c r="O18" s="59"/>
      <c r="P18" s="59"/>
      <c r="Q18" s="59"/>
      <c r="R18" s="59"/>
      <c r="S18" s="24"/>
      <c r="T18" s="59"/>
      <c r="U18" s="59"/>
      <c r="V18" s="59"/>
      <c r="W18" s="59"/>
      <c r="X18" s="59"/>
      <c r="Y18" s="59"/>
      <c r="Z18" s="59"/>
      <c r="AA18" s="59"/>
      <c r="AB18" s="21"/>
    </row>
    <row r="19" spans="1:28" x14ac:dyDescent="0.25">
      <c r="A19" s="17"/>
      <c r="B19" s="59"/>
      <c r="C19" s="59"/>
      <c r="D19" s="59"/>
      <c r="E19" s="59"/>
      <c r="F19" s="59"/>
      <c r="G19" s="59"/>
      <c r="H19" s="59"/>
      <c r="I19" s="59"/>
      <c r="J19" s="24"/>
      <c r="K19" s="59"/>
      <c r="L19" s="59"/>
      <c r="M19" s="59"/>
      <c r="N19" s="59"/>
      <c r="O19" s="59"/>
      <c r="P19" s="59"/>
      <c r="Q19" s="59"/>
      <c r="R19" s="59"/>
      <c r="S19" s="24"/>
      <c r="T19" s="59"/>
      <c r="U19" s="59"/>
      <c r="V19" s="59"/>
      <c r="W19" s="59"/>
      <c r="X19" s="59"/>
      <c r="Y19" s="59"/>
      <c r="Z19" s="59"/>
      <c r="AA19" s="59"/>
      <c r="AB19" s="21"/>
    </row>
    <row r="20" spans="1:28" x14ac:dyDescent="0.25">
      <c r="A20" s="17"/>
      <c r="B20" s="59"/>
      <c r="C20" s="59"/>
      <c r="D20" s="59"/>
      <c r="E20" s="59"/>
      <c r="F20" s="59"/>
      <c r="G20" s="59"/>
      <c r="H20" s="59"/>
      <c r="I20" s="59"/>
      <c r="J20" s="24"/>
      <c r="K20" s="59"/>
      <c r="L20" s="59"/>
      <c r="M20" s="59"/>
      <c r="N20" s="59"/>
      <c r="O20" s="59"/>
      <c r="P20" s="59"/>
      <c r="Q20" s="59"/>
      <c r="R20" s="59"/>
      <c r="S20" s="24"/>
      <c r="T20" s="59"/>
      <c r="U20" s="59"/>
      <c r="V20" s="59"/>
      <c r="W20" s="59"/>
      <c r="X20" s="59"/>
      <c r="Y20" s="59"/>
      <c r="Z20" s="59"/>
      <c r="AA20" s="59"/>
      <c r="AB20" s="21"/>
    </row>
    <row r="21" spans="1:28" x14ac:dyDescent="0.25">
      <c r="A21" s="17"/>
      <c r="B21" s="59"/>
      <c r="C21" s="59"/>
      <c r="D21" s="59"/>
      <c r="E21" s="59"/>
      <c r="F21" s="59"/>
      <c r="G21" s="59"/>
      <c r="H21" s="59"/>
      <c r="I21" s="59"/>
      <c r="J21" s="24"/>
      <c r="K21" s="59"/>
      <c r="L21" s="59"/>
      <c r="M21" s="59"/>
      <c r="N21" s="59"/>
      <c r="O21" s="59"/>
      <c r="P21" s="59"/>
      <c r="Q21" s="59"/>
      <c r="R21" s="59"/>
      <c r="S21" s="24"/>
      <c r="T21" s="59"/>
      <c r="U21" s="59"/>
      <c r="V21" s="59"/>
      <c r="W21" s="59"/>
      <c r="X21" s="59"/>
      <c r="Y21" s="59"/>
      <c r="Z21" s="59"/>
      <c r="AA21" s="59"/>
      <c r="AB21" s="21"/>
    </row>
    <row r="22" spans="1:28" x14ac:dyDescent="0.25">
      <c r="A22" s="17"/>
      <c r="B22" s="59"/>
      <c r="C22" s="59"/>
      <c r="D22" s="59"/>
      <c r="E22" s="59"/>
      <c r="F22" s="59"/>
      <c r="G22" s="59"/>
      <c r="H22" s="59"/>
      <c r="I22" s="59"/>
      <c r="J22" s="24"/>
      <c r="K22" s="59"/>
      <c r="L22" s="59"/>
      <c r="M22" s="59"/>
      <c r="N22" s="59"/>
      <c r="O22" s="59"/>
      <c r="P22" s="59"/>
      <c r="Q22" s="59"/>
      <c r="R22" s="59"/>
      <c r="S22" s="24"/>
      <c r="T22" s="59"/>
      <c r="U22" s="59"/>
      <c r="V22" s="59"/>
      <c r="W22" s="59"/>
      <c r="X22" s="59"/>
      <c r="Y22" s="59"/>
      <c r="Z22" s="59"/>
      <c r="AA22" s="59"/>
      <c r="AB22" s="21"/>
    </row>
    <row r="23" spans="1:28" ht="12" customHeight="1" x14ac:dyDescent="0.25">
      <c r="A23" s="17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1"/>
    </row>
    <row r="24" spans="1:28" x14ac:dyDescent="0.25">
      <c r="A24" s="17"/>
      <c r="B24" s="59" t="s">
        <v>1271</v>
      </c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21"/>
    </row>
    <row r="25" spans="1:28" x14ac:dyDescent="0.25">
      <c r="A25" s="17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21"/>
    </row>
    <row r="26" spans="1:28" ht="12.75" customHeight="1" x14ac:dyDescent="0.25">
      <c r="A26" s="17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21"/>
    </row>
    <row r="27" spans="1:28" x14ac:dyDescent="0.25">
      <c r="A27" s="17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21"/>
    </row>
    <row r="28" spans="1:28" x14ac:dyDescent="0.25">
      <c r="A28" s="17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21"/>
    </row>
    <row r="29" spans="1:28" x14ac:dyDescent="0.25">
      <c r="A29" s="17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21"/>
    </row>
    <row r="30" spans="1:28" ht="12" customHeight="1" x14ac:dyDescent="0.25">
      <c r="A30" s="18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2"/>
    </row>
    <row r="33" spans="3:14" x14ac:dyDescent="0.25">
      <c r="C33" s="11">
        <v>200</v>
      </c>
      <c r="E33" s="11">
        <f>C33/366</f>
        <v>0.54644808743169404</v>
      </c>
      <c r="H33" s="11">
        <v>50</v>
      </c>
      <c r="I33" s="11">
        <f>H33/366</f>
        <v>0.13661202185792351</v>
      </c>
      <c r="L33" s="11">
        <v>10</v>
      </c>
      <c r="N33" s="11">
        <f>L33/366</f>
        <v>2.7322404371584699E-2</v>
      </c>
    </row>
    <row r="34" spans="3:14" x14ac:dyDescent="0.25">
      <c r="C34" s="11">
        <v>250</v>
      </c>
      <c r="E34" s="11">
        <f t="shared" ref="E34:E41" si="0">C34/366</f>
        <v>0.68306010928961747</v>
      </c>
      <c r="H34" s="11">
        <v>75</v>
      </c>
      <c r="I34" s="11">
        <f t="shared" ref="I34:I41" si="1">H34/366</f>
        <v>0.20491803278688525</v>
      </c>
      <c r="L34" s="11">
        <v>12</v>
      </c>
      <c r="N34" s="11">
        <f t="shared" ref="N34:N41" si="2">L34/366</f>
        <v>3.2786885245901641E-2</v>
      </c>
    </row>
    <row r="35" spans="3:14" x14ac:dyDescent="0.25">
      <c r="C35" s="11">
        <v>300</v>
      </c>
      <c r="E35" s="11">
        <f t="shared" si="0"/>
        <v>0.81967213114754101</v>
      </c>
      <c r="H35" s="11">
        <v>100</v>
      </c>
      <c r="I35" s="11">
        <f t="shared" si="1"/>
        <v>0.27322404371584702</v>
      </c>
      <c r="L35" s="11">
        <v>14</v>
      </c>
      <c r="N35" s="11">
        <f t="shared" si="2"/>
        <v>3.825136612021858E-2</v>
      </c>
    </row>
    <row r="36" spans="3:14" x14ac:dyDescent="0.25">
      <c r="C36" s="11">
        <v>350</v>
      </c>
      <c r="E36" s="11">
        <f t="shared" si="0"/>
        <v>0.95628415300546443</v>
      </c>
      <c r="H36" s="11">
        <v>125</v>
      </c>
      <c r="I36" s="11">
        <f t="shared" si="1"/>
        <v>0.34153005464480873</v>
      </c>
      <c r="L36" s="11">
        <v>16</v>
      </c>
      <c r="N36" s="11">
        <f t="shared" si="2"/>
        <v>4.3715846994535519E-2</v>
      </c>
    </row>
    <row r="37" spans="3:14" x14ac:dyDescent="0.25">
      <c r="C37" s="11">
        <v>400</v>
      </c>
      <c r="E37" s="11">
        <f t="shared" si="0"/>
        <v>1.0928961748633881</v>
      </c>
      <c r="H37" s="11">
        <v>150</v>
      </c>
      <c r="I37" s="11">
        <f t="shared" si="1"/>
        <v>0.4098360655737705</v>
      </c>
      <c r="L37" s="11">
        <v>18</v>
      </c>
      <c r="N37" s="11">
        <f t="shared" si="2"/>
        <v>4.9180327868852458E-2</v>
      </c>
    </row>
    <row r="38" spans="3:14" x14ac:dyDescent="0.25">
      <c r="C38" s="11">
        <v>450</v>
      </c>
      <c r="E38" s="11">
        <f t="shared" si="0"/>
        <v>1.2295081967213115</v>
      </c>
      <c r="H38" s="11">
        <v>175</v>
      </c>
      <c r="I38" s="11">
        <f t="shared" si="1"/>
        <v>0.47814207650273222</v>
      </c>
      <c r="L38" s="11">
        <v>20</v>
      </c>
      <c r="N38" s="11">
        <f t="shared" si="2"/>
        <v>5.4644808743169397E-2</v>
      </c>
    </row>
    <row r="39" spans="3:14" x14ac:dyDescent="0.25">
      <c r="C39" s="11">
        <v>500</v>
      </c>
      <c r="E39" s="11">
        <f t="shared" si="0"/>
        <v>1.3661202185792349</v>
      </c>
      <c r="H39" s="11">
        <v>200</v>
      </c>
      <c r="I39" s="11">
        <f t="shared" si="1"/>
        <v>0.54644808743169404</v>
      </c>
      <c r="L39" s="11">
        <v>22</v>
      </c>
      <c r="N39" s="11">
        <f t="shared" si="2"/>
        <v>6.0109289617486336E-2</v>
      </c>
    </row>
    <row r="40" spans="3:14" x14ac:dyDescent="0.25">
      <c r="C40" s="11">
        <v>550</v>
      </c>
      <c r="E40" s="11">
        <f t="shared" si="0"/>
        <v>1.5027322404371584</v>
      </c>
      <c r="H40" s="11">
        <v>225</v>
      </c>
      <c r="I40" s="11">
        <f t="shared" si="1"/>
        <v>0.61475409836065575</v>
      </c>
      <c r="L40" s="11">
        <v>24</v>
      </c>
      <c r="N40" s="11">
        <f t="shared" si="2"/>
        <v>6.5573770491803282E-2</v>
      </c>
    </row>
    <row r="41" spans="3:14" x14ac:dyDescent="0.25">
      <c r="C41" s="11">
        <v>600</v>
      </c>
      <c r="E41" s="11">
        <f t="shared" si="0"/>
        <v>1.639344262295082</v>
      </c>
      <c r="H41" s="11">
        <v>250</v>
      </c>
      <c r="I41" s="11">
        <f t="shared" si="1"/>
        <v>0.68306010928961747</v>
      </c>
      <c r="L41" s="11">
        <v>26</v>
      </c>
      <c r="N41" s="11">
        <f t="shared" si="2"/>
        <v>7.1038251366120214E-2</v>
      </c>
    </row>
  </sheetData>
  <mergeCells count="7">
    <mergeCell ref="B17:I22"/>
    <mergeCell ref="K17:R22"/>
    <mergeCell ref="T17:AA22"/>
    <mergeCell ref="B24:AA29"/>
    <mergeCell ref="K4:R4"/>
    <mergeCell ref="T4:AA4"/>
    <mergeCell ref="B4:I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DDA32-A314-454A-A0FD-6B23BA03E7D9}">
  <dimension ref="A1:W251"/>
  <sheetViews>
    <sheetView workbookViewId="0">
      <selection activeCell="D1" sqref="D1:D1048576"/>
    </sheetView>
  </sheetViews>
  <sheetFormatPr defaultRowHeight="15" x14ac:dyDescent="0.25"/>
  <sheetData>
    <row r="1" spans="1:23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</row>
    <row r="2" spans="1:23" x14ac:dyDescent="0.25">
      <c r="A2" t="s">
        <v>24</v>
      </c>
      <c r="B2" t="s">
        <v>25</v>
      </c>
      <c r="C2">
        <v>100</v>
      </c>
      <c r="D2">
        <v>100</v>
      </c>
      <c r="E2">
        <v>100</v>
      </c>
      <c r="F2">
        <v>0</v>
      </c>
      <c r="G2" t="s">
        <v>26</v>
      </c>
      <c r="H2" t="s">
        <v>27</v>
      </c>
      <c r="I2">
        <v>0</v>
      </c>
      <c r="J2" s="1">
        <v>1</v>
      </c>
      <c r="K2" s="1">
        <v>0</v>
      </c>
      <c r="L2" t="s">
        <v>28</v>
      </c>
      <c r="M2" t="s">
        <v>28</v>
      </c>
      <c r="N2" t="s">
        <v>28</v>
      </c>
      <c r="O2" t="s">
        <v>28</v>
      </c>
      <c r="P2" s="1">
        <v>0.04</v>
      </c>
      <c r="Q2" s="1">
        <v>0.96</v>
      </c>
      <c r="R2" s="1">
        <v>0</v>
      </c>
      <c r="S2" t="s">
        <v>29</v>
      </c>
      <c r="T2" t="s">
        <v>30</v>
      </c>
      <c r="U2" s="1">
        <v>0.88</v>
      </c>
      <c r="V2" s="1">
        <v>0.75</v>
      </c>
      <c r="W2" t="s">
        <v>31</v>
      </c>
    </row>
    <row r="3" spans="1:23" x14ac:dyDescent="0.25">
      <c r="A3" t="s">
        <v>32</v>
      </c>
      <c r="B3" t="s">
        <v>33</v>
      </c>
      <c r="C3">
        <v>100</v>
      </c>
      <c r="D3">
        <v>100</v>
      </c>
      <c r="E3">
        <v>100</v>
      </c>
      <c r="F3">
        <v>0</v>
      </c>
      <c r="G3" t="s">
        <v>34</v>
      </c>
      <c r="H3" t="s">
        <v>35</v>
      </c>
      <c r="I3">
        <v>0</v>
      </c>
      <c r="J3" s="1">
        <v>1</v>
      </c>
      <c r="K3" s="1">
        <v>0</v>
      </c>
      <c r="L3" t="s">
        <v>28</v>
      </c>
      <c r="M3" t="s">
        <v>28</v>
      </c>
      <c r="N3" t="s">
        <v>28</v>
      </c>
      <c r="O3" t="s">
        <v>28</v>
      </c>
      <c r="P3" s="1">
        <v>0.04</v>
      </c>
      <c r="Q3" s="1">
        <v>0.96</v>
      </c>
      <c r="R3" s="1">
        <v>0</v>
      </c>
      <c r="S3" t="s">
        <v>36</v>
      </c>
      <c r="T3" t="s">
        <v>37</v>
      </c>
      <c r="U3" s="1">
        <v>1</v>
      </c>
      <c r="V3" s="1">
        <v>0.75</v>
      </c>
      <c r="W3" t="s">
        <v>31</v>
      </c>
    </row>
    <row r="4" spans="1:23" x14ac:dyDescent="0.25">
      <c r="A4" t="s">
        <v>38</v>
      </c>
      <c r="B4" t="s">
        <v>33</v>
      </c>
      <c r="C4">
        <v>93</v>
      </c>
      <c r="D4">
        <v>100</v>
      </c>
      <c r="E4">
        <v>94</v>
      </c>
      <c r="F4">
        <v>26.56</v>
      </c>
      <c r="G4" t="s">
        <v>39</v>
      </c>
      <c r="H4" t="s">
        <v>40</v>
      </c>
      <c r="I4">
        <v>8</v>
      </c>
      <c r="J4" s="1">
        <v>1</v>
      </c>
      <c r="K4" s="1">
        <v>0</v>
      </c>
      <c r="L4" t="s">
        <v>28</v>
      </c>
      <c r="M4" t="s">
        <v>28</v>
      </c>
      <c r="N4" t="s">
        <v>28</v>
      </c>
      <c r="O4" t="s">
        <v>28</v>
      </c>
      <c r="P4" s="1">
        <v>0.6</v>
      </c>
      <c r="Q4" s="1">
        <v>0.4</v>
      </c>
      <c r="R4" s="1">
        <v>0</v>
      </c>
      <c r="S4" t="s">
        <v>41</v>
      </c>
      <c r="T4" t="s">
        <v>42</v>
      </c>
      <c r="U4" s="1">
        <v>0.24</v>
      </c>
      <c r="V4" s="1">
        <v>0.14000000000000001</v>
      </c>
      <c r="W4" t="s">
        <v>31</v>
      </c>
    </row>
    <row r="5" spans="1:23" x14ac:dyDescent="0.25">
      <c r="A5" t="s">
        <v>43</v>
      </c>
      <c r="B5" t="s">
        <v>33</v>
      </c>
      <c r="C5">
        <v>95</v>
      </c>
      <c r="D5">
        <v>99</v>
      </c>
      <c r="E5">
        <v>96</v>
      </c>
      <c r="F5">
        <v>26.47</v>
      </c>
      <c r="G5" t="s">
        <v>44</v>
      </c>
      <c r="H5" t="s">
        <v>45</v>
      </c>
      <c r="I5">
        <v>4</v>
      </c>
      <c r="J5" s="1">
        <v>1</v>
      </c>
      <c r="K5" s="1">
        <v>0</v>
      </c>
      <c r="L5" t="s">
        <v>28</v>
      </c>
      <c r="M5" t="s">
        <v>28</v>
      </c>
      <c r="N5" t="s">
        <v>28</v>
      </c>
      <c r="O5" t="s">
        <v>28</v>
      </c>
      <c r="P5" s="1">
        <v>0.87</v>
      </c>
      <c r="Q5" s="1">
        <v>0.13</v>
      </c>
      <c r="R5" s="1">
        <v>0</v>
      </c>
      <c r="S5" t="s">
        <v>46</v>
      </c>
      <c r="T5" t="s">
        <v>47</v>
      </c>
      <c r="U5" s="1">
        <v>0.57999999999999996</v>
      </c>
      <c r="V5" s="1">
        <v>0.47</v>
      </c>
      <c r="W5" t="s">
        <v>31</v>
      </c>
    </row>
    <row r="6" spans="1:23" x14ac:dyDescent="0.25">
      <c r="A6" t="s">
        <v>48</v>
      </c>
      <c r="B6" t="s">
        <v>33</v>
      </c>
      <c r="C6">
        <v>90</v>
      </c>
      <c r="D6">
        <v>82</v>
      </c>
      <c r="E6">
        <v>92</v>
      </c>
      <c r="F6">
        <v>36.97</v>
      </c>
      <c r="G6" t="s">
        <v>49</v>
      </c>
      <c r="H6" t="s">
        <v>50</v>
      </c>
      <c r="I6">
        <v>7</v>
      </c>
      <c r="J6" s="1">
        <v>1</v>
      </c>
      <c r="K6" s="1">
        <v>0</v>
      </c>
      <c r="L6" t="s">
        <v>28</v>
      </c>
      <c r="M6" t="s">
        <v>28</v>
      </c>
      <c r="N6" t="s">
        <v>28</v>
      </c>
      <c r="O6" t="s">
        <v>28</v>
      </c>
      <c r="P6" s="1">
        <v>0.64</v>
      </c>
      <c r="Q6" s="1">
        <v>0.36</v>
      </c>
      <c r="R6" s="1">
        <v>0</v>
      </c>
      <c r="S6" t="s">
        <v>51</v>
      </c>
      <c r="T6" t="s">
        <v>52</v>
      </c>
      <c r="U6" s="1">
        <v>0.82</v>
      </c>
      <c r="V6" s="1">
        <v>0.57999999999999996</v>
      </c>
      <c r="W6" t="s">
        <v>31</v>
      </c>
    </row>
    <row r="7" spans="1:23" x14ac:dyDescent="0.25">
      <c r="A7" t="s">
        <v>53</v>
      </c>
      <c r="B7" t="s">
        <v>33</v>
      </c>
      <c r="C7">
        <v>65</v>
      </c>
      <c r="D7">
        <v>81</v>
      </c>
      <c r="E7">
        <v>71</v>
      </c>
      <c r="F7">
        <v>39.64</v>
      </c>
      <c r="G7" t="s">
        <v>54</v>
      </c>
      <c r="H7" t="s">
        <v>55</v>
      </c>
      <c r="I7">
        <v>9</v>
      </c>
      <c r="J7" s="1">
        <v>1</v>
      </c>
      <c r="K7" s="1">
        <v>0</v>
      </c>
      <c r="L7" t="s">
        <v>28</v>
      </c>
      <c r="M7" t="s">
        <v>28</v>
      </c>
      <c r="N7" t="s">
        <v>28</v>
      </c>
      <c r="O7" t="s">
        <v>28</v>
      </c>
      <c r="P7" s="1">
        <v>0.57999999999999996</v>
      </c>
      <c r="Q7" s="1">
        <v>0.42</v>
      </c>
      <c r="R7" s="1">
        <v>0</v>
      </c>
      <c r="S7" t="s">
        <v>56</v>
      </c>
      <c r="T7" t="s">
        <v>57</v>
      </c>
      <c r="U7" s="1">
        <v>0.74</v>
      </c>
      <c r="V7" s="1">
        <v>0.59</v>
      </c>
      <c r="W7" t="s">
        <v>31</v>
      </c>
    </row>
    <row r="8" spans="1:23" x14ac:dyDescent="0.25">
      <c r="A8" t="s">
        <v>58</v>
      </c>
      <c r="B8" t="s">
        <v>33</v>
      </c>
      <c r="C8">
        <v>100</v>
      </c>
      <c r="D8">
        <v>100</v>
      </c>
      <c r="E8">
        <v>100</v>
      </c>
      <c r="F8">
        <v>0</v>
      </c>
      <c r="G8" t="s">
        <v>59</v>
      </c>
      <c r="H8" t="s">
        <v>60</v>
      </c>
      <c r="I8">
        <v>0</v>
      </c>
      <c r="J8" s="1">
        <v>1</v>
      </c>
      <c r="K8" s="1">
        <v>0</v>
      </c>
      <c r="L8" t="s">
        <v>28</v>
      </c>
      <c r="M8" t="s">
        <v>28</v>
      </c>
      <c r="N8" t="s">
        <v>28</v>
      </c>
      <c r="O8" t="s">
        <v>28</v>
      </c>
      <c r="P8" s="1">
        <v>0.47</v>
      </c>
      <c r="Q8" s="1">
        <v>0.53</v>
      </c>
      <c r="R8" s="1">
        <v>0</v>
      </c>
      <c r="S8" t="s">
        <v>61</v>
      </c>
      <c r="T8" t="s">
        <v>62</v>
      </c>
      <c r="U8" s="1">
        <v>0.66</v>
      </c>
      <c r="V8" s="1">
        <v>0.71</v>
      </c>
      <c r="W8" t="s">
        <v>31</v>
      </c>
    </row>
    <row r="9" spans="1:23" x14ac:dyDescent="0.25">
      <c r="A9" t="s">
        <v>63</v>
      </c>
      <c r="B9" t="s">
        <v>33</v>
      </c>
      <c r="C9">
        <v>65</v>
      </c>
      <c r="D9">
        <v>87</v>
      </c>
      <c r="E9">
        <v>71</v>
      </c>
      <c r="F9">
        <v>49.8</v>
      </c>
      <c r="G9" t="s">
        <v>64</v>
      </c>
      <c r="H9" t="s">
        <v>65</v>
      </c>
      <c r="I9">
        <v>3</v>
      </c>
      <c r="J9" s="1">
        <v>1</v>
      </c>
      <c r="K9" s="1">
        <v>0</v>
      </c>
      <c r="L9" t="s">
        <v>28</v>
      </c>
      <c r="M9" t="s">
        <v>28</v>
      </c>
      <c r="N9" t="s">
        <v>28</v>
      </c>
      <c r="O9" t="s">
        <v>28</v>
      </c>
      <c r="P9" s="1">
        <v>0.59</v>
      </c>
      <c r="Q9" s="1">
        <v>0.41</v>
      </c>
      <c r="R9" s="1">
        <v>0</v>
      </c>
      <c r="S9" t="s">
        <v>66</v>
      </c>
      <c r="T9" t="s">
        <v>67</v>
      </c>
      <c r="U9" s="1">
        <v>0.22</v>
      </c>
      <c r="V9" s="1">
        <v>0.28000000000000003</v>
      </c>
      <c r="W9" t="s">
        <v>31</v>
      </c>
    </row>
    <row r="10" spans="1:23" x14ac:dyDescent="0.25">
      <c r="A10" t="s">
        <v>68</v>
      </c>
      <c r="B10" t="s">
        <v>33</v>
      </c>
      <c r="C10">
        <v>84</v>
      </c>
      <c r="D10">
        <v>78</v>
      </c>
      <c r="E10">
        <v>87</v>
      </c>
      <c r="F10">
        <v>46.02</v>
      </c>
      <c r="G10" t="s">
        <v>69</v>
      </c>
      <c r="H10" t="s">
        <v>70</v>
      </c>
      <c r="I10">
        <v>11</v>
      </c>
      <c r="J10" s="1">
        <v>1</v>
      </c>
      <c r="K10" s="1">
        <v>0</v>
      </c>
      <c r="L10" t="s">
        <v>28</v>
      </c>
      <c r="M10" t="s">
        <v>28</v>
      </c>
      <c r="N10" t="s">
        <v>28</v>
      </c>
      <c r="O10" t="s">
        <v>28</v>
      </c>
      <c r="P10" s="1">
        <v>0.59</v>
      </c>
      <c r="Q10" s="1">
        <v>0.41</v>
      </c>
      <c r="R10" s="1">
        <v>0</v>
      </c>
      <c r="S10" t="s">
        <v>71</v>
      </c>
      <c r="T10" t="s">
        <v>72</v>
      </c>
      <c r="U10" s="1">
        <v>0.6</v>
      </c>
      <c r="V10" s="1">
        <v>0.4</v>
      </c>
      <c r="W10" t="s">
        <v>31</v>
      </c>
    </row>
    <row r="11" spans="1:23" x14ac:dyDescent="0.25">
      <c r="A11" t="s">
        <v>73</v>
      </c>
      <c r="B11" t="s">
        <v>33</v>
      </c>
      <c r="C11">
        <v>69</v>
      </c>
      <c r="D11">
        <v>72</v>
      </c>
      <c r="E11">
        <v>74</v>
      </c>
      <c r="F11">
        <v>50.21</v>
      </c>
      <c r="G11" t="s">
        <v>74</v>
      </c>
      <c r="H11" t="s">
        <v>75</v>
      </c>
      <c r="I11">
        <v>10</v>
      </c>
      <c r="J11" s="1">
        <v>1</v>
      </c>
      <c r="K11" s="1">
        <v>0</v>
      </c>
      <c r="L11" t="s">
        <v>28</v>
      </c>
      <c r="M11" t="s">
        <v>28</v>
      </c>
      <c r="N11" t="s">
        <v>28</v>
      </c>
      <c r="O11" t="s">
        <v>28</v>
      </c>
      <c r="P11" s="1">
        <v>0.53</v>
      </c>
      <c r="Q11" s="1">
        <v>0.47</v>
      </c>
      <c r="R11" s="1">
        <v>0</v>
      </c>
      <c r="S11" t="s">
        <v>76</v>
      </c>
      <c r="T11" t="s">
        <v>77</v>
      </c>
      <c r="U11" s="1">
        <v>0.77</v>
      </c>
      <c r="V11" s="1">
        <v>0.6</v>
      </c>
      <c r="W11" t="s">
        <v>31</v>
      </c>
    </row>
    <row r="12" spans="1:23" x14ac:dyDescent="0.25">
      <c r="A12" t="s">
        <v>78</v>
      </c>
      <c r="B12" t="s">
        <v>33</v>
      </c>
      <c r="C12">
        <v>100</v>
      </c>
      <c r="D12">
        <v>100</v>
      </c>
      <c r="E12">
        <v>100</v>
      </c>
      <c r="F12">
        <v>0</v>
      </c>
      <c r="G12" t="s">
        <v>79</v>
      </c>
      <c r="H12" t="s">
        <v>80</v>
      </c>
      <c r="I12">
        <v>0</v>
      </c>
      <c r="J12" s="1">
        <v>1</v>
      </c>
      <c r="K12" s="1">
        <v>0</v>
      </c>
      <c r="L12" t="s">
        <v>28</v>
      </c>
      <c r="M12" t="s">
        <v>28</v>
      </c>
      <c r="N12" t="s">
        <v>28</v>
      </c>
      <c r="O12" t="s">
        <v>28</v>
      </c>
      <c r="P12" s="1">
        <v>0.69</v>
      </c>
      <c r="Q12" s="1">
        <v>0.31</v>
      </c>
      <c r="R12" s="1">
        <v>0</v>
      </c>
      <c r="S12" t="s">
        <v>81</v>
      </c>
      <c r="T12" t="s">
        <v>82</v>
      </c>
      <c r="U12" s="1">
        <v>0.84</v>
      </c>
      <c r="V12" s="1">
        <v>0.77</v>
      </c>
      <c r="W12" t="s">
        <v>31</v>
      </c>
    </row>
    <row r="13" spans="1:23" x14ac:dyDescent="0.25">
      <c r="A13" t="s">
        <v>83</v>
      </c>
      <c r="B13" t="s">
        <v>33</v>
      </c>
      <c r="C13">
        <v>100</v>
      </c>
      <c r="D13">
        <v>100</v>
      </c>
      <c r="E13">
        <v>100</v>
      </c>
      <c r="F13">
        <v>0</v>
      </c>
      <c r="G13" t="s">
        <v>84</v>
      </c>
      <c r="H13" t="s">
        <v>85</v>
      </c>
      <c r="I13">
        <v>0</v>
      </c>
      <c r="J13" s="1">
        <v>1</v>
      </c>
      <c r="K13" s="1">
        <v>0</v>
      </c>
      <c r="L13" t="s">
        <v>28</v>
      </c>
      <c r="M13" t="s">
        <v>28</v>
      </c>
      <c r="N13" t="s">
        <v>28</v>
      </c>
      <c r="O13" t="s">
        <v>28</v>
      </c>
      <c r="P13" s="1">
        <v>0.74</v>
      </c>
      <c r="Q13" s="1">
        <v>0.26</v>
      </c>
      <c r="R13" s="1">
        <v>0</v>
      </c>
      <c r="S13" t="s">
        <v>86</v>
      </c>
      <c r="T13" t="s">
        <v>87</v>
      </c>
      <c r="U13" s="1">
        <v>0.54</v>
      </c>
      <c r="V13" s="1">
        <v>0.51</v>
      </c>
      <c r="W13" t="s">
        <v>31</v>
      </c>
    </row>
    <row r="14" spans="1:23" x14ac:dyDescent="0.25">
      <c r="A14" t="s">
        <v>88</v>
      </c>
      <c r="B14" t="s">
        <v>33</v>
      </c>
      <c r="C14">
        <v>98</v>
      </c>
      <c r="D14">
        <v>90</v>
      </c>
      <c r="E14">
        <v>99</v>
      </c>
      <c r="F14">
        <v>26.64</v>
      </c>
      <c r="G14" t="s">
        <v>89</v>
      </c>
      <c r="H14" t="s">
        <v>90</v>
      </c>
      <c r="I14">
        <v>3</v>
      </c>
      <c r="J14" s="1">
        <v>1</v>
      </c>
      <c r="K14" s="1">
        <v>0</v>
      </c>
      <c r="L14" t="s">
        <v>28</v>
      </c>
      <c r="M14" t="s">
        <v>28</v>
      </c>
      <c r="N14" t="s">
        <v>28</v>
      </c>
      <c r="O14" t="s">
        <v>28</v>
      </c>
      <c r="P14" s="1">
        <v>0.44</v>
      </c>
      <c r="Q14" s="1">
        <v>0.56000000000000005</v>
      </c>
      <c r="R14" s="1">
        <v>0</v>
      </c>
      <c r="S14" t="s">
        <v>91</v>
      </c>
      <c r="T14" t="s">
        <v>92</v>
      </c>
      <c r="U14" s="1">
        <v>0.61</v>
      </c>
      <c r="V14" s="1">
        <v>0.54</v>
      </c>
      <c r="W14" t="s">
        <v>31</v>
      </c>
    </row>
    <row r="15" spans="1:23" x14ac:dyDescent="0.25">
      <c r="A15" t="s">
        <v>93</v>
      </c>
      <c r="B15" t="s">
        <v>33</v>
      </c>
      <c r="C15">
        <v>100</v>
      </c>
      <c r="D15">
        <v>100</v>
      </c>
      <c r="E15">
        <v>100</v>
      </c>
      <c r="F15">
        <v>19.93</v>
      </c>
      <c r="G15" t="s">
        <v>94</v>
      </c>
      <c r="H15" t="s">
        <v>95</v>
      </c>
      <c r="I15">
        <v>1</v>
      </c>
      <c r="J15" s="1">
        <v>1</v>
      </c>
      <c r="K15" s="1">
        <v>0</v>
      </c>
      <c r="L15" t="s">
        <v>28</v>
      </c>
      <c r="M15" t="s">
        <v>28</v>
      </c>
      <c r="N15" t="s">
        <v>28</v>
      </c>
      <c r="O15" t="s">
        <v>28</v>
      </c>
      <c r="P15" s="1">
        <v>0.98</v>
      </c>
      <c r="Q15" s="1">
        <v>0.02</v>
      </c>
      <c r="R15" s="1">
        <v>0</v>
      </c>
      <c r="S15" t="s">
        <v>96</v>
      </c>
      <c r="T15" t="s">
        <v>97</v>
      </c>
      <c r="U15" s="1">
        <v>0.65</v>
      </c>
      <c r="V15" s="1">
        <v>0.62</v>
      </c>
      <c r="W15" t="s">
        <v>31</v>
      </c>
    </row>
    <row r="16" spans="1:23" x14ac:dyDescent="0.25">
      <c r="A16" t="s">
        <v>98</v>
      </c>
      <c r="B16" t="s">
        <v>33</v>
      </c>
      <c r="C16">
        <v>100</v>
      </c>
      <c r="D16">
        <v>100</v>
      </c>
      <c r="E16">
        <v>100</v>
      </c>
      <c r="F16">
        <v>1.63</v>
      </c>
      <c r="G16" t="s">
        <v>99</v>
      </c>
      <c r="H16" t="s">
        <v>100</v>
      </c>
      <c r="I16">
        <v>0</v>
      </c>
      <c r="J16" s="1">
        <v>1</v>
      </c>
      <c r="K16" s="1">
        <v>0</v>
      </c>
      <c r="L16" t="s">
        <v>28</v>
      </c>
      <c r="M16" t="s">
        <v>28</v>
      </c>
      <c r="N16" t="s">
        <v>28</v>
      </c>
      <c r="O16" t="s">
        <v>28</v>
      </c>
      <c r="P16" s="1">
        <v>0.99</v>
      </c>
      <c r="Q16" s="1">
        <v>0.01</v>
      </c>
      <c r="R16" s="1">
        <v>0</v>
      </c>
      <c r="S16" t="s">
        <v>101</v>
      </c>
      <c r="T16" t="s">
        <v>102</v>
      </c>
      <c r="U16" s="1">
        <v>0.68</v>
      </c>
      <c r="V16" s="1">
        <v>0.65</v>
      </c>
      <c r="W16" t="s">
        <v>31</v>
      </c>
    </row>
    <row r="17" spans="1:23" x14ac:dyDescent="0.25">
      <c r="A17" t="s">
        <v>103</v>
      </c>
      <c r="B17" t="s">
        <v>33</v>
      </c>
      <c r="C17">
        <v>100</v>
      </c>
      <c r="D17">
        <v>100</v>
      </c>
      <c r="E17">
        <v>100</v>
      </c>
      <c r="F17">
        <v>2.33</v>
      </c>
      <c r="G17" t="s">
        <v>104</v>
      </c>
      <c r="H17" t="s">
        <v>105</v>
      </c>
      <c r="I17">
        <v>0</v>
      </c>
      <c r="J17" s="1">
        <v>1</v>
      </c>
      <c r="K17" s="1">
        <v>0</v>
      </c>
      <c r="L17" t="s">
        <v>28</v>
      </c>
      <c r="M17" t="s">
        <v>28</v>
      </c>
      <c r="N17" t="s">
        <v>28</v>
      </c>
      <c r="O17" t="s">
        <v>28</v>
      </c>
      <c r="P17" s="1">
        <v>0.84</v>
      </c>
      <c r="Q17" s="1">
        <v>0.16</v>
      </c>
      <c r="R17" s="1">
        <v>0</v>
      </c>
      <c r="S17" t="s">
        <v>106</v>
      </c>
      <c r="T17" t="s">
        <v>107</v>
      </c>
      <c r="U17" s="1">
        <v>0.82</v>
      </c>
      <c r="V17" s="1">
        <v>0.68</v>
      </c>
      <c r="W17" t="s">
        <v>31</v>
      </c>
    </row>
    <row r="18" spans="1:23" x14ac:dyDescent="0.25">
      <c r="A18" t="s">
        <v>108</v>
      </c>
      <c r="B18" t="s">
        <v>33</v>
      </c>
      <c r="C18">
        <v>100</v>
      </c>
      <c r="D18">
        <v>70</v>
      </c>
      <c r="E18">
        <v>100</v>
      </c>
      <c r="F18">
        <v>26.71</v>
      </c>
      <c r="G18" t="s">
        <v>109</v>
      </c>
      <c r="H18" t="s">
        <v>110</v>
      </c>
      <c r="I18">
        <v>1</v>
      </c>
      <c r="J18" s="1">
        <v>1</v>
      </c>
      <c r="K18" s="1">
        <v>0</v>
      </c>
      <c r="L18" t="s">
        <v>28</v>
      </c>
      <c r="M18" t="s">
        <v>28</v>
      </c>
      <c r="N18" t="s">
        <v>28</v>
      </c>
      <c r="O18" t="s">
        <v>28</v>
      </c>
      <c r="P18" s="1">
        <v>0.4</v>
      </c>
      <c r="Q18" s="1">
        <v>0.6</v>
      </c>
      <c r="R18" s="1">
        <v>0</v>
      </c>
      <c r="S18" t="s">
        <v>111</v>
      </c>
      <c r="T18" t="s">
        <v>112</v>
      </c>
      <c r="U18" s="1">
        <v>0.88</v>
      </c>
      <c r="V18" s="1">
        <v>0.83</v>
      </c>
      <c r="W18" t="s">
        <v>31</v>
      </c>
    </row>
    <row r="19" spans="1:23" x14ac:dyDescent="0.25">
      <c r="A19" t="s">
        <v>113</v>
      </c>
      <c r="B19" t="s">
        <v>33</v>
      </c>
      <c r="C19">
        <v>93</v>
      </c>
      <c r="D19">
        <v>75</v>
      </c>
      <c r="E19">
        <v>94</v>
      </c>
      <c r="F19">
        <v>27.62</v>
      </c>
      <c r="G19" t="s">
        <v>114</v>
      </c>
      <c r="H19" t="s">
        <v>115</v>
      </c>
      <c r="I19">
        <v>3</v>
      </c>
      <c r="J19" s="1">
        <v>1</v>
      </c>
      <c r="K19" s="1">
        <v>0</v>
      </c>
      <c r="L19" t="s">
        <v>28</v>
      </c>
      <c r="M19" t="s">
        <v>28</v>
      </c>
      <c r="N19" t="s">
        <v>28</v>
      </c>
      <c r="O19" t="s">
        <v>28</v>
      </c>
      <c r="P19" s="1">
        <v>0.74</v>
      </c>
      <c r="Q19" s="1">
        <v>0.26</v>
      </c>
      <c r="R19" s="1">
        <v>0</v>
      </c>
      <c r="S19" t="s">
        <v>116</v>
      </c>
      <c r="T19" t="s">
        <v>117</v>
      </c>
      <c r="U19" s="1">
        <v>0.87</v>
      </c>
      <c r="V19" s="1">
        <v>0.75</v>
      </c>
      <c r="W19" t="s">
        <v>31</v>
      </c>
    </row>
    <row r="20" spans="1:23" x14ac:dyDescent="0.25">
      <c r="A20" t="s">
        <v>118</v>
      </c>
      <c r="B20" t="s">
        <v>33</v>
      </c>
      <c r="C20">
        <v>96</v>
      </c>
      <c r="D20">
        <v>87</v>
      </c>
      <c r="E20">
        <v>97</v>
      </c>
      <c r="F20">
        <v>30.94</v>
      </c>
      <c r="G20" t="s">
        <v>119</v>
      </c>
      <c r="H20" t="s">
        <v>120</v>
      </c>
      <c r="I20">
        <v>2</v>
      </c>
      <c r="J20" s="1">
        <v>1</v>
      </c>
      <c r="K20" s="1">
        <v>0</v>
      </c>
      <c r="L20" t="s">
        <v>28</v>
      </c>
      <c r="M20" t="s">
        <v>28</v>
      </c>
      <c r="N20" t="s">
        <v>28</v>
      </c>
      <c r="O20" t="s">
        <v>28</v>
      </c>
      <c r="P20" s="1">
        <v>0.54</v>
      </c>
      <c r="Q20" s="1">
        <v>0.46</v>
      </c>
      <c r="R20" s="1">
        <v>0</v>
      </c>
      <c r="S20" t="s">
        <v>121</v>
      </c>
      <c r="T20" t="s">
        <v>122</v>
      </c>
      <c r="U20" s="1">
        <v>0.11</v>
      </c>
      <c r="V20" s="1">
        <v>0.23</v>
      </c>
      <c r="W20" t="s">
        <v>31</v>
      </c>
    </row>
    <row r="21" spans="1:23" x14ac:dyDescent="0.25">
      <c r="A21" t="s">
        <v>123</v>
      </c>
      <c r="B21" t="s">
        <v>33</v>
      </c>
      <c r="C21">
        <v>100</v>
      </c>
      <c r="D21">
        <v>100</v>
      </c>
      <c r="E21">
        <v>100</v>
      </c>
      <c r="F21">
        <v>0</v>
      </c>
      <c r="G21" t="s">
        <v>124</v>
      </c>
      <c r="H21" t="s">
        <v>125</v>
      </c>
      <c r="I21">
        <v>0</v>
      </c>
      <c r="J21" s="1">
        <v>1</v>
      </c>
      <c r="K21" s="1">
        <v>0</v>
      </c>
      <c r="L21" t="s">
        <v>28</v>
      </c>
      <c r="M21" t="s">
        <v>28</v>
      </c>
      <c r="N21" t="s">
        <v>28</v>
      </c>
      <c r="O21" t="s">
        <v>28</v>
      </c>
      <c r="P21" s="1">
        <v>0.59</v>
      </c>
      <c r="Q21" s="1">
        <v>0.41</v>
      </c>
      <c r="R21" s="1">
        <v>0</v>
      </c>
      <c r="S21" t="s">
        <v>126</v>
      </c>
      <c r="T21" t="s">
        <v>127</v>
      </c>
      <c r="U21" s="1">
        <v>0.23</v>
      </c>
      <c r="V21" s="1">
        <v>0.21</v>
      </c>
      <c r="W21" t="s">
        <v>31</v>
      </c>
    </row>
    <row r="22" spans="1:23" x14ac:dyDescent="0.25">
      <c r="A22" t="s">
        <v>128</v>
      </c>
      <c r="B22" t="s">
        <v>33</v>
      </c>
      <c r="C22">
        <v>99</v>
      </c>
      <c r="D22">
        <v>88</v>
      </c>
      <c r="E22">
        <v>99</v>
      </c>
      <c r="F22">
        <v>32.43</v>
      </c>
      <c r="G22" t="s">
        <v>129</v>
      </c>
      <c r="H22" t="s">
        <v>130</v>
      </c>
      <c r="I22">
        <v>0</v>
      </c>
      <c r="J22" s="1">
        <v>1</v>
      </c>
      <c r="K22" s="1">
        <v>0</v>
      </c>
      <c r="L22" t="s">
        <v>28</v>
      </c>
      <c r="M22" t="s">
        <v>28</v>
      </c>
      <c r="N22" t="s">
        <v>28</v>
      </c>
      <c r="O22" t="s">
        <v>28</v>
      </c>
      <c r="P22" s="1">
        <v>0.98</v>
      </c>
      <c r="Q22" s="1">
        <v>0.02</v>
      </c>
      <c r="R22" s="1">
        <v>0</v>
      </c>
      <c r="S22" t="s">
        <v>131</v>
      </c>
      <c r="T22" t="s">
        <v>132</v>
      </c>
      <c r="U22" s="1">
        <v>0.23</v>
      </c>
      <c r="V22" s="1">
        <v>0.23</v>
      </c>
      <c r="W22" t="s">
        <v>31</v>
      </c>
    </row>
    <row r="23" spans="1:23" x14ac:dyDescent="0.25">
      <c r="A23" t="s">
        <v>133</v>
      </c>
      <c r="B23" t="s">
        <v>33</v>
      </c>
      <c r="C23">
        <v>100</v>
      </c>
      <c r="D23">
        <v>100</v>
      </c>
      <c r="E23">
        <v>100</v>
      </c>
      <c r="F23">
        <v>15.45</v>
      </c>
      <c r="G23" t="s">
        <v>134</v>
      </c>
      <c r="H23" t="s">
        <v>135</v>
      </c>
      <c r="I23">
        <v>0</v>
      </c>
      <c r="J23" s="1">
        <v>1</v>
      </c>
      <c r="K23" s="1">
        <v>0</v>
      </c>
      <c r="L23" t="s">
        <v>28</v>
      </c>
      <c r="M23" t="s">
        <v>28</v>
      </c>
      <c r="N23" t="s">
        <v>28</v>
      </c>
      <c r="O23" t="s">
        <v>28</v>
      </c>
      <c r="P23" s="1">
        <v>0.99</v>
      </c>
      <c r="Q23" s="1">
        <v>0.01</v>
      </c>
      <c r="R23" s="1">
        <v>0</v>
      </c>
      <c r="S23" t="s">
        <v>136</v>
      </c>
      <c r="T23" t="s">
        <v>137</v>
      </c>
      <c r="U23" s="1">
        <v>0.17</v>
      </c>
      <c r="V23" s="1">
        <v>0.22</v>
      </c>
      <c r="W23" t="s">
        <v>31</v>
      </c>
    </row>
    <row r="24" spans="1:23" x14ac:dyDescent="0.25">
      <c r="A24" t="s">
        <v>138</v>
      </c>
      <c r="B24" t="s">
        <v>33</v>
      </c>
      <c r="C24">
        <v>99</v>
      </c>
      <c r="D24">
        <v>100</v>
      </c>
      <c r="E24">
        <v>99</v>
      </c>
      <c r="F24">
        <v>19.38</v>
      </c>
      <c r="G24" t="s">
        <v>139</v>
      </c>
      <c r="H24" t="s">
        <v>140</v>
      </c>
      <c r="I24">
        <v>4</v>
      </c>
      <c r="J24" s="1">
        <v>1</v>
      </c>
      <c r="K24" s="1">
        <v>0</v>
      </c>
      <c r="L24" t="s">
        <v>28</v>
      </c>
      <c r="M24" t="s">
        <v>28</v>
      </c>
      <c r="N24" t="s">
        <v>28</v>
      </c>
      <c r="O24" t="s">
        <v>28</v>
      </c>
      <c r="P24" s="1">
        <v>0.53</v>
      </c>
      <c r="Q24" s="1">
        <v>0.47</v>
      </c>
      <c r="R24" s="1">
        <v>0</v>
      </c>
      <c r="S24" t="s">
        <v>141</v>
      </c>
      <c r="T24" t="s">
        <v>142</v>
      </c>
      <c r="U24" s="1">
        <v>0.79</v>
      </c>
      <c r="V24" s="1">
        <v>0.7</v>
      </c>
      <c r="W24" t="s">
        <v>31</v>
      </c>
    </row>
    <row r="25" spans="1:23" x14ac:dyDescent="0.25">
      <c r="A25" t="s">
        <v>143</v>
      </c>
      <c r="B25" t="s">
        <v>33</v>
      </c>
      <c r="C25">
        <v>100</v>
      </c>
      <c r="D25">
        <v>100</v>
      </c>
      <c r="E25">
        <v>100</v>
      </c>
      <c r="F25">
        <v>19.190000000000001</v>
      </c>
      <c r="G25" t="s">
        <v>144</v>
      </c>
      <c r="H25" t="s">
        <v>145</v>
      </c>
      <c r="I25">
        <v>0</v>
      </c>
      <c r="J25" s="1">
        <v>1</v>
      </c>
      <c r="K25" s="1">
        <v>0</v>
      </c>
      <c r="L25" t="s">
        <v>28</v>
      </c>
      <c r="M25" t="s">
        <v>28</v>
      </c>
      <c r="N25" t="s">
        <v>28</v>
      </c>
      <c r="O25" t="s">
        <v>28</v>
      </c>
      <c r="P25" s="1">
        <v>0.79</v>
      </c>
      <c r="Q25" s="1">
        <v>0.21</v>
      </c>
      <c r="R25" s="1">
        <v>0</v>
      </c>
      <c r="S25" t="s">
        <v>146</v>
      </c>
      <c r="T25" t="s">
        <v>147</v>
      </c>
      <c r="U25" s="1">
        <v>0.83</v>
      </c>
      <c r="V25" s="1">
        <v>0.79</v>
      </c>
      <c r="W25" t="s">
        <v>31</v>
      </c>
    </row>
    <row r="26" spans="1:23" x14ac:dyDescent="0.25">
      <c r="A26" t="s">
        <v>148</v>
      </c>
      <c r="B26" t="s">
        <v>33</v>
      </c>
      <c r="C26">
        <v>100</v>
      </c>
      <c r="D26">
        <v>100</v>
      </c>
      <c r="E26">
        <v>100</v>
      </c>
      <c r="F26">
        <v>4.49</v>
      </c>
      <c r="G26" t="s">
        <v>149</v>
      </c>
      <c r="H26" t="s">
        <v>150</v>
      </c>
      <c r="I26">
        <v>0</v>
      </c>
      <c r="J26" s="1">
        <v>1</v>
      </c>
      <c r="K26" s="1">
        <v>0</v>
      </c>
      <c r="L26" t="s">
        <v>28</v>
      </c>
      <c r="M26" t="s">
        <v>28</v>
      </c>
      <c r="N26" t="s">
        <v>28</v>
      </c>
      <c r="O26" t="s">
        <v>28</v>
      </c>
      <c r="P26" s="1">
        <v>0.56999999999999995</v>
      </c>
      <c r="Q26" s="1">
        <v>1</v>
      </c>
      <c r="R26" s="1">
        <v>0</v>
      </c>
      <c r="S26" t="s">
        <v>151</v>
      </c>
      <c r="T26" t="s">
        <v>152</v>
      </c>
      <c r="U26" s="1">
        <v>0.34</v>
      </c>
      <c r="V26" s="1">
        <v>0.33</v>
      </c>
      <c r="W26" t="s">
        <v>31</v>
      </c>
    </row>
    <row r="27" spans="1:23" x14ac:dyDescent="0.25">
      <c r="A27" t="s">
        <v>153</v>
      </c>
      <c r="B27" t="s">
        <v>33</v>
      </c>
      <c r="C27">
        <v>100</v>
      </c>
      <c r="D27">
        <v>100</v>
      </c>
      <c r="E27">
        <v>100</v>
      </c>
      <c r="F27">
        <v>32.64</v>
      </c>
      <c r="G27" t="s">
        <v>154</v>
      </c>
      <c r="H27" t="s">
        <v>155</v>
      </c>
      <c r="I27">
        <v>0</v>
      </c>
      <c r="J27" s="1">
        <v>1</v>
      </c>
      <c r="K27" s="1">
        <v>0</v>
      </c>
      <c r="L27" t="s">
        <v>28</v>
      </c>
      <c r="M27" t="s">
        <v>28</v>
      </c>
      <c r="N27" t="s">
        <v>28</v>
      </c>
      <c r="O27" t="s">
        <v>28</v>
      </c>
      <c r="P27" s="1">
        <v>0.42</v>
      </c>
      <c r="Q27" s="1">
        <v>0.57999999999999996</v>
      </c>
      <c r="R27" s="1">
        <v>0</v>
      </c>
      <c r="S27" t="s">
        <v>156</v>
      </c>
      <c r="T27" t="s">
        <v>157</v>
      </c>
      <c r="U27" s="1">
        <v>0.22</v>
      </c>
      <c r="V27" s="1">
        <v>0.32</v>
      </c>
      <c r="W27" t="s">
        <v>31</v>
      </c>
    </row>
    <row r="28" spans="1:23" x14ac:dyDescent="0.25">
      <c r="A28" t="s">
        <v>158</v>
      </c>
      <c r="B28" t="s">
        <v>33</v>
      </c>
      <c r="C28">
        <v>100</v>
      </c>
      <c r="D28">
        <v>100</v>
      </c>
      <c r="E28">
        <v>100</v>
      </c>
      <c r="F28">
        <v>0</v>
      </c>
      <c r="G28" t="s">
        <v>159</v>
      </c>
      <c r="H28" t="s">
        <v>160</v>
      </c>
      <c r="I28">
        <v>0</v>
      </c>
      <c r="J28" s="1">
        <v>1</v>
      </c>
      <c r="K28" s="1">
        <v>0</v>
      </c>
      <c r="L28" t="s">
        <v>161</v>
      </c>
      <c r="M28" t="s">
        <v>162</v>
      </c>
      <c r="N28" t="s">
        <v>163</v>
      </c>
      <c r="O28">
        <v>641010</v>
      </c>
      <c r="P28" s="1">
        <v>0</v>
      </c>
      <c r="Q28" s="1">
        <v>1</v>
      </c>
      <c r="R28" s="1">
        <v>0</v>
      </c>
      <c r="S28" t="s">
        <v>164</v>
      </c>
      <c r="T28" t="s">
        <v>165</v>
      </c>
      <c r="U28" s="1">
        <v>0.21</v>
      </c>
      <c r="V28" s="1">
        <v>0.22</v>
      </c>
      <c r="W28" t="s">
        <v>31</v>
      </c>
    </row>
    <row r="29" spans="1:23" x14ac:dyDescent="0.25">
      <c r="A29" t="s">
        <v>166</v>
      </c>
      <c r="B29" t="s">
        <v>33</v>
      </c>
      <c r="C29">
        <v>100</v>
      </c>
      <c r="D29">
        <v>100</v>
      </c>
      <c r="E29">
        <v>100</v>
      </c>
      <c r="F29">
        <v>11.48</v>
      </c>
      <c r="G29" t="s">
        <v>167</v>
      </c>
      <c r="H29" t="s">
        <v>168</v>
      </c>
      <c r="I29">
        <v>0</v>
      </c>
      <c r="J29" s="1">
        <v>1</v>
      </c>
      <c r="K29" s="1">
        <v>0</v>
      </c>
      <c r="L29" t="s">
        <v>28</v>
      </c>
      <c r="M29" t="s">
        <v>28</v>
      </c>
      <c r="N29" t="s">
        <v>28</v>
      </c>
      <c r="O29" t="s">
        <v>28</v>
      </c>
      <c r="P29" s="1">
        <v>0.65</v>
      </c>
      <c r="Q29" s="1">
        <v>0.35</v>
      </c>
      <c r="R29" s="1">
        <v>0</v>
      </c>
      <c r="S29" t="s">
        <v>169</v>
      </c>
      <c r="T29" t="s">
        <v>170</v>
      </c>
      <c r="U29" s="1">
        <v>0.25</v>
      </c>
      <c r="V29" s="1">
        <v>0.2</v>
      </c>
      <c r="W29" t="s">
        <v>31</v>
      </c>
    </row>
    <row r="30" spans="1:23" x14ac:dyDescent="0.25">
      <c r="A30" t="s">
        <v>171</v>
      </c>
      <c r="B30" t="s">
        <v>33</v>
      </c>
      <c r="C30">
        <v>100</v>
      </c>
      <c r="D30">
        <v>100</v>
      </c>
      <c r="E30">
        <v>100</v>
      </c>
      <c r="F30">
        <v>0</v>
      </c>
      <c r="G30" t="s">
        <v>172</v>
      </c>
      <c r="H30" t="s">
        <v>173</v>
      </c>
      <c r="I30">
        <v>0</v>
      </c>
      <c r="J30" s="1">
        <v>1</v>
      </c>
      <c r="K30" s="1">
        <v>0</v>
      </c>
      <c r="L30" t="s">
        <v>161</v>
      </c>
      <c r="M30" t="s">
        <v>162</v>
      </c>
      <c r="N30" t="s">
        <v>163</v>
      </c>
      <c r="O30">
        <v>641045</v>
      </c>
      <c r="P30" s="1">
        <v>0.55000000000000004</v>
      </c>
      <c r="Q30" s="1">
        <v>0.45</v>
      </c>
      <c r="R30" s="1">
        <v>0</v>
      </c>
      <c r="S30" t="s">
        <v>174</v>
      </c>
      <c r="T30" t="s">
        <v>175</v>
      </c>
      <c r="U30" s="1">
        <v>0.11</v>
      </c>
      <c r="V30" s="1">
        <v>0.11</v>
      </c>
      <c r="W30" t="s">
        <v>31</v>
      </c>
    </row>
    <row r="31" spans="1:23" x14ac:dyDescent="0.25">
      <c r="A31" t="s">
        <v>176</v>
      </c>
      <c r="B31" t="s">
        <v>33</v>
      </c>
      <c r="C31">
        <v>94</v>
      </c>
      <c r="D31">
        <v>100</v>
      </c>
      <c r="E31">
        <v>95</v>
      </c>
      <c r="F31">
        <v>24.78</v>
      </c>
      <c r="G31" t="s">
        <v>177</v>
      </c>
      <c r="H31" t="s">
        <v>178</v>
      </c>
      <c r="I31">
        <v>2</v>
      </c>
      <c r="J31" s="1">
        <v>1</v>
      </c>
      <c r="K31" s="1">
        <v>0</v>
      </c>
      <c r="L31" t="s">
        <v>161</v>
      </c>
      <c r="M31" t="s">
        <v>162</v>
      </c>
      <c r="N31" t="s">
        <v>163</v>
      </c>
      <c r="O31">
        <v>641018</v>
      </c>
      <c r="P31" s="1">
        <v>0.21</v>
      </c>
      <c r="Q31" s="1">
        <v>0.79</v>
      </c>
      <c r="R31" s="1">
        <v>0</v>
      </c>
      <c r="S31" t="s">
        <v>179</v>
      </c>
      <c r="T31" t="s">
        <v>180</v>
      </c>
      <c r="U31" s="1">
        <v>0.21</v>
      </c>
      <c r="V31" s="1">
        <v>0.11</v>
      </c>
      <c r="W31" t="s">
        <v>31</v>
      </c>
    </row>
    <row r="32" spans="1:23" x14ac:dyDescent="0.25">
      <c r="A32" t="s">
        <v>181</v>
      </c>
      <c r="B32" t="s">
        <v>33</v>
      </c>
      <c r="C32">
        <v>100</v>
      </c>
      <c r="D32">
        <v>100</v>
      </c>
      <c r="E32">
        <v>100</v>
      </c>
      <c r="F32">
        <v>0.53</v>
      </c>
      <c r="G32" t="s">
        <v>182</v>
      </c>
      <c r="H32" t="s">
        <v>183</v>
      </c>
      <c r="I32">
        <v>0</v>
      </c>
      <c r="J32" s="1">
        <v>1</v>
      </c>
      <c r="K32" s="1">
        <v>0</v>
      </c>
      <c r="L32" t="s">
        <v>28</v>
      </c>
      <c r="M32" t="s">
        <v>28</v>
      </c>
      <c r="N32" t="s">
        <v>28</v>
      </c>
      <c r="O32" t="s">
        <v>28</v>
      </c>
      <c r="P32" s="1">
        <v>0.6</v>
      </c>
      <c r="Q32" s="1">
        <v>0.4</v>
      </c>
      <c r="R32" s="1">
        <v>0</v>
      </c>
      <c r="S32" t="s">
        <v>184</v>
      </c>
      <c r="T32" t="s">
        <v>185</v>
      </c>
      <c r="U32" s="1">
        <v>0.26</v>
      </c>
      <c r="V32" s="1">
        <v>0.21</v>
      </c>
      <c r="W32" t="s">
        <v>31</v>
      </c>
    </row>
    <row r="33" spans="1:23" x14ac:dyDescent="0.25">
      <c r="A33" t="s">
        <v>186</v>
      </c>
      <c r="B33" t="s">
        <v>33</v>
      </c>
      <c r="C33">
        <v>100</v>
      </c>
      <c r="D33">
        <v>100</v>
      </c>
      <c r="E33">
        <v>100</v>
      </c>
      <c r="F33">
        <v>0.5</v>
      </c>
      <c r="G33" t="s">
        <v>187</v>
      </c>
      <c r="H33" t="s">
        <v>188</v>
      </c>
      <c r="I33">
        <v>0</v>
      </c>
      <c r="J33" s="1">
        <v>1</v>
      </c>
      <c r="K33" s="1">
        <v>0</v>
      </c>
      <c r="L33" t="s">
        <v>161</v>
      </c>
      <c r="M33" t="s">
        <v>162</v>
      </c>
      <c r="N33" t="s">
        <v>163</v>
      </c>
      <c r="O33">
        <v>641010</v>
      </c>
      <c r="P33" s="1">
        <v>0.99</v>
      </c>
      <c r="Q33" s="1">
        <v>0.01</v>
      </c>
      <c r="R33" s="1">
        <v>0</v>
      </c>
      <c r="S33" t="s">
        <v>189</v>
      </c>
      <c r="T33" t="s">
        <v>190</v>
      </c>
      <c r="U33" s="1">
        <v>0.33</v>
      </c>
      <c r="V33" s="1">
        <v>0.26</v>
      </c>
      <c r="W33" t="s">
        <v>31</v>
      </c>
    </row>
    <row r="34" spans="1:23" x14ac:dyDescent="0.25">
      <c r="A34" t="s">
        <v>191</v>
      </c>
      <c r="B34" t="s">
        <v>33</v>
      </c>
      <c r="C34">
        <v>97</v>
      </c>
      <c r="D34">
        <v>100</v>
      </c>
      <c r="E34">
        <v>98</v>
      </c>
      <c r="F34">
        <v>20.239999999999998</v>
      </c>
      <c r="G34" t="s">
        <v>192</v>
      </c>
      <c r="H34" t="s">
        <v>193</v>
      </c>
      <c r="I34">
        <v>1</v>
      </c>
      <c r="J34" s="1">
        <v>1</v>
      </c>
      <c r="K34" s="1">
        <v>0</v>
      </c>
      <c r="L34" t="s">
        <v>161</v>
      </c>
      <c r="M34" t="s">
        <v>162</v>
      </c>
      <c r="N34" t="s">
        <v>163</v>
      </c>
      <c r="O34">
        <v>641001</v>
      </c>
      <c r="P34" s="1">
        <v>0.86</v>
      </c>
      <c r="Q34" s="1">
        <v>0.14000000000000001</v>
      </c>
      <c r="R34" s="1">
        <v>0</v>
      </c>
      <c r="S34" t="s">
        <v>194</v>
      </c>
      <c r="T34" t="s">
        <v>195</v>
      </c>
      <c r="U34" s="1">
        <v>0.41</v>
      </c>
      <c r="V34" s="1">
        <v>0.33</v>
      </c>
      <c r="W34" t="s">
        <v>31</v>
      </c>
    </row>
    <row r="35" spans="1:23" x14ac:dyDescent="0.25">
      <c r="A35" t="s">
        <v>196</v>
      </c>
      <c r="B35" t="s">
        <v>33</v>
      </c>
      <c r="C35">
        <v>97</v>
      </c>
      <c r="D35">
        <v>100</v>
      </c>
      <c r="E35">
        <v>98</v>
      </c>
      <c r="F35">
        <v>16.28</v>
      </c>
      <c r="G35" t="s">
        <v>197</v>
      </c>
      <c r="H35" t="s">
        <v>198</v>
      </c>
      <c r="I35">
        <v>2</v>
      </c>
      <c r="J35" s="1">
        <v>1</v>
      </c>
      <c r="K35" s="1">
        <v>0</v>
      </c>
      <c r="L35" t="s">
        <v>28</v>
      </c>
      <c r="M35" t="s">
        <v>28</v>
      </c>
      <c r="N35" t="s">
        <v>28</v>
      </c>
      <c r="O35" t="s">
        <v>28</v>
      </c>
      <c r="P35" s="1">
        <v>0.14000000000000001</v>
      </c>
      <c r="Q35" s="1">
        <v>0.86</v>
      </c>
      <c r="R35" s="1">
        <v>0</v>
      </c>
      <c r="S35" t="s">
        <v>199</v>
      </c>
      <c r="T35" t="s">
        <v>200</v>
      </c>
      <c r="U35" s="1">
        <v>0.52</v>
      </c>
      <c r="V35" s="1">
        <v>0.41</v>
      </c>
      <c r="W35" t="s">
        <v>31</v>
      </c>
    </row>
    <row r="36" spans="1:23" x14ac:dyDescent="0.25">
      <c r="A36" t="s">
        <v>201</v>
      </c>
      <c r="B36" t="s">
        <v>33</v>
      </c>
      <c r="C36">
        <v>97</v>
      </c>
      <c r="D36">
        <v>100</v>
      </c>
      <c r="E36">
        <v>98</v>
      </c>
      <c r="F36">
        <v>0</v>
      </c>
      <c r="G36" t="s">
        <v>202</v>
      </c>
      <c r="H36" t="s">
        <v>203</v>
      </c>
      <c r="I36">
        <v>1</v>
      </c>
      <c r="J36" s="1">
        <v>1</v>
      </c>
      <c r="K36" s="1">
        <v>0</v>
      </c>
      <c r="L36" t="s">
        <v>161</v>
      </c>
      <c r="M36" t="s">
        <v>162</v>
      </c>
      <c r="N36" t="s">
        <v>163</v>
      </c>
      <c r="O36">
        <v>641018</v>
      </c>
      <c r="P36" s="1">
        <v>0.79</v>
      </c>
      <c r="Q36" s="1">
        <v>0.21</v>
      </c>
      <c r="R36" s="1">
        <v>0</v>
      </c>
      <c r="S36" t="s">
        <v>204</v>
      </c>
      <c r="T36" t="s">
        <v>205</v>
      </c>
      <c r="U36" s="1">
        <v>0.69</v>
      </c>
      <c r="V36" s="1">
        <v>0.63</v>
      </c>
      <c r="W36" t="s">
        <v>31</v>
      </c>
    </row>
    <row r="37" spans="1:23" x14ac:dyDescent="0.25">
      <c r="A37" t="s">
        <v>206</v>
      </c>
      <c r="B37" t="s">
        <v>33</v>
      </c>
      <c r="C37">
        <v>100</v>
      </c>
      <c r="D37">
        <v>100</v>
      </c>
      <c r="E37">
        <v>100</v>
      </c>
      <c r="F37">
        <v>8.4499999999999993</v>
      </c>
      <c r="G37" t="s">
        <v>207</v>
      </c>
      <c r="H37" t="s">
        <v>208</v>
      </c>
      <c r="I37">
        <v>0</v>
      </c>
      <c r="J37" s="1">
        <v>1</v>
      </c>
      <c r="K37" s="1">
        <v>0</v>
      </c>
      <c r="L37" t="s">
        <v>161</v>
      </c>
      <c r="M37" t="s">
        <v>162</v>
      </c>
      <c r="N37" t="s">
        <v>163</v>
      </c>
      <c r="O37">
        <v>641018</v>
      </c>
      <c r="P37" s="1">
        <v>0.83</v>
      </c>
      <c r="Q37" s="1">
        <v>0.17</v>
      </c>
      <c r="R37" s="1">
        <v>0</v>
      </c>
      <c r="S37" t="s">
        <v>209</v>
      </c>
      <c r="T37" t="s">
        <v>210</v>
      </c>
      <c r="U37" s="1">
        <v>0.73</v>
      </c>
      <c r="V37" s="1">
        <v>0.72</v>
      </c>
      <c r="W37" t="s">
        <v>31</v>
      </c>
    </row>
    <row r="38" spans="1:23" x14ac:dyDescent="0.25">
      <c r="A38" t="s">
        <v>211</v>
      </c>
      <c r="B38" t="s">
        <v>33</v>
      </c>
      <c r="C38">
        <v>100</v>
      </c>
      <c r="D38">
        <v>100</v>
      </c>
      <c r="E38">
        <v>100</v>
      </c>
      <c r="F38">
        <v>18.899999999999999</v>
      </c>
      <c r="G38" t="s">
        <v>212</v>
      </c>
      <c r="H38" t="s">
        <v>213</v>
      </c>
      <c r="I38">
        <v>0</v>
      </c>
      <c r="J38" s="1">
        <v>1</v>
      </c>
      <c r="K38" s="1">
        <v>0</v>
      </c>
      <c r="L38" t="s">
        <v>161</v>
      </c>
      <c r="M38" t="s">
        <v>162</v>
      </c>
      <c r="N38" t="s">
        <v>163</v>
      </c>
      <c r="O38">
        <v>641009</v>
      </c>
      <c r="P38" s="1">
        <v>0.28999999999999998</v>
      </c>
      <c r="Q38" s="1">
        <v>0.71</v>
      </c>
      <c r="R38" s="1">
        <v>0</v>
      </c>
      <c r="S38" t="s">
        <v>214</v>
      </c>
      <c r="T38" t="s">
        <v>215</v>
      </c>
      <c r="U38" s="1">
        <v>0.8</v>
      </c>
      <c r="V38" s="1">
        <v>0.76</v>
      </c>
      <c r="W38" t="s">
        <v>31</v>
      </c>
    </row>
    <row r="39" spans="1:23" x14ac:dyDescent="0.25">
      <c r="A39" t="s">
        <v>216</v>
      </c>
      <c r="B39" t="s">
        <v>33</v>
      </c>
      <c r="C39">
        <v>100</v>
      </c>
      <c r="D39">
        <v>100</v>
      </c>
      <c r="E39">
        <v>100</v>
      </c>
      <c r="F39">
        <v>0</v>
      </c>
      <c r="G39" t="s">
        <v>217</v>
      </c>
      <c r="H39" t="s">
        <v>218</v>
      </c>
      <c r="I39">
        <v>0</v>
      </c>
      <c r="J39" s="1">
        <v>1</v>
      </c>
      <c r="K39" s="1">
        <v>0</v>
      </c>
      <c r="L39" t="s">
        <v>161</v>
      </c>
      <c r="M39" t="s">
        <v>162</v>
      </c>
      <c r="N39" t="s">
        <v>163</v>
      </c>
      <c r="O39">
        <v>641018</v>
      </c>
      <c r="P39" s="1">
        <v>0.79</v>
      </c>
      <c r="Q39" s="1">
        <v>0.21</v>
      </c>
      <c r="R39" s="1">
        <v>0</v>
      </c>
      <c r="S39" t="s">
        <v>219</v>
      </c>
      <c r="T39" t="s">
        <v>220</v>
      </c>
      <c r="U39" s="1">
        <v>0.82</v>
      </c>
      <c r="V39" s="1">
        <v>0.8</v>
      </c>
      <c r="W39" t="s">
        <v>31</v>
      </c>
    </row>
    <row r="40" spans="1:23" x14ac:dyDescent="0.25">
      <c r="A40" t="s">
        <v>221</v>
      </c>
      <c r="B40" t="s">
        <v>33</v>
      </c>
      <c r="C40">
        <v>98</v>
      </c>
      <c r="D40">
        <v>100</v>
      </c>
      <c r="E40">
        <v>98</v>
      </c>
      <c r="F40">
        <v>27.79</v>
      </c>
      <c r="G40" t="s">
        <v>222</v>
      </c>
      <c r="H40" t="s">
        <v>223</v>
      </c>
      <c r="I40">
        <v>1</v>
      </c>
      <c r="J40" s="1">
        <v>1</v>
      </c>
      <c r="K40" s="1">
        <v>0</v>
      </c>
      <c r="L40" t="s">
        <v>161</v>
      </c>
      <c r="M40" t="s">
        <v>162</v>
      </c>
      <c r="N40" t="s">
        <v>163</v>
      </c>
      <c r="O40">
        <v>641018</v>
      </c>
      <c r="P40" s="1">
        <v>0.96</v>
      </c>
      <c r="Q40" s="1">
        <v>0.04</v>
      </c>
      <c r="R40" s="1">
        <v>0</v>
      </c>
      <c r="S40" t="s">
        <v>224</v>
      </c>
      <c r="T40" t="s">
        <v>225</v>
      </c>
      <c r="U40" s="1">
        <v>0.83</v>
      </c>
      <c r="V40" s="1">
        <v>0.82</v>
      </c>
      <c r="W40" t="s">
        <v>31</v>
      </c>
    </row>
    <row r="41" spans="1:23" x14ac:dyDescent="0.25">
      <c r="A41" t="s">
        <v>226</v>
      </c>
      <c r="B41" t="s">
        <v>33</v>
      </c>
      <c r="C41">
        <v>100</v>
      </c>
      <c r="D41">
        <v>100</v>
      </c>
      <c r="E41">
        <v>100</v>
      </c>
      <c r="F41">
        <v>16.11</v>
      </c>
      <c r="G41" t="s">
        <v>227</v>
      </c>
      <c r="H41" t="s">
        <v>228</v>
      </c>
      <c r="I41">
        <v>0</v>
      </c>
      <c r="J41" s="1">
        <v>1</v>
      </c>
      <c r="K41" s="1">
        <v>0</v>
      </c>
      <c r="L41" t="s">
        <v>28</v>
      </c>
      <c r="M41" t="s">
        <v>28</v>
      </c>
      <c r="N41" t="s">
        <v>28</v>
      </c>
      <c r="O41" t="s">
        <v>28</v>
      </c>
      <c r="P41" s="1">
        <v>0.96</v>
      </c>
      <c r="Q41" s="1">
        <v>0.04</v>
      </c>
      <c r="R41" s="1">
        <v>0</v>
      </c>
      <c r="S41" t="s">
        <v>229</v>
      </c>
      <c r="T41" t="s">
        <v>230</v>
      </c>
      <c r="U41" s="1">
        <v>0.95</v>
      </c>
      <c r="V41" s="1">
        <v>0.9</v>
      </c>
      <c r="W41" t="s">
        <v>31</v>
      </c>
    </row>
    <row r="42" spans="1:23" x14ac:dyDescent="0.25">
      <c r="A42" t="s">
        <v>231</v>
      </c>
      <c r="B42" t="s">
        <v>33</v>
      </c>
      <c r="C42">
        <v>100</v>
      </c>
      <c r="D42">
        <v>100</v>
      </c>
      <c r="E42">
        <v>100</v>
      </c>
      <c r="F42">
        <v>0</v>
      </c>
      <c r="G42" t="s">
        <v>232</v>
      </c>
      <c r="H42" t="s">
        <v>233</v>
      </c>
      <c r="I42">
        <v>0</v>
      </c>
      <c r="J42" s="1">
        <v>1</v>
      </c>
      <c r="K42" s="1">
        <v>0</v>
      </c>
      <c r="L42" t="s">
        <v>28</v>
      </c>
      <c r="M42" t="s">
        <v>28</v>
      </c>
      <c r="N42" t="s">
        <v>28</v>
      </c>
      <c r="O42" t="s">
        <v>28</v>
      </c>
      <c r="P42" s="1">
        <v>0</v>
      </c>
      <c r="Q42" s="1">
        <v>1</v>
      </c>
      <c r="R42" s="1">
        <v>0</v>
      </c>
      <c r="S42" t="s">
        <v>234</v>
      </c>
      <c r="T42" t="s">
        <v>235</v>
      </c>
      <c r="U42" s="1">
        <v>0.98</v>
      </c>
      <c r="V42" s="1">
        <v>0.98</v>
      </c>
      <c r="W42" t="s">
        <v>31</v>
      </c>
    </row>
    <row r="43" spans="1:23" x14ac:dyDescent="0.25">
      <c r="A43" t="s">
        <v>236</v>
      </c>
      <c r="B43" t="s">
        <v>33</v>
      </c>
      <c r="C43">
        <v>97</v>
      </c>
      <c r="D43">
        <v>100</v>
      </c>
      <c r="E43">
        <v>98</v>
      </c>
      <c r="F43">
        <v>30.34</v>
      </c>
      <c r="G43" t="s">
        <v>237</v>
      </c>
      <c r="H43" t="s">
        <v>238</v>
      </c>
      <c r="I43">
        <v>3</v>
      </c>
      <c r="J43" s="1">
        <v>1</v>
      </c>
      <c r="K43" s="1">
        <v>0</v>
      </c>
      <c r="L43" t="s">
        <v>28</v>
      </c>
      <c r="M43" t="s">
        <v>28</v>
      </c>
      <c r="N43" t="s">
        <v>28</v>
      </c>
      <c r="O43" t="s">
        <v>28</v>
      </c>
      <c r="P43" s="1">
        <v>0.24</v>
      </c>
      <c r="Q43" s="1">
        <v>0.76</v>
      </c>
      <c r="R43" s="1">
        <v>0</v>
      </c>
      <c r="S43" t="s">
        <v>239</v>
      </c>
      <c r="T43" t="s">
        <v>240</v>
      </c>
      <c r="U43" s="1">
        <v>0.7</v>
      </c>
      <c r="V43" s="1">
        <v>0.7</v>
      </c>
      <c r="W43" t="s">
        <v>31</v>
      </c>
    </row>
    <row r="44" spans="1:23" x14ac:dyDescent="0.25">
      <c r="A44" t="s">
        <v>241</v>
      </c>
      <c r="B44" t="s">
        <v>33</v>
      </c>
      <c r="C44">
        <v>100</v>
      </c>
      <c r="D44">
        <v>100</v>
      </c>
      <c r="E44">
        <v>100</v>
      </c>
      <c r="F44">
        <v>0</v>
      </c>
      <c r="G44" t="s">
        <v>242</v>
      </c>
      <c r="H44" t="s">
        <v>243</v>
      </c>
      <c r="I44">
        <v>0</v>
      </c>
      <c r="J44" s="1">
        <v>1</v>
      </c>
      <c r="K44" s="1">
        <v>0</v>
      </c>
      <c r="L44" t="s">
        <v>28</v>
      </c>
      <c r="M44" t="s">
        <v>28</v>
      </c>
      <c r="N44" t="s">
        <v>28</v>
      </c>
      <c r="O44" t="s">
        <v>28</v>
      </c>
      <c r="P44" s="1">
        <v>0</v>
      </c>
      <c r="Q44" s="1">
        <v>1</v>
      </c>
      <c r="R44" s="1">
        <v>0</v>
      </c>
      <c r="S44" t="s">
        <v>244</v>
      </c>
      <c r="T44" t="s">
        <v>235</v>
      </c>
      <c r="U44" s="1">
        <v>0.7</v>
      </c>
      <c r="V44" s="1">
        <v>0.7</v>
      </c>
      <c r="W44" t="s">
        <v>31</v>
      </c>
    </row>
    <row r="45" spans="1:23" x14ac:dyDescent="0.25">
      <c r="A45" t="s">
        <v>245</v>
      </c>
      <c r="B45" t="s">
        <v>33</v>
      </c>
      <c r="C45">
        <v>92</v>
      </c>
      <c r="D45">
        <v>85</v>
      </c>
      <c r="E45">
        <v>94</v>
      </c>
      <c r="F45">
        <v>37.42</v>
      </c>
      <c r="G45" t="s">
        <v>246</v>
      </c>
      <c r="H45" t="s">
        <v>247</v>
      </c>
      <c r="I45">
        <v>1</v>
      </c>
      <c r="J45" s="1">
        <v>1</v>
      </c>
      <c r="K45" s="1">
        <v>0</v>
      </c>
      <c r="L45" t="s">
        <v>28</v>
      </c>
      <c r="M45" t="s">
        <v>28</v>
      </c>
      <c r="N45" t="s">
        <v>28</v>
      </c>
      <c r="O45" t="s">
        <v>28</v>
      </c>
      <c r="P45" s="1">
        <v>0.32</v>
      </c>
      <c r="Q45" s="1">
        <v>0.68</v>
      </c>
      <c r="R45" s="1">
        <v>0</v>
      </c>
      <c r="S45" t="s">
        <v>248</v>
      </c>
      <c r="T45" t="s">
        <v>249</v>
      </c>
      <c r="U45" s="1">
        <v>0.21</v>
      </c>
      <c r="V45" s="1">
        <v>0.34</v>
      </c>
      <c r="W45" t="s">
        <v>31</v>
      </c>
    </row>
    <row r="46" spans="1:23" x14ac:dyDescent="0.25">
      <c r="A46" t="s">
        <v>250</v>
      </c>
      <c r="B46" t="s">
        <v>33</v>
      </c>
      <c r="C46">
        <v>100</v>
      </c>
      <c r="D46">
        <v>100</v>
      </c>
      <c r="E46">
        <v>100</v>
      </c>
      <c r="F46">
        <v>0.65</v>
      </c>
      <c r="G46" t="s">
        <v>251</v>
      </c>
      <c r="H46" t="s">
        <v>252</v>
      </c>
      <c r="I46">
        <v>0</v>
      </c>
      <c r="J46" s="1">
        <v>1</v>
      </c>
      <c r="K46" s="1">
        <v>0</v>
      </c>
      <c r="L46" t="s">
        <v>28</v>
      </c>
      <c r="M46" t="s">
        <v>28</v>
      </c>
      <c r="N46" t="s">
        <v>28</v>
      </c>
      <c r="O46" t="s">
        <v>28</v>
      </c>
      <c r="P46" s="1">
        <v>0.84</v>
      </c>
      <c r="Q46" s="1">
        <v>0.16</v>
      </c>
      <c r="R46" s="1">
        <v>0</v>
      </c>
      <c r="S46" t="s">
        <v>253</v>
      </c>
      <c r="T46" t="s">
        <v>254</v>
      </c>
      <c r="U46" s="1">
        <v>0.13</v>
      </c>
      <c r="V46" s="1">
        <v>0.21</v>
      </c>
      <c r="W46" t="s">
        <v>31</v>
      </c>
    </row>
    <row r="47" spans="1:23" x14ac:dyDescent="0.25">
      <c r="A47" t="s">
        <v>255</v>
      </c>
      <c r="B47" t="s">
        <v>33</v>
      </c>
      <c r="C47">
        <v>94</v>
      </c>
      <c r="D47">
        <v>100</v>
      </c>
      <c r="E47">
        <v>95</v>
      </c>
      <c r="F47">
        <v>15.4</v>
      </c>
      <c r="G47" t="s">
        <v>256</v>
      </c>
      <c r="H47" t="s">
        <v>257</v>
      </c>
      <c r="I47">
        <v>1</v>
      </c>
      <c r="J47" s="1">
        <v>1</v>
      </c>
      <c r="K47" s="1">
        <v>0</v>
      </c>
      <c r="L47" t="s">
        <v>28</v>
      </c>
      <c r="M47" t="s">
        <v>28</v>
      </c>
      <c r="N47" t="s">
        <v>28</v>
      </c>
      <c r="O47" t="s">
        <v>28</v>
      </c>
      <c r="P47" s="1">
        <v>0.82</v>
      </c>
      <c r="Q47" s="1">
        <v>0.18</v>
      </c>
      <c r="R47" s="1">
        <v>0</v>
      </c>
      <c r="S47" t="s">
        <v>101</v>
      </c>
      <c r="T47" t="s">
        <v>258</v>
      </c>
      <c r="U47" s="1">
        <v>0.36</v>
      </c>
      <c r="V47" s="1">
        <v>0.31</v>
      </c>
      <c r="W47" t="s">
        <v>31</v>
      </c>
    </row>
    <row r="48" spans="1:23" x14ac:dyDescent="0.25">
      <c r="A48" t="s">
        <v>259</v>
      </c>
      <c r="B48" t="s">
        <v>33</v>
      </c>
      <c r="C48">
        <v>47</v>
      </c>
      <c r="D48">
        <v>91</v>
      </c>
      <c r="E48">
        <v>53</v>
      </c>
      <c r="F48">
        <v>28.99</v>
      </c>
      <c r="G48" t="s">
        <v>260</v>
      </c>
      <c r="H48" t="s">
        <v>261</v>
      </c>
      <c r="I48">
        <v>1</v>
      </c>
      <c r="J48" s="1">
        <v>1</v>
      </c>
      <c r="K48" s="1">
        <v>0</v>
      </c>
      <c r="L48" t="s">
        <v>28</v>
      </c>
      <c r="M48" t="s">
        <v>28</v>
      </c>
      <c r="N48" t="s">
        <v>28</v>
      </c>
      <c r="O48" t="s">
        <v>28</v>
      </c>
      <c r="P48" s="1">
        <v>0.36</v>
      </c>
      <c r="Q48" s="1">
        <v>0.64</v>
      </c>
      <c r="R48" s="1">
        <v>0</v>
      </c>
      <c r="S48" t="s">
        <v>262</v>
      </c>
      <c r="T48" t="s">
        <v>263</v>
      </c>
      <c r="U48" s="1">
        <v>0.47</v>
      </c>
      <c r="V48" s="1">
        <v>0.42</v>
      </c>
      <c r="W48" t="s">
        <v>31</v>
      </c>
    </row>
    <row r="49" spans="1:23" x14ac:dyDescent="0.25">
      <c r="A49" t="s">
        <v>264</v>
      </c>
      <c r="B49" t="s">
        <v>33</v>
      </c>
      <c r="C49">
        <v>80</v>
      </c>
      <c r="D49">
        <v>47</v>
      </c>
      <c r="E49">
        <v>84</v>
      </c>
      <c r="F49">
        <v>34.880000000000003</v>
      </c>
      <c r="G49" t="s">
        <v>265</v>
      </c>
      <c r="H49" t="s">
        <v>266</v>
      </c>
      <c r="I49">
        <v>4</v>
      </c>
      <c r="J49" s="1">
        <v>1</v>
      </c>
      <c r="K49" s="1">
        <v>0</v>
      </c>
      <c r="L49" t="s">
        <v>28</v>
      </c>
      <c r="M49" t="s">
        <v>28</v>
      </c>
      <c r="N49" t="s">
        <v>28</v>
      </c>
      <c r="O49" t="s">
        <v>28</v>
      </c>
      <c r="P49" s="1">
        <v>0.67</v>
      </c>
      <c r="Q49" s="1">
        <v>0.33</v>
      </c>
      <c r="R49" s="1">
        <v>0</v>
      </c>
      <c r="S49" t="s">
        <v>267</v>
      </c>
      <c r="T49" t="s">
        <v>268</v>
      </c>
      <c r="U49" s="1">
        <v>0.73</v>
      </c>
      <c r="V49" s="1">
        <v>0.69</v>
      </c>
      <c r="W49" t="s">
        <v>31</v>
      </c>
    </row>
    <row r="50" spans="1:23" x14ac:dyDescent="0.25">
      <c r="A50" t="s">
        <v>269</v>
      </c>
      <c r="B50" t="s">
        <v>25</v>
      </c>
      <c r="C50">
        <v>98</v>
      </c>
      <c r="D50">
        <v>100</v>
      </c>
      <c r="E50">
        <v>99</v>
      </c>
      <c r="F50">
        <v>18.12</v>
      </c>
      <c r="G50" t="s">
        <v>270</v>
      </c>
      <c r="H50" t="s">
        <v>271</v>
      </c>
      <c r="I50">
        <v>1</v>
      </c>
      <c r="J50" s="1">
        <v>1</v>
      </c>
      <c r="K50" s="1">
        <v>0</v>
      </c>
      <c r="L50" t="s">
        <v>161</v>
      </c>
      <c r="M50" t="s">
        <v>162</v>
      </c>
      <c r="N50" t="s">
        <v>163</v>
      </c>
      <c r="O50">
        <v>641018</v>
      </c>
      <c r="P50" s="1">
        <v>0.97</v>
      </c>
      <c r="Q50" s="1">
        <v>0.03</v>
      </c>
      <c r="R50" s="1">
        <v>0</v>
      </c>
      <c r="S50" t="s">
        <v>272</v>
      </c>
      <c r="T50" t="s">
        <v>273</v>
      </c>
      <c r="U50" s="1">
        <v>0.79</v>
      </c>
      <c r="V50" s="1">
        <v>0.76</v>
      </c>
      <c r="W50" t="s">
        <v>31</v>
      </c>
    </row>
    <row r="51" spans="1:23" x14ac:dyDescent="0.25">
      <c r="A51" t="s">
        <v>274</v>
      </c>
      <c r="B51" t="s">
        <v>25</v>
      </c>
      <c r="C51">
        <v>91</v>
      </c>
      <c r="D51">
        <v>100</v>
      </c>
      <c r="E51">
        <v>93</v>
      </c>
      <c r="F51">
        <v>54.42</v>
      </c>
      <c r="G51" t="s">
        <v>275</v>
      </c>
      <c r="H51" t="s">
        <v>276</v>
      </c>
      <c r="I51">
        <v>0</v>
      </c>
      <c r="J51" s="1">
        <v>1</v>
      </c>
      <c r="K51" s="1">
        <v>0</v>
      </c>
      <c r="L51" t="s">
        <v>28</v>
      </c>
      <c r="M51" t="s">
        <v>28</v>
      </c>
      <c r="N51" t="s">
        <v>28</v>
      </c>
      <c r="O51" t="s">
        <v>28</v>
      </c>
      <c r="P51" s="1">
        <v>0.2</v>
      </c>
      <c r="Q51" s="1">
        <v>0.8</v>
      </c>
      <c r="R51" s="1">
        <v>0</v>
      </c>
      <c r="S51" t="s">
        <v>209</v>
      </c>
      <c r="T51" t="s">
        <v>277</v>
      </c>
      <c r="U51" s="1">
        <v>0.87</v>
      </c>
      <c r="V51" s="1">
        <v>0.85</v>
      </c>
      <c r="W51" t="s">
        <v>31</v>
      </c>
    </row>
    <row r="52" spans="1:23" x14ac:dyDescent="0.25">
      <c r="A52" t="s">
        <v>278</v>
      </c>
      <c r="B52" t="s">
        <v>33</v>
      </c>
      <c r="C52">
        <v>100</v>
      </c>
      <c r="D52">
        <v>100</v>
      </c>
      <c r="E52">
        <v>100</v>
      </c>
      <c r="F52">
        <v>0</v>
      </c>
      <c r="G52" t="s">
        <v>279</v>
      </c>
      <c r="H52" t="s">
        <v>280</v>
      </c>
      <c r="I52">
        <v>0</v>
      </c>
      <c r="J52" s="1">
        <v>1</v>
      </c>
      <c r="K52" s="1">
        <v>0</v>
      </c>
      <c r="L52" t="s">
        <v>161</v>
      </c>
      <c r="M52" t="s">
        <v>162</v>
      </c>
      <c r="N52" t="s">
        <v>163</v>
      </c>
      <c r="O52">
        <v>641045</v>
      </c>
      <c r="P52" s="1">
        <v>0.26</v>
      </c>
      <c r="Q52" s="1">
        <v>0.74</v>
      </c>
      <c r="R52" s="1">
        <v>0</v>
      </c>
      <c r="S52" t="s">
        <v>281</v>
      </c>
      <c r="T52" t="s">
        <v>282</v>
      </c>
      <c r="U52" s="1">
        <v>0.4</v>
      </c>
      <c r="V52" s="1">
        <v>0.36</v>
      </c>
      <c r="W52" t="s">
        <v>31</v>
      </c>
    </row>
    <row r="53" spans="1:23" x14ac:dyDescent="0.25">
      <c r="A53" t="s">
        <v>283</v>
      </c>
      <c r="B53" t="s">
        <v>33</v>
      </c>
      <c r="C53">
        <v>100</v>
      </c>
      <c r="D53">
        <v>100</v>
      </c>
      <c r="E53">
        <v>100</v>
      </c>
      <c r="F53">
        <v>0</v>
      </c>
      <c r="G53" t="s">
        <v>284</v>
      </c>
      <c r="H53" t="s">
        <v>285</v>
      </c>
      <c r="I53">
        <v>0</v>
      </c>
      <c r="J53" s="1">
        <v>1</v>
      </c>
      <c r="K53" s="1">
        <v>0</v>
      </c>
      <c r="L53" t="s">
        <v>161</v>
      </c>
      <c r="M53" t="s">
        <v>162</v>
      </c>
      <c r="N53" t="s">
        <v>163</v>
      </c>
      <c r="O53">
        <v>641045</v>
      </c>
      <c r="P53" s="1">
        <v>0.11</v>
      </c>
      <c r="Q53" s="1">
        <v>0.89</v>
      </c>
      <c r="R53" s="1">
        <v>0</v>
      </c>
      <c r="S53" t="s">
        <v>286</v>
      </c>
      <c r="T53" t="s">
        <v>235</v>
      </c>
      <c r="U53" s="1">
        <v>0.43</v>
      </c>
      <c r="V53" s="1">
        <v>0.4</v>
      </c>
      <c r="W53" t="s">
        <v>31</v>
      </c>
    </row>
    <row r="54" spans="1:23" x14ac:dyDescent="0.25">
      <c r="A54" t="s">
        <v>287</v>
      </c>
      <c r="B54" t="s">
        <v>33</v>
      </c>
      <c r="C54">
        <v>100</v>
      </c>
      <c r="D54">
        <v>100</v>
      </c>
      <c r="E54">
        <v>100</v>
      </c>
      <c r="F54">
        <v>0</v>
      </c>
      <c r="G54" t="s">
        <v>288</v>
      </c>
      <c r="H54" t="s">
        <v>289</v>
      </c>
      <c r="I54">
        <v>0</v>
      </c>
      <c r="J54" s="1">
        <v>1</v>
      </c>
      <c r="K54" s="1">
        <v>0</v>
      </c>
      <c r="L54" t="s">
        <v>28</v>
      </c>
      <c r="M54" t="s">
        <v>28</v>
      </c>
      <c r="N54" t="s">
        <v>28</v>
      </c>
      <c r="O54" t="s">
        <v>28</v>
      </c>
      <c r="P54" s="1">
        <v>0.67</v>
      </c>
      <c r="Q54" s="1">
        <v>0.33</v>
      </c>
      <c r="R54" s="1">
        <v>0</v>
      </c>
      <c r="S54" t="s">
        <v>290</v>
      </c>
      <c r="T54" t="s">
        <v>291</v>
      </c>
      <c r="U54" s="1">
        <v>0.48</v>
      </c>
      <c r="V54" s="1">
        <v>0.44</v>
      </c>
      <c r="W54" t="s">
        <v>31</v>
      </c>
    </row>
    <row r="55" spans="1:23" x14ac:dyDescent="0.25">
      <c r="A55" t="s">
        <v>292</v>
      </c>
      <c r="B55" t="s">
        <v>33</v>
      </c>
      <c r="C55">
        <v>100</v>
      </c>
      <c r="D55">
        <v>100</v>
      </c>
      <c r="E55">
        <v>100</v>
      </c>
      <c r="F55">
        <v>0</v>
      </c>
      <c r="G55" t="s">
        <v>293</v>
      </c>
      <c r="H55" t="s">
        <v>294</v>
      </c>
      <c r="I55">
        <v>0</v>
      </c>
      <c r="J55" s="1">
        <v>1</v>
      </c>
      <c r="K55" s="1">
        <v>0</v>
      </c>
      <c r="L55" t="s">
        <v>161</v>
      </c>
      <c r="M55" t="s">
        <v>162</v>
      </c>
      <c r="N55" t="s">
        <v>163</v>
      </c>
      <c r="O55">
        <v>641010</v>
      </c>
      <c r="P55" s="1">
        <v>1</v>
      </c>
      <c r="Q55" s="1">
        <v>0</v>
      </c>
      <c r="R55" s="1">
        <v>0</v>
      </c>
      <c r="S55" t="s">
        <v>295</v>
      </c>
      <c r="T55" t="s">
        <v>296</v>
      </c>
      <c r="U55" s="1">
        <v>0.56999999999999995</v>
      </c>
      <c r="V55" s="1">
        <v>0.53</v>
      </c>
      <c r="W55" t="s">
        <v>31</v>
      </c>
    </row>
    <row r="56" spans="1:23" x14ac:dyDescent="0.25">
      <c r="A56" t="s">
        <v>297</v>
      </c>
      <c r="B56" t="s">
        <v>33</v>
      </c>
      <c r="C56">
        <v>98</v>
      </c>
      <c r="D56">
        <v>100</v>
      </c>
      <c r="E56">
        <v>99</v>
      </c>
      <c r="F56">
        <v>13.18</v>
      </c>
      <c r="G56" t="s">
        <v>298</v>
      </c>
      <c r="H56" t="s">
        <v>299</v>
      </c>
      <c r="I56">
        <v>2</v>
      </c>
      <c r="J56" s="1">
        <v>1</v>
      </c>
      <c r="K56" s="1">
        <v>0</v>
      </c>
      <c r="L56" t="s">
        <v>161</v>
      </c>
      <c r="M56" t="s">
        <v>162</v>
      </c>
      <c r="N56" t="s">
        <v>163</v>
      </c>
      <c r="O56">
        <v>641010</v>
      </c>
      <c r="P56" s="1">
        <v>0.97</v>
      </c>
      <c r="Q56" s="1">
        <v>0.03</v>
      </c>
      <c r="R56" s="1">
        <v>0</v>
      </c>
      <c r="S56" t="s">
        <v>300</v>
      </c>
      <c r="T56" t="s">
        <v>301</v>
      </c>
      <c r="U56" s="1">
        <v>0.71</v>
      </c>
      <c r="V56" s="1">
        <v>0.59</v>
      </c>
      <c r="W56" t="s">
        <v>31</v>
      </c>
    </row>
    <row r="57" spans="1:23" x14ac:dyDescent="0.25">
      <c r="A57" t="s">
        <v>302</v>
      </c>
      <c r="B57" t="s">
        <v>33</v>
      </c>
      <c r="C57">
        <v>99</v>
      </c>
      <c r="D57">
        <v>100</v>
      </c>
      <c r="E57">
        <v>99</v>
      </c>
      <c r="F57">
        <v>28.98</v>
      </c>
      <c r="G57" t="s">
        <v>303</v>
      </c>
      <c r="H57" t="s">
        <v>304</v>
      </c>
      <c r="I57">
        <v>2</v>
      </c>
      <c r="J57" s="1">
        <v>1</v>
      </c>
      <c r="K57" s="1">
        <v>0</v>
      </c>
      <c r="L57" t="s">
        <v>28</v>
      </c>
      <c r="M57" t="s">
        <v>28</v>
      </c>
      <c r="N57" t="s">
        <v>28</v>
      </c>
      <c r="O57" t="s">
        <v>28</v>
      </c>
      <c r="P57" s="1">
        <v>0.52</v>
      </c>
      <c r="Q57" s="1">
        <v>0.48</v>
      </c>
      <c r="R57" s="1">
        <v>0</v>
      </c>
      <c r="S57" t="s">
        <v>91</v>
      </c>
      <c r="T57" t="s">
        <v>305</v>
      </c>
      <c r="U57" s="1">
        <v>0.8</v>
      </c>
      <c r="V57" s="1">
        <v>0.72</v>
      </c>
      <c r="W57" t="s">
        <v>31</v>
      </c>
    </row>
    <row r="58" spans="1:23" x14ac:dyDescent="0.25">
      <c r="A58" t="s">
        <v>306</v>
      </c>
      <c r="B58" t="s">
        <v>33</v>
      </c>
      <c r="C58">
        <v>83</v>
      </c>
      <c r="D58">
        <v>100</v>
      </c>
      <c r="E58">
        <v>87</v>
      </c>
      <c r="F58">
        <v>45.19</v>
      </c>
      <c r="G58" t="s">
        <v>307</v>
      </c>
      <c r="H58" t="s">
        <v>308</v>
      </c>
      <c r="I58">
        <v>4</v>
      </c>
      <c r="J58" s="1">
        <v>1</v>
      </c>
      <c r="K58" s="1">
        <v>0</v>
      </c>
      <c r="L58" t="s">
        <v>161</v>
      </c>
      <c r="M58" t="s">
        <v>309</v>
      </c>
      <c r="N58" t="s">
        <v>163</v>
      </c>
      <c r="O58">
        <v>641001</v>
      </c>
      <c r="P58" s="1">
        <v>0.56000000000000005</v>
      </c>
      <c r="Q58" s="1">
        <v>0.44</v>
      </c>
      <c r="R58" s="1">
        <v>0</v>
      </c>
      <c r="S58" t="s">
        <v>310</v>
      </c>
      <c r="T58" t="s">
        <v>311</v>
      </c>
      <c r="U58" s="1">
        <v>0.27</v>
      </c>
      <c r="V58" s="1">
        <v>0.25</v>
      </c>
      <c r="W58" t="s">
        <v>312</v>
      </c>
    </row>
    <row r="59" spans="1:23" x14ac:dyDescent="0.25">
      <c r="A59" t="s">
        <v>313</v>
      </c>
      <c r="B59" t="s">
        <v>33</v>
      </c>
      <c r="C59">
        <v>86</v>
      </c>
      <c r="D59">
        <v>100</v>
      </c>
      <c r="E59">
        <v>88</v>
      </c>
      <c r="F59">
        <v>23.35</v>
      </c>
      <c r="G59" t="s">
        <v>314</v>
      </c>
      <c r="H59" t="s">
        <v>315</v>
      </c>
      <c r="I59">
        <v>0</v>
      </c>
      <c r="J59" s="1">
        <v>1</v>
      </c>
      <c r="K59" s="1">
        <v>0</v>
      </c>
      <c r="L59" t="s">
        <v>28</v>
      </c>
      <c r="M59" t="s">
        <v>28</v>
      </c>
      <c r="N59" t="s">
        <v>28</v>
      </c>
      <c r="O59" t="s">
        <v>28</v>
      </c>
      <c r="P59" s="1">
        <v>0.85</v>
      </c>
      <c r="Q59" s="1">
        <v>0.15</v>
      </c>
      <c r="R59" s="1">
        <v>0</v>
      </c>
      <c r="S59" t="s">
        <v>189</v>
      </c>
      <c r="T59" t="s">
        <v>316</v>
      </c>
      <c r="U59" s="1">
        <v>0.55000000000000004</v>
      </c>
      <c r="V59" s="1">
        <v>0.52</v>
      </c>
      <c r="W59" t="s">
        <v>31</v>
      </c>
    </row>
    <row r="60" spans="1:23" x14ac:dyDescent="0.25">
      <c r="A60" t="s">
        <v>317</v>
      </c>
      <c r="B60" t="s">
        <v>25</v>
      </c>
      <c r="C60">
        <v>100</v>
      </c>
      <c r="D60">
        <v>100</v>
      </c>
      <c r="E60">
        <v>100</v>
      </c>
      <c r="F60">
        <v>7.46</v>
      </c>
      <c r="G60" t="s">
        <v>318</v>
      </c>
      <c r="H60" t="s">
        <v>319</v>
      </c>
      <c r="I60">
        <v>1</v>
      </c>
      <c r="J60" s="1">
        <v>1</v>
      </c>
      <c r="K60" s="1">
        <v>0</v>
      </c>
      <c r="L60" t="s">
        <v>161</v>
      </c>
      <c r="M60" t="s">
        <v>162</v>
      </c>
      <c r="N60" t="s">
        <v>163</v>
      </c>
      <c r="O60">
        <v>641018</v>
      </c>
      <c r="P60" s="1">
        <v>0.92</v>
      </c>
      <c r="Q60" s="1">
        <v>0.08</v>
      </c>
      <c r="R60" s="1">
        <v>0</v>
      </c>
      <c r="S60" t="s">
        <v>320</v>
      </c>
      <c r="T60" t="s">
        <v>321</v>
      </c>
      <c r="U60" s="1">
        <v>0.64</v>
      </c>
      <c r="V60" s="1">
        <v>0.56999999999999995</v>
      </c>
      <c r="W60" t="s">
        <v>31</v>
      </c>
    </row>
    <row r="61" spans="1:23" x14ac:dyDescent="0.25">
      <c r="A61" t="s">
        <v>322</v>
      </c>
      <c r="B61" t="s">
        <v>33</v>
      </c>
      <c r="C61">
        <v>95</v>
      </c>
      <c r="D61">
        <v>94</v>
      </c>
      <c r="E61">
        <v>96</v>
      </c>
      <c r="F61">
        <v>33.369999999999997</v>
      </c>
      <c r="G61" t="s">
        <v>323</v>
      </c>
      <c r="H61" t="s">
        <v>324</v>
      </c>
      <c r="I61">
        <v>1</v>
      </c>
      <c r="J61" s="1">
        <v>1</v>
      </c>
      <c r="K61" s="1">
        <v>0</v>
      </c>
      <c r="L61" t="s">
        <v>28</v>
      </c>
      <c r="M61" t="s">
        <v>28</v>
      </c>
      <c r="N61" t="s">
        <v>28</v>
      </c>
      <c r="O61" t="s">
        <v>28</v>
      </c>
      <c r="P61" s="1">
        <v>0.94</v>
      </c>
      <c r="Q61" s="1">
        <v>0.06</v>
      </c>
      <c r="R61" s="1">
        <v>0</v>
      </c>
      <c r="S61" t="s">
        <v>325</v>
      </c>
      <c r="T61" t="s">
        <v>326</v>
      </c>
      <c r="U61" s="1">
        <v>0.67</v>
      </c>
      <c r="V61" s="1">
        <v>0.64</v>
      </c>
      <c r="W61" t="s">
        <v>31</v>
      </c>
    </row>
    <row r="62" spans="1:23" x14ac:dyDescent="0.25">
      <c r="A62" t="s">
        <v>327</v>
      </c>
      <c r="B62" t="s">
        <v>33</v>
      </c>
      <c r="C62">
        <v>87</v>
      </c>
      <c r="D62">
        <v>89</v>
      </c>
      <c r="E62">
        <v>90</v>
      </c>
      <c r="F62">
        <v>40.950000000000003</v>
      </c>
      <c r="G62" t="s">
        <v>328</v>
      </c>
      <c r="H62" t="s">
        <v>329</v>
      </c>
      <c r="I62">
        <v>2</v>
      </c>
      <c r="J62" s="1">
        <v>1</v>
      </c>
      <c r="K62" s="1">
        <v>0</v>
      </c>
      <c r="L62" t="s">
        <v>161</v>
      </c>
      <c r="M62" t="s">
        <v>162</v>
      </c>
      <c r="N62" t="s">
        <v>163</v>
      </c>
      <c r="O62">
        <v>641201</v>
      </c>
      <c r="P62" s="1">
        <v>0.83</v>
      </c>
      <c r="Q62" s="1">
        <v>0.17</v>
      </c>
      <c r="R62" s="1">
        <v>0</v>
      </c>
      <c r="S62" t="s">
        <v>330</v>
      </c>
      <c r="T62" t="s">
        <v>331</v>
      </c>
      <c r="U62" s="1">
        <v>0.59</v>
      </c>
      <c r="V62" s="1">
        <v>0.55000000000000004</v>
      </c>
      <c r="W62" t="s">
        <v>31</v>
      </c>
    </row>
    <row r="63" spans="1:23" x14ac:dyDescent="0.25">
      <c r="A63" t="s">
        <v>332</v>
      </c>
      <c r="B63" t="s">
        <v>33</v>
      </c>
      <c r="C63">
        <v>100</v>
      </c>
      <c r="D63">
        <v>100</v>
      </c>
      <c r="E63">
        <v>100</v>
      </c>
      <c r="F63">
        <v>32.01</v>
      </c>
      <c r="G63" t="s">
        <v>333</v>
      </c>
      <c r="H63" t="s">
        <v>334</v>
      </c>
      <c r="I63">
        <v>0</v>
      </c>
      <c r="J63" s="1">
        <v>1</v>
      </c>
      <c r="K63" s="1">
        <v>0</v>
      </c>
      <c r="L63" t="s">
        <v>28</v>
      </c>
      <c r="M63" t="s">
        <v>28</v>
      </c>
      <c r="N63" t="s">
        <v>28</v>
      </c>
      <c r="O63" t="s">
        <v>28</v>
      </c>
      <c r="P63" s="1">
        <v>0.27</v>
      </c>
      <c r="Q63" s="1">
        <v>0.73</v>
      </c>
      <c r="R63" s="1">
        <v>0</v>
      </c>
      <c r="S63" t="s">
        <v>335</v>
      </c>
      <c r="T63" t="s">
        <v>336</v>
      </c>
      <c r="U63" s="1">
        <v>0.65</v>
      </c>
      <c r="V63" s="1">
        <v>0.6</v>
      </c>
      <c r="W63" t="s">
        <v>31</v>
      </c>
    </row>
    <row r="64" spans="1:23" x14ac:dyDescent="0.25">
      <c r="A64" t="s">
        <v>337</v>
      </c>
      <c r="B64" t="s">
        <v>33</v>
      </c>
      <c r="C64">
        <v>32</v>
      </c>
      <c r="D64">
        <v>31</v>
      </c>
      <c r="E64">
        <v>33</v>
      </c>
      <c r="F64">
        <v>61.75</v>
      </c>
      <c r="G64" t="s">
        <v>338</v>
      </c>
      <c r="H64" t="s">
        <v>333</v>
      </c>
      <c r="I64">
        <v>3</v>
      </c>
      <c r="J64" s="1">
        <v>1</v>
      </c>
      <c r="K64" s="1">
        <v>0</v>
      </c>
      <c r="L64" t="s">
        <v>28</v>
      </c>
      <c r="M64" t="s">
        <v>28</v>
      </c>
      <c r="N64" t="s">
        <v>28</v>
      </c>
      <c r="O64" t="s">
        <v>28</v>
      </c>
      <c r="P64" s="1">
        <v>0.98</v>
      </c>
      <c r="Q64" s="1">
        <v>0.02</v>
      </c>
      <c r="R64" s="1">
        <v>0</v>
      </c>
      <c r="S64" t="s">
        <v>86</v>
      </c>
      <c r="T64" t="s">
        <v>339</v>
      </c>
      <c r="U64" s="1">
        <v>0.67</v>
      </c>
      <c r="V64" s="1">
        <v>0.65</v>
      </c>
      <c r="W64" t="s">
        <v>31</v>
      </c>
    </row>
    <row r="65" spans="1:23" x14ac:dyDescent="0.25">
      <c r="A65" t="s">
        <v>340</v>
      </c>
      <c r="B65" t="s">
        <v>33</v>
      </c>
      <c r="C65">
        <v>100</v>
      </c>
      <c r="D65">
        <v>100</v>
      </c>
      <c r="E65">
        <v>100</v>
      </c>
      <c r="F65">
        <v>5.81</v>
      </c>
      <c r="G65" t="s">
        <v>341</v>
      </c>
      <c r="H65" t="s">
        <v>342</v>
      </c>
      <c r="I65">
        <v>0</v>
      </c>
      <c r="J65" s="1">
        <v>1</v>
      </c>
      <c r="K65" s="1">
        <v>0</v>
      </c>
      <c r="L65" t="s">
        <v>28</v>
      </c>
      <c r="M65" t="s">
        <v>28</v>
      </c>
      <c r="N65" t="s">
        <v>28</v>
      </c>
      <c r="O65" t="s">
        <v>28</v>
      </c>
      <c r="P65" s="1">
        <v>0.88</v>
      </c>
      <c r="Q65" s="1">
        <v>0.12</v>
      </c>
      <c r="R65" s="1">
        <v>0</v>
      </c>
      <c r="S65" t="s">
        <v>343</v>
      </c>
      <c r="T65" t="s">
        <v>344</v>
      </c>
      <c r="U65" s="1">
        <v>0.72</v>
      </c>
      <c r="V65" s="1">
        <v>0.67</v>
      </c>
      <c r="W65" t="s">
        <v>31</v>
      </c>
    </row>
    <row r="66" spans="1:23" x14ac:dyDescent="0.25">
      <c r="A66" t="s">
        <v>345</v>
      </c>
      <c r="B66" t="s">
        <v>33</v>
      </c>
      <c r="C66">
        <v>92</v>
      </c>
      <c r="D66">
        <v>85</v>
      </c>
      <c r="E66">
        <v>94</v>
      </c>
      <c r="F66">
        <v>39.770000000000003</v>
      </c>
      <c r="G66" t="s">
        <v>346</v>
      </c>
      <c r="H66" t="s">
        <v>347</v>
      </c>
      <c r="I66">
        <v>4</v>
      </c>
      <c r="J66" s="1">
        <v>1</v>
      </c>
      <c r="K66" s="1">
        <v>0</v>
      </c>
      <c r="L66" t="s">
        <v>161</v>
      </c>
      <c r="M66" t="s">
        <v>162</v>
      </c>
      <c r="N66" t="s">
        <v>163</v>
      </c>
      <c r="O66">
        <v>641001</v>
      </c>
      <c r="P66" s="1">
        <v>0.56000000000000005</v>
      </c>
      <c r="Q66" s="1">
        <v>0.44</v>
      </c>
      <c r="R66" s="1">
        <v>0</v>
      </c>
      <c r="S66" t="s">
        <v>348</v>
      </c>
      <c r="T66" t="s">
        <v>349</v>
      </c>
      <c r="U66" s="1">
        <v>0.12</v>
      </c>
      <c r="V66" s="1">
        <v>0.12</v>
      </c>
      <c r="W66" t="s">
        <v>31</v>
      </c>
    </row>
    <row r="67" spans="1:23" x14ac:dyDescent="0.25">
      <c r="A67" t="s">
        <v>350</v>
      </c>
      <c r="B67" t="s">
        <v>33</v>
      </c>
      <c r="C67">
        <v>100</v>
      </c>
      <c r="D67">
        <v>100</v>
      </c>
      <c r="E67">
        <v>100</v>
      </c>
      <c r="F67">
        <v>0</v>
      </c>
      <c r="G67" t="s">
        <v>351</v>
      </c>
      <c r="H67" t="s">
        <v>352</v>
      </c>
      <c r="I67">
        <v>0</v>
      </c>
      <c r="J67" s="1">
        <v>1</v>
      </c>
      <c r="K67" s="1">
        <v>0</v>
      </c>
      <c r="L67" t="s">
        <v>28</v>
      </c>
      <c r="M67" t="s">
        <v>28</v>
      </c>
      <c r="N67" t="s">
        <v>28</v>
      </c>
      <c r="O67" t="s">
        <v>28</v>
      </c>
      <c r="P67" s="1">
        <v>0</v>
      </c>
      <c r="Q67" s="1">
        <v>1</v>
      </c>
      <c r="R67" s="1">
        <v>0</v>
      </c>
      <c r="S67" t="s">
        <v>353</v>
      </c>
      <c r="T67" t="s">
        <v>354</v>
      </c>
      <c r="U67" s="1">
        <v>0.08</v>
      </c>
      <c r="V67" s="1">
        <v>0.12</v>
      </c>
      <c r="W67" t="s">
        <v>31</v>
      </c>
    </row>
    <row r="68" spans="1:23" x14ac:dyDescent="0.25">
      <c r="A68" t="s">
        <v>355</v>
      </c>
      <c r="B68" t="s">
        <v>33</v>
      </c>
      <c r="C68">
        <v>93</v>
      </c>
      <c r="D68">
        <v>79</v>
      </c>
      <c r="E68">
        <v>94</v>
      </c>
      <c r="F68">
        <v>36.090000000000003</v>
      </c>
      <c r="G68" t="s">
        <v>356</v>
      </c>
      <c r="H68" t="s">
        <v>351</v>
      </c>
      <c r="I68">
        <v>3</v>
      </c>
      <c r="J68" s="1">
        <v>1</v>
      </c>
      <c r="K68" s="1">
        <v>0</v>
      </c>
      <c r="L68" t="s">
        <v>161</v>
      </c>
      <c r="M68" t="s">
        <v>162</v>
      </c>
      <c r="N68" t="s">
        <v>163</v>
      </c>
      <c r="O68">
        <v>641018</v>
      </c>
      <c r="P68" s="1">
        <v>0.92</v>
      </c>
      <c r="Q68" s="1">
        <v>0.08</v>
      </c>
      <c r="R68" s="1">
        <v>0</v>
      </c>
      <c r="S68" t="s">
        <v>357</v>
      </c>
      <c r="T68" t="s">
        <v>358</v>
      </c>
      <c r="U68" s="1">
        <v>0.15</v>
      </c>
      <c r="V68" s="1">
        <v>0.08</v>
      </c>
      <c r="W68" t="s">
        <v>31</v>
      </c>
    </row>
    <row r="69" spans="1:23" x14ac:dyDescent="0.25">
      <c r="A69" t="s">
        <v>359</v>
      </c>
      <c r="B69" t="s">
        <v>33</v>
      </c>
      <c r="C69">
        <v>100</v>
      </c>
      <c r="D69">
        <v>100</v>
      </c>
      <c r="E69">
        <v>100</v>
      </c>
      <c r="F69">
        <v>0</v>
      </c>
      <c r="G69" t="s">
        <v>360</v>
      </c>
      <c r="H69" t="s">
        <v>361</v>
      </c>
      <c r="I69">
        <v>0</v>
      </c>
      <c r="J69" s="1">
        <v>0</v>
      </c>
      <c r="K69" s="1">
        <v>1</v>
      </c>
      <c r="L69" t="s">
        <v>161</v>
      </c>
      <c r="M69" t="s">
        <v>162</v>
      </c>
      <c r="N69" t="s">
        <v>163</v>
      </c>
      <c r="O69">
        <v>641045</v>
      </c>
      <c r="P69" s="1">
        <v>0.66</v>
      </c>
      <c r="Q69" s="1">
        <v>0.34</v>
      </c>
      <c r="R69" s="1">
        <v>0</v>
      </c>
      <c r="S69" t="s">
        <v>146</v>
      </c>
      <c r="T69" t="s">
        <v>362</v>
      </c>
      <c r="U69" s="1">
        <v>0.49</v>
      </c>
      <c r="V69" s="1">
        <v>0.49</v>
      </c>
      <c r="W69" t="s">
        <v>31</v>
      </c>
    </row>
    <row r="70" spans="1:23" x14ac:dyDescent="0.25">
      <c r="A70" t="s">
        <v>363</v>
      </c>
      <c r="B70" t="s">
        <v>33</v>
      </c>
      <c r="C70">
        <v>100</v>
      </c>
      <c r="D70">
        <v>100</v>
      </c>
      <c r="E70">
        <v>100</v>
      </c>
      <c r="F70">
        <v>0</v>
      </c>
      <c r="G70" t="s">
        <v>364</v>
      </c>
      <c r="H70" t="s">
        <v>365</v>
      </c>
      <c r="I70">
        <v>0</v>
      </c>
      <c r="J70" s="1">
        <v>0</v>
      </c>
      <c r="K70" s="1">
        <v>1</v>
      </c>
      <c r="L70" t="s">
        <v>161</v>
      </c>
      <c r="M70" t="s">
        <v>162</v>
      </c>
      <c r="N70" t="s">
        <v>163</v>
      </c>
      <c r="O70">
        <v>641018</v>
      </c>
      <c r="P70" s="1">
        <v>0</v>
      </c>
      <c r="Q70" s="1">
        <v>1</v>
      </c>
      <c r="R70" s="1">
        <v>0</v>
      </c>
      <c r="S70" t="s">
        <v>366</v>
      </c>
      <c r="T70" t="s">
        <v>296</v>
      </c>
      <c r="U70" s="1">
        <v>0.49</v>
      </c>
      <c r="V70" s="1">
        <v>0.49</v>
      </c>
      <c r="W70" t="s">
        <v>31</v>
      </c>
    </row>
    <row r="71" spans="1:23" x14ac:dyDescent="0.25">
      <c r="A71" t="s">
        <v>367</v>
      </c>
      <c r="B71" t="s">
        <v>33</v>
      </c>
      <c r="C71">
        <v>100</v>
      </c>
      <c r="D71">
        <v>100</v>
      </c>
      <c r="E71">
        <v>100</v>
      </c>
      <c r="F71">
        <v>14.93</v>
      </c>
      <c r="G71" t="s">
        <v>368</v>
      </c>
      <c r="H71" t="s">
        <v>369</v>
      </c>
      <c r="I71">
        <v>0</v>
      </c>
      <c r="J71" s="1">
        <v>0.67</v>
      </c>
      <c r="K71" s="1">
        <v>0.33</v>
      </c>
      <c r="L71" t="s">
        <v>28</v>
      </c>
      <c r="M71" t="s">
        <v>28</v>
      </c>
      <c r="N71" t="s">
        <v>28</v>
      </c>
      <c r="O71" t="s">
        <v>28</v>
      </c>
      <c r="P71" s="1">
        <v>0.83</v>
      </c>
      <c r="Q71" s="1">
        <v>0.17</v>
      </c>
      <c r="R71" s="1">
        <v>0</v>
      </c>
      <c r="S71" t="s">
        <v>353</v>
      </c>
      <c r="T71" t="s">
        <v>370</v>
      </c>
      <c r="U71" s="1">
        <v>0.49</v>
      </c>
      <c r="V71" s="1">
        <v>0.49</v>
      </c>
      <c r="W71" t="s">
        <v>31</v>
      </c>
    </row>
    <row r="72" spans="1:23" x14ac:dyDescent="0.25">
      <c r="A72" t="s">
        <v>371</v>
      </c>
      <c r="B72" t="s">
        <v>33</v>
      </c>
      <c r="C72">
        <v>100</v>
      </c>
      <c r="D72">
        <v>100</v>
      </c>
      <c r="E72">
        <v>100</v>
      </c>
      <c r="F72">
        <v>12.79</v>
      </c>
      <c r="G72" t="s">
        <v>372</v>
      </c>
      <c r="H72" t="s">
        <v>373</v>
      </c>
      <c r="I72">
        <v>0</v>
      </c>
      <c r="J72" s="1">
        <v>1</v>
      </c>
      <c r="K72" s="1">
        <v>0</v>
      </c>
      <c r="L72" t="s">
        <v>161</v>
      </c>
      <c r="M72" t="s">
        <v>162</v>
      </c>
      <c r="N72" t="s">
        <v>163</v>
      </c>
      <c r="O72">
        <v>641018</v>
      </c>
      <c r="P72" s="1">
        <v>0.8</v>
      </c>
      <c r="Q72" s="1">
        <v>0.2</v>
      </c>
      <c r="R72" s="1">
        <v>0</v>
      </c>
      <c r="S72" t="s">
        <v>374</v>
      </c>
      <c r="T72" t="s">
        <v>375</v>
      </c>
      <c r="U72" s="1">
        <v>0.49</v>
      </c>
      <c r="V72" s="1">
        <v>0.49</v>
      </c>
      <c r="W72" t="s">
        <v>31</v>
      </c>
    </row>
    <row r="73" spans="1:23" x14ac:dyDescent="0.25">
      <c r="A73" t="s">
        <v>376</v>
      </c>
      <c r="B73" t="s">
        <v>33</v>
      </c>
      <c r="C73">
        <v>100</v>
      </c>
      <c r="D73">
        <v>100</v>
      </c>
      <c r="E73">
        <v>100</v>
      </c>
      <c r="F73">
        <v>0</v>
      </c>
      <c r="G73" t="s">
        <v>377</v>
      </c>
      <c r="H73" t="s">
        <v>378</v>
      </c>
      <c r="I73">
        <v>0</v>
      </c>
      <c r="J73" s="1">
        <v>1</v>
      </c>
      <c r="K73" s="1">
        <v>0</v>
      </c>
      <c r="L73" t="s">
        <v>28</v>
      </c>
      <c r="M73" t="s">
        <v>28</v>
      </c>
      <c r="N73" t="s">
        <v>28</v>
      </c>
      <c r="O73" t="s">
        <v>28</v>
      </c>
      <c r="P73" s="1">
        <v>0.68</v>
      </c>
      <c r="Q73" s="1">
        <v>0.32</v>
      </c>
      <c r="R73" s="1">
        <v>0</v>
      </c>
      <c r="S73" t="s">
        <v>379</v>
      </c>
      <c r="T73" t="s">
        <v>380</v>
      </c>
      <c r="U73" s="1">
        <v>0.49</v>
      </c>
      <c r="V73" s="1">
        <v>0.49</v>
      </c>
      <c r="W73" t="s">
        <v>31</v>
      </c>
    </row>
    <row r="74" spans="1:23" x14ac:dyDescent="0.25">
      <c r="A74" t="s">
        <v>381</v>
      </c>
      <c r="B74" t="s">
        <v>25</v>
      </c>
      <c r="C74">
        <v>77</v>
      </c>
      <c r="D74">
        <v>4</v>
      </c>
      <c r="E74">
        <v>81</v>
      </c>
      <c r="F74">
        <v>47.95</v>
      </c>
      <c r="G74" t="s">
        <v>382</v>
      </c>
      <c r="H74" t="s">
        <v>383</v>
      </c>
      <c r="I74">
        <v>2</v>
      </c>
      <c r="J74" s="1">
        <v>1</v>
      </c>
      <c r="K74" s="1">
        <v>0</v>
      </c>
      <c r="L74" t="s">
        <v>161</v>
      </c>
      <c r="M74" t="s">
        <v>162</v>
      </c>
      <c r="N74" t="s">
        <v>163</v>
      </c>
      <c r="O74">
        <v>641001</v>
      </c>
      <c r="P74" s="1">
        <v>0.13</v>
      </c>
      <c r="Q74" s="1">
        <v>0.87</v>
      </c>
      <c r="R74" s="1">
        <v>0</v>
      </c>
      <c r="S74" t="s">
        <v>384</v>
      </c>
      <c r="T74" t="s">
        <v>385</v>
      </c>
      <c r="U74" s="1">
        <v>0.44</v>
      </c>
      <c r="V74" s="1">
        <v>0.47</v>
      </c>
      <c r="W74" t="s">
        <v>31</v>
      </c>
    </row>
    <row r="75" spans="1:23" x14ac:dyDescent="0.25">
      <c r="A75" t="s">
        <v>386</v>
      </c>
      <c r="B75" t="s">
        <v>25</v>
      </c>
      <c r="C75">
        <v>80</v>
      </c>
      <c r="D75">
        <v>13</v>
      </c>
      <c r="E75">
        <v>84</v>
      </c>
      <c r="F75">
        <v>41.06</v>
      </c>
      <c r="G75" t="s">
        <v>387</v>
      </c>
      <c r="H75" t="s">
        <v>388</v>
      </c>
      <c r="I75">
        <v>2</v>
      </c>
      <c r="J75" s="1">
        <v>1</v>
      </c>
      <c r="K75" s="1">
        <v>0</v>
      </c>
      <c r="L75" t="s">
        <v>28</v>
      </c>
      <c r="M75" t="s">
        <v>28</v>
      </c>
      <c r="N75" t="s">
        <v>28</v>
      </c>
      <c r="O75" t="s">
        <v>28</v>
      </c>
      <c r="P75" s="1">
        <v>0.28999999999999998</v>
      </c>
      <c r="Q75" s="1">
        <v>0.71</v>
      </c>
      <c r="R75" s="1">
        <v>0</v>
      </c>
      <c r="S75" t="s">
        <v>389</v>
      </c>
      <c r="T75" t="s">
        <v>390</v>
      </c>
      <c r="U75" s="1">
        <v>0.22</v>
      </c>
      <c r="V75" s="1">
        <v>0.26</v>
      </c>
      <c r="W75" t="s">
        <v>31</v>
      </c>
    </row>
    <row r="76" spans="1:23" x14ac:dyDescent="0.25">
      <c r="A76" t="s">
        <v>391</v>
      </c>
      <c r="B76" t="s">
        <v>33</v>
      </c>
      <c r="C76">
        <v>84</v>
      </c>
      <c r="D76">
        <v>100</v>
      </c>
      <c r="E76">
        <v>87</v>
      </c>
      <c r="F76">
        <v>54.58</v>
      </c>
      <c r="G76" t="s">
        <v>392</v>
      </c>
      <c r="H76" t="s">
        <v>393</v>
      </c>
      <c r="I76">
        <v>3</v>
      </c>
      <c r="J76" s="1">
        <v>0.54</v>
      </c>
      <c r="K76" s="1">
        <v>0.46</v>
      </c>
      <c r="L76" t="s">
        <v>161</v>
      </c>
      <c r="M76" t="s">
        <v>162</v>
      </c>
      <c r="N76" t="s">
        <v>163</v>
      </c>
      <c r="O76">
        <v>641005</v>
      </c>
      <c r="P76" s="1">
        <v>0.59</v>
      </c>
      <c r="Q76" s="1">
        <v>0.41</v>
      </c>
      <c r="R76" s="1">
        <v>0</v>
      </c>
      <c r="S76" t="s">
        <v>394</v>
      </c>
      <c r="T76" t="s">
        <v>395</v>
      </c>
      <c r="U76" s="1">
        <v>0.36</v>
      </c>
      <c r="V76" s="1">
        <v>0.36</v>
      </c>
      <c r="W76" t="s">
        <v>31</v>
      </c>
    </row>
    <row r="77" spans="1:23" x14ac:dyDescent="0.25">
      <c r="A77" t="s">
        <v>396</v>
      </c>
      <c r="B77" t="s">
        <v>33</v>
      </c>
      <c r="C77">
        <v>100</v>
      </c>
      <c r="D77">
        <v>100</v>
      </c>
      <c r="E77">
        <v>100</v>
      </c>
      <c r="F77">
        <v>1.71</v>
      </c>
      <c r="G77" t="s">
        <v>397</v>
      </c>
      <c r="H77" t="s">
        <v>398</v>
      </c>
      <c r="I77">
        <v>0</v>
      </c>
      <c r="J77" s="1">
        <v>1</v>
      </c>
      <c r="K77" s="1">
        <v>0</v>
      </c>
      <c r="L77" t="s">
        <v>161</v>
      </c>
      <c r="M77" t="s">
        <v>162</v>
      </c>
      <c r="N77" t="s">
        <v>163</v>
      </c>
      <c r="O77">
        <v>641045</v>
      </c>
      <c r="P77" s="1">
        <v>0.6</v>
      </c>
      <c r="Q77" s="1">
        <v>0.4</v>
      </c>
      <c r="R77" s="1">
        <v>0</v>
      </c>
      <c r="S77" t="s">
        <v>399</v>
      </c>
      <c r="T77" t="s">
        <v>400</v>
      </c>
      <c r="U77" s="1">
        <v>0.35</v>
      </c>
      <c r="V77" s="1">
        <v>0.36</v>
      </c>
      <c r="W77" t="s">
        <v>31</v>
      </c>
    </row>
    <row r="78" spans="1:23" x14ac:dyDescent="0.25">
      <c r="A78" t="s">
        <v>401</v>
      </c>
      <c r="B78" t="s">
        <v>33</v>
      </c>
      <c r="C78">
        <v>95</v>
      </c>
      <c r="D78">
        <v>100</v>
      </c>
      <c r="E78">
        <v>96</v>
      </c>
      <c r="F78">
        <v>26.65</v>
      </c>
      <c r="G78" t="s">
        <v>402</v>
      </c>
      <c r="H78" t="s">
        <v>403</v>
      </c>
      <c r="I78">
        <v>1</v>
      </c>
      <c r="J78" s="1">
        <v>1</v>
      </c>
      <c r="K78" s="1">
        <v>0</v>
      </c>
      <c r="L78" t="s">
        <v>161</v>
      </c>
      <c r="M78" t="s">
        <v>162</v>
      </c>
      <c r="N78" t="s">
        <v>163</v>
      </c>
      <c r="O78">
        <v>641023</v>
      </c>
      <c r="P78" s="1">
        <v>0.93</v>
      </c>
      <c r="Q78" s="1">
        <v>7.0000000000000007E-2</v>
      </c>
      <c r="R78" s="1">
        <v>0</v>
      </c>
      <c r="S78" t="s">
        <v>404</v>
      </c>
      <c r="T78" t="s">
        <v>405</v>
      </c>
      <c r="U78" s="1">
        <v>0.41</v>
      </c>
      <c r="V78" s="1">
        <v>0.37</v>
      </c>
      <c r="W78" t="s">
        <v>31</v>
      </c>
    </row>
    <row r="79" spans="1:23" x14ac:dyDescent="0.25">
      <c r="A79" t="s">
        <v>406</v>
      </c>
      <c r="B79" t="s">
        <v>33</v>
      </c>
      <c r="C79">
        <v>100</v>
      </c>
      <c r="D79">
        <v>100</v>
      </c>
      <c r="E79">
        <v>100</v>
      </c>
      <c r="F79">
        <v>0</v>
      </c>
      <c r="G79" t="s">
        <v>407</v>
      </c>
      <c r="H79" t="s">
        <v>408</v>
      </c>
      <c r="I79">
        <v>0</v>
      </c>
      <c r="J79" s="1">
        <v>1</v>
      </c>
      <c r="K79" s="1">
        <v>0</v>
      </c>
      <c r="L79" t="s">
        <v>161</v>
      </c>
      <c r="M79" t="s">
        <v>162</v>
      </c>
      <c r="N79" t="s">
        <v>163</v>
      </c>
      <c r="O79">
        <v>641023</v>
      </c>
      <c r="P79" s="1">
        <v>0.98</v>
      </c>
      <c r="Q79" s="1">
        <v>0.02</v>
      </c>
      <c r="R79" s="1">
        <v>0</v>
      </c>
      <c r="S79" t="s">
        <v>409</v>
      </c>
      <c r="T79" t="s">
        <v>127</v>
      </c>
      <c r="U79" s="1">
        <v>0.41</v>
      </c>
      <c r="V79" s="1">
        <v>0.41</v>
      </c>
      <c r="W79" t="s">
        <v>31</v>
      </c>
    </row>
    <row r="80" spans="1:23" x14ac:dyDescent="0.25">
      <c r="A80" t="s">
        <v>410</v>
      </c>
      <c r="B80" t="s">
        <v>33</v>
      </c>
      <c r="C80">
        <v>96</v>
      </c>
      <c r="D80">
        <v>95</v>
      </c>
      <c r="E80">
        <v>97</v>
      </c>
      <c r="F80">
        <v>57.22</v>
      </c>
      <c r="G80" t="s">
        <v>411</v>
      </c>
      <c r="H80" t="s">
        <v>412</v>
      </c>
      <c r="I80">
        <v>1</v>
      </c>
      <c r="J80" s="1">
        <v>1</v>
      </c>
      <c r="K80" s="1">
        <v>0</v>
      </c>
      <c r="L80" t="s">
        <v>161</v>
      </c>
      <c r="M80" t="s">
        <v>162</v>
      </c>
      <c r="N80" t="s">
        <v>163</v>
      </c>
      <c r="O80">
        <v>641023</v>
      </c>
      <c r="P80" s="1">
        <v>0.97</v>
      </c>
      <c r="Q80" s="1">
        <v>0.03</v>
      </c>
      <c r="R80" s="1">
        <v>0</v>
      </c>
      <c r="S80" t="s">
        <v>413</v>
      </c>
      <c r="T80" t="s">
        <v>414</v>
      </c>
      <c r="U80" s="1">
        <v>0.43</v>
      </c>
      <c r="V80" s="1">
        <v>0.43</v>
      </c>
      <c r="W80" t="s">
        <v>31</v>
      </c>
    </row>
    <row r="81" spans="1:23" x14ac:dyDescent="0.25">
      <c r="A81" t="s">
        <v>415</v>
      </c>
      <c r="B81" t="s">
        <v>33</v>
      </c>
      <c r="C81">
        <v>97</v>
      </c>
      <c r="D81">
        <v>100</v>
      </c>
      <c r="E81">
        <v>98</v>
      </c>
      <c r="F81">
        <v>27.02</v>
      </c>
      <c r="G81" t="s">
        <v>416</v>
      </c>
      <c r="H81" t="s">
        <v>417</v>
      </c>
      <c r="I81">
        <v>3</v>
      </c>
      <c r="J81" s="1">
        <v>1</v>
      </c>
      <c r="K81" s="1">
        <v>0</v>
      </c>
      <c r="L81" t="s">
        <v>161</v>
      </c>
      <c r="M81" t="s">
        <v>162</v>
      </c>
      <c r="N81" t="s">
        <v>163</v>
      </c>
      <c r="O81">
        <v>641005</v>
      </c>
      <c r="P81" s="1">
        <v>0.84</v>
      </c>
      <c r="Q81" s="1">
        <v>0.16</v>
      </c>
      <c r="R81" s="1">
        <v>0</v>
      </c>
      <c r="S81" t="s">
        <v>418</v>
      </c>
      <c r="T81" t="s">
        <v>419</v>
      </c>
      <c r="U81" s="1">
        <v>0.23</v>
      </c>
      <c r="V81" s="1">
        <v>0.38</v>
      </c>
      <c r="W81" t="s">
        <v>31</v>
      </c>
    </row>
    <row r="82" spans="1:23" x14ac:dyDescent="0.25">
      <c r="A82" t="s">
        <v>420</v>
      </c>
      <c r="B82" t="s">
        <v>25</v>
      </c>
      <c r="C82">
        <v>65</v>
      </c>
      <c r="D82">
        <v>73</v>
      </c>
      <c r="E82">
        <v>71</v>
      </c>
      <c r="F82">
        <v>46.02</v>
      </c>
      <c r="G82" t="s">
        <v>421</v>
      </c>
      <c r="H82" t="s">
        <v>422</v>
      </c>
      <c r="I82">
        <v>4</v>
      </c>
      <c r="J82" s="1">
        <v>1</v>
      </c>
      <c r="K82" s="1">
        <v>0</v>
      </c>
      <c r="L82" t="s">
        <v>161</v>
      </c>
      <c r="M82" t="s">
        <v>162</v>
      </c>
      <c r="N82" t="s">
        <v>163</v>
      </c>
      <c r="O82">
        <v>641005</v>
      </c>
      <c r="P82" s="1">
        <v>0.76</v>
      </c>
      <c r="Q82" s="1">
        <v>0.24</v>
      </c>
      <c r="R82" s="1">
        <v>0</v>
      </c>
      <c r="S82" t="s">
        <v>423</v>
      </c>
      <c r="T82" t="s">
        <v>424</v>
      </c>
      <c r="U82" s="1">
        <v>0.68</v>
      </c>
      <c r="V82" s="1">
        <v>0.57999999999999996</v>
      </c>
      <c r="W82" t="s">
        <v>31</v>
      </c>
    </row>
    <row r="83" spans="1:23" x14ac:dyDescent="0.25">
      <c r="A83" t="s">
        <v>425</v>
      </c>
      <c r="B83" t="s">
        <v>33</v>
      </c>
      <c r="C83">
        <v>100</v>
      </c>
      <c r="D83">
        <v>100</v>
      </c>
      <c r="E83">
        <v>100</v>
      </c>
      <c r="F83">
        <v>0</v>
      </c>
      <c r="G83" t="s">
        <v>426</v>
      </c>
      <c r="H83" t="s">
        <v>427</v>
      </c>
      <c r="I83">
        <v>0</v>
      </c>
      <c r="J83" s="1">
        <v>1</v>
      </c>
      <c r="K83" s="1">
        <v>0</v>
      </c>
      <c r="L83" t="s">
        <v>28</v>
      </c>
      <c r="M83" t="s">
        <v>28</v>
      </c>
      <c r="N83" t="s">
        <v>28</v>
      </c>
      <c r="O83" t="s">
        <v>28</v>
      </c>
      <c r="P83" s="1">
        <v>0.97</v>
      </c>
      <c r="Q83" s="1">
        <v>0.03</v>
      </c>
      <c r="R83" s="1">
        <v>0</v>
      </c>
      <c r="S83" t="s">
        <v>111</v>
      </c>
      <c r="T83" t="s">
        <v>428</v>
      </c>
      <c r="U83" s="1">
        <v>0.8</v>
      </c>
      <c r="V83" s="1">
        <v>0.68</v>
      </c>
      <c r="W83" t="s">
        <v>31</v>
      </c>
    </row>
    <row r="84" spans="1:23" x14ac:dyDescent="0.25">
      <c r="A84" t="s">
        <v>429</v>
      </c>
      <c r="B84" t="s">
        <v>33</v>
      </c>
      <c r="C84">
        <v>67</v>
      </c>
      <c r="D84">
        <v>67</v>
      </c>
      <c r="E84">
        <v>73</v>
      </c>
      <c r="F84">
        <v>55.24</v>
      </c>
      <c r="G84" t="s">
        <v>430</v>
      </c>
      <c r="H84" t="s">
        <v>431</v>
      </c>
      <c r="I84">
        <v>3</v>
      </c>
      <c r="J84" s="1">
        <v>1</v>
      </c>
      <c r="K84" s="1">
        <v>0</v>
      </c>
      <c r="L84" t="s">
        <v>28</v>
      </c>
      <c r="M84" t="s">
        <v>28</v>
      </c>
      <c r="N84" t="s">
        <v>28</v>
      </c>
      <c r="O84" t="s">
        <v>28</v>
      </c>
      <c r="P84" s="1">
        <v>0.51</v>
      </c>
      <c r="Q84" s="1">
        <v>0.49</v>
      </c>
      <c r="R84" s="1">
        <v>0</v>
      </c>
      <c r="S84" t="s">
        <v>432</v>
      </c>
      <c r="T84" t="s">
        <v>433</v>
      </c>
      <c r="U84" s="1">
        <v>0.45</v>
      </c>
      <c r="V84" s="1">
        <v>0.51</v>
      </c>
      <c r="W84" t="s">
        <v>31</v>
      </c>
    </row>
    <row r="85" spans="1:23" x14ac:dyDescent="0.25">
      <c r="A85" t="s">
        <v>434</v>
      </c>
      <c r="B85" t="s">
        <v>33</v>
      </c>
      <c r="C85">
        <v>96</v>
      </c>
      <c r="D85">
        <v>100</v>
      </c>
      <c r="E85">
        <v>97</v>
      </c>
      <c r="F85">
        <v>12.07</v>
      </c>
      <c r="G85" t="s">
        <v>435</v>
      </c>
      <c r="H85" t="s">
        <v>436</v>
      </c>
      <c r="I85">
        <v>1</v>
      </c>
      <c r="J85" s="1">
        <v>1</v>
      </c>
      <c r="K85" s="1">
        <v>0</v>
      </c>
      <c r="L85" t="s">
        <v>28</v>
      </c>
      <c r="M85" t="s">
        <v>28</v>
      </c>
      <c r="N85" t="s">
        <v>28</v>
      </c>
      <c r="O85" t="s">
        <v>28</v>
      </c>
      <c r="P85" s="1">
        <v>0.99</v>
      </c>
      <c r="Q85" s="1">
        <v>0.01</v>
      </c>
      <c r="R85" s="1">
        <v>0</v>
      </c>
      <c r="S85" t="s">
        <v>437</v>
      </c>
      <c r="T85" t="s">
        <v>438</v>
      </c>
      <c r="U85" s="1">
        <v>0.23</v>
      </c>
      <c r="V85" s="1">
        <v>0.34</v>
      </c>
      <c r="W85" t="s">
        <v>31</v>
      </c>
    </row>
    <row r="86" spans="1:23" x14ac:dyDescent="0.25">
      <c r="A86" t="s">
        <v>439</v>
      </c>
      <c r="B86" t="s">
        <v>33</v>
      </c>
      <c r="C86">
        <v>87</v>
      </c>
      <c r="D86">
        <v>100</v>
      </c>
      <c r="E86">
        <v>90</v>
      </c>
      <c r="F86">
        <v>63.84</v>
      </c>
      <c r="G86" t="s">
        <v>440</v>
      </c>
      <c r="H86" t="s">
        <v>441</v>
      </c>
      <c r="I86">
        <v>2</v>
      </c>
      <c r="J86" s="1">
        <v>1</v>
      </c>
      <c r="K86" s="1">
        <v>0</v>
      </c>
      <c r="L86" t="s">
        <v>161</v>
      </c>
      <c r="M86" t="s">
        <v>162</v>
      </c>
      <c r="N86" t="s">
        <v>163</v>
      </c>
      <c r="O86">
        <v>641050</v>
      </c>
      <c r="P86" s="1">
        <v>1</v>
      </c>
      <c r="Q86" s="1">
        <v>0</v>
      </c>
      <c r="R86" s="1">
        <v>0</v>
      </c>
      <c r="S86" t="s">
        <v>442</v>
      </c>
      <c r="T86" t="s">
        <v>443</v>
      </c>
      <c r="U86" s="1">
        <v>0.4</v>
      </c>
      <c r="V86" s="1">
        <v>0.36</v>
      </c>
      <c r="W86" t="s">
        <v>31</v>
      </c>
    </row>
    <row r="87" spans="1:23" x14ac:dyDescent="0.25">
      <c r="A87" t="s">
        <v>444</v>
      </c>
      <c r="B87" t="s">
        <v>33</v>
      </c>
      <c r="C87">
        <v>97</v>
      </c>
      <c r="D87">
        <v>100</v>
      </c>
      <c r="E87">
        <v>98</v>
      </c>
      <c r="F87">
        <v>38.07</v>
      </c>
      <c r="G87" t="s">
        <v>445</v>
      </c>
      <c r="H87" t="s">
        <v>446</v>
      </c>
      <c r="I87">
        <v>1</v>
      </c>
      <c r="J87" s="1">
        <v>1</v>
      </c>
      <c r="K87" s="1">
        <v>0</v>
      </c>
      <c r="L87" t="s">
        <v>28</v>
      </c>
      <c r="M87" t="s">
        <v>28</v>
      </c>
      <c r="N87" t="s">
        <v>28</v>
      </c>
      <c r="O87" t="s">
        <v>28</v>
      </c>
      <c r="P87" s="1">
        <v>0.43</v>
      </c>
      <c r="Q87" s="1">
        <v>0.56999999999999995</v>
      </c>
      <c r="R87" s="1">
        <v>0</v>
      </c>
      <c r="S87" t="s">
        <v>447</v>
      </c>
      <c r="T87" t="s">
        <v>448</v>
      </c>
      <c r="U87" s="1">
        <v>0.47</v>
      </c>
      <c r="V87" s="1">
        <v>0.4</v>
      </c>
      <c r="W87" t="s">
        <v>31</v>
      </c>
    </row>
    <row r="88" spans="1:23" x14ac:dyDescent="0.25">
      <c r="A88" t="s">
        <v>449</v>
      </c>
      <c r="B88" t="s">
        <v>33</v>
      </c>
      <c r="C88">
        <v>86</v>
      </c>
      <c r="D88">
        <v>81</v>
      </c>
      <c r="E88">
        <v>88</v>
      </c>
      <c r="F88">
        <v>44.26</v>
      </c>
      <c r="G88" t="s">
        <v>450</v>
      </c>
      <c r="H88" t="s">
        <v>451</v>
      </c>
      <c r="I88">
        <v>1</v>
      </c>
      <c r="J88" s="1">
        <v>1</v>
      </c>
      <c r="K88" s="1">
        <v>0</v>
      </c>
      <c r="L88" t="s">
        <v>28</v>
      </c>
      <c r="M88" t="s">
        <v>28</v>
      </c>
      <c r="N88" t="s">
        <v>28</v>
      </c>
      <c r="O88" t="s">
        <v>28</v>
      </c>
      <c r="P88" s="1">
        <v>0.59</v>
      </c>
      <c r="Q88" s="1">
        <v>0.41</v>
      </c>
      <c r="R88" s="1">
        <v>0</v>
      </c>
      <c r="S88" t="s">
        <v>452</v>
      </c>
      <c r="T88" t="s">
        <v>453</v>
      </c>
      <c r="U88" s="1">
        <v>0.51</v>
      </c>
      <c r="V88" s="1">
        <v>0.48</v>
      </c>
      <c r="W88" t="s">
        <v>31</v>
      </c>
    </row>
    <row r="89" spans="1:23" x14ac:dyDescent="0.25">
      <c r="A89" t="s">
        <v>454</v>
      </c>
      <c r="B89" t="s">
        <v>33</v>
      </c>
      <c r="C89">
        <v>91</v>
      </c>
      <c r="D89">
        <v>91</v>
      </c>
      <c r="E89">
        <v>93</v>
      </c>
      <c r="F89">
        <v>23.15</v>
      </c>
      <c r="G89" t="s">
        <v>455</v>
      </c>
      <c r="H89" t="s">
        <v>456</v>
      </c>
      <c r="I89">
        <v>1</v>
      </c>
      <c r="J89" s="1">
        <v>1</v>
      </c>
      <c r="K89" s="1">
        <v>0</v>
      </c>
      <c r="L89" t="s">
        <v>28</v>
      </c>
      <c r="M89" t="s">
        <v>28</v>
      </c>
      <c r="N89" t="s">
        <v>28</v>
      </c>
      <c r="O89" t="s">
        <v>28</v>
      </c>
      <c r="P89" s="1">
        <v>0.86</v>
      </c>
      <c r="Q89" s="1">
        <v>0.14000000000000001</v>
      </c>
      <c r="R89" s="1">
        <v>0</v>
      </c>
      <c r="S89" t="s">
        <v>457</v>
      </c>
      <c r="T89" t="s">
        <v>458</v>
      </c>
      <c r="U89" s="1">
        <v>0.66</v>
      </c>
      <c r="V89" s="1">
        <v>0.57999999999999996</v>
      </c>
      <c r="W89" t="s">
        <v>31</v>
      </c>
    </row>
    <row r="90" spans="1:23" x14ac:dyDescent="0.25">
      <c r="A90" t="s">
        <v>459</v>
      </c>
      <c r="B90" t="s">
        <v>33</v>
      </c>
      <c r="C90">
        <v>100</v>
      </c>
      <c r="D90">
        <v>100</v>
      </c>
      <c r="E90">
        <v>100</v>
      </c>
      <c r="F90">
        <v>9.3800000000000008</v>
      </c>
      <c r="G90" t="s">
        <v>460</v>
      </c>
      <c r="H90" t="s">
        <v>461</v>
      </c>
      <c r="I90">
        <v>0</v>
      </c>
      <c r="J90" s="1">
        <v>1</v>
      </c>
      <c r="K90" s="1">
        <v>0</v>
      </c>
      <c r="L90" t="s">
        <v>161</v>
      </c>
      <c r="M90" t="s">
        <v>162</v>
      </c>
      <c r="N90" t="s">
        <v>163</v>
      </c>
      <c r="O90">
        <v>641018</v>
      </c>
      <c r="P90" s="1">
        <v>0.34</v>
      </c>
      <c r="Q90" s="1">
        <v>0.66</v>
      </c>
      <c r="R90" s="1">
        <v>0</v>
      </c>
      <c r="S90" t="s">
        <v>462</v>
      </c>
      <c r="T90" t="s">
        <v>463</v>
      </c>
      <c r="U90" s="1">
        <v>0.85</v>
      </c>
      <c r="V90" s="1">
        <v>0.78</v>
      </c>
      <c r="W90" t="s">
        <v>31</v>
      </c>
    </row>
    <row r="91" spans="1:23" x14ac:dyDescent="0.25">
      <c r="A91" t="s">
        <v>464</v>
      </c>
      <c r="B91" t="s">
        <v>33</v>
      </c>
      <c r="C91">
        <v>96</v>
      </c>
      <c r="D91">
        <v>100</v>
      </c>
      <c r="E91">
        <v>96</v>
      </c>
      <c r="F91">
        <v>25.5</v>
      </c>
      <c r="G91" t="s">
        <v>465</v>
      </c>
      <c r="H91" t="s">
        <v>466</v>
      </c>
      <c r="I91">
        <v>2</v>
      </c>
      <c r="J91" s="1">
        <v>1</v>
      </c>
      <c r="K91" s="1">
        <v>0</v>
      </c>
      <c r="L91" t="s">
        <v>161</v>
      </c>
      <c r="M91" t="s">
        <v>162</v>
      </c>
      <c r="N91" t="s">
        <v>163</v>
      </c>
      <c r="O91">
        <v>641018</v>
      </c>
      <c r="P91" s="1">
        <v>0.31</v>
      </c>
      <c r="Q91" s="1">
        <v>0.69</v>
      </c>
      <c r="R91" s="1">
        <v>0</v>
      </c>
      <c r="S91" t="s">
        <v>467</v>
      </c>
      <c r="T91" t="s">
        <v>468</v>
      </c>
      <c r="U91" s="1">
        <v>0.87</v>
      </c>
      <c r="V91" s="1">
        <v>0.85</v>
      </c>
      <c r="W91" t="s">
        <v>31</v>
      </c>
    </row>
    <row r="92" spans="1:23" x14ac:dyDescent="0.25">
      <c r="A92" t="s">
        <v>469</v>
      </c>
      <c r="B92" t="s">
        <v>33</v>
      </c>
      <c r="C92">
        <v>100</v>
      </c>
      <c r="D92">
        <v>100</v>
      </c>
      <c r="E92">
        <v>100</v>
      </c>
      <c r="F92">
        <v>13.02</v>
      </c>
      <c r="G92" t="s">
        <v>470</v>
      </c>
      <c r="H92" t="s">
        <v>471</v>
      </c>
      <c r="I92">
        <v>0</v>
      </c>
      <c r="J92" s="1">
        <v>1</v>
      </c>
      <c r="K92" s="1">
        <v>0</v>
      </c>
      <c r="L92" t="s">
        <v>161</v>
      </c>
      <c r="M92" t="s">
        <v>162</v>
      </c>
      <c r="N92" t="s">
        <v>163</v>
      </c>
      <c r="O92">
        <v>641018</v>
      </c>
      <c r="P92" s="1">
        <v>0.86</v>
      </c>
      <c r="Q92" s="1">
        <v>0.14000000000000001</v>
      </c>
      <c r="R92" s="1">
        <v>0</v>
      </c>
      <c r="S92" t="s">
        <v>472</v>
      </c>
      <c r="T92" t="s">
        <v>220</v>
      </c>
      <c r="U92" s="1">
        <v>0.9</v>
      </c>
      <c r="V92" s="1">
        <v>0.87</v>
      </c>
      <c r="W92" t="s">
        <v>31</v>
      </c>
    </row>
    <row r="93" spans="1:23" x14ac:dyDescent="0.25">
      <c r="A93" t="s">
        <v>473</v>
      </c>
      <c r="B93" t="s">
        <v>33</v>
      </c>
      <c r="C93">
        <v>95</v>
      </c>
      <c r="D93">
        <v>59</v>
      </c>
      <c r="E93">
        <v>96</v>
      </c>
      <c r="F93">
        <v>30.44</v>
      </c>
      <c r="G93" t="s">
        <v>474</v>
      </c>
      <c r="H93" t="s">
        <v>475</v>
      </c>
      <c r="I93">
        <v>3</v>
      </c>
      <c r="J93" s="1">
        <v>1</v>
      </c>
      <c r="K93" s="1">
        <v>0</v>
      </c>
      <c r="L93" t="s">
        <v>28</v>
      </c>
      <c r="M93" t="s">
        <v>28</v>
      </c>
      <c r="N93" t="s">
        <v>28</v>
      </c>
      <c r="O93" t="s">
        <v>28</v>
      </c>
      <c r="P93" s="1">
        <v>0.31</v>
      </c>
      <c r="Q93" s="1">
        <v>0.69</v>
      </c>
      <c r="R93" s="1">
        <v>0</v>
      </c>
      <c r="S93" t="s">
        <v>476</v>
      </c>
      <c r="T93" t="s">
        <v>477</v>
      </c>
      <c r="U93" s="1">
        <v>0.08</v>
      </c>
      <c r="V93" s="1">
        <v>0.18</v>
      </c>
      <c r="W93" t="s">
        <v>31</v>
      </c>
    </row>
    <row r="94" spans="1:23" x14ac:dyDescent="0.25">
      <c r="A94" t="s">
        <v>478</v>
      </c>
      <c r="B94" t="s">
        <v>33</v>
      </c>
      <c r="C94">
        <v>100</v>
      </c>
      <c r="D94">
        <v>100</v>
      </c>
      <c r="E94">
        <v>100</v>
      </c>
      <c r="F94">
        <v>0</v>
      </c>
      <c r="G94" t="s">
        <v>479</v>
      </c>
      <c r="H94" t="s">
        <v>480</v>
      </c>
      <c r="I94">
        <v>0</v>
      </c>
      <c r="J94" s="1">
        <v>1</v>
      </c>
      <c r="K94" s="1">
        <v>0</v>
      </c>
      <c r="L94" t="s">
        <v>161</v>
      </c>
      <c r="M94" t="s">
        <v>162</v>
      </c>
      <c r="N94" t="s">
        <v>163</v>
      </c>
      <c r="O94">
        <v>641045</v>
      </c>
      <c r="P94" s="1">
        <v>0.76</v>
      </c>
      <c r="Q94" s="1">
        <v>0.24</v>
      </c>
      <c r="R94" s="1">
        <v>0</v>
      </c>
      <c r="S94" t="s">
        <v>481</v>
      </c>
      <c r="T94" t="s">
        <v>482</v>
      </c>
      <c r="U94" s="1">
        <v>0.31</v>
      </c>
      <c r="V94" s="1">
        <v>7.0000000000000007E-2</v>
      </c>
      <c r="W94" t="s">
        <v>31</v>
      </c>
    </row>
    <row r="95" spans="1:23" x14ac:dyDescent="0.25">
      <c r="A95" t="s">
        <v>483</v>
      </c>
      <c r="B95" t="s">
        <v>33</v>
      </c>
      <c r="C95">
        <v>95</v>
      </c>
      <c r="D95">
        <v>75</v>
      </c>
      <c r="E95">
        <v>96</v>
      </c>
      <c r="F95">
        <v>34.049999999999997</v>
      </c>
      <c r="G95" t="s">
        <v>484</v>
      </c>
      <c r="H95" t="s">
        <v>485</v>
      </c>
      <c r="I95">
        <v>2</v>
      </c>
      <c r="J95" s="1">
        <v>1</v>
      </c>
      <c r="K95" s="1">
        <v>0</v>
      </c>
      <c r="L95" t="s">
        <v>161</v>
      </c>
      <c r="M95" t="s">
        <v>162</v>
      </c>
      <c r="N95" t="s">
        <v>163</v>
      </c>
      <c r="O95">
        <v>641001</v>
      </c>
      <c r="P95" s="1">
        <v>0.14000000000000001</v>
      </c>
      <c r="Q95" s="1">
        <v>0.86</v>
      </c>
      <c r="R95" s="1">
        <v>0</v>
      </c>
      <c r="S95" t="s">
        <v>486</v>
      </c>
      <c r="T95" t="s">
        <v>375</v>
      </c>
      <c r="U95" s="1">
        <v>0.38</v>
      </c>
      <c r="V95" s="1">
        <v>0.31</v>
      </c>
      <c r="W95" t="s">
        <v>31</v>
      </c>
    </row>
    <row r="96" spans="1:23" x14ac:dyDescent="0.25">
      <c r="A96" t="s">
        <v>487</v>
      </c>
      <c r="B96" t="s">
        <v>33</v>
      </c>
      <c r="C96">
        <v>100</v>
      </c>
      <c r="D96">
        <v>100</v>
      </c>
      <c r="E96">
        <v>100</v>
      </c>
      <c r="F96">
        <v>53.6</v>
      </c>
      <c r="G96" t="s">
        <v>488</v>
      </c>
      <c r="H96" t="s">
        <v>489</v>
      </c>
      <c r="I96">
        <v>0</v>
      </c>
      <c r="J96" s="1">
        <v>1</v>
      </c>
      <c r="K96" s="1">
        <v>0</v>
      </c>
      <c r="L96" t="s">
        <v>161</v>
      </c>
      <c r="M96" t="s">
        <v>162</v>
      </c>
      <c r="N96" t="s">
        <v>163</v>
      </c>
      <c r="O96">
        <v>641018</v>
      </c>
      <c r="P96" s="1">
        <v>0.42</v>
      </c>
      <c r="Q96" s="1">
        <v>0.57999999999999996</v>
      </c>
      <c r="R96" s="1">
        <v>0</v>
      </c>
      <c r="S96" t="s">
        <v>490</v>
      </c>
      <c r="T96" t="s">
        <v>491</v>
      </c>
      <c r="U96" s="1">
        <v>0.4</v>
      </c>
      <c r="V96" s="1">
        <v>0.38</v>
      </c>
      <c r="W96" t="s">
        <v>31</v>
      </c>
    </row>
    <row r="97" spans="1:23" x14ac:dyDescent="0.25">
      <c r="A97" t="s">
        <v>492</v>
      </c>
      <c r="B97" t="s">
        <v>33</v>
      </c>
      <c r="C97">
        <v>97</v>
      </c>
      <c r="D97">
        <v>100</v>
      </c>
      <c r="E97">
        <v>98</v>
      </c>
      <c r="F97">
        <v>16.739999999999998</v>
      </c>
      <c r="G97" t="s">
        <v>493</v>
      </c>
      <c r="H97" t="s">
        <v>494</v>
      </c>
      <c r="I97">
        <v>1</v>
      </c>
      <c r="J97" s="1">
        <v>1</v>
      </c>
      <c r="K97" s="1">
        <v>0</v>
      </c>
      <c r="L97" t="s">
        <v>28</v>
      </c>
      <c r="M97" t="s">
        <v>28</v>
      </c>
      <c r="N97" t="s">
        <v>28</v>
      </c>
      <c r="O97" t="s">
        <v>28</v>
      </c>
      <c r="P97" s="1">
        <v>0.92</v>
      </c>
      <c r="Q97" s="1">
        <v>0.08</v>
      </c>
      <c r="R97" s="1">
        <v>0</v>
      </c>
      <c r="S97" t="s">
        <v>495</v>
      </c>
      <c r="T97" t="s">
        <v>496</v>
      </c>
      <c r="U97" s="1">
        <v>0.45</v>
      </c>
      <c r="V97" s="1">
        <v>0.4</v>
      </c>
      <c r="W97" t="s">
        <v>31</v>
      </c>
    </row>
    <row r="98" spans="1:23" x14ac:dyDescent="0.25">
      <c r="A98" t="s">
        <v>497</v>
      </c>
      <c r="B98" t="s">
        <v>33</v>
      </c>
      <c r="C98">
        <v>97</v>
      </c>
      <c r="D98">
        <v>88</v>
      </c>
      <c r="E98">
        <v>98</v>
      </c>
      <c r="F98">
        <v>35.979999999999997</v>
      </c>
      <c r="G98" t="s">
        <v>498</v>
      </c>
      <c r="H98" t="s">
        <v>499</v>
      </c>
      <c r="I98">
        <v>0</v>
      </c>
      <c r="J98" s="1">
        <v>1</v>
      </c>
      <c r="K98" s="1">
        <v>0</v>
      </c>
      <c r="L98" t="s">
        <v>28</v>
      </c>
      <c r="M98" t="s">
        <v>28</v>
      </c>
      <c r="N98" t="s">
        <v>28</v>
      </c>
      <c r="O98" t="s">
        <v>28</v>
      </c>
      <c r="P98" s="1">
        <v>0.95</v>
      </c>
      <c r="Q98" s="1">
        <v>0.05</v>
      </c>
      <c r="R98" s="1">
        <v>0</v>
      </c>
      <c r="S98" t="s">
        <v>500</v>
      </c>
      <c r="T98" t="s">
        <v>501</v>
      </c>
      <c r="U98" s="1">
        <v>0.95</v>
      </c>
      <c r="V98" s="1">
        <v>0.88</v>
      </c>
      <c r="W98" t="s">
        <v>31</v>
      </c>
    </row>
    <row r="99" spans="1:23" x14ac:dyDescent="0.25">
      <c r="A99" t="s">
        <v>502</v>
      </c>
      <c r="B99" t="s">
        <v>33</v>
      </c>
      <c r="C99">
        <v>100</v>
      </c>
      <c r="D99">
        <v>100</v>
      </c>
      <c r="E99">
        <v>100</v>
      </c>
      <c r="F99">
        <v>0</v>
      </c>
      <c r="G99" t="s">
        <v>503</v>
      </c>
      <c r="H99" t="s">
        <v>504</v>
      </c>
      <c r="I99">
        <v>0</v>
      </c>
      <c r="J99" s="1">
        <v>1</v>
      </c>
      <c r="K99" s="1">
        <v>0</v>
      </c>
      <c r="L99" t="s">
        <v>28</v>
      </c>
      <c r="M99" t="s">
        <v>28</v>
      </c>
      <c r="N99" t="s">
        <v>28</v>
      </c>
      <c r="O99" t="s">
        <v>28</v>
      </c>
      <c r="P99" s="1">
        <v>0.99</v>
      </c>
      <c r="Q99" s="1">
        <v>0.01</v>
      </c>
      <c r="R99" s="1">
        <v>0</v>
      </c>
      <c r="S99" t="s">
        <v>505</v>
      </c>
      <c r="T99" t="s">
        <v>506</v>
      </c>
      <c r="U99" s="1">
        <v>0.95</v>
      </c>
      <c r="V99" s="1">
        <v>0.95</v>
      </c>
      <c r="W99" t="s">
        <v>31</v>
      </c>
    </row>
    <row r="100" spans="1:23" x14ac:dyDescent="0.25">
      <c r="A100" t="s">
        <v>507</v>
      </c>
      <c r="B100" t="s">
        <v>33</v>
      </c>
      <c r="C100">
        <v>100</v>
      </c>
      <c r="D100">
        <v>100</v>
      </c>
      <c r="E100">
        <v>100</v>
      </c>
      <c r="F100">
        <v>5.39</v>
      </c>
      <c r="G100" t="s">
        <v>508</v>
      </c>
      <c r="H100" t="s">
        <v>509</v>
      </c>
      <c r="I100">
        <v>0</v>
      </c>
      <c r="J100" s="1">
        <v>1</v>
      </c>
      <c r="K100" s="1">
        <v>0</v>
      </c>
      <c r="L100" t="s">
        <v>28</v>
      </c>
      <c r="M100" t="s">
        <v>28</v>
      </c>
      <c r="N100" t="s">
        <v>28</v>
      </c>
      <c r="O100" t="s">
        <v>28</v>
      </c>
      <c r="P100" s="1">
        <v>0.99</v>
      </c>
      <c r="Q100" s="1">
        <v>0.01</v>
      </c>
      <c r="R100" s="1">
        <v>0</v>
      </c>
      <c r="S100" t="s">
        <v>510</v>
      </c>
      <c r="T100" t="s">
        <v>511</v>
      </c>
      <c r="U100" s="1">
        <v>0.95</v>
      </c>
      <c r="V100" s="1">
        <v>0.95</v>
      </c>
      <c r="W100" t="s">
        <v>31</v>
      </c>
    </row>
    <row r="101" spans="1:23" x14ac:dyDescent="0.25">
      <c r="A101" t="s">
        <v>512</v>
      </c>
      <c r="B101" t="s">
        <v>33</v>
      </c>
      <c r="C101">
        <v>60</v>
      </c>
      <c r="D101">
        <v>71</v>
      </c>
      <c r="E101">
        <v>66</v>
      </c>
      <c r="F101">
        <v>59.72</v>
      </c>
      <c r="G101" t="s">
        <v>513</v>
      </c>
      <c r="H101" t="s">
        <v>514</v>
      </c>
      <c r="I101">
        <v>2</v>
      </c>
      <c r="J101" s="1">
        <v>1</v>
      </c>
      <c r="K101" s="1">
        <v>0</v>
      </c>
      <c r="L101" t="s">
        <v>28</v>
      </c>
      <c r="M101" t="s">
        <v>28</v>
      </c>
      <c r="N101" t="s">
        <v>28</v>
      </c>
      <c r="O101" t="s">
        <v>28</v>
      </c>
      <c r="P101" s="1">
        <v>0.99</v>
      </c>
      <c r="Q101" s="1">
        <v>0.01</v>
      </c>
      <c r="R101" s="1">
        <v>0</v>
      </c>
      <c r="S101" t="s">
        <v>96</v>
      </c>
      <c r="T101" t="s">
        <v>515</v>
      </c>
      <c r="U101" s="1">
        <v>0.95</v>
      </c>
      <c r="V101" s="1">
        <v>0.95</v>
      </c>
      <c r="W101" t="s">
        <v>31</v>
      </c>
    </row>
    <row r="102" spans="1:23" x14ac:dyDescent="0.25">
      <c r="A102" t="s">
        <v>516</v>
      </c>
      <c r="B102" t="s">
        <v>33</v>
      </c>
      <c r="C102">
        <v>100</v>
      </c>
      <c r="D102">
        <v>95</v>
      </c>
      <c r="E102">
        <v>100</v>
      </c>
      <c r="F102">
        <v>61.78</v>
      </c>
      <c r="G102" t="s">
        <v>517</v>
      </c>
      <c r="H102" t="s">
        <v>518</v>
      </c>
      <c r="I102">
        <v>1</v>
      </c>
      <c r="J102" s="1">
        <v>1</v>
      </c>
      <c r="K102" s="1">
        <v>0</v>
      </c>
      <c r="L102" t="s">
        <v>28</v>
      </c>
      <c r="M102" t="s">
        <v>28</v>
      </c>
      <c r="N102" t="s">
        <v>28</v>
      </c>
      <c r="O102" t="s">
        <v>28</v>
      </c>
      <c r="P102" s="1">
        <v>0.19</v>
      </c>
      <c r="Q102" s="1">
        <v>0.81</v>
      </c>
      <c r="R102" s="1">
        <v>0</v>
      </c>
      <c r="S102" t="s">
        <v>81</v>
      </c>
      <c r="T102" t="s">
        <v>152</v>
      </c>
      <c r="U102" s="1">
        <v>0.95</v>
      </c>
      <c r="V102" s="1">
        <v>0.95</v>
      </c>
      <c r="W102" t="s">
        <v>31</v>
      </c>
    </row>
    <row r="103" spans="1:23" x14ac:dyDescent="0.25">
      <c r="A103" t="s">
        <v>519</v>
      </c>
      <c r="B103" t="s">
        <v>33</v>
      </c>
      <c r="C103">
        <v>100</v>
      </c>
      <c r="D103">
        <v>100</v>
      </c>
      <c r="E103">
        <v>100</v>
      </c>
      <c r="F103">
        <v>23.35</v>
      </c>
      <c r="G103" t="s">
        <v>520</v>
      </c>
      <c r="H103" t="s">
        <v>521</v>
      </c>
      <c r="I103">
        <v>0</v>
      </c>
      <c r="J103" s="1">
        <v>1</v>
      </c>
      <c r="K103" s="1">
        <v>0</v>
      </c>
      <c r="L103" t="s">
        <v>28</v>
      </c>
      <c r="M103" t="s">
        <v>28</v>
      </c>
      <c r="N103" t="s">
        <v>28</v>
      </c>
      <c r="O103" t="s">
        <v>28</v>
      </c>
      <c r="P103" s="1">
        <v>0.98</v>
      </c>
      <c r="Q103" s="1">
        <v>0.02</v>
      </c>
      <c r="R103" s="1">
        <v>0</v>
      </c>
      <c r="S103" t="s">
        <v>522</v>
      </c>
      <c r="T103" t="s">
        <v>523</v>
      </c>
      <c r="U103" s="1">
        <v>0.95</v>
      </c>
      <c r="V103" s="1">
        <v>0.95</v>
      </c>
      <c r="W103" t="s">
        <v>31</v>
      </c>
    </row>
    <row r="104" spans="1:23" x14ac:dyDescent="0.25">
      <c r="A104" t="s">
        <v>524</v>
      </c>
      <c r="B104" t="s">
        <v>25</v>
      </c>
      <c r="C104">
        <v>100</v>
      </c>
      <c r="D104">
        <v>100</v>
      </c>
      <c r="E104">
        <v>100</v>
      </c>
      <c r="F104">
        <v>56.22</v>
      </c>
      <c r="G104" t="s">
        <v>525</v>
      </c>
      <c r="H104" t="s">
        <v>526</v>
      </c>
      <c r="I104">
        <v>0</v>
      </c>
      <c r="J104" s="1">
        <v>1</v>
      </c>
      <c r="K104" s="1">
        <v>0</v>
      </c>
      <c r="L104" t="s">
        <v>28</v>
      </c>
      <c r="M104" t="s">
        <v>28</v>
      </c>
      <c r="N104" t="s">
        <v>28</v>
      </c>
      <c r="O104" t="s">
        <v>28</v>
      </c>
      <c r="P104" s="1">
        <v>0.81</v>
      </c>
      <c r="Q104" s="1">
        <v>0.19</v>
      </c>
      <c r="R104" s="1">
        <v>0</v>
      </c>
      <c r="S104" t="s">
        <v>527</v>
      </c>
      <c r="T104" t="s">
        <v>528</v>
      </c>
      <c r="U104" s="1">
        <v>0.95</v>
      </c>
      <c r="V104" s="1">
        <v>0.95</v>
      </c>
      <c r="W104" t="s">
        <v>31</v>
      </c>
    </row>
    <row r="105" spans="1:23" x14ac:dyDescent="0.25">
      <c r="A105" t="s">
        <v>529</v>
      </c>
      <c r="B105" t="s">
        <v>33</v>
      </c>
      <c r="C105">
        <v>86</v>
      </c>
      <c r="D105">
        <v>71</v>
      </c>
      <c r="E105">
        <v>89</v>
      </c>
      <c r="F105">
        <v>47.38</v>
      </c>
      <c r="G105" t="s">
        <v>530</v>
      </c>
      <c r="H105" t="s">
        <v>531</v>
      </c>
      <c r="I105">
        <v>3</v>
      </c>
      <c r="J105" s="1">
        <v>1</v>
      </c>
      <c r="K105" s="1">
        <v>0</v>
      </c>
      <c r="L105" t="s">
        <v>161</v>
      </c>
      <c r="M105" t="s">
        <v>162</v>
      </c>
      <c r="N105" t="s">
        <v>163</v>
      </c>
      <c r="O105">
        <v>641018</v>
      </c>
      <c r="P105" s="1">
        <v>0.84</v>
      </c>
      <c r="Q105" s="1">
        <v>0.16</v>
      </c>
      <c r="R105" s="1">
        <v>0</v>
      </c>
      <c r="S105" t="s">
        <v>532</v>
      </c>
      <c r="T105" t="s">
        <v>533</v>
      </c>
      <c r="U105" s="1">
        <v>0.31</v>
      </c>
      <c r="V105" s="1">
        <v>0.24</v>
      </c>
      <c r="W105" t="s">
        <v>31</v>
      </c>
    </row>
    <row r="106" spans="1:23" x14ac:dyDescent="0.25">
      <c r="A106" t="s">
        <v>534</v>
      </c>
      <c r="B106" t="s">
        <v>25</v>
      </c>
      <c r="C106">
        <v>100</v>
      </c>
      <c r="D106">
        <v>100</v>
      </c>
      <c r="E106">
        <v>100</v>
      </c>
      <c r="F106">
        <v>17.37</v>
      </c>
      <c r="G106" t="s">
        <v>535</v>
      </c>
      <c r="H106" t="s">
        <v>536</v>
      </c>
      <c r="I106">
        <v>0</v>
      </c>
      <c r="J106" s="1">
        <v>1</v>
      </c>
      <c r="K106" s="1">
        <v>0</v>
      </c>
      <c r="L106" t="s">
        <v>28</v>
      </c>
      <c r="M106" t="s">
        <v>28</v>
      </c>
      <c r="N106" t="s">
        <v>28</v>
      </c>
      <c r="O106" t="s">
        <v>28</v>
      </c>
      <c r="P106" s="1">
        <v>0.93</v>
      </c>
      <c r="Q106" s="1">
        <v>7.0000000000000007E-2</v>
      </c>
      <c r="R106" s="1">
        <v>0</v>
      </c>
      <c r="S106" t="s">
        <v>537</v>
      </c>
      <c r="T106" t="s">
        <v>538</v>
      </c>
      <c r="U106" s="1">
        <v>0.41</v>
      </c>
      <c r="V106" s="1">
        <v>0.31</v>
      </c>
      <c r="W106" t="s">
        <v>31</v>
      </c>
    </row>
    <row r="107" spans="1:23" x14ac:dyDescent="0.25">
      <c r="A107" t="s">
        <v>539</v>
      </c>
      <c r="B107" t="s">
        <v>33</v>
      </c>
      <c r="C107">
        <v>70</v>
      </c>
      <c r="D107">
        <v>55</v>
      </c>
      <c r="E107">
        <v>76</v>
      </c>
      <c r="F107">
        <v>52.7</v>
      </c>
      <c r="G107" t="s">
        <v>540</v>
      </c>
      <c r="H107" t="s">
        <v>541</v>
      </c>
      <c r="I107">
        <v>1</v>
      </c>
      <c r="J107" s="1">
        <v>1</v>
      </c>
      <c r="K107" s="1">
        <v>0</v>
      </c>
      <c r="L107" t="s">
        <v>28</v>
      </c>
      <c r="M107" t="s">
        <v>28</v>
      </c>
      <c r="N107" t="s">
        <v>28</v>
      </c>
      <c r="O107" t="s">
        <v>28</v>
      </c>
      <c r="P107" s="1">
        <v>0.7</v>
      </c>
      <c r="Q107" s="1">
        <v>0.3</v>
      </c>
      <c r="R107" s="1">
        <v>0</v>
      </c>
      <c r="S107" t="s">
        <v>542</v>
      </c>
      <c r="T107" t="s">
        <v>543</v>
      </c>
      <c r="U107" s="1">
        <v>0.46</v>
      </c>
      <c r="V107" s="1">
        <v>0.4</v>
      </c>
      <c r="W107" t="s">
        <v>31</v>
      </c>
    </row>
    <row r="108" spans="1:23" x14ac:dyDescent="0.25">
      <c r="A108" t="s">
        <v>544</v>
      </c>
      <c r="B108" t="s">
        <v>33</v>
      </c>
      <c r="C108">
        <v>98</v>
      </c>
      <c r="D108">
        <v>100</v>
      </c>
      <c r="E108">
        <v>98</v>
      </c>
      <c r="F108">
        <v>42.45</v>
      </c>
      <c r="G108" t="s">
        <v>545</v>
      </c>
      <c r="H108" t="s">
        <v>546</v>
      </c>
      <c r="I108">
        <v>1</v>
      </c>
      <c r="J108" s="1">
        <v>1</v>
      </c>
      <c r="K108" s="1">
        <v>0</v>
      </c>
      <c r="L108" t="s">
        <v>28</v>
      </c>
      <c r="M108" t="s">
        <v>28</v>
      </c>
      <c r="N108" t="s">
        <v>28</v>
      </c>
      <c r="O108" t="s">
        <v>28</v>
      </c>
      <c r="P108" s="1">
        <v>0.94</v>
      </c>
      <c r="Q108" s="1">
        <v>0.06</v>
      </c>
      <c r="R108" s="1">
        <v>0</v>
      </c>
      <c r="S108" t="s">
        <v>547</v>
      </c>
      <c r="T108" t="s">
        <v>548</v>
      </c>
      <c r="U108" s="1">
        <v>0.56000000000000005</v>
      </c>
      <c r="V108" s="1">
        <v>0.5</v>
      </c>
      <c r="W108" t="s">
        <v>31</v>
      </c>
    </row>
    <row r="109" spans="1:23" x14ac:dyDescent="0.25">
      <c r="A109" t="s">
        <v>549</v>
      </c>
      <c r="B109" t="s">
        <v>33</v>
      </c>
      <c r="C109">
        <v>89</v>
      </c>
      <c r="D109">
        <v>94</v>
      </c>
      <c r="E109">
        <v>91</v>
      </c>
      <c r="F109">
        <v>23.78</v>
      </c>
      <c r="G109" t="s">
        <v>550</v>
      </c>
      <c r="H109" t="s">
        <v>551</v>
      </c>
      <c r="I109">
        <v>4</v>
      </c>
      <c r="J109" s="1">
        <v>1</v>
      </c>
      <c r="K109" s="1">
        <v>0</v>
      </c>
      <c r="L109" t="s">
        <v>28</v>
      </c>
      <c r="M109" t="s">
        <v>28</v>
      </c>
      <c r="N109" t="s">
        <v>28</v>
      </c>
      <c r="O109" t="s">
        <v>28</v>
      </c>
      <c r="P109" s="1">
        <v>0.8</v>
      </c>
      <c r="Q109" s="1">
        <v>0.2</v>
      </c>
      <c r="R109" s="1">
        <v>0</v>
      </c>
      <c r="S109" t="s">
        <v>552</v>
      </c>
      <c r="T109" t="s">
        <v>553</v>
      </c>
      <c r="U109" s="1">
        <v>0.78</v>
      </c>
      <c r="V109" s="1">
        <v>0.56000000000000005</v>
      </c>
      <c r="W109" t="s">
        <v>31</v>
      </c>
    </row>
    <row r="110" spans="1:23" x14ac:dyDescent="0.25">
      <c r="A110" t="s">
        <v>554</v>
      </c>
      <c r="B110" t="s">
        <v>33</v>
      </c>
      <c r="C110">
        <v>100</v>
      </c>
      <c r="D110">
        <v>60</v>
      </c>
      <c r="E110">
        <v>100</v>
      </c>
      <c r="F110">
        <v>56.94</v>
      </c>
      <c r="G110" t="s">
        <v>555</v>
      </c>
      <c r="H110" t="s">
        <v>556</v>
      </c>
      <c r="I110">
        <v>0</v>
      </c>
      <c r="J110" s="1">
        <v>1</v>
      </c>
      <c r="K110" s="1">
        <v>0</v>
      </c>
      <c r="L110" t="s">
        <v>28</v>
      </c>
      <c r="M110" t="s">
        <v>28</v>
      </c>
      <c r="N110" t="s">
        <v>28</v>
      </c>
      <c r="O110" t="s">
        <v>28</v>
      </c>
      <c r="P110" s="1">
        <v>0.47</v>
      </c>
      <c r="Q110" s="1">
        <v>0.53</v>
      </c>
      <c r="R110" s="1">
        <v>0</v>
      </c>
      <c r="S110" t="s">
        <v>557</v>
      </c>
      <c r="T110" t="s">
        <v>558</v>
      </c>
      <c r="U110" s="1">
        <v>0.88</v>
      </c>
      <c r="V110" s="1">
        <v>0.79</v>
      </c>
      <c r="W110" t="s">
        <v>31</v>
      </c>
    </row>
    <row r="111" spans="1:23" x14ac:dyDescent="0.25">
      <c r="A111" t="s">
        <v>559</v>
      </c>
      <c r="B111" t="s">
        <v>33</v>
      </c>
      <c r="C111">
        <v>100</v>
      </c>
      <c r="D111">
        <v>100</v>
      </c>
      <c r="E111">
        <v>100</v>
      </c>
      <c r="F111">
        <v>0</v>
      </c>
      <c r="G111" t="s">
        <v>560</v>
      </c>
      <c r="H111" t="s">
        <v>561</v>
      </c>
      <c r="I111">
        <v>0</v>
      </c>
      <c r="J111" s="1">
        <v>1</v>
      </c>
      <c r="K111" s="1">
        <v>0</v>
      </c>
      <c r="L111" t="s">
        <v>28</v>
      </c>
      <c r="M111" t="s">
        <v>28</v>
      </c>
      <c r="N111" t="s">
        <v>28</v>
      </c>
      <c r="O111" t="s">
        <v>28</v>
      </c>
      <c r="P111" s="1">
        <v>0.34</v>
      </c>
      <c r="Q111" s="1">
        <v>0.66</v>
      </c>
      <c r="R111" s="1">
        <v>0</v>
      </c>
      <c r="S111" t="s">
        <v>204</v>
      </c>
      <c r="T111" t="s">
        <v>562</v>
      </c>
      <c r="U111" s="1">
        <v>0.75</v>
      </c>
      <c r="V111" s="1">
        <v>0.71</v>
      </c>
      <c r="W111" t="s">
        <v>31</v>
      </c>
    </row>
    <row r="112" spans="1:23" x14ac:dyDescent="0.25">
      <c r="A112" t="s">
        <v>563</v>
      </c>
      <c r="B112" t="s">
        <v>25</v>
      </c>
      <c r="C112">
        <v>99</v>
      </c>
      <c r="D112">
        <v>100</v>
      </c>
      <c r="E112">
        <v>100</v>
      </c>
      <c r="F112">
        <v>23.89</v>
      </c>
      <c r="G112" t="s">
        <v>564</v>
      </c>
      <c r="H112" t="s">
        <v>565</v>
      </c>
      <c r="I112">
        <v>2</v>
      </c>
      <c r="J112" s="1">
        <v>1</v>
      </c>
      <c r="K112" s="1">
        <v>0</v>
      </c>
      <c r="L112" t="s">
        <v>28</v>
      </c>
      <c r="M112" t="s">
        <v>28</v>
      </c>
      <c r="N112" t="s">
        <v>28</v>
      </c>
      <c r="O112" t="s">
        <v>28</v>
      </c>
      <c r="P112" s="1">
        <v>0.71</v>
      </c>
      <c r="Q112" s="1">
        <v>0.28999999999999998</v>
      </c>
      <c r="R112" s="1">
        <v>0</v>
      </c>
      <c r="S112" t="s">
        <v>566</v>
      </c>
      <c r="T112" t="s">
        <v>567</v>
      </c>
      <c r="U112" s="1">
        <v>0.88</v>
      </c>
      <c r="V112" s="1">
        <v>0.77</v>
      </c>
      <c r="W112" t="s">
        <v>31</v>
      </c>
    </row>
    <row r="113" spans="1:23" x14ac:dyDescent="0.25">
      <c r="A113" t="s">
        <v>568</v>
      </c>
      <c r="B113" t="s">
        <v>33</v>
      </c>
      <c r="C113">
        <v>100</v>
      </c>
      <c r="D113">
        <v>100</v>
      </c>
      <c r="E113">
        <v>100</v>
      </c>
      <c r="F113">
        <v>0</v>
      </c>
      <c r="G113" t="s">
        <v>569</v>
      </c>
      <c r="H113" t="s">
        <v>570</v>
      </c>
      <c r="I113">
        <v>0</v>
      </c>
      <c r="J113" s="1">
        <v>1</v>
      </c>
      <c r="K113" s="1">
        <v>0</v>
      </c>
      <c r="L113" t="s">
        <v>161</v>
      </c>
      <c r="M113" t="s">
        <v>162</v>
      </c>
      <c r="N113" t="s">
        <v>163</v>
      </c>
      <c r="O113">
        <v>641045</v>
      </c>
      <c r="P113" s="1">
        <v>0.31</v>
      </c>
      <c r="Q113" s="1">
        <v>0.69</v>
      </c>
      <c r="R113" s="1">
        <v>0</v>
      </c>
      <c r="S113" t="s">
        <v>571</v>
      </c>
      <c r="T113" t="s">
        <v>572</v>
      </c>
      <c r="U113" s="1">
        <v>0.93</v>
      </c>
      <c r="V113" s="1">
        <v>0.9</v>
      </c>
      <c r="W113" t="s">
        <v>31</v>
      </c>
    </row>
    <row r="114" spans="1:23" x14ac:dyDescent="0.25">
      <c r="A114" t="s">
        <v>573</v>
      </c>
      <c r="B114" t="s">
        <v>33</v>
      </c>
      <c r="C114">
        <v>100</v>
      </c>
      <c r="D114">
        <v>100</v>
      </c>
      <c r="E114">
        <v>100</v>
      </c>
      <c r="F114">
        <v>0</v>
      </c>
      <c r="G114" t="s">
        <v>574</v>
      </c>
      <c r="H114" t="s">
        <v>575</v>
      </c>
      <c r="I114">
        <v>0</v>
      </c>
      <c r="J114" s="1">
        <v>1</v>
      </c>
      <c r="K114" s="1">
        <v>0</v>
      </c>
      <c r="L114" t="s">
        <v>28</v>
      </c>
      <c r="M114" t="s">
        <v>28</v>
      </c>
      <c r="N114" t="s">
        <v>28</v>
      </c>
      <c r="O114" t="s">
        <v>28</v>
      </c>
      <c r="P114" s="1">
        <v>0.32</v>
      </c>
      <c r="Q114" s="1">
        <v>0.68</v>
      </c>
      <c r="R114" s="1">
        <v>0</v>
      </c>
      <c r="S114" t="s">
        <v>576</v>
      </c>
      <c r="T114" t="s">
        <v>339</v>
      </c>
      <c r="U114" s="1">
        <v>0.94</v>
      </c>
      <c r="V114" s="1">
        <v>0.93</v>
      </c>
      <c r="W114" t="s">
        <v>31</v>
      </c>
    </row>
    <row r="115" spans="1:23" x14ac:dyDescent="0.25">
      <c r="A115" t="s">
        <v>577</v>
      </c>
      <c r="B115" t="s">
        <v>33</v>
      </c>
      <c r="C115">
        <v>100</v>
      </c>
      <c r="D115">
        <v>100</v>
      </c>
      <c r="E115">
        <v>100</v>
      </c>
      <c r="F115">
        <v>0</v>
      </c>
      <c r="G115" t="s">
        <v>578</v>
      </c>
      <c r="H115" t="s">
        <v>579</v>
      </c>
      <c r="I115">
        <v>0</v>
      </c>
      <c r="J115" s="1">
        <v>1</v>
      </c>
      <c r="K115" s="1">
        <v>0</v>
      </c>
      <c r="L115" t="s">
        <v>161</v>
      </c>
      <c r="M115" t="s">
        <v>162</v>
      </c>
      <c r="N115" t="s">
        <v>163</v>
      </c>
      <c r="O115">
        <v>641045</v>
      </c>
      <c r="P115" s="1">
        <v>0.32</v>
      </c>
      <c r="Q115" s="1">
        <v>0.68</v>
      </c>
      <c r="R115" s="1">
        <v>0</v>
      </c>
      <c r="S115" t="s">
        <v>576</v>
      </c>
      <c r="T115" t="s">
        <v>580</v>
      </c>
      <c r="U115" s="1">
        <v>0.96</v>
      </c>
      <c r="V115" s="1">
        <v>0.93</v>
      </c>
      <c r="W115" t="s">
        <v>31</v>
      </c>
    </row>
    <row r="116" spans="1:23" x14ac:dyDescent="0.25">
      <c r="A116" t="s">
        <v>581</v>
      </c>
      <c r="B116" t="s">
        <v>33</v>
      </c>
      <c r="C116">
        <v>98</v>
      </c>
      <c r="D116">
        <v>100</v>
      </c>
      <c r="E116">
        <v>98</v>
      </c>
      <c r="F116">
        <v>21.27</v>
      </c>
      <c r="G116" t="s">
        <v>582</v>
      </c>
      <c r="H116" t="s">
        <v>583</v>
      </c>
      <c r="I116">
        <v>0</v>
      </c>
      <c r="J116" s="1">
        <v>1</v>
      </c>
      <c r="K116" s="1">
        <v>0</v>
      </c>
      <c r="L116" t="s">
        <v>28</v>
      </c>
      <c r="M116" t="s">
        <v>28</v>
      </c>
      <c r="N116" t="s">
        <v>28</v>
      </c>
      <c r="O116" t="s">
        <v>28</v>
      </c>
      <c r="P116" s="1">
        <v>0.62</v>
      </c>
      <c r="Q116" s="1">
        <v>0.38</v>
      </c>
      <c r="R116" s="1">
        <v>0</v>
      </c>
      <c r="S116" t="s">
        <v>262</v>
      </c>
      <c r="T116" t="s">
        <v>584</v>
      </c>
      <c r="U116" s="1">
        <v>1</v>
      </c>
      <c r="V116" s="1">
        <v>0.98</v>
      </c>
      <c r="W116" t="s">
        <v>31</v>
      </c>
    </row>
    <row r="117" spans="1:23" x14ac:dyDescent="0.25">
      <c r="A117" t="s">
        <v>585</v>
      </c>
      <c r="B117" t="s">
        <v>33</v>
      </c>
      <c r="C117">
        <v>100</v>
      </c>
      <c r="D117">
        <v>69</v>
      </c>
      <c r="E117">
        <v>100</v>
      </c>
      <c r="F117">
        <v>44.6</v>
      </c>
      <c r="G117" t="s">
        <v>586</v>
      </c>
      <c r="H117" t="s">
        <v>587</v>
      </c>
      <c r="I117">
        <v>1</v>
      </c>
      <c r="J117" s="1">
        <v>1</v>
      </c>
      <c r="K117" s="1">
        <v>0</v>
      </c>
      <c r="L117" t="s">
        <v>28</v>
      </c>
      <c r="M117" t="s">
        <v>28</v>
      </c>
      <c r="N117" t="s">
        <v>28</v>
      </c>
      <c r="O117" t="s">
        <v>28</v>
      </c>
      <c r="P117" s="1">
        <v>0.38</v>
      </c>
      <c r="Q117" s="1">
        <v>0.62</v>
      </c>
      <c r="R117" s="1">
        <v>0</v>
      </c>
      <c r="S117" t="s">
        <v>571</v>
      </c>
      <c r="T117" t="s">
        <v>588</v>
      </c>
      <c r="U117" s="1">
        <v>1</v>
      </c>
      <c r="V117" s="1">
        <v>1</v>
      </c>
      <c r="W117" t="s">
        <v>31</v>
      </c>
    </row>
    <row r="118" spans="1:23" x14ac:dyDescent="0.25">
      <c r="A118" t="s">
        <v>589</v>
      </c>
      <c r="B118" t="s">
        <v>25</v>
      </c>
      <c r="C118">
        <v>100</v>
      </c>
      <c r="D118">
        <v>100</v>
      </c>
      <c r="E118">
        <v>100</v>
      </c>
      <c r="F118">
        <v>29.34</v>
      </c>
      <c r="G118" t="s">
        <v>590</v>
      </c>
      <c r="H118" t="s">
        <v>591</v>
      </c>
      <c r="I118">
        <v>0</v>
      </c>
      <c r="J118" s="1">
        <v>0</v>
      </c>
      <c r="K118" s="1">
        <v>1</v>
      </c>
      <c r="L118" t="s">
        <v>28</v>
      </c>
      <c r="M118" t="s">
        <v>28</v>
      </c>
      <c r="N118" t="s">
        <v>28</v>
      </c>
      <c r="O118" t="s">
        <v>28</v>
      </c>
      <c r="P118" s="1">
        <v>0.81</v>
      </c>
      <c r="Q118" s="1">
        <v>0.19</v>
      </c>
      <c r="R118" s="1">
        <v>0</v>
      </c>
      <c r="S118" t="s">
        <v>592</v>
      </c>
      <c r="T118" t="s">
        <v>593</v>
      </c>
      <c r="U118" s="1">
        <v>0.71</v>
      </c>
      <c r="V118" s="1">
        <v>0.71</v>
      </c>
      <c r="W118" t="s">
        <v>31</v>
      </c>
    </row>
    <row r="119" spans="1:23" x14ac:dyDescent="0.25">
      <c r="A119" t="s">
        <v>594</v>
      </c>
      <c r="B119" t="s">
        <v>33</v>
      </c>
      <c r="C119">
        <v>99</v>
      </c>
      <c r="D119">
        <v>85</v>
      </c>
      <c r="E119">
        <v>99</v>
      </c>
      <c r="F119">
        <v>27.57</v>
      </c>
      <c r="G119" t="s">
        <v>595</v>
      </c>
      <c r="H119" t="s">
        <v>596</v>
      </c>
      <c r="I119">
        <v>1</v>
      </c>
      <c r="J119" s="1">
        <v>1</v>
      </c>
      <c r="K119" s="1">
        <v>0</v>
      </c>
      <c r="L119" t="s">
        <v>28</v>
      </c>
      <c r="M119" t="s">
        <v>28</v>
      </c>
      <c r="N119" t="s">
        <v>28</v>
      </c>
      <c r="O119" t="s">
        <v>28</v>
      </c>
      <c r="P119" s="1">
        <v>0.64</v>
      </c>
      <c r="Q119" s="1">
        <v>0.36</v>
      </c>
      <c r="R119" s="1">
        <v>0</v>
      </c>
      <c r="S119" t="s">
        <v>597</v>
      </c>
      <c r="T119" t="s">
        <v>598</v>
      </c>
      <c r="U119" s="1">
        <v>0.75</v>
      </c>
      <c r="V119" s="1">
        <v>0.71</v>
      </c>
      <c r="W119" t="s">
        <v>31</v>
      </c>
    </row>
    <row r="120" spans="1:23" x14ac:dyDescent="0.25">
      <c r="A120" t="s">
        <v>599</v>
      </c>
      <c r="B120" t="s">
        <v>33</v>
      </c>
      <c r="C120">
        <v>100</v>
      </c>
      <c r="D120">
        <v>100</v>
      </c>
      <c r="E120">
        <v>100</v>
      </c>
      <c r="F120">
        <v>0</v>
      </c>
      <c r="G120" t="s">
        <v>600</v>
      </c>
      <c r="H120" t="s">
        <v>601</v>
      </c>
      <c r="I120">
        <v>0</v>
      </c>
      <c r="J120" s="1">
        <v>1</v>
      </c>
      <c r="K120" s="1">
        <v>0</v>
      </c>
      <c r="L120" t="s">
        <v>28</v>
      </c>
      <c r="M120" t="s">
        <v>28</v>
      </c>
      <c r="N120" t="s">
        <v>28</v>
      </c>
      <c r="O120" t="s">
        <v>28</v>
      </c>
      <c r="P120" s="1">
        <v>0.55000000000000004</v>
      </c>
      <c r="Q120" s="1">
        <v>0.45</v>
      </c>
      <c r="R120" s="1">
        <v>0</v>
      </c>
      <c r="S120" t="s">
        <v>602</v>
      </c>
      <c r="T120" t="s">
        <v>603</v>
      </c>
      <c r="U120" s="1">
        <v>0.27</v>
      </c>
      <c r="V120" s="1">
        <v>0.01</v>
      </c>
      <c r="W120" t="s">
        <v>31</v>
      </c>
    </row>
    <row r="121" spans="1:23" x14ac:dyDescent="0.25">
      <c r="A121" t="s">
        <v>604</v>
      </c>
      <c r="B121" t="s">
        <v>33</v>
      </c>
      <c r="C121">
        <v>100</v>
      </c>
      <c r="D121">
        <v>100</v>
      </c>
      <c r="E121">
        <v>100</v>
      </c>
      <c r="F121">
        <v>0.4</v>
      </c>
      <c r="G121" t="s">
        <v>605</v>
      </c>
      <c r="H121" t="s">
        <v>606</v>
      </c>
      <c r="I121">
        <v>0</v>
      </c>
      <c r="J121" s="1">
        <v>1</v>
      </c>
      <c r="K121" s="1">
        <v>0</v>
      </c>
      <c r="L121" t="s">
        <v>28</v>
      </c>
      <c r="M121" t="s">
        <v>28</v>
      </c>
      <c r="N121" t="s">
        <v>28</v>
      </c>
      <c r="O121" t="s">
        <v>28</v>
      </c>
      <c r="P121" s="1">
        <v>0.21</v>
      </c>
      <c r="Q121" s="1">
        <v>0.79</v>
      </c>
      <c r="R121" s="1">
        <v>0</v>
      </c>
      <c r="S121" t="s">
        <v>607</v>
      </c>
      <c r="T121" t="s">
        <v>608</v>
      </c>
      <c r="U121" s="1">
        <v>0.56999999999999995</v>
      </c>
      <c r="V121" s="1">
        <v>0.48</v>
      </c>
      <c r="W121" t="s">
        <v>31</v>
      </c>
    </row>
    <row r="122" spans="1:23" x14ac:dyDescent="0.25">
      <c r="A122" t="s">
        <v>609</v>
      </c>
      <c r="B122" t="s">
        <v>25</v>
      </c>
      <c r="C122">
        <v>100</v>
      </c>
      <c r="D122">
        <v>100</v>
      </c>
      <c r="E122">
        <v>100</v>
      </c>
      <c r="F122">
        <v>0</v>
      </c>
      <c r="G122" t="s">
        <v>610</v>
      </c>
      <c r="H122" t="s">
        <v>611</v>
      </c>
      <c r="I122">
        <v>0</v>
      </c>
      <c r="J122" s="1">
        <v>1</v>
      </c>
      <c r="K122" s="1">
        <v>0</v>
      </c>
      <c r="L122" t="s">
        <v>28</v>
      </c>
      <c r="M122" t="s">
        <v>28</v>
      </c>
      <c r="N122" t="s">
        <v>28</v>
      </c>
      <c r="O122" t="s">
        <v>28</v>
      </c>
      <c r="P122" s="1">
        <v>7.0000000000000007E-2</v>
      </c>
      <c r="Q122" s="1">
        <v>0.93</v>
      </c>
      <c r="R122" s="1">
        <v>0</v>
      </c>
      <c r="S122" t="s">
        <v>612</v>
      </c>
      <c r="T122" t="s">
        <v>613</v>
      </c>
      <c r="U122" s="1">
        <v>0.55000000000000004</v>
      </c>
      <c r="V122" s="1">
        <v>0.56000000000000005</v>
      </c>
      <c r="W122" t="s">
        <v>31</v>
      </c>
    </row>
    <row r="123" spans="1:23" x14ac:dyDescent="0.25">
      <c r="A123" t="s">
        <v>614</v>
      </c>
      <c r="B123" t="s">
        <v>25</v>
      </c>
      <c r="C123">
        <v>100</v>
      </c>
      <c r="D123">
        <v>100</v>
      </c>
      <c r="E123">
        <v>100</v>
      </c>
      <c r="F123">
        <v>0</v>
      </c>
      <c r="G123" t="s">
        <v>615</v>
      </c>
      <c r="H123" t="s">
        <v>616</v>
      </c>
      <c r="I123">
        <v>0</v>
      </c>
      <c r="J123" s="1">
        <v>1</v>
      </c>
      <c r="K123" s="1">
        <v>0</v>
      </c>
      <c r="L123" t="s">
        <v>28</v>
      </c>
      <c r="M123" t="s">
        <v>28</v>
      </c>
      <c r="N123" t="s">
        <v>28</v>
      </c>
      <c r="O123" t="s">
        <v>28</v>
      </c>
      <c r="P123" s="1">
        <v>0.01</v>
      </c>
      <c r="Q123" s="1">
        <v>0.99</v>
      </c>
      <c r="R123" s="1">
        <v>0</v>
      </c>
      <c r="S123" t="s">
        <v>353</v>
      </c>
      <c r="T123" t="s">
        <v>617</v>
      </c>
      <c r="U123" s="1">
        <v>0.55000000000000004</v>
      </c>
      <c r="V123" s="1">
        <v>0.56000000000000005</v>
      </c>
      <c r="W123" t="s">
        <v>31</v>
      </c>
    </row>
    <row r="124" spans="1:23" x14ac:dyDescent="0.25">
      <c r="A124" t="s">
        <v>618</v>
      </c>
      <c r="B124" t="s">
        <v>33</v>
      </c>
      <c r="C124">
        <v>100</v>
      </c>
      <c r="D124">
        <v>100</v>
      </c>
      <c r="E124">
        <v>100</v>
      </c>
      <c r="F124">
        <v>12.78</v>
      </c>
      <c r="G124" t="s">
        <v>619</v>
      </c>
      <c r="H124" t="s">
        <v>620</v>
      </c>
      <c r="I124">
        <v>0</v>
      </c>
      <c r="J124" s="1">
        <v>1</v>
      </c>
      <c r="K124" s="1">
        <v>0</v>
      </c>
      <c r="L124" t="s">
        <v>28</v>
      </c>
      <c r="M124" t="s">
        <v>28</v>
      </c>
      <c r="N124" t="s">
        <v>28</v>
      </c>
      <c r="O124" t="s">
        <v>28</v>
      </c>
      <c r="P124" s="1">
        <v>0.97</v>
      </c>
      <c r="Q124" s="1">
        <v>0.03</v>
      </c>
      <c r="R124" s="1">
        <v>0</v>
      </c>
      <c r="S124" t="s">
        <v>621</v>
      </c>
      <c r="T124" t="s">
        <v>622</v>
      </c>
      <c r="U124" s="1">
        <v>0.51</v>
      </c>
      <c r="V124" s="1">
        <v>0.54</v>
      </c>
      <c r="W124" t="s">
        <v>31</v>
      </c>
    </row>
    <row r="125" spans="1:23" x14ac:dyDescent="0.25">
      <c r="A125" t="s">
        <v>623</v>
      </c>
      <c r="B125" t="s">
        <v>33</v>
      </c>
      <c r="C125">
        <v>95</v>
      </c>
      <c r="D125">
        <v>94</v>
      </c>
      <c r="E125">
        <v>96</v>
      </c>
      <c r="F125">
        <v>46.17</v>
      </c>
      <c r="G125" t="s">
        <v>624</v>
      </c>
      <c r="H125" t="s">
        <v>625</v>
      </c>
      <c r="I125">
        <v>1</v>
      </c>
      <c r="J125" s="1">
        <v>1</v>
      </c>
      <c r="K125" s="1">
        <v>0</v>
      </c>
      <c r="L125" t="s">
        <v>28</v>
      </c>
      <c r="M125" t="s">
        <v>28</v>
      </c>
      <c r="N125" t="s">
        <v>28</v>
      </c>
      <c r="O125" t="s">
        <v>28</v>
      </c>
      <c r="P125" s="1">
        <v>0.81</v>
      </c>
      <c r="Q125" s="1">
        <v>0.19</v>
      </c>
      <c r="R125" s="1">
        <v>0</v>
      </c>
      <c r="S125" t="s">
        <v>626</v>
      </c>
      <c r="T125" t="s">
        <v>627</v>
      </c>
      <c r="U125" s="1">
        <v>0.47</v>
      </c>
      <c r="V125" s="1">
        <v>0.5</v>
      </c>
      <c r="W125" t="s">
        <v>31</v>
      </c>
    </row>
    <row r="126" spans="1:23" x14ac:dyDescent="0.25">
      <c r="A126" t="s">
        <v>628</v>
      </c>
      <c r="B126" t="s">
        <v>33</v>
      </c>
      <c r="C126">
        <v>100</v>
      </c>
      <c r="D126">
        <v>100</v>
      </c>
      <c r="E126">
        <v>100</v>
      </c>
      <c r="F126">
        <v>0</v>
      </c>
      <c r="G126" t="s">
        <v>629</v>
      </c>
      <c r="H126" t="s">
        <v>624</v>
      </c>
      <c r="I126">
        <v>0</v>
      </c>
      <c r="J126" s="1">
        <v>1</v>
      </c>
      <c r="K126" s="1">
        <v>0</v>
      </c>
      <c r="L126" t="s">
        <v>28</v>
      </c>
      <c r="M126" t="s">
        <v>28</v>
      </c>
      <c r="N126" t="s">
        <v>28</v>
      </c>
      <c r="O126" t="s">
        <v>28</v>
      </c>
      <c r="P126" s="1">
        <v>0.98</v>
      </c>
      <c r="Q126" s="1">
        <v>0.02</v>
      </c>
      <c r="R126" s="1">
        <v>0</v>
      </c>
      <c r="S126" t="s">
        <v>630</v>
      </c>
      <c r="T126" t="s">
        <v>631</v>
      </c>
      <c r="U126" s="1">
        <v>0.45</v>
      </c>
      <c r="V126" s="1">
        <v>0.47</v>
      </c>
      <c r="W126" t="s">
        <v>31</v>
      </c>
    </row>
    <row r="127" spans="1:23" x14ac:dyDescent="0.25">
      <c r="A127" t="s">
        <v>632</v>
      </c>
      <c r="B127" t="s">
        <v>33</v>
      </c>
      <c r="C127">
        <v>94</v>
      </c>
      <c r="D127">
        <v>100</v>
      </c>
      <c r="E127">
        <v>95</v>
      </c>
      <c r="F127">
        <v>31.66</v>
      </c>
      <c r="G127" t="s">
        <v>633</v>
      </c>
      <c r="H127" t="s">
        <v>634</v>
      </c>
      <c r="I127">
        <v>3</v>
      </c>
      <c r="J127" s="1">
        <v>1</v>
      </c>
      <c r="K127" s="1">
        <v>0</v>
      </c>
      <c r="L127" t="s">
        <v>161</v>
      </c>
      <c r="M127" t="s">
        <v>162</v>
      </c>
      <c r="N127" t="s">
        <v>163</v>
      </c>
      <c r="O127">
        <v>641018</v>
      </c>
      <c r="P127" s="1">
        <v>0.84</v>
      </c>
      <c r="Q127" s="1">
        <v>0.16</v>
      </c>
      <c r="R127" s="1">
        <v>0</v>
      </c>
      <c r="S127" t="s">
        <v>635</v>
      </c>
      <c r="T127" t="s">
        <v>636</v>
      </c>
      <c r="U127" s="1">
        <v>0.39</v>
      </c>
      <c r="V127" s="1">
        <v>0.26</v>
      </c>
      <c r="W127" t="s">
        <v>31</v>
      </c>
    </row>
    <row r="128" spans="1:23" x14ac:dyDescent="0.25">
      <c r="A128" t="s">
        <v>637</v>
      </c>
      <c r="B128" t="s">
        <v>33</v>
      </c>
      <c r="C128">
        <v>95</v>
      </c>
      <c r="D128">
        <v>100</v>
      </c>
      <c r="E128">
        <v>96</v>
      </c>
      <c r="F128">
        <v>27.24</v>
      </c>
      <c r="G128" t="s">
        <v>638</v>
      </c>
      <c r="H128" t="s">
        <v>639</v>
      </c>
      <c r="I128">
        <v>2</v>
      </c>
      <c r="J128" s="1">
        <v>1</v>
      </c>
      <c r="K128" s="1">
        <v>0</v>
      </c>
      <c r="L128" t="s">
        <v>28</v>
      </c>
      <c r="M128" t="s">
        <v>28</v>
      </c>
      <c r="N128" t="s">
        <v>28</v>
      </c>
      <c r="O128" t="s">
        <v>28</v>
      </c>
      <c r="P128" s="1">
        <v>0.24</v>
      </c>
      <c r="Q128" s="1">
        <v>0.76</v>
      </c>
      <c r="R128" s="1">
        <v>0</v>
      </c>
      <c r="S128" t="s">
        <v>640</v>
      </c>
      <c r="T128" t="s">
        <v>641</v>
      </c>
      <c r="U128" s="1">
        <v>0.6</v>
      </c>
      <c r="V128" s="1">
        <v>0.39</v>
      </c>
      <c r="W128" t="s">
        <v>31</v>
      </c>
    </row>
    <row r="129" spans="1:23" x14ac:dyDescent="0.25">
      <c r="A129" t="s">
        <v>642</v>
      </c>
      <c r="B129" t="s">
        <v>33</v>
      </c>
      <c r="C129">
        <v>100</v>
      </c>
      <c r="D129">
        <v>100</v>
      </c>
      <c r="E129">
        <v>100</v>
      </c>
      <c r="F129">
        <v>31.64</v>
      </c>
      <c r="G129" t="s">
        <v>643</v>
      </c>
      <c r="H129" t="s">
        <v>644</v>
      </c>
      <c r="I129">
        <v>0</v>
      </c>
      <c r="J129" s="1">
        <v>1</v>
      </c>
      <c r="K129" s="1">
        <v>0</v>
      </c>
      <c r="L129" t="s">
        <v>161</v>
      </c>
      <c r="M129" t="s">
        <v>162</v>
      </c>
      <c r="N129" t="s">
        <v>163</v>
      </c>
      <c r="O129">
        <v>641018</v>
      </c>
      <c r="P129" s="1">
        <v>0.31</v>
      </c>
      <c r="Q129" s="1">
        <v>0.69</v>
      </c>
      <c r="R129" s="1">
        <v>0</v>
      </c>
      <c r="S129" t="s">
        <v>81</v>
      </c>
      <c r="T129" t="s">
        <v>645</v>
      </c>
      <c r="U129" s="1">
        <v>0.6</v>
      </c>
      <c r="V129" s="1">
        <v>0.59</v>
      </c>
      <c r="W129" t="s">
        <v>31</v>
      </c>
    </row>
    <row r="130" spans="1:23" x14ac:dyDescent="0.25">
      <c r="A130" t="s">
        <v>646</v>
      </c>
      <c r="B130" t="s">
        <v>33</v>
      </c>
      <c r="C130">
        <v>100</v>
      </c>
      <c r="D130">
        <v>89</v>
      </c>
      <c r="E130">
        <v>100</v>
      </c>
      <c r="F130">
        <v>41.08</v>
      </c>
      <c r="G130" t="s">
        <v>647</v>
      </c>
      <c r="H130" t="s">
        <v>648</v>
      </c>
      <c r="I130">
        <v>2</v>
      </c>
      <c r="J130" s="1">
        <v>1</v>
      </c>
      <c r="K130" s="1">
        <v>0</v>
      </c>
      <c r="L130" t="s">
        <v>28</v>
      </c>
      <c r="M130" t="s">
        <v>28</v>
      </c>
      <c r="N130" t="s">
        <v>28</v>
      </c>
      <c r="O130" t="s">
        <v>28</v>
      </c>
      <c r="P130" s="1">
        <v>0.77</v>
      </c>
      <c r="Q130" s="1">
        <v>0.23</v>
      </c>
      <c r="R130" s="1">
        <v>0</v>
      </c>
      <c r="S130" t="s">
        <v>649</v>
      </c>
      <c r="T130" t="s">
        <v>650</v>
      </c>
      <c r="U130" s="1">
        <v>0.49</v>
      </c>
      <c r="V130" s="1">
        <v>0.57999999999999996</v>
      </c>
      <c r="W130" t="s">
        <v>31</v>
      </c>
    </row>
    <row r="131" spans="1:23" x14ac:dyDescent="0.25">
      <c r="A131" t="s">
        <v>651</v>
      </c>
      <c r="B131" t="s">
        <v>25</v>
      </c>
      <c r="C131">
        <v>86</v>
      </c>
      <c r="D131">
        <v>61</v>
      </c>
      <c r="E131">
        <v>88</v>
      </c>
      <c r="F131">
        <v>31</v>
      </c>
      <c r="G131" t="s">
        <v>652</v>
      </c>
      <c r="H131" t="s">
        <v>653</v>
      </c>
      <c r="I131">
        <v>6</v>
      </c>
      <c r="J131" s="1">
        <v>1</v>
      </c>
      <c r="K131" s="1">
        <v>0</v>
      </c>
      <c r="L131" t="s">
        <v>161</v>
      </c>
      <c r="M131" t="s">
        <v>162</v>
      </c>
      <c r="N131" t="s">
        <v>163</v>
      </c>
      <c r="O131">
        <v>641201</v>
      </c>
      <c r="P131" s="1">
        <v>0.94</v>
      </c>
      <c r="Q131" s="1">
        <v>0.06</v>
      </c>
      <c r="R131" s="1">
        <v>0</v>
      </c>
      <c r="S131" t="s">
        <v>654</v>
      </c>
      <c r="T131" t="s">
        <v>655</v>
      </c>
      <c r="U131" s="1">
        <v>0.55000000000000004</v>
      </c>
      <c r="V131" s="1">
        <v>0.4</v>
      </c>
      <c r="W131" t="s">
        <v>31</v>
      </c>
    </row>
    <row r="132" spans="1:23" x14ac:dyDescent="0.25">
      <c r="A132" t="s">
        <v>656</v>
      </c>
      <c r="B132" t="s">
        <v>33</v>
      </c>
      <c r="C132">
        <v>100</v>
      </c>
      <c r="D132">
        <v>100</v>
      </c>
      <c r="E132">
        <v>100</v>
      </c>
      <c r="F132">
        <v>33.79</v>
      </c>
      <c r="G132" t="s">
        <v>657</v>
      </c>
      <c r="H132" t="s">
        <v>658</v>
      </c>
      <c r="I132">
        <v>0</v>
      </c>
      <c r="J132" s="1">
        <v>1</v>
      </c>
      <c r="K132" s="1">
        <v>0</v>
      </c>
      <c r="L132" t="s">
        <v>28</v>
      </c>
      <c r="M132" t="s">
        <v>28</v>
      </c>
      <c r="N132" t="s">
        <v>28</v>
      </c>
      <c r="O132" t="s">
        <v>28</v>
      </c>
      <c r="P132" s="1">
        <v>0.13</v>
      </c>
      <c r="Q132" s="1">
        <v>0.87</v>
      </c>
      <c r="R132" s="1">
        <v>0</v>
      </c>
      <c r="S132" t="s">
        <v>659</v>
      </c>
      <c r="T132" t="s">
        <v>660</v>
      </c>
      <c r="U132" s="1">
        <v>0.64</v>
      </c>
      <c r="V132" s="1">
        <v>0.55000000000000004</v>
      </c>
      <c r="W132" t="s">
        <v>31</v>
      </c>
    </row>
    <row r="133" spans="1:23" x14ac:dyDescent="0.25">
      <c r="A133" t="s">
        <v>661</v>
      </c>
      <c r="B133" t="s">
        <v>33</v>
      </c>
      <c r="C133">
        <v>92</v>
      </c>
      <c r="D133">
        <v>96</v>
      </c>
      <c r="E133">
        <v>94</v>
      </c>
      <c r="F133">
        <v>21.54</v>
      </c>
      <c r="G133" t="s">
        <v>662</v>
      </c>
      <c r="H133" t="s">
        <v>663</v>
      </c>
      <c r="I133">
        <v>0</v>
      </c>
      <c r="J133" s="1">
        <v>1</v>
      </c>
      <c r="K133" s="1">
        <v>0</v>
      </c>
      <c r="L133" t="s">
        <v>28</v>
      </c>
      <c r="M133" t="s">
        <v>28</v>
      </c>
      <c r="N133" t="s">
        <v>28</v>
      </c>
      <c r="O133" t="s">
        <v>28</v>
      </c>
      <c r="P133" s="1">
        <v>0.99</v>
      </c>
      <c r="Q133" s="1">
        <v>0.01</v>
      </c>
      <c r="R133" s="1">
        <v>0</v>
      </c>
      <c r="S133" t="s">
        <v>664</v>
      </c>
      <c r="T133" t="s">
        <v>665</v>
      </c>
      <c r="U133" s="1">
        <v>0.7</v>
      </c>
      <c r="V133" s="1">
        <v>0.64</v>
      </c>
      <c r="W133" t="s">
        <v>31</v>
      </c>
    </row>
    <row r="134" spans="1:23" x14ac:dyDescent="0.25">
      <c r="A134" t="s">
        <v>666</v>
      </c>
      <c r="B134" t="s">
        <v>33</v>
      </c>
      <c r="C134">
        <v>87</v>
      </c>
      <c r="D134">
        <v>74</v>
      </c>
      <c r="E134">
        <v>89</v>
      </c>
      <c r="F134">
        <v>29.63</v>
      </c>
      <c r="G134" t="s">
        <v>667</v>
      </c>
      <c r="H134" t="s">
        <v>668</v>
      </c>
      <c r="I134">
        <v>1</v>
      </c>
      <c r="J134" s="1">
        <v>1</v>
      </c>
      <c r="K134" s="1">
        <v>0</v>
      </c>
      <c r="L134" t="s">
        <v>28</v>
      </c>
      <c r="M134" t="s">
        <v>28</v>
      </c>
      <c r="N134" t="s">
        <v>28</v>
      </c>
      <c r="O134" t="s">
        <v>28</v>
      </c>
      <c r="P134" s="1">
        <v>0.55000000000000004</v>
      </c>
      <c r="Q134" s="1">
        <v>0.45</v>
      </c>
      <c r="R134" s="1">
        <v>0</v>
      </c>
      <c r="S134" t="s">
        <v>669</v>
      </c>
      <c r="T134" t="s">
        <v>670</v>
      </c>
      <c r="U134" s="1">
        <v>0.77</v>
      </c>
      <c r="V134" s="1">
        <v>0.71</v>
      </c>
      <c r="W134" t="s">
        <v>31</v>
      </c>
    </row>
    <row r="135" spans="1:23" x14ac:dyDescent="0.25">
      <c r="A135" t="s">
        <v>671</v>
      </c>
      <c r="B135" t="s">
        <v>33</v>
      </c>
      <c r="C135">
        <v>73</v>
      </c>
      <c r="D135">
        <v>75</v>
      </c>
      <c r="E135">
        <v>77</v>
      </c>
      <c r="F135">
        <v>35.26</v>
      </c>
      <c r="G135" t="s">
        <v>672</v>
      </c>
      <c r="H135" t="s">
        <v>673</v>
      </c>
      <c r="I135">
        <v>1</v>
      </c>
      <c r="J135" s="1">
        <v>1</v>
      </c>
      <c r="K135" s="1">
        <v>0</v>
      </c>
      <c r="L135" t="s">
        <v>28</v>
      </c>
      <c r="M135" t="s">
        <v>28</v>
      </c>
      <c r="N135" t="s">
        <v>28</v>
      </c>
      <c r="O135" t="s">
        <v>28</v>
      </c>
      <c r="P135" s="1">
        <v>0.2</v>
      </c>
      <c r="Q135" s="1">
        <v>0.8</v>
      </c>
      <c r="R135" s="1">
        <v>0</v>
      </c>
      <c r="S135" t="s">
        <v>674</v>
      </c>
      <c r="T135" t="s">
        <v>675</v>
      </c>
      <c r="U135" s="1">
        <v>0.48</v>
      </c>
      <c r="V135" s="1">
        <v>0.28999999999999998</v>
      </c>
      <c r="W135" t="s">
        <v>31</v>
      </c>
    </row>
    <row r="136" spans="1:23" x14ac:dyDescent="0.25">
      <c r="A136" t="s">
        <v>676</v>
      </c>
      <c r="B136" t="s">
        <v>33</v>
      </c>
      <c r="C136">
        <v>81</v>
      </c>
      <c r="D136">
        <v>79</v>
      </c>
      <c r="E136">
        <v>85</v>
      </c>
      <c r="F136">
        <v>28.29</v>
      </c>
      <c r="G136" t="s">
        <v>677</v>
      </c>
      <c r="H136" t="s">
        <v>678</v>
      </c>
      <c r="I136">
        <v>14</v>
      </c>
      <c r="J136" s="1">
        <v>1</v>
      </c>
      <c r="K136" s="1">
        <v>0</v>
      </c>
      <c r="L136" t="s">
        <v>679</v>
      </c>
      <c r="M136" t="s">
        <v>162</v>
      </c>
      <c r="N136" t="s">
        <v>163</v>
      </c>
      <c r="O136">
        <v>641654</v>
      </c>
      <c r="P136" s="1">
        <v>0.28000000000000003</v>
      </c>
      <c r="Q136" s="1">
        <v>0.72</v>
      </c>
      <c r="R136" s="1">
        <v>0</v>
      </c>
      <c r="S136" t="s">
        <v>680</v>
      </c>
      <c r="T136" t="s">
        <v>681</v>
      </c>
      <c r="U136" s="1">
        <v>0.87</v>
      </c>
      <c r="V136" s="1">
        <v>0.78</v>
      </c>
      <c r="W136" t="s">
        <v>31</v>
      </c>
    </row>
    <row r="137" spans="1:23" x14ac:dyDescent="0.25">
      <c r="A137" t="s">
        <v>682</v>
      </c>
      <c r="B137" t="s">
        <v>33</v>
      </c>
      <c r="C137">
        <v>94</v>
      </c>
      <c r="D137">
        <v>90</v>
      </c>
      <c r="E137">
        <v>95</v>
      </c>
      <c r="F137">
        <v>34.97</v>
      </c>
      <c r="G137" t="s">
        <v>683</v>
      </c>
      <c r="H137" t="s">
        <v>684</v>
      </c>
      <c r="I137">
        <v>1</v>
      </c>
      <c r="J137" s="1">
        <v>1</v>
      </c>
      <c r="K137" s="1">
        <v>0</v>
      </c>
      <c r="L137" t="s">
        <v>28</v>
      </c>
      <c r="M137" t="s">
        <v>28</v>
      </c>
      <c r="N137" t="s">
        <v>28</v>
      </c>
      <c r="O137" t="s">
        <v>28</v>
      </c>
      <c r="P137" s="1">
        <v>0.01</v>
      </c>
      <c r="Q137" s="1">
        <v>0.99</v>
      </c>
      <c r="R137" s="1">
        <v>0</v>
      </c>
      <c r="S137" t="s">
        <v>685</v>
      </c>
      <c r="T137" t="s">
        <v>686</v>
      </c>
      <c r="U137" s="1">
        <v>0.92</v>
      </c>
      <c r="V137" s="1">
        <v>0.87</v>
      </c>
      <c r="W137" t="s">
        <v>31</v>
      </c>
    </row>
    <row r="138" spans="1:23" x14ac:dyDescent="0.25">
      <c r="A138" t="s">
        <v>687</v>
      </c>
      <c r="B138" t="s">
        <v>33</v>
      </c>
      <c r="C138">
        <v>61</v>
      </c>
      <c r="D138">
        <v>96</v>
      </c>
      <c r="E138">
        <v>67</v>
      </c>
      <c r="F138">
        <v>38.33</v>
      </c>
      <c r="G138" t="s">
        <v>688</v>
      </c>
      <c r="H138" t="s">
        <v>689</v>
      </c>
      <c r="I138">
        <v>2</v>
      </c>
      <c r="J138" s="1">
        <v>0</v>
      </c>
      <c r="K138" s="1">
        <v>1</v>
      </c>
      <c r="L138" t="s">
        <v>28</v>
      </c>
      <c r="M138" t="s">
        <v>28</v>
      </c>
      <c r="N138" t="s">
        <v>28</v>
      </c>
      <c r="O138" t="s">
        <v>28</v>
      </c>
      <c r="P138" s="1">
        <v>0.8</v>
      </c>
      <c r="Q138" s="1">
        <v>0.2</v>
      </c>
      <c r="R138" s="1">
        <v>0</v>
      </c>
      <c r="S138" t="s">
        <v>690</v>
      </c>
      <c r="T138" t="s">
        <v>691</v>
      </c>
      <c r="U138" s="1">
        <v>0.18</v>
      </c>
      <c r="V138" s="1">
        <v>0.13</v>
      </c>
      <c r="W138" t="s">
        <v>31</v>
      </c>
    </row>
    <row r="139" spans="1:23" x14ac:dyDescent="0.25">
      <c r="A139" t="s">
        <v>692</v>
      </c>
      <c r="B139" t="s">
        <v>33</v>
      </c>
      <c r="C139">
        <v>92</v>
      </c>
      <c r="D139">
        <v>66</v>
      </c>
      <c r="E139">
        <v>94</v>
      </c>
      <c r="F139">
        <v>51.06</v>
      </c>
      <c r="G139" t="s">
        <v>693</v>
      </c>
      <c r="H139" t="s">
        <v>694</v>
      </c>
      <c r="I139">
        <v>2</v>
      </c>
      <c r="J139" s="1">
        <v>0</v>
      </c>
      <c r="K139" s="1">
        <v>1</v>
      </c>
      <c r="L139" t="s">
        <v>28</v>
      </c>
      <c r="M139" t="s">
        <v>28</v>
      </c>
      <c r="N139" t="s">
        <v>28</v>
      </c>
      <c r="O139" t="s">
        <v>28</v>
      </c>
      <c r="P139" s="1">
        <v>0.37</v>
      </c>
      <c r="Q139" s="1">
        <v>0.63</v>
      </c>
      <c r="R139" s="1">
        <v>0</v>
      </c>
      <c r="S139" t="s">
        <v>61</v>
      </c>
      <c r="T139" t="s">
        <v>695</v>
      </c>
      <c r="U139" s="1">
        <v>0.23</v>
      </c>
      <c r="V139" s="1">
        <v>0.19</v>
      </c>
      <c r="W139" t="s">
        <v>31</v>
      </c>
    </row>
    <row r="140" spans="1:23" x14ac:dyDescent="0.25">
      <c r="A140" t="s">
        <v>696</v>
      </c>
      <c r="B140" t="s">
        <v>33</v>
      </c>
      <c r="C140">
        <v>78</v>
      </c>
      <c r="D140">
        <v>76</v>
      </c>
      <c r="E140">
        <v>82</v>
      </c>
      <c r="F140">
        <v>46.42</v>
      </c>
      <c r="G140" t="s">
        <v>697</v>
      </c>
      <c r="H140" t="s">
        <v>698</v>
      </c>
      <c r="I140">
        <v>1</v>
      </c>
      <c r="J140" s="1">
        <v>0</v>
      </c>
      <c r="K140" s="1">
        <v>1</v>
      </c>
      <c r="L140" t="s">
        <v>28</v>
      </c>
      <c r="M140" t="s">
        <v>28</v>
      </c>
      <c r="N140" t="s">
        <v>28</v>
      </c>
      <c r="O140" t="s">
        <v>28</v>
      </c>
      <c r="P140" s="1">
        <v>0.8</v>
      </c>
      <c r="Q140" s="1">
        <v>0.2</v>
      </c>
      <c r="R140" s="1">
        <v>0</v>
      </c>
      <c r="S140" t="s">
        <v>699</v>
      </c>
      <c r="T140" t="s">
        <v>538</v>
      </c>
      <c r="U140" s="1">
        <v>0.31</v>
      </c>
      <c r="V140" s="1">
        <v>0.26</v>
      </c>
      <c r="W140" t="s">
        <v>31</v>
      </c>
    </row>
    <row r="141" spans="1:23" x14ac:dyDescent="0.25">
      <c r="A141" t="s">
        <v>700</v>
      </c>
      <c r="B141" t="s">
        <v>33</v>
      </c>
      <c r="C141">
        <v>98</v>
      </c>
      <c r="D141">
        <v>64</v>
      </c>
      <c r="E141">
        <v>98</v>
      </c>
      <c r="F141">
        <v>29.45</v>
      </c>
      <c r="G141" t="s">
        <v>701</v>
      </c>
      <c r="H141" t="s">
        <v>702</v>
      </c>
      <c r="I141">
        <v>3</v>
      </c>
      <c r="J141" s="1">
        <v>1</v>
      </c>
      <c r="K141" s="1">
        <v>0</v>
      </c>
      <c r="L141" t="s">
        <v>28</v>
      </c>
      <c r="M141" t="s">
        <v>28</v>
      </c>
      <c r="N141" t="s">
        <v>28</v>
      </c>
      <c r="O141" t="s">
        <v>28</v>
      </c>
      <c r="P141" s="1">
        <v>0.6</v>
      </c>
      <c r="Q141" s="1">
        <v>0.4</v>
      </c>
      <c r="R141" s="1">
        <v>0</v>
      </c>
      <c r="S141" t="s">
        <v>500</v>
      </c>
      <c r="T141" t="s">
        <v>703</v>
      </c>
      <c r="U141" s="1">
        <v>0.18</v>
      </c>
      <c r="V141" s="1">
        <v>0.28000000000000003</v>
      </c>
      <c r="W141" t="s">
        <v>31</v>
      </c>
    </row>
    <row r="142" spans="1:23" x14ac:dyDescent="0.25">
      <c r="A142" t="s">
        <v>704</v>
      </c>
      <c r="B142" t="s">
        <v>33</v>
      </c>
      <c r="C142">
        <v>93</v>
      </c>
      <c r="D142">
        <v>100</v>
      </c>
      <c r="E142">
        <v>94</v>
      </c>
      <c r="F142">
        <v>22.45</v>
      </c>
      <c r="G142" t="s">
        <v>705</v>
      </c>
      <c r="H142" t="s">
        <v>706</v>
      </c>
      <c r="I142">
        <v>1</v>
      </c>
      <c r="J142" s="1">
        <v>1</v>
      </c>
      <c r="K142" s="1">
        <v>0</v>
      </c>
      <c r="L142" t="s">
        <v>28</v>
      </c>
      <c r="M142" t="s">
        <v>28</v>
      </c>
      <c r="N142" t="s">
        <v>28</v>
      </c>
      <c r="O142" t="s">
        <v>28</v>
      </c>
      <c r="P142" s="1">
        <v>0.14000000000000001</v>
      </c>
      <c r="Q142" s="1">
        <v>0.86</v>
      </c>
      <c r="R142" s="1">
        <v>0</v>
      </c>
      <c r="S142" t="s">
        <v>404</v>
      </c>
      <c r="T142" t="s">
        <v>707</v>
      </c>
      <c r="U142" s="1">
        <v>0.12</v>
      </c>
      <c r="V142" s="1">
        <v>0.17</v>
      </c>
      <c r="W142" t="s">
        <v>31</v>
      </c>
    </row>
    <row r="143" spans="1:23" x14ac:dyDescent="0.25">
      <c r="A143" t="s">
        <v>708</v>
      </c>
      <c r="B143" t="s">
        <v>33</v>
      </c>
      <c r="C143">
        <v>100</v>
      </c>
      <c r="D143">
        <v>100</v>
      </c>
      <c r="E143">
        <v>100</v>
      </c>
      <c r="F143">
        <v>0</v>
      </c>
      <c r="G143" t="s">
        <v>709</v>
      </c>
      <c r="H143" t="s">
        <v>710</v>
      </c>
      <c r="I143">
        <v>0</v>
      </c>
      <c r="J143" s="1">
        <v>1</v>
      </c>
      <c r="K143" s="1">
        <v>0</v>
      </c>
      <c r="L143" t="s">
        <v>28</v>
      </c>
      <c r="M143" t="s">
        <v>28</v>
      </c>
      <c r="N143" t="s">
        <v>28</v>
      </c>
      <c r="O143" t="s">
        <v>28</v>
      </c>
      <c r="P143" s="1">
        <v>0.86</v>
      </c>
      <c r="Q143" s="1">
        <v>0.14000000000000001</v>
      </c>
      <c r="R143" s="1">
        <v>0</v>
      </c>
      <c r="S143" t="s">
        <v>101</v>
      </c>
      <c r="T143" t="s">
        <v>523</v>
      </c>
      <c r="U143" s="1">
        <v>0.18</v>
      </c>
      <c r="V143" s="1">
        <v>0.12</v>
      </c>
      <c r="W143" t="s">
        <v>31</v>
      </c>
    </row>
    <row r="144" spans="1:23" x14ac:dyDescent="0.25">
      <c r="A144" t="s">
        <v>711</v>
      </c>
      <c r="B144" t="s">
        <v>33</v>
      </c>
      <c r="C144">
        <v>100</v>
      </c>
      <c r="D144">
        <v>100</v>
      </c>
      <c r="E144">
        <v>100</v>
      </c>
      <c r="F144">
        <v>14.36</v>
      </c>
      <c r="G144" t="s">
        <v>712</v>
      </c>
      <c r="H144" t="s">
        <v>713</v>
      </c>
      <c r="I144">
        <v>0</v>
      </c>
      <c r="J144" s="1">
        <v>1</v>
      </c>
      <c r="K144" s="1">
        <v>0</v>
      </c>
      <c r="L144" t="s">
        <v>28</v>
      </c>
      <c r="M144" t="s">
        <v>28</v>
      </c>
      <c r="N144" t="s">
        <v>28</v>
      </c>
      <c r="O144" t="s">
        <v>28</v>
      </c>
      <c r="P144" s="1">
        <v>0.9</v>
      </c>
      <c r="Q144" s="1">
        <v>0.1</v>
      </c>
      <c r="R144" s="1">
        <v>0</v>
      </c>
      <c r="S144" t="s">
        <v>714</v>
      </c>
      <c r="T144" t="s">
        <v>370</v>
      </c>
      <c r="U144" s="1">
        <v>0.21</v>
      </c>
      <c r="V144" s="1">
        <v>0.16</v>
      </c>
      <c r="W144" t="s">
        <v>31</v>
      </c>
    </row>
    <row r="145" spans="1:23" x14ac:dyDescent="0.25">
      <c r="A145" t="s">
        <v>715</v>
      </c>
      <c r="B145" t="s">
        <v>33</v>
      </c>
      <c r="C145">
        <v>98</v>
      </c>
      <c r="D145">
        <v>44</v>
      </c>
      <c r="E145">
        <v>98</v>
      </c>
      <c r="F145">
        <v>28.95</v>
      </c>
      <c r="G145" t="s">
        <v>716</v>
      </c>
      <c r="H145" t="s">
        <v>717</v>
      </c>
      <c r="I145">
        <v>0</v>
      </c>
      <c r="J145" s="1">
        <v>1</v>
      </c>
      <c r="K145" s="1">
        <v>0</v>
      </c>
      <c r="L145" t="s">
        <v>161</v>
      </c>
      <c r="M145" t="s">
        <v>162</v>
      </c>
      <c r="N145" t="s">
        <v>163</v>
      </c>
      <c r="O145">
        <v>641018</v>
      </c>
      <c r="P145" s="1">
        <v>0.56999999999999995</v>
      </c>
      <c r="Q145" s="1">
        <v>0.43</v>
      </c>
      <c r="R145" s="1">
        <v>0</v>
      </c>
      <c r="S145" t="s">
        <v>718</v>
      </c>
      <c r="T145" t="s">
        <v>719</v>
      </c>
      <c r="U145" s="1">
        <v>0.23</v>
      </c>
      <c r="V145" s="1">
        <v>0.23</v>
      </c>
      <c r="W145" t="s">
        <v>31</v>
      </c>
    </row>
    <row r="146" spans="1:23" x14ac:dyDescent="0.25">
      <c r="A146" t="s">
        <v>720</v>
      </c>
      <c r="B146" t="s">
        <v>33</v>
      </c>
      <c r="C146">
        <v>88</v>
      </c>
      <c r="D146">
        <v>100</v>
      </c>
      <c r="E146">
        <v>90</v>
      </c>
      <c r="F146">
        <v>55.83</v>
      </c>
      <c r="G146" t="s">
        <v>721</v>
      </c>
      <c r="H146" t="s">
        <v>722</v>
      </c>
      <c r="I146">
        <v>3</v>
      </c>
      <c r="J146" s="1">
        <v>1</v>
      </c>
      <c r="K146" s="1">
        <v>0</v>
      </c>
      <c r="L146" t="s">
        <v>161</v>
      </c>
      <c r="M146" t="s">
        <v>162</v>
      </c>
      <c r="N146" t="s">
        <v>163</v>
      </c>
      <c r="O146">
        <v>641018</v>
      </c>
      <c r="P146" s="1">
        <v>0.52</v>
      </c>
      <c r="Q146" s="1">
        <v>0.48</v>
      </c>
      <c r="R146" s="1">
        <v>0</v>
      </c>
      <c r="S146" t="s">
        <v>542</v>
      </c>
      <c r="T146" t="s">
        <v>723</v>
      </c>
      <c r="U146" s="1">
        <v>0.2</v>
      </c>
      <c r="V146" s="1">
        <v>0.24</v>
      </c>
      <c r="W146" t="s">
        <v>31</v>
      </c>
    </row>
    <row r="147" spans="1:23" x14ac:dyDescent="0.25">
      <c r="A147" t="s">
        <v>724</v>
      </c>
      <c r="B147" t="s">
        <v>33</v>
      </c>
      <c r="C147">
        <v>100</v>
      </c>
      <c r="D147">
        <v>100</v>
      </c>
      <c r="E147">
        <v>100</v>
      </c>
      <c r="F147">
        <v>0</v>
      </c>
      <c r="G147" t="s">
        <v>725</v>
      </c>
      <c r="H147" t="s">
        <v>726</v>
      </c>
      <c r="I147">
        <v>0</v>
      </c>
      <c r="J147" s="1">
        <v>1</v>
      </c>
      <c r="K147" s="1">
        <v>0</v>
      </c>
      <c r="L147" t="s">
        <v>161</v>
      </c>
      <c r="M147" t="s">
        <v>162</v>
      </c>
      <c r="N147" t="s">
        <v>163</v>
      </c>
      <c r="O147">
        <v>641001</v>
      </c>
      <c r="P147" s="1">
        <v>0</v>
      </c>
      <c r="Q147" s="1">
        <v>1</v>
      </c>
      <c r="R147" s="1">
        <v>0</v>
      </c>
      <c r="S147" t="s">
        <v>727</v>
      </c>
      <c r="T147" t="s">
        <v>728</v>
      </c>
      <c r="U147" s="1">
        <v>0.21</v>
      </c>
      <c r="V147" s="1">
        <v>0.19</v>
      </c>
      <c r="W147" t="s">
        <v>31</v>
      </c>
    </row>
    <row r="148" spans="1:23" x14ac:dyDescent="0.25">
      <c r="A148" t="s">
        <v>729</v>
      </c>
      <c r="B148" t="s">
        <v>33</v>
      </c>
      <c r="C148">
        <v>100</v>
      </c>
      <c r="D148">
        <v>100</v>
      </c>
      <c r="E148">
        <v>100</v>
      </c>
      <c r="F148">
        <v>26.6</v>
      </c>
      <c r="G148" t="s">
        <v>730</v>
      </c>
      <c r="H148" t="s">
        <v>731</v>
      </c>
      <c r="I148">
        <v>0</v>
      </c>
      <c r="J148" s="1">
        <v>1</v>
      </c>
      <c r="K148" s="1">
        <v>0</v>
      </c>
      <c r="L148" t="s">
        <v>161</v>
      </c>
      <c r="M148" t="s">
        <v>162</v>
      </c>
      <c r="N148" t="s">
        <v>163</v>
      </c>
      <c r="O148">
        <v>641026</v>
      </c>
      <c r="P148" s="1">
        <v>0.56999999999999995</v>
      </c>
      <c r="Q148" s="1">
        <v>0.43</v>
      </c>
      <c r="R148" s="1">
        <v>0</v>
      </c>
      <c r="S148" t="s">
        <v>732</v>
      </c>
      <c r="T148" t="s">
        <v>733</v>
      </c>
      <c r="U148" s="1">
        <v>0.31</v>
      </c>
      <c r="V148" s="1">
        <v>0.21</v>
      </c>
      <c r="W148" t="s">
        <v>31</v>
      </c>
    </row>
    <row r="149" spans="1:23" x14ac:dyDescent="0.25">
      <c r="A149" t="s">
        <v>734</v>
      </c>
      <c r="B149" t="s">
        <v>33</v>
      </c>
      <c r="C149">
        <v>100</v>
      </c>
      <c r="D149">
        <v>100</v>
      </c>
      <c r="E149">
        <v>100</v>
      </c>
      <c r="F149">
        <v>0</v>
      </c>
      <c r="G149" t="s">
        <v>735</v>
      </c>
      <c r="H149" t="s">
        <v>736</v>
      </c>
      <c r="I149">
        <v>0</v>
      </c>
      <c r="J149" s="1">
        <v>1</v>
      </c>
      <c r="K149" s="1">
        <v>0</v>
      </c>
      <c r="L149" t="s">
        <v>28</v>
      </c>
      <c r="M149" t="s">
        <v>28</v>
      </c>
      <c r="N149" t="s">
        <v>28</v>
      </c>
      <c r="O149" t="s">
        <v>28</v>
      </c>
      <c r="P149" s="1">
        <v>1</v>
      </c>
      <c r="Q149" s="1">
        <v>0</v>
      </c>
      <c r="R149" s="1">
        <v>0</v>
      </c>
      <c r="S149" t="s">
        <v>366</v>
      </c>
      <c r="T149" t="s">
        <v>737</v>
      </c>
      <c r="U149" s="1">
        <v>0.38</v>
      </c>
      <c r="V149" s="1">
        <v>0.35</v>
      </c>
      <c r="W149" t="s">
        <v>31</v>
      </c>
    </row>
    <row r="150" spans="1:23" x14ac:dyDescent="0.25">
      <c r="A150" t="s">
        <v>738</v>
      </c>
      <c r="B150" t="s">
        <v>33</v>
      </c>
      <c r="C150">
        <v>100</v>
      </c>
      <c r="D150">
        <v>100</v>
      </c>
      <c r="E150">
        <v>100</v>
      </c>
      <c r="F150">
        <v>6.95</v>
      </c>
      <c r="G150" t="s">
        <v>739</v>
      </c>
      <c r="H150" t="s">
        <v>740</v>
      </c>
      <c r="I150">
        <v>0</v>
      </c>
      <c r="J150" s="1">
        <v>1</v>
      </c>
      <c r="K150" s="1">
        <v>0</v>
      </c>
      <c r="L150" t="s">
        <v>28</v>
      </c>
      <c r="M150" t="s">
        <v>28</v>
      </c>
      <c r="N150" t="s">
        <v>28</v>
      </c>
      <c r="O150" t="s">
        <v>28</v>
      </c>
      <c r="P150" s="1">
        <v>1</v>
      </c>
      <c r="Q150" s="1">
        <v>0</v>
      </c>
      <c r="R150" s="1">
        <v>0</v>
      </c>
      <c r="S150" t="s">
        <v>741</v>
      </c>
      <c r="T150" t="s">
        <v>742</v>
      </c>
      <c r="U150" s="1">
        <v>0.28999999999999998</v>
      </c>
      <c r="V150" s="1">
        <v>0.33</v>
      </c>
      <c r="W150" t="s">
        <v>31</v>
      </c>
    </row>
    <row r="151" spans="1:23" x14ac:dyDescent="0.25">
      <c r="A151" t="s">
        <v>743</v>
      </c>
      <c r="B151" t="s">
        <v>33</v>
      </c>
      <c r="C151">
        <v>100</v>
      </c>
      <c r="D151">
        <v>100</v>
      </c>
      <c r="E151">
        <v>100</v>
      </c>
      <c r="F151">
        <v>0</v>
      </c>
      <c r="G151" t="s">
        <v>744</v>
      </c>
      <c r="H151" t="s">
        <v>745</v>
      </c>
      <c r="I151">
        <v>0</v>
      </c>
      <c r="J151" s="1">
        <v>1</v>
      </c>
      <c r="K151" s="1">
        <v>0</v>
      </c>
      <c r="L151" t="s">
        <v>161</v>
      </c>
      <c r="M151" t="s">
        <v>162</v>
      </c>
      <c r="N151" t="s">
        <v>163</v>
      </c>
      <c r="O151">
        <v>641010</v>
      </c>
      <c r="P151" s="1">
        <v>0.18</v>
      </c>
      <c r="Q151" s="1">
        <v>0.82</v>
      </c>
      <c r="R151" s="1">
        <v>0</v>
      </c>
      <c r="S151" t="s">
        <v>746</v>
      </c>
      <c r="T151" t="s">
        <v>747</v>
      </c>
      <c r="U151" s="1">
        <v>0.24</v>
      </c>
      <c r="V151" s="1">
        <v>0.26</v>
      </c>
      <c r="W151" t="s">
        <v>31</v>
      </c>
    </row>
    <row r="152" spans="1:23" x14ac:dyDescent="0.25">
      <c r="A152" t="s">
        <v>748</v>
      </c>
      <c r="B152" t="s">
        <v>33</v>
      </c>
      <c r="C152">
        <v>83</v>
      </c>
      <c r="D152">
        <v>98</v>
      </c>
      <c r="E152">
        <v>86</v>
      </c>
      <c r="F152">
        <v>42.91</v>
      </c>
      <c r="G152" t="s">
        <v>749</v>
      </c>
      <c r="H152" t="s">
        <v>750</v>
      </c>
      <c r="I152">
        <v>1</v>
      </c>
      <c r="J152" s="1">
        <v>1</v>
      </c>
      <c r="K152" s="1">
        <v>0</v>
      </c>
      <c r="L152" t="s">
        <v>28</v>
      </c>
      <c r="M152" t="s">
        <v>28</v>
      </c>
      <c r="N152" t="s">
        <v>28</v>
      </c>
      <c r="O152" t="s">
        <v>28</v>
      </c>
      <c r="P152" s="1">
        <v>0</v>
      </c>
      <c r="Q152" s="1">
        <v>1</v>
      </c>
      <c r="R152" s="1">
        <v>0</v>
      </c>
      <c r="S152" t="s">
        <v>751</v>
      </c>
      <c r="T152" t="s">
        <v>752</v>
      </c>
      <c r="U152" s="1">
        <v>0.23</v>
      </c>
      <c r="V152" s="1">
        <v>0.24</v>
      </c>
      <c r="W152" t="s">
        <v>31</v>
      </c>
    </row>
    <row r="153" spans="1:23" x14ac:dyDescent="0.25">
      <c r="A153" t="s">
        <v>753</v>
      </c>
      <c r="B153" t="s">
        <v>33</v>
      </c>
      <c r="C153">
        <v>100</v>
      </c>
      <c r="D153">
        <v>100</v>
      </c>
      <c r="E153">
        <v>100</v>
      </c>
      <c r="F153">
        <v>20.149999999999999</v>
      </c>
      <c r="G153" t="s">
        <v>754</v>
      </c>
      <c r="H153" t="s">
        <v>755</v>
      </c>
      <c r="I153">
        <v>0</v>
      </c>
      <c r="J153" s="1">
        <v>1</v>
      </c>
      <c r="K153" s="1">
        <v>0</v>
      </c>
      <c r="L153" t="s">
        <v>28</v>
      </c>
      <c r="M153" t="s">
        <v>28</v>
      </c>
      <c r="N153" t="s">
        <v>28</v>
      </c>
      <c r="O153" t="s">
        <v>28</v>
      </c>
      <c r="P153" s="1">
        <v>0.45</v>
      </c>
      <c r="Q153" s="1">
        <v>0.55000000000000004</v>
      </c>
      <c r="R153" s="1">
        <v>0</v>
      </c>
      <c r="S153" t="s">
        <v>756</v>
      </c>
      <c r="T153" t="s">
        <v>757</v>
      </c>
      <c r="U153" s="1">
        <v>0.21</v>
      </c>
      <c r="V153" s="1">
        <v>0.21</v>
      </c>
      <c r="W153" t="s">
        <v>31</v>
      </c>
    </row>
    <row r="154" spans="1:23" x14ac:dyDescent="0.25">
      <c r="A154" t="s">
        <v>758</v>
      </c>
      <c r="B154" t="s">
        <v>33</v>
      </c>
      <c r="C154">
        <v>100</v>
      </c>
      <c r="D154">
        <v>100</v>
      </c>
      <c r="E154">
        <v>100</v>
      </c>
      <c r="F154">
        <v>11.08</v>
      </c>
      <c r="G154" t="s">
        <v>759</v>
      </c>
      <c r="H154" t="s">
        <v>760</v>
      </c>
      <c r="I154">
        <v>0</v>
      </c>
      <c r="J154" s="1">
        <v>1</v>
      </c>
      <c r="K154" s="1">
        <v>0</v>
      </c>
      <c r="L154" t="s">
        <v>28</v>
      </c>
      <c r="M154" t="s">
        <v>28</v>
      </c>
      <c r="N154" t="s">
        <v>28</v>
      </c>
      <c r="O154" t="s">
        <v>28</v>
      </c>
      <c r="P154" s="1">
        <v>0</v>
      </c>
      <c r="Q154" s="1">
        <v>1</v>
      </c>
      <c r="R154" s="1">
        <v>0</v>
      </c>
      <c r="S154" t="s">
        <v>761</v>
      </c>
      <c r="T154" t="s">
        <v>762</v>
      </c>
      <c r="U154" s="1">
        <v>0.26</v>
      </c>
      <c r="V154" s="1">
        <v>0.21</v>
      </c>
      <c r="W154" t="s">
        <v>31</v>
      </c>
    </row>
    <row r="155" spans="1:23" x14ac:dyDescent="0.25">
      <c r="A155" t="s">
        <v>763</v>
      </c>
      <c r="B155" t="s">
        <v>33</v>
      </c>
      <c r="C155">
        <v>100</v>
      </c>
      <c r="D155">
        <v>100</v>
      </c>
      <c r="E155">
        <v>100</v>
      </c>
      <c r="F155">
        <v>0</v>
      </c>
      <c r="G155" t="s">
        <v>764</v>
      </c>
      <c r="H155" t="s">
        <v>765</v>
      </c>
      <c r="I155">
        <v>0</v>
      </c>
      <c r="J155" s="1">
        <v>1</v>
      </c>
      <c r="K155" s="1">
        <v>0</v>
      </c>
      <c r="L155" t="s">
        <v>28</v>
      </c>
      <c r="M155" t="s">
        <v>28</v>
      </c>
      <c r="N155" t="s">
        <v>28</v>
      </c>
      <c r="O155" t="s">
        <v>28</v>
      </c>
      <c r="P155" s="1">
        <v>0</v>
      </c>
      <c r="Q155" s="1">
        <v>1</v>
      </c>
      <c r="R155" s="1">
        <v>0</v>
      </c>
      <c r="S155" t="s">
        <v>766</v>
      </c>
      <c r="T155" t="s">
        <v>767</v>
      </c>
      <c r="U155" s="1">
        <v>0.32</v>
      </c>
      <c r="V155" s="1">
        <v>0.26</v>
      </c>
      <c r="W155" t="s">
        <v>31</v>
      </c>
    </row>
    <row r="156" spans="1:23" x14ac:dyDescent="0.25">
      <c r="A156" t="s">
        <v>768</v>
      </c>
      <c r="B156" t="s">
        <v>33</v>
      </c>
      <c r="C156">
        <v>100</v>
      </c>
      <c r="D156">
        <v>100</v>
      </c>
      <c r="E156">
        <v>100</v>
      </c>
      <c r="F156">
        <v>0</v>
      </c>
      <c r="G156" t="s">
        <v>769</v>
      </c>
      <c r="H156" t="s">
        <v>770</v>
      </c>
      <c r="I156">
        <v>0</v>
      </c>
      <c r="J156" s="1">
        <v>1</v>
      </c>
      <c r="K156" s="1">
        <v>0</v>
      </c>
      <c r="L156" t="s">
        <v>28</v>
      </c>
      <c r="M156" t="s">
        <v>28</v>
      </c>
      <c r="N156" t="s">
        <v>28</v>
      </c>
      <c r="O156" t="s">
        <v>28</v>
      </c>
      <c r="P156" s="1">
        <v>0.77</v>
      </c>
      <c r="Q156" s="1">
        <v>0.23</v>
      </c>
      <c r="R156" s="1">
        <v>0</v>
      </c>
      <c r="S156" t="s">
        <v>771</v>
      </c>
      <c r="T156" t="s">
        <v>772</v>
      </c>
      <c r="U156" s="1">
        <v>0.33</v>
      </c>
      <c r="V156" s="1">
        <v>0.33</v>
      </c>
      <c r="W156" t="s">
        <v>31</v>
      </c>
    </row>
    <row r="157" spans="1:23" x14ac:dyDescent="0.25">
      <c r="A157" t="s">
        <v>773</v>
      </c>
      <c r="B157" t="s">
        <v>25</v>
      </c>
      <c r="C157">
        <v>100</v>
      </c>
      <c r="D157">
        <v>100</v>
      </c>
      <c r="E157">
        <v>100</v>
      </c>
      <c r="F157">
        <v>0</v>
      </c>
      <c r="G157" t="s">
        <v>774</v>
      </c>
      <c r="H157" t="s">
        <v>775</v>
      </c>
      <c r="I157">
        <v>0</v>
      </c>
      <c r="J157" s="1">
        <v>1</v>
      </c>
      <c r="K157" s="1">
        <v>0</v>
      </c>
      <c r="L157" t="s">
        <v>28</v>
      </c>
      <c r="M157" t="s">
        <v>28</v>
      </c>
      <c r="N157" t="s">
        <v>28</v>
      </c>
      <c r="O157" t="s">
        <v>28</v>
      </c>
      <c r="P157" s="1">
        <v>0.93</v>
      </c>
      <c r="Q157" s="1">
        <v>7.0000000000000007E-2</v>
      </c>
      <c r="R157" s="1">
        <v>0</v>
      </c>
      <c r="S157" t="s">
        <v>776</v>
      </c>
      <c r="T157" t="s">
        <v>777</v>
      </c>
      <c r="U157" s="1">
        <v>0.35</v>
      </c>
      <c r="V157" s="1">
        <v>0.32</v>
      </c>
      <c r="W157" t="s">
        <v>31</v>
      </c>
    </row>
    <row r="158" spans="1:23" x14ac:dyDescent="0.25">
      <c r="A158" t="s">
        <v>778</v>
      </c>
      <c r="B158" t="s">
        <v>33</v>
      </c>
      <c r="C158">
        <v>100</v>
      </c>
      <c r="D158">
        <v>100</v>
      </c>
      <c r="E158">
        <v>100</v>
      </c>
      <c r="F158">
        <v>0</v>
      </c>
      <c r="G158" t="s">
        <v>779</v>
      </c>
      <c r="H158" t="s">
        <v>780</v>
      </c>
      <c r="I158">
        <v>0</v>
      </c>
      <c r="J158" s="1">
        <v>1</v>
      </c>
      <c r="K158" s="1">
        <v>0</v>
      </c>
      <c r="L158" t="s">
        <v>28</v>
      </c>
      <c r="M158" t="s">
        <v>28</v>
      </c>
      <c r="N158" t="s">
        <v>28</v>
      </c>
      <c r="O158" t="s">
        <v>28</v>
      </c>
      <c r="P158" s="1">
        <v>0.99</v>
      </c>
      <c r="Q158" s="1">
        <v>0.01</v>
      </c>
      <c r="R158" s="1">
        <v>0</v>
      </c>
      <c r="S158" t="s">
        <v>234</v>
      </c>
      <c r="T158" t="s">
        <v>757</v>
      </c>
      <c r="U158" s="1">
        <v>0.36</v>
      </c>
      <c r="V158" s="1">
        <v>0.35</v>
      </c>
      <c r="W158" t="s">
        <v>31</v>
      </c>
    </row>
    <row r="159" spans="1:23" x14ac:dyDescent="0.25">
      <c r="A159" t="s">
        <v>781</v>
      </c>
      <c r="B159" t="s">
        <v>33</v>
      </c>
      <c r="C159">
        <v>96</v>
      </c>
      <c r="D159">
        <v>94</v>
      </c>
      <c r="E159">
        <v>97</v>
      </c>
      <c r="F159">
        <v>21.91</v>
      </c>
      <c r="G159" t="s">
        <v>782</v>
      </c>
      <c r="H159" t="s">
        <v>783</v>
      </c>
      <c r="I159">
        <v>0</v>
      </c>
      <c r="J159" s="1">
        <v>1</v>
      </c>
      <c r="K159" s="1">
        <v>0</v>
      </c>
      <c r="L159" t="s">
        <v>28</v>
      </c>
      <c r="M159" t="s">
        <v>28</v>
      </c>
      <c r="N159" t="s">
        <v>28</v>
      </c>
      <c r="O159" t="s">
        <v>28</v>
      </c>
      <c r="P159" s="1">
        <v>0.48</v>
      </c>
      <c r="Q159" s="1">
        <v>0.52</v>
      </c>
      <c r="R159" s="1">
        <v>0</v>
      </c>
      <c r="S159" t="s">
        <v>784</v>
      </c>
      <c r="T159" t="s">
        <v>785</v>
      </c>
      <c r="U159" s="1">
        <v>0.39</v>
      </c>
      <c r="V159" s="1">
        <v>0.36</v>
      </c>
      <c r="W159" t="s">
        <v>31</v>
      </c>
    </row>
    <row r="160" spans="1:23" x14ac:dyDescent="0.25">
      <c r="A160" t="s">
        <v>786</v>
      </c>
      <c r="B160" t="s">
        <v>25</v>
      </c>
      <c r="C160">
        <v>100</v>
      </c>
      <c r="D160">
        <v>100</v>
      </c>
      <c r="E160">
        <v>100</v>
      </c>
      <c r="F160">
        <v>0</v>
      </c>
      <c r="G160" t="s">
        <v>787</v>
      </c>
      <c r="H160" t="s">
        <v>788</v>
      </c>
      <c r="I160">
        <v>0</v>
      </c>
      <c r="J160" s="1">
        <v>1</v>
      </c>
      <c r="K160" s="1">
        <v>0</v>
      </c>
      <c r="L160" t="s">
        <v>28</v>
      </c>
      <c r="M160" t="s">
        <v>28</v>
      </c>
      <c r="N160" t="s">
        <v>28</v>
      </c>
      <c r="O160" t="s">
        <v>28</v>
      </c>
      <c r="P160" s="1">
        <v>0.74</v>
      </c>
      <c r="Q160" s="1">
        <v>0.26</v>
      </c>
      <c r="R160" s="1">
        <v>0</v>
      </c>
      <c r="S160" t="s">
        <v>452</v>
      </c>
      <c r="T160" t="s">
        <v>789</v>
      </c>
      <c r="U160" s="1">
        <v>0.49</v>
      </c>
      <c r="V160" s="1">
        <v>0.44</v>
      </c>
      <c r="W160" t="s">
        <v>31</v>
      </c>
    </row>
    <row r="161" spans="1:23" x14ac:dyDescent="0.25">
      <c r="A161" t="s">
        <v>790</v>
      </c>
      <c r="B161" t="s">
        <v>33</v>
      </c>
      <c r="C161">
        <v>98</v>
      </c>
      <c r="D161">
        <v>77</v>
      </c>
      <c r="E161">
        <v>98</v>
      </c>
      <c r="F161">
        <v>28.25</v>
      </c>
      <c r="G161" t="s">
        <v>791</v>
      </c>
      <c r="H161" t="s">
        <v>792</v>
      </c>
      <c r="I161">
        <v>2</v>
      </c>
      <c r="J161" s="1">
        <v>1</v>
      </c>
      <c r="K161" s="1">
        <v>0</v>
      </c>
      <c r="L161" t="s">
        <v>161</v>
      </c>
      <c r="M161" t="s">
        <v>162</v>
      </c>
      <c r="N161" t="s">
        <v>163</v>
      </c>
      <c r="O161">
        <v>641045</v>
      </c>
      <c r="P161" s="1">
        <v>0.16</v>
      </c>
      <c r="Q161" s="1">
        <v>0.84</v>
      </c>
      <c r="R161" s="1">
        <v>0</v>
      </c>
      <c r="S161" t="s">
        <v>793</v>
      </c>
      <c r="T161" t="s">
        <v>794</v>
      </c>
      <c r="U161" s="1">
        <v>0.54</v>
      </c>
      <c r="V161" s="1">
        <v>0.44</v>
      </c>
      <c r="W161" t="s">
        <v>31</v>
      </c>
    </row>
    <row r="162" spans="1:23" x14ac:dyDescent="0.25">
      <c r="A162" t="s">
        <v>795</v>
      </c>
      <c r="B162" t="s">
        <v>33</v>
      </c>
      <c r="C162">
        <v>85</v>
      </c>
      <c r="D162">
        <v>78</v>
      </c>
      <c r="E162">
        <v>88</v>
      </c>
      <c r="F162">
        <v>48.05</v>
      </c>
      <c r="G162" t="s">
        <v>796</v>
      </c>
      <c r="H162" t="s">
        <v>797</v>
      </c>
      <c r="I162">
        <v>3</v>
      </c>
      <c r="J162" s="1">
        <v>1</v>
      </c>
      <c r="K162" s="1">
        <v>0</v>
      </c>
      <c r="L162" t="s">
        <v>161</v>
      </c>
      <c r="M162" t="s">
        <v>162</v>
      </c>
      <c r="N162" t="s">
        <v>163</v>
      </c>
      <c r="O162">
        <v>641018</v>
      </c>
      <c r="P162" s="1">
        <v>0.5</v>
      </c>
      <c r="Q162" s="1">
        <v>0.5</v>
      </c>
      <c r="R162" s="1">
        <v>0</v>
      </c>
      <c r="S162" t="s">
        <v>413</v>
      </c>
      <c r="T162" t="s">
        <v>798</v>
      </c>
      <c r="U162" s="1">
        <v>0.57999999999999996</v>
      </c>
      <c r="V162" s="1">
        <v>0.54</v>
      </c>
      <c r="W162" t="s">
        <v>31</v>
      </c>
    </row>
    <row r="163" spans="1:23" x14ac:dyDescent="0.25">
      <c r="A163" t="s">
        <v>799</v>
      </c>
      <c r="B163" t="s">
        <v>33</v>
      </c>
      <c r="C163">
        <v>100</v>
      </c>
      <c r="D163">
        <v>100</v>
      </c>
      <c r="E163">
        <v>100</v>
      </c>
      <c r="F163">
        <v>14.45</v>
      </c>
      <c r="G163" t="s">
        <v>800</v>
      </c>
      <c r="H163" t="s">
        <v>801</v>
      </c>
      <c r="I163">
        <v>0</v>
      </c>
      <c r="J163" s="1">
        <v>1</v>
      </c>
      <c r="K163" s="1">
        <v>0</v>
      </c>
      <c r="L163" t="s">
        <v>161</v>
      </c>
      <c r="M163" t="s">
        <v>162</v>
      </c>
      <c r="N163" t="s">
        <v>163</v>
      </c>
      <c r="O163">
        <v>641018</v>
      </c>
      <c r="P163" s="1">
        <v>0.96</v>
      </c>
      <c r="Q163" s="1">
        <v>0.04</v>
      </c>
      <c r="R163" s="1">
        <v>0</v>
      </c>
      <c r="S163" t="s">
        <v>802</v>
      </c>
      <c r="T163" t="s">
        <v>496</v>
      </c>
      <c r="U163" s="1">
        <v>0.69</v>
      </c>
      <c r="V163" s="1">
        <v>0.57999999999999996</v>
      </c>
      <c r="W163" t="s">
        <v>31</v>
      </c>
    </row>
    <row r="164" spans="1:23" x14ac:dyDescent="0.25">
      <c r="A164" t="s">
        <v>803</v>
      </c>
      <c r="B164" t="s">
        <v>25</v>
      </c>
      <c r="C164">
        <v>100</v>
      </c>
      <c r="D164">
        <v>100</v>
      </c>
      <c r="E164">
        <v>100</v>
      </c>
      <c r="F164">
        <v>20.309999999999999</v>
      </c>
      <c r="G164" t="s">
        <v>804</v>
      </c>
      <c r="H164" t="s">
        <v>800</v>
      </c>
      <c r="I164">
        <v>0</v>
      </c>
      <c r="J164" s="1">
        <v>1</v>
      </c>
      <c r="K164" s="1">
        <v>0</v>
      </c>
      <c r="L164" t="s">
        <v>28</v>
      </c>
      <c r="M164" t="s">
        <v>28</v>
      </c>
      <c r="N164" t="s">
        <v>28</v>
      </c>
      <c r="O164" t="s">
        <v>28</v>
      </c>
      <c r="P164" s="1">
        <v>0.75</v>
      </c>
      <c r="Q164" s="1">
        <v>0.25</v>
      </c>
      <c r="R164" s="1">
        <v>0</v>
      </c>
      <c r="S164" t="s">
        <v>805</v>
      </c>
      <c r="T164" t="s">
        <v>806</v>
      </c>
      <c r="U164" s="1">
        <v>0.76</v>
      </c>
      <c r="V164" s="1">
        <v>0.69</v>
      </c>
      <c r="W164" t="s">
        <v>31</v>
      </c>
    </row>
    <row r="165" spans="1:23" x14ac:dyDescent="0.25">
      <c r="A165" t="s">
        <v>807</v>
      </c>
      <c r="B165" t="s">
        <v>33</v>
      </c>
      <c r="C165">
        <v>100</v>
      </c>
      <c r="D165">
        <v>100</v>
      </c>
      <c r="E165">
        <v>100</v>
      </c>
      <c r="F165">
        <v>0</v>
      </c>
      <c r="G165" t="s">
        <v>808</v>
      </c>
      <c r="H165" t="s">
        <v>809</v>
      </c>
      <c r="I165">
        <v>0</v>
      </c>
      <c r="J165" s="1">
        <v>1</v>
      </c>
      <c r="K165" s="1">
        <v>0</v>
      </c>
      <c r="L165" t="s">
        <v>161</v>
      </c>
      <c r="M165" t="s">
        <v>162</v>
      </c>
      <c r="N165" t="s">
        <v>163</v>
      </c>
      <c r="O165">
        <v>641045</v>
      </c>
      <c r="P165" s="1">
        <v>0.68</v>
      </c>
      <c r="Q165" s="1">
        <v>0.32</v>
      </c>
      <c r="R165" s="1">
        <v>0</v>
      </c>
      <c r="S165" t="s">
        <v>810</v>
      </c>
      <c r="T165" t="s">
        <v>811</v>
      </c>
      <c r="U165" s="1">
        <v>0.39</v>
      </c>
      <c r="V165" s="1">
        <v>0.39</v>
      </c>
      <c r="W165" t="s">
        <v>31</v>
      </c>
    </row>
    <row r="166" spans="1:23" x14ac:dyDescent="0.25">
      <c r="A166" t="s">
        <v>812</v>
      </c>
      <c r="B166" t="s">
        <v>33</v>
      </c>
      <c r="C166">
        <v>100</v>
      </c>
      <c r="D166">
        <v>100</v>
      </c>
      <c r="E166">
        <v>100</v>
      </c>
      <c r="F166">
        <v>20.74</v>
      </c>
      <c r="G166" t="s">
        <v>813</v>
      </c>
      <c r="H166" t="s">
        <v>814</v>
      </c>
      <c r="I166">
        <v>0</v>
      </c>
      <c r="J166" s="1">
        <v>1</v>
      </c>
      <c r="K166" s="1">
        <v>0</v>
      </c>
      <c r="L166" t="s">
        <v>28</v>
      </c>
      <c r="M166" t="s">
        <v>28</v>
      </c>
      <c r="N166" t="s">
        <v>28</v>
      </c>
      <c r="O166" t="s">
        <v>28</v>
      </c>
      <c r="P166" s="1">
        <v>0.93</v>
      </c>
      <c r="Q166" s="1">
        <v>7.0000000000000007E-2</v>
      </c>
      <c r="R166" s="1">
        <v>0</v>
      </c>
      <c r="S166" t="s">
        <v>199</v>
      </c>
      <c r="T166" t="s">
        <v>815</v>
      </c>
      <c r="U166" s="1">
        <v>0.56999999999999995</v>
      </c>
      <c r="V166" s="1">
        <v>0.44</v>
      </c>
      <c r="W166" t="s">
        <v>31</v>
      </c>
    </row>
    <row r="167" spans="1:23" x14ac:dyDescent="0.25">
      <c r="A167" t="s">
        <v>816</v>
      </c>
      <c r="B167" t="s">
        <v>33</v>
      </c>
      <c r="C167">
        <v>100</v>
      </c>
      <c r="D167">
        <v>100</v>
      </c>
      <c r="E167">
        <v>100</v>
      </c>
      <c r="F167">
        <v>12.03</v>
      </c>
      <c r="G167" t="s">
        <v>817</v>
      </c>
      <c r="H167" t="s">
        <v>818</v>
      </c>
      <c r="I167">
        <v>0</v>
      </c>
      <c r="J167" s="1">
        <v>1</v>
      </c>
      <c r="K167" s="1">
        <v>0</v>
      </c>
      <c r="L167" t="s">
        <v>28</v>
      </c>
      <c r="M167" t="s">
        <v>28</v>
      </c>
      <c r="N167" t="s">
        <v>28</v>
      </c>
      <c r="O167" t="s">
        <v>28</v>
      </c>
      <c r="P167" s="1">
        <v>0.64</v>
      </c>
      <c r="Q167" s="1">
        <v>0.36</v>
      </c>
      <c r="R167" s="1">
        <v>0</v>
      </c>
      <c r="S167" t="s">
        <v>343</v>
      </c>
      <c r="T167" t="s">
        <v>819</v>
      </c>
      <c r="U167" s="1">
        <v>0.63</v>
      </c>
      <c r="V167" s="1">
        <v>0.56999999999999995</v>
      </c>
      <c r="W167" t="s">
        <v>31</v>
      </c>
    </row>
    <row r="168" spans="1:23" x14ac:dyDescent="0.25">
      <c r="A168" t="s">
        <v>820</v>
      </c>
      <c r="B168" t="s">
        <v>33</v>
      </c>
      <c r="C168">
        <v>100</v>
      </c>
      <c r="D168">
        <v>100</v>
      </c>
      <c r="E168">
        <v>100</v>
      </c>
      <c r="F168">
        <v>16.420000000000002</v>
      </c>
      <c r="G168" t="s">
        <v>821</v>
      </c>
      <c r="H168" t="s">
        <v>822</v>
      </c>
      <c r="I168">
        <v>0</v>
      </c>
      <c r="J168" s="1">
        <v>1</v>
      </c>
      <c r="K168" s="1">
        <v>0</v>
      </c>
      <c r="L168" t="s">
        <v>161</v>
      </c>
      <c r="M168" t="s">
        <v>309</v>
      </c>
      <c r="N168" t="s">
        <v>163</v>
      </c>
      <c r="O168">
        <v>641024</v>
      </c>
      <c r="P168" s="1">
        <v>0.73</v>
      </c>
      <c r="Q168" s="1">
        <v>0.27</v>
      </c>
      <c r="R168" s="1">
        <v>0</v>
      </c>
      <c r="S168" t="s">
        <v>823</v>
      </c>
      <c r="T168" t="s">
        <v>501</v>
      </c>
      <c r="U168" s="1">
        <v>0.14000000000000001</v>
      </c>
      <c r="V168" s="1">
        <v>0.12</v>
      </c>
      <c r="W168" t="s">
        <v>312</v>
      </c>
    </row>
    <row r="169" spans="1:23" x14ac:dyDescent="0.25">
      <c r="A169" t="s">
        <v>824</v>
      </c>
      <c r="B169" t="s">
        <v>33</v>
      </c>
      <c r="C169">
        <v>91</v>
      </c>
      <c r="D169">
        <v>100</v>
      </c>
      <c r="E169">
        <v>93</v>
      </c>
      <c r="F169">
        <v>22.21</v>
      </c>
      <c r="G169" t="s">
        <v>825</v>
      </c>
      <c r="H169" t="s">
        <v>826</v>
      </c>
      <c r="I169">
        <v>3</v>
      </c>
      <c r="J169" s="1">
        <v>1</v>
      </c>
      <c r="K169" s="1">
        <v>0</v>
      </c>
      <c r="L169" t="s">
        <v>161</v>
      </c>
      <c r="M169" t="s">
        <v>162</v>
      </c>
      <c r="N169" t="s">
        <v>163</v>
      </c>
      <c r="O169">
        <v>641045</v>
      </c>
      <c r="P169" s="1">
        <v>0.55000000000000004</v>
      </c>
      <c r="Q169" s="1">
        <v>0.45</v>
      </c>
      <c r="R169" s="1">
        <v>0</v>
      </c>
      <c r="S169" t="s">
        <v>827</v>
      </c>
      <c r="T169" t="s">
        <v>828</v>
      </c>
      <c r="U169" s="1">
        <v>0.84</v>
      </c>
      <c r="V169" s="1">
        <v>0.68</v>
      </c>
      <c r="W169" t="s">
        <v>31</v>
      </c>
    </row>
    <row r="170" spans="1:23" x14ac:dyDescent="0.25">
      <c r="A170" t="s">
        <v>829</v>
      </c>
      <c r="B170" t="s">
        <v>25</v>
      </c>
      <c r="C170">
        <v>100</v>
      </c>
      <c r="D170">
        <v>100</v>
      </c>
      <c r="E170">
        <v>100</v>
      </c>
      <c r="F170">
        <v>0</v>
      </c>
      <c r="G170" t="s">
        <v>830</v>
      </c>
      <c r="H170" t="s">
        <v>831</v>
      </c>
      <c r="I170">
        <v>0</v>
      </c>
      <c r="J170" s="1">
        <v>1</v>
      </c>
      <c r="K170" s="1">
        <v>0</v>
      </c>
      <c r="L170" t="s">
        <v>161</v>
      </c>
      <c r="M170" t="s">
        <v>309</v>
      </c>
      <c r="N170" t="s">
        <v>163</v>
      </c>
      <c r="O170">
        <v>641005</v>
      </c>
      <c r="P170" s="1">
        <v>0</v>
      </c>
      <c r="Q170" s="1">
        <v>1</v>
      </c>
      <c r="R170" s="1">
        <v>0</v>
      </c>
      <c r="S170" t="s">
        <v>832</v>
      </c>
      <c r="T170" t="s">
        <v>833</v>
      </c>
      <c r="U170" s="1">
        <v>0.15</v>
      </c>
      <c r="V170" s="1">
        <v>0.14000000000000001</v>
      </c>
      <c r="W170" t="s">
        <v>312</v>
      </c>
    </row>
    <row r="171" spans="1:23" x14ac:dyDescent="0.25">
      <c r="A171" t="s">
        <v>834</v>
      </c>
      <c r="B171" t="s">
        <v>25</v>
      </c>
      <c r="C171">
        <v>100</v>
      </c>
      <c r="D171">
        <v>100</v>
      </c>
      <c r="E171">
        <v>100</v>
      </c>
      <c r="F171">
        <v>0</v>
      </c>
      <c r="G171" t="s">
        <v>835</v>
      </c>
      <c r="H171" t="s">
        <v>836</v>
      </c>
      <c r="I171">
        <v>0</v>
      </c>
      <c r="J171" s="1">
        <v>0</v>
      </c>
      <c r="K171" s="1">
        <v>1</v>
      </c>
      <c r="L171" t="s">
        <v>28</v>
      </c>
      <c r="M171" t="s">
        <v>28</v>
      </c>
      <c r="N171" t="s">
        <v>28</v>
      </c>
      <c r="O171" t="s">
        <v>28</v>
      </c>
      <c r="P171" s="1">
        <v>0</v>
      </c>
      <c r="Q171" s="1">
        <v>1</v>
      </c>
      <c r="R171" s="1">
        <v>0</v>
      </c>
      <c r="S171" t="s">
        <v>837</v>
      </c>
      <c r="T171" t="s">
        <v>838</v>
      </c>
      <c r="U171" s="1">
        <v>0.27</v>
      </c>
      <c r="V171" s="1">
        <v>0.24</v>
      </c>
      <c r="W171" t="s">
        <v>312</v>
      </c>
    </row>
    <row r="172" spans="1:23" x14ac:dyDescent="0.25">
      <c r="A172" t="s">
        <v>839</v>
      </c>
      <c r="B172" t="s">
        <v>33</v>
      </c>
      <c r="C172">
        <v>86</v>
      </c>
      <c r="D172">
        <v>87</v>
      </c>
      <c r="E172">
        <v>89</v>
      </c>
      <c r="F172">
        <v>28.72</v>
      </c>
      <c r="G172" t="s">
        <v>840</v>
      </c>
      <c r="H172" t="s">
        <v>841</v>
      </c>
      <c r="I172">
        <v>3</v>
      </c>
      <c r="J172" s="1">
        <v>1</v>
      </c>
      <c r="K172" s="1">
        <v>0</v>
      </c>
      <c r="L172" t="s">
        <v>28</v>
      </c>
      <c r="M172" t="s">
        <v>28</v>
      </c>
      <c r="N172" t="s">
        <v>28</v>
      </c>
      <c r="O172" t="s">
        <v>28</v>
      </c>
      <c r="P172" s="1">
        <v>0.86</v>
      </c>
      <c r="Q172" s="1">
        <v>0.14000000000000001</v>
      </c>
      <c r="R172" s="1">
        <v>0</v>
      </c>
      <c r="S172" t="s">
        <v>842</v>
      </c>
      <c r="T172" t="s">
        <v>843</v>
      </c>
      <c r="U172" s="1">
        <v>0.78</v>
      </c>
      <c r="V172" s="1">
        <v>0.71</v>
      </c>
      <c r="W172" t="s">
        <v>31</v>
      </c>
    </row>
    <row r="173" spans="1:23" x14ac:dyDescent="0.25">
      <c r="A173" t="s">
        <v>844</v>
      </c>
      <c r="B173" t="s">
        <v>33</v>
      </c>
      <c r="C173">
        <v>100</v>
      </c>
      <c r="D173">
        <v>100</v>
      </c>
      <c r="E173">
        <v>100</v>
      </c>
      <c r="F173">
        <v>3.55</v>
      </c>
      <c r="G173" t="s">
        <v>845</v>
      </c>
      <c r="H173" t="s">
        <v>846</v>
      </c>
      <c r="I173">
        <v>0</v>
      </c>
      <c r="J173" s="1">
        <v>1</v>
      </c>
      <c r="K173" s="1">
        <v>0</v>
      </c>
      <c r="L173" t="s">
        <v>28</v>
      </c>
      <c r="M173" t="s">
        <v>28</v>
      </c>
      <c r="N173" t="s">
        <v>28</v>
      </c>
      <c r="O173" t="s">
        <v>28</v>
      </c>
      <c r="P173" s="1">
        <v>0.52</v>
      </c>
      <c r="Q173" s="1">
        <v>0.48</v>
      </c>
      <c r="R173" s="1">
        <v>0</v>
      </c>
      <c r="S173" t="s">
        <v>281</v>
      </c>
      <c r="T173" t="s">
        <v>847</v>
      </c>
      <c r="U173" s="1">
        <v>0.82</v>
      </c>
      <c r="V173" s="1">
        <v>0.79</v>
      </c>
      <c r="W173" t="s">
        <v>31</v>
      </c>
    </row>
    <row r="174" spans="1:23" x14ac:dyDescent="0.25">
      <c r="A174" t="s">
        <v>848</v>
      </c>
      <c r="B174" t="s">
        <v>33</v>
      </c>
      <c r="C174">
        <v>97</v>
      </c>
      <c r="D174">
        <v>100</v>
      </c>
      <c r="E174">
        <v>97</v>
      </c>
      <c r="F174">
        <v>7.4</v>
      </c>
      <c r="G174" t="s">
        <v>849</v>
      </c>
      <c r="H174" t="s">
        <v>850</v>
      </c>
      <c r="I174">
        <v>1</v>
      </c>
      <c r="J174" s="1">
        <v>1</v>
      </c>
      <c r="K174" s="1">
        <v>0</v>
      </c>
      <c r="L174" t="s">
        <v>28</v>
      </c>
      <c r="M174" t="s">
        <v>28</v>
      </c>
      <c r="N174" t="s">
        <v>28</v>
      </c>
      <c r="O174" t="s">
        <v>28</v>
      </c>
      <c r="P174" s="1">
        <v>0.96</v>
      </c>
      <c r="Q174" s="1">
        <v>0.04</v>
      </c>
      <c r="R174" s="1">
        <v>0</v>
      </c>
      <c r="S174" t="s">
        <v>224</v>
      </c>
      <c r="T174" t="s">
        <v>851</v>
      </c>
      <c r="U174" s="1">
        <v>0.91</v>
      </c>
      <c r="V174" s="1">
        <v>0.88</v>
      </c>
      <c r="W174" t="s">
        <v>31</v>
      </c>
    </row>
    <row r="175" spans="1:23" x14ac:dyDescent="0.25">
      <c r="A175" t="s">
        <v>852</v>
      </c>
      <c r="B175" t="s">
        <v>33</v>
      </c>
      <c r="C175">
        <v>100</v>
      </c>
      <c r="D175">
        <v>98</v>
      </c>
      <c r="E175">
        <v>100</v>
      </c>
      <c r="F175">
        <v>24.5</v>
      </c>
      <c r="G175" t="s">
        <v>853</v>
      </c>
      <c r="H175" t="s">
        <v>854</v>
      </c>
      <c r="I175">
        <v>0</v>
      </c>
      <c r="J175" s="1">
        <v>1</v>
      </c>
      <c r="K175" s="1">
        <v>0</v>
      </c>
      <c r="L175" t="s">
        <v>28</v>
      </c>
      <c r="M175" t="s">
        <v>28</v>
      </c>
      <c r="N175" t="s">
        <v>28</v>
      </c>
      <c r="O175" t="s">
        <v>28</v>
      </c>
      <c r="P175" s="1">
        <v>0.47</v>
      </c>
      <c r="Q175" s="1">
        <v>0.53</v>
      </c>
      <c r="R175" s="1">
        <v>0</v>
      </c>
      <c r="S175" t="s">
        <v>855</v>
      </c>
      <c r="T175" t="s">
        <v>856</v>
      </c>
      <c r="U175" s="1">
        <v>0.95</v>
      </c>
      <c r="V175" s="1">
        <v>0.92</v>
      </c>
      <c r="W175" t="s">
        <v>31</v>
      </c>
    </row>
    <row r="176" spans="1:23" x14ac:dyDescent="0.25">
      <c r="A176" t="s">
        <v>857</v>
      </c>
      <c r="B176" t="s">
        <v>33</v>
      </c>
      <c r="C176">
        <v>92</v>
      </c>
      <c r="D176">
        <v>39</v>
      </c>
      <c r="E176">
        <v>93</v>
      </c>
      <c r="F176">
        <v>32.409999999999997</v>
      </c>
      <c r="G176" t="s">
        <v>858</v>
      </c>
      <c r="H176" t="s">
        <v>859</v>
      </c>
      <c r="I176">
        <v>3</v>
      </c>
      <c r="J176" s="1">
        <v>1</v>
      </c>
      <c r="K176" s="1">
        <v>0</v>
      </c>
      <c r="L176" t="s">
        <v>28</v>
      </c>
      <c r="M176" t="s">
        <v>28</v>
      </c>
      <c r="N176" t="s">
        <v>28</v>
      </c>
      <c r="O176" t="s">
        <v>28</v>
      </c>
      <c r="P176" s="1">
        <v>0.85</v>
      </c>
      <c r="Q176" s="1">
        <v>0.15</v>
      </c>
      <c r="R176" s="1">
        <v>0</v>
      </c>
      <c r="S176" t="s">
        <v>860</v>
      </c>
      <c r="T176" t="s">
        <v>861</v>
      </c>
      <c r="U176" s="1">
        <v>0.78</v>
      </c>
      <c r="V176" s="1">
        <v>0.68</v>
      </c>
      <c r="W176" t="s">
        <v>31</v>
      </c>
    </row>
    <row r="177" spans="1:23" x14ac:dyDescent="0.25">
      <c r="A177" t="s">
        <v>862</v>
      </c>
      <c r="B177" t="s">
        <v>33</v>
      </c>
      <c r="C177">
        <v>100</v>
      </c>
      <c r="D177">
        <v>100</v>
      </c>
      <c r="E177">
        <v>100</v>
      </c>
      <c r="F177">
        <v>35.450000000000003</v>
      </c>
      <c r="G177" t="s">
        <v>863</v>
      </c>
      <c r="H177" t="s">
        <v>864</v>
      </c>
      <c r="I177">
        <v>0</v>
      </c>
      <c r="J177" s="1">
        <v>1</v>
      </c>
      <c r="K177" s="1">
        <v>0</v>
      </c>
      <c r="L177" t="s">
        <v>28</v>
      </c>
      <c r="M177" t="s">
        <v>28</v>
      </c>
      <c r="N177" t="s">
        <v>28</v>
      </c>
      <c r="O177" t="s">
        <v>28</v>
      </c>
      <c r="P177" s="1">
        <v>0.9</v>
      </c>
      <c r="Q177" s="1">
        <v>0.1</v>
      </c>
      <c r="R177" s="1">
        <v>0</v>
      </c>
      <c r="S177" t="s">
        <v>174</v>
      </c>
      <c r="T177" t="s">
        <v>543</v>
      </c>
      <c r="U177" s="1">
        <v>0.82</v>
      </c>
      <c r="V177" s="1">
        <v>0.78</v>
      </c>
      <c r="W177" t="s">
        <v>31</v>
      </c>
    </row>
    <row r="178" spans="1:23" x14ac:dyDescent="0.25">
      <c r="A178" t="s">
        <v>865</v>
      </c>
      <c r="B178" t="s">
        <v>33</v>
      </c>
      <c r="C178">
        <v>100</v>
      </c>
      <c r="D178">
        <v>100</v>
      </c>
      <c r="E178">
        <v>100</v>
      </c>
      <c r="F178">
        <v>17.07</v>
      </c>
      <c r="G178" t="s">
        <v>866</v>
      </c>
      <c r="H178" t="s">
        <v>867</v>
      </c>
      <c r="I178">
        <v>0</v>
      </c>
      <c r="J178" s="1">
        <v>1</v>
      </c>
      <c r="K178" s="1">
        <v>0</v>
      </c>
      <c r="L178" t="s">
        <v>28</v>
      </c>
      <c r="M178" t="s">
        <v>28</v>
      </c>
      <c r="N178" t="s">
        <v>28</v>
      </c>
      <c r="O178" t="s">
        <v>28</v>
      </c>
      <c r="P178" s="1">
        <v>0.99</v>
      </c>
      <c r="Q178" s="1">
        <v>0.01</v>
      </c>
      <c r="R178" s="1">
        <v>0</v>
      </c>
      <c r="S178" t="s">
        <v>855</v>
      </c>
      <c r="T178" t="s">
        <v>515</v>
      </c>
      <c r="U178" s="1">
        <v>0.86</v>
      </c>
      <c r="V178" s="1">
        <v>0.83</v>
      </c>
      <c r="W178" t="s">
        <v>31</v>
      </c>
    </row>
    <row r="179" spans="1:23" x14ac:dyDescent="0.25">
      <c r="A179" t="s">
        <v>868</v>
      </c>
      <c r="B179" t="s">
        <v>33</v>
      </c>
      <c r="C179">
        <v>75</v>
      </c>
      <c r="D179">
        <v>61</v>
      </c>
      <c r="E179">
        <v>79</v>
      </c>
      <c r="F179">
        <v>67.19</v>
      </c>
      <c r="G179" t="s">
        <v>869</v>
      </c>
      <c r="H179" t="s">
        <v>870</v>
      </c>
      <c r="I179">
        <v>2</v>
      </c>
      <c r="J179" s="1">
        <v>1</v>
      </c>
      <c r="K179" s="1">
        <v>0</v>
      </c>
      <c r="L179" t="s">
        <v>28</v>
      </c>
      <c r="M179" t="s">
        <v>28</v>
      </c>
      <c r="N179" t="s">
        <v>28</v>
      </c>
      <c r="O179" t="s">
        <v>28</v>
      </c>
      <c r="P179" s="1">
        <v>0.89</v>
      </c>
      <c r="Q179" s="1">
        <v>0.11</v>
      </c>
      <c r="R179" s="1">
        <v>0</v>
      </c>
      <c r="S179" t="s">
        <v>871</v>
      </c>
      <c r="T179" t="s">
        <v>872</v>
      </c>
      <c r="U179" s="1">
        <v>0.92</v>
      </c>
      <c r="V179" s="1">
        <v>0.88</v>
      </c>
      <c r="W179" t="s">
        <v>31</v>
      </c>
    </row>
    <row r="180" spans="1:23" x14ac:dyDescent="0.25">
      <c r="A180" t="s">
        <v>873</v>
      </c>
      <c r="B180" t="s">
        <v>25</v>
      </c>
      <c r="C180">
        <v>92</v>
      </c>
      <c r="D180">
        <v>100</v>
      </c>
      <c r="E180">
        <v>94</v>
      </c>
      <c r="F180">
        <v>0</v>
      </c>
      <c r="G180" t="s">
        <v>874</v>
      </c>
      <c r="H180" t="s">
        <v>875</v>
      </c>
      <c r="I180">
        <v>1</v>
      </c>
      <c r="J180" s="1">
        <v>1</v>
      </c>
      <c r="K180" s="1">
        <v>0</v>
      </c>
      <c r="L180" t="s">
        <v>28</v>
      </c>
      <c r="M180" t="s">
        <v>28</v>
      </c>
      <c r="N180" t="s">
        <v>28</v>
      </c>
      <c r="O180" t="s">
        <v>28</v>
      </c>
      <c r="P180" s="1">
        <v>0.85</v>
      </c>
      <c r="Q180" s="1">
        <v>0.15</v>
      </c>
      <c r="R180" s="1">
        <v>0</v>
      </c>
      <c r="S180" t="s">
        <v>876</v>
      </c>
      <c r="T180" t="s">
        <v>877</v>
      </c>
      <c r="U180" s="1">
        <v>0.46</v>
      </c>
      <c r="V180" s="1">
        <v>0.45</v>
      </c>
      <c r="W180" t="s">
        <v>31</v>
      </c>
    </row>
    <row r="181" spans="1:23" x14ac:dyDescent="0.25">
      <c r="A181" t="s">
        <v>878</v>
      </c>
      <c r="B181" t="s">
        <v>25</v>
      </c>
      <c r="C181">
        <v>55</v>
      </c>
      <c r="D181">
        <v>32</v>
      </c>
      <c r="E181">
        <v>61</v>
      </c>
      <c r="F181">
        <v>47.26</v>
      </c>
      <c r="G181" t="s">
        <v>879</v>
      </c>
      <c r="H181" t="s">
        <v>880</v>
      </c>
      <c r="I181">
        <v>1</v>
      </c>
      <c r="J181" s="1">
        <v>1</v>
      </c>
      <c r="K181" s="1">
        <v>0</v>
      </c>
      <c r="L181" t="s">
        <v>28</v>
      </c>
      <c r="M181" t="s">
        <v>28</v>
      </c>
      <c r="N181" t="s">
        <v>28</v>
      </c>
      <c r="O181" t="s">
        <v>28</v>
      </c>
      <c r="P181" s="1">
        <v>0.87</v>
      </c>
      <c r="Q181" s="1">
        <v>0.13</v>
      </c>
      <c r="R181" s="1">
        <v>0</v>
      </c>
      <c r="S181" t="s">
        <v>527</v>
      </c>
      <c r="T181" t="s">
        <v>881</v>
      </c>
      <c r="U181" s="1">
        <v>0.49</v>
      </c>
      <c r="V181" s="1">
        <v>0.46</v>
      </c>
      <c r="W181" t="s">
        <v>31</v>
      </c>
    </row>
    <row r="182" spans="1:23" x14ac:dyDescent="0.25">
      <c r="A182" t="s">
        <v>882</v>
      </c>
      <c r="B182" t="s">
        <v>33</v>
      </c>
      <c r="C182">
        <v>96</v>
      </c>
      <c r="D182">
        <v>100</v>
      </c>
      <c r="E182">
        <v>97</v>
      </c>
      <c r="F182">
        <v>9.66</v>
      </c>
      <c r="G182" t="s">
        <v>883</v>
      </c>
      <c r="H182" t="s">
        <v>884</v>
      </c>
      <c r="I182">
        <v>1</v>
      </c>
      <c r="J182" s="1">
        <v>1</v>
      </c>
      <c r="K182" s="1">
        <v>0</v>
      </c>
      <c r="L182" t="s">
        <v>28</v>
      </c>
      <c r="M182" t="s">
        <v>28</v>
      </c>
      <c r="N182" t="s">
        <v>28</v>
      </c>
      <c r="O182" t="s">
        <v>28</v>
      </c>
      <c r="P182" s="1">
        <v>0.1</v>
      </c>
      <c r="Q182" s="1">
        <v>0.9</v>
      </c>
      <c r="R182" s="1">
        <v>0</v>
      </c>
      <c r="S182" t="s">
        <v>885</v>
      </c>
      <c r="T182" t="s">
        <v>496</v>
      </c>
      <c r="U182" s="1">
        <v>0.6</v>
      </c>
      <c r="V182" s="1">
        <v>0.56999999999999995</v>
      </c>
      <c r="W182" t="s">
        <v>31</v>
      </c>
    </row>
    <row r="183" spans="1:23" x14ac:dyDescent="0.25">
      <c r="A183" t="s">
        <v>886</v>
      </c>
      <c r="B183" t="s">
        <v>33</v>
      </c>
      <c r="C183">
        <v>100</v>
      </c>
      <c r="D183">
        <v>100</v>
      </c>
      <c r="E183">
        <v>100</v>
      </c>
      <c r="F183">
        <v>6.14</v>
      </c>
      <c r="G183" t="s">
        <v>887</v>
      </c>
      <c r="H183" t="s">
        <v>888</v>
      </c>
      <c r="I183">
        <v>0</v>
      </c>
      <c r="J183" s="1">
        <v>1</v>
      </c>
      <c r="K183" s="1">
        <v>0</v>
      </c>
      <c r="L183" t="s">
        <v>28</v>
      </c>
      <c r="M183" t="s">
        <v>28</v>
      </c>
      <c r="N183" t="s">
        <v>28</v>
      </c>
      <c r="O183" t="s">
        <v>28</v>
      </c>
      <c r="P183" s="1">
        <v>0.7</v>
      </c>
      <c r="Q183" s="1">
        <v>0.3</v>
      </c>
      <c r="R183" s="1">
        <v>0</v>
      </c>
      <c r="S183" t="s">
        <v>174</v>
      </c>
      <c r="T183" t="s">
        <v>889</v>
      </c>
      <c r="U183" s="1">
        <v>0.66</v>
      </c>
      <c r="V183" s="1">
        <v>0.6</v>
      </c>
      <c r="W183" t="s">
        <v>31</v>
      </c>
    </row>
    <row r="184" spans="1:23" x14ac:dyDescent="0.25">
      <c r="A184" t="s">
        <v>890</v>
      </c>
      <c r="B184" t="s">
        <v>33</v>
      </c>
      <c r="C184">
        <v>90</v>
      </c>
      <c r="D184">
        <v>100</v>
      </c>
      <c r="E184">
        <v>92</v>
      </c>
      <c r="F184">
        <v>25.55</v>
      </c>
      <c r="G184" t="s">
        <v>891</v>
      </c>
      <c r="H184" t="s">
        <v>892</v>
      </c>
      <c r="I184">
        <v>0</v>
      </c>
      <c r="J184" s="1">
        <v>1</v>
      </c>
      <c r="K184" s="1">
        <v>0</v>
      </c>
      <c r="L184" t="s">
        <v>28</v>
      </c>
      <c r="M184" t="s">
        <v>28</v>
      </c>
      <c r="N184" t="s">
        <v>28</v>
      </c>
      <c r="O184" t="s">
        <v>28</v>
      </c>
      <c r="P184" s="1">
        <v>0.62</v>
      </c>
      <c r="Q184" s="1">
        <v>0.38</v>
      </c>
      <c r="R184" s="1">
        <v>0</v>
      </c>
      <c r="S184" t="s">
        <v>893</v>
      </c>
      <c r="T184" t="s">
        <v>894</v>
      </c>
      <c r="U184" s="1">
        <v>0.75</v>
      </c>
      <c r="V184" s="1">
        <v>0.69</v>
      </c>
      <c r="W184" t="s">
        <v>31</v>
      </c>
    </row>
    <row r="185" spans="1:23" x14ac:dyDescent="0.25">
      <c r="A185" t="s">
        <v>895</v>
      </c>
      <c r="B185" t="s">
        <v>33</v>
      </c>
      <c r="C185">
        <v>100</v>
      </c>
      <c r="D185">
        <v>100</v>
      </c>
      <c r="E185">
        <v>100</v>
      </c>
      <c r="F185">
        <v>0</v>
      </c>
      <c r="G185" t="s">
        <v>896</v>
      </c>
      <c r="H185" t="s">
        <v>897</v>
      </c>
      <c r="I185">
        <v>0</v>
      </c>
      <c r="J185" s="1">
        <v>1</v>
      </c>
      <c r="K185" s="1">
        <v>0</v>
      </c>
      <c r="L185" t="s">
        <v>28</v>
      </c>
      <c r="M185" t="s">
        <v>28</v>
      </c>
      <c r="N185" t="s">
        <v>28</v>
      </c>
      <c r="O185" t="s">
        <v>28</v>
      </c>
      <c r="P185" s="1">
        <v>0.79</v>
      </c>
      <c r="Q185" s="1">
        <v>0.21</v>
      </c>
      <c r="R185" s="1">
        <v>0</v>
      </c>
      <c r="S185" t="s">
        <v>898</v>
      </c>
      <c r="T185" t="s">
        <v>899</v>
      </c>
      <c r="U185" s="1">
        <v>0.6</v>
      </c>
      <c r="V185" s="1">
        <v>0.55000000000000004</v>
      </c>
      <c r="W185" t="s">
        <v>31</v>
      </c>
    </row>
    <row r="186" spans="1:23" x14ac:dyDescent="0.25">
      <c r="A186" t="s">
        <v>900</v>
      </c>
      <c r="B186" t="s">
        <v>33</v>
      </c>
      <c r="C186">
        <v>93</v>
      </c>
      <c r="D186">
        <v>92</v>
      </c>
      <c r="E186">
        <v>94</v>
      </c>
      <c r="F186">
        <v>37.380000000000003</v>
      </c>
      <c r="G186" t="s">
        <v>901</v>
      </c>
      <c r="H186" t="s">
        <v>902</v>
      </c>
      <c r="I186">
        <v>3</v>
      </c>
      <c r="J186" s="1">
        <v>1</v>
      </c>
      <c r="K186" s="1">
        <v>0</v>
      </c>
      <c r="L186" t="s">
        <v>161</v>
      </c>
      <c r="M186" t="s">
        <v>162</v>
      </c>
      <c r="N186" t="s">
        <v>163</v>
      </c>
      <c r="O186">
        <v>641018</v>
      </c>
      <c r="P186" s="1">
        <v>0.86</v>
      </c>
      <c r="Q186" s="1">
        <v>0.14000000000000001</v>
      </c>
      <c r="R186" s="1">
        <v>0</v>
      </c>
      <c r="S186" t="s">
        <v>903</v>
      </c>
      <c r="T186" t="s">
        <v>904</v>
      </c>
      <c r="U186" s="1">
        <v>0.08</v>
      </c>
      <c r="V186" s="1">
        <v>0.13</v>
      </c>
      <c r="W186" t="s">
        <v>31</v>
      </c>
    </row>
    <row r="187" spans="1:23" x14ac:dyDescent="0.25">
      <c r="A187" t="s">
        <v>905</v>
      </c>
      <c r="B187" t="s">
        <v>33</v>
      </c>
      <c r="C187">
        <v>98</v>
      </c>
      <c r="D187">
        <v>85</v>
      </c>
      <c r="E187">
        <v>98</v>
      </c>
      <c r="F187">
        <v>27.08</v>
      </c>
      <c r="G187" t="s">
        <v>906</v>
      </c>
      <c r="H187" t="s">
        <v>907</v>
      </c>
      <c r="I187">
        <v>2</v>
      </c>
      <c r="J187" s="1">
        <v>1</v>
      </c>
      <c r="K187" s="1">
        <v>0</v>
      </c>
      <c r="L187" t="s">
        <v>161</v>
      </c>
      <c r="M187" t="s">
        <v>162</v>
      </c>
      <c r="N187" t="s">
        <v>163</v>
      </c>
      <c r="O187">
        <v>641001</v>
      </c>
      <c r="P187" s="1">
        <v>0.27</v>
      </c>
      <c r="Q187" s="1">
        <v>0.73</v>
      </c>
      <c r="R187" s="1">
        <v>0</v>
      </c>
      <c r="S187" t="s">
        <v>908</v>
      </c>
      <c r="T187" t="s">
        <v>909</v>
      </c>
      <c r="U187" s="1">
        <v>0.12</v>
      </c>
      <c r="V187" s="1">
        <v>0.08</v>
      </c>
      <c r="W187" t="s">
        <v>31</v>
      </c>
    </row>
    <row r="188" spans="1:23" x14ac:dyDescent="0.25">
      <c r="A188" t="s">
        <v>910</v>
      </c>
      <c r="B188" t="s">
        <v>33</v>
      </c>
      <c r="C188">
        <v>100</v>
      </c>
      <c r="D188">
        <v>100</v>
      </c>
      <c r="E188">
        <v>100</v>
      </c>
      <c r="F188">
        <v>0</v>
      </c>
      <c r="G188" t="s">
        <v>911</v>
      </c>
      <c r="H188" t="s">
        <v>912</v>
      </c>
      <c r="I188">
        <v>0</v>
      </c>
      <c r="J188" s="1">
        <v>1</v>
      </c>
      <c r="K188" s="1">
        <v>0</v>
      </c>
      <c r="L188" t="s">
        <v>28</v>
      </c>
      <c r="M188" t="s">
        <v>28</v>
      </c>
      <c r="N188" t="s">
        <v>28</v>
      </c>
      <c r="O188" t="s">
        <v>28</v>
      </c>
      <c r="P188" s="1">
        <v>0.68</v>
      </c>
      <c r="Q188" s="1">
        <v>0.32</v>
      </c>
      <c r="R188" s="1">
        <v>0</v>
      </c>
      <c r="S188" t="s">
        <v>913</v>
      </c>
      <c r="T188" t="s">
        <v>914</v>
      </c>
      <c r="U188" s="1">
        <v>0.17</v>
      </c>
      <c r="V188" s="1">
        <v>0.12</v>
      </c>
      <c r="W188" t="s">
        <v>31</v>
      </c>
    </row>
    <row r="189" spans="1:23" x14ac:dyDescent="0.25">
      <c r="A189" t="s">
        <v>915</v>
      </c>
      <c r="B189" t="s">
        <v>33</v>
      </c>
      <c r="C189">
        <v>100</v>
      </c>
      <c r="D189">
        <v>100</v>
      </c>
      <c r="E189">
        <v>100</v>
      </c>
      <c r="F189">
        <v>0</v>
      </c>
      <c r="G189" t="s">
        <v>916</v>
      </c>
      <c r="H189" t="s">
        <v>917</v>
      </c>
      <c r="I189">
        <v>0</v>
      </c>
      <c r="J189" s="1">
        <v>1</v>
      </c>
      <c r="K189" s="1">
        <v>0</v>
      </c>
      <c r="L189" t="s">
        <v>161</v>
      </c>
      <c r="M189" t="s">
        <v>162</v>
      </c>
      <c r="N189" t="s">
        <v>163</v>
      </c>
      <c r="O189">
        <v>641039</v>
      </c>
      <c r="P189" s="1">
        <v>0.99</v>
      </c>
      <c r="Q189" s="1">
        <v>0.01</v>
      </c>
      <c r="R189" s="1">
        <v>0</v>
      </c>
      <c r="S189" t="s">
        <v>918</v>
      </c>
      <c r="T189" t="s">
        <v>919</v>
      </c>
      <c r="U189" s="1">
        <v>0.17</v>
      </c>
      <c r="V189" s="1">
        <v>0.17</v>
      </c>
      <c r="W189" t="s">
        <v>31</v>
      </c>
    </row>
    <row r="190" spans="1:23" x14ac:dyDescent="0.25">
      <c r="A190" t="s">
        <v>920</v>
      </c>
      <c r="B190" t="s">
        <v>33</v>
      </c>
      <c r="C190">
        <v>100</v>
      </c>
      <c r="D190">
        <v>100</v>
      </c>
      <c r="E190">
        <v>100</v>
      </c>
      <c r="F190">
        <v>0</v>
      </c>
      <c r="G190" t="s">
        <v>921</v>
      </c>
      <c r="H190" t="s">
        <v>922</v>
      </c>
      <c r="I190">
        <v>0</v>
      </c>
      <c r="J190" s="1">
        <v>1</v>
      </c>
      <c r="K190" s="1">
        <v>0</v>
      </c>
      <c r="L190" t="s">
        <v>28</v>
      </c>
      <c r="M190" t="s">
        <v>28</v>
      </c>
      <c r="N190" t="s">
        <v>28</v>
      </c>
      <c r="O190" t="s">
        <v>28</v>
      </c>
      <c r="P190" s="1">
        <v>0.98</v>
      </c>
      <c r="Q190" s="1">
        <v>0.02</v>
      </c>
      <c r="R190" s="1">
        <v>0</v>
      </c>
      <c r="S190" t="s">
        <v>923</v>
      </c>
      <c r="T190" t="s">
        <v>924</v>
      </c>
      <c r="U190" s="1">
        <v>0.17</v>
      </c>
      <c r="V190" s="1">
        <v>0.17</v>
      </c>
      <c r="W190" t="s">
        <v>31</v>
      </c>
    </row>
    <row r="191" spans="1:23" x14ac:dyDescent="0.25">
      <c r="A191" t="s">
        <v>925</v>
      </c>
      <c r="B191" t="s">
        <v>33</v>
      </c>
      <c r="C191">
        <v>100</v>
      </c>
      <c r="D191">
        <v>100</v>
      </c>
      <c r="E191">
        <v>100</v>
      </c>
      <c r="F191">
        <v>0</v>
      </c>
      <c r="G191" t="s">
        <v>926</v>
      </c>
      <c r="H191" t="s">
        <v>927</v>
      </c>
      <c r="I191">
        <v>0</v>
      </c>
      <c r="J191" s="1">
        <v>1</v>
      </c>
      <c r="K191" s="1">
        <v>0</v>
      </c>
      <c r="L191" t="s">
        <v>28</v>
      </c>
      <c r="M191" t="s">
        <v>28</v>
      </c>
      <c r="N191" t="s">
        <v>28</v>
      </c>
      <c r="O191" t="s">
        <v>28</v>
      </c>
      <c r="P191" s="1">
        <v>0</v>
      </c>
      <c r="Q191" s="1">
        <v>1</v>
      </c>
      <c r="R191" s="1">
        <v>0</v>
      </c>
      <c r="S191" t="s">
        <v>928</v>
      </c>
      <c r="T191" t="s">
        <v>375</v>
      </c>
      <c r="U191" s="1">
        <v>0.23</v>
      </c>
      <c r="V191" s="1">
        <v>0.18</v>
      </c>
      <c r="W191" t="s">
        <v>31</v>
      </c>
    </row>
    <row r="192" spans="1:23" x14ac:dyDescent="0.25">
      <c r="A192" t="s">
        <v>929</v>
      </c>
      <c r="B192" t="s">
        <v>33</v>
      </c>
      <c r="C192">
        <v>100</v>
      </c>
      <c r="D192">
        <v>100</v>
      </c>
      <c r="E192">
        <v>100</v>
      </c>
      <c r="F192">
        <v>0</v>
      </c>
      <c r="G192" t="s">
        <v>930</v>
      </c>
      <c r="H192" t="s">
        <v>931</v>
      </c>
      <c r="I192">
        <v>0</v>
      </c>
      <c r="J192" s="1">
        <v>1</v>
      </c>
      <c r="K192" s="1">
        <v>0</v>
      </c>
      <c r="L192" t="s">
        <v>28</v>
      </c>
      <c r="M192" t="s">
        <v>28</v>
      </c>
      <c r="N192" t="s">
        <v>28</v>
      </c>
      <c r="O192" t="s">
        <v>28</v>
      </c>
      <c r="P192" s="1">
        <v>0</v>
      </c>
      <c r="Q192" s="1">
        <v>1</v>
      </c>
      <c r="R192" s="1">
        <v>0</v>
      </c>
      <c r="S192" t="s">
        <v>776</v>
      </c>
      <c r="T192" t="s">
        <v>777</v>
      </c>
      <c r="U192" s="1">
        <v>0.25</v>
      </c>
      <c r="V192" s="1">
        <v>0.23</v>
      </c>
      <c r="W192" t="s">
        <v>31</v>
      </c>
    </row>
    <row r="193" spans="1:23" x14ac:dyDescent="0.25">
      <c r="A193" t="s">
        <v>932</v>
      </c>
      <c r="B193" t="s">
        <v>33</v>
      </c>
      <c r="C193">
        <v>100</v>
      </c>
      <c r="D193">
        <v>100</v>
      </c>
      <c r="E193">
        <v>100</v>
      </c>
      <c r="F193">
        <v>17.23</v>
      </c>
      <c r="G193" t="s">
        <v>933</v>
      </c>
      <c r="H193" t="s">
        <v>934</v>
      </c>
      <c r="I193">
        <v>0</v>
      </c>
      <c r="J193" s="1">
        <v>1</v>
      </c>
      <c r="K193" s="1">
        <v>0</v>
      </c>
      <c r="L193" t="s">
        <v>161</v>
      </c>
      <c r="M193" t="s">
        <v>162</v>
      </c>
      <c r="N193" t="s">
        <v>163</v>
      </c>
      <c r="O193">
        <v>641101</v>
      </c>
      <c r="P193" s="1">
        <v>0</v>
      </c>
      <c r="Q193" s="1">
        <v>1</v>
      </c>
      <c r="R193" s="1">
        <v>0</v>
      </c>
      <c r="S193" t="s">
        <v>935</v>
      </c>
      <c r="T193" t="s">
        <v>936</v>
      </c>
      <c r="U193" s="1">
        <v>0.27</v>
      </c>
      <c r="V193" s="1">
        <v>0.25</v>
      </c>
      <c r="W193" t="s">
        <v>31</v>
      </c>
    </row>
    <row r="194" spans="1:23" x14ac:dyDescent="0.25">
      <c r="A194" t="s">
        <v>937</v>
      </c>
      <c r="B194" t="s">
        <v>33</v>
      </c>
      <c r="C194">
        <v>100</v>
      </c>
      <c r="D194">
        <v>100</v>
      </c>
      <c r="E194">
        <v>100</v>
      </c>
      <c r="F194">
        <v>7.57</v>
      </c>
      <c r="G194" t="s">
        <v>938</v>
      </c>
      <c r="H194" t="s">
        <v>939</v>
      </c>
      <c r="I194">
        <v>0</v>
      </c>
      <c r="J194" s="1">
        <v>1</v>
      </c>
      <c r="K194" s="1">
        <v>0</v>
      </c>
      <c r="L194" t="s">
        <v>28</v>
      </c>
      <c r="M194" t="s">
        <v>28</v>
      </c>
      <c r="N194" t="s">
        <v>28</v>
      </c>
      <c r="O194" t="s">
        <v>28</v>
      </c>
      <c r="P194" s="1">
        <v>0.5</v>
      </c>
      <c r="Q194" s="1">
        <v>0.5</v>
      </c>
      <c r="R194" s="1">
        <v>0</v>
      </c>
      <c r="S194" t="s">
        <v>940</v>
      </c>
      <c r="T194" t="s">
        <v>941</v>
      </c>
      <c r="U194" s="1">
        <v>0.3</v>
      </c>
      <c r="V194" s="1">
        <v>0.27</v>
      </c>
      <c r="W194" t="s">
        <v>31</v>
      </c>
    </row>
    <row r="195" spans="1:23" x14ac:dyDescent="0.25">
      <c r="A195" t="s">
        <v>942</v>
      </c>
      <c r="B195" t="s">
        <v>33</v>
      </c>
      <c r="C195">
        <v>100</v>
      </c>
      <c r="D195">
        <v>100</v>
      </c>
      <c r="E195">
        <v>100</v>
      </c>
      <c r="F195">
        <v>28.01</v>
      </c>
      <c r="G195" t="s">
        <v>943</v>
      </c>
      <c r="H195" t="s">
        <v>944</v>
      </c>
      <c r="I195">
        <v>0</v>
      </c>
      <c r="J195" s="1">
        <v>1</v>
      </c>
      <c r="K195" s="1">
        <v>0</v>
      </c>
      <c r="L195" t="s">
        <v>161</v>
      </c>
      <c r="M195" t="s">
        <v>162</v>
      </c>
      <c r="N195" t="s">
        <v>163</v>
      </c>
      <c r="O195">
        <v>641101</v>
      </c>
      <c r="P195" s="1">
        <v>7.0000000000000007E-2</v>
      </c>
      <c r="Q195" s="1">
        <v>0.93</v>
      </c>
      <c r="R195" s="1">
        <v>0</v>
      </c>
      <c r="S195" t="s">
        <v>823</v>
      </c>
      <c r="T195" t="s">
        <v>220</v>
      </c>
      <c r="U195" s="1">
        <v>0.31</v>
      </c>
      <c r="V195" s="1">
        <v>0.3</v>
      </c>
      <c r="W195" t="s">
        <v>31</v>
      </c>
    </row>
    <row r="196" spans="1:23" x14ac:dyDescent="0.25">
      <c r="A196" t="s">
        <v>945</v>
      </c>
      <c r="B196" t="s">
        <v>33</v>
      </c>
      <c r="C196">
        <v>100</v>
      </c>
      <c r="D196">
        <v>100</v>
      </c>
      <c r="E196">
        <v>100</v>
      </c>
      <c r="F196">
        <v>16.690000000000001</v>
      </c>
      <c r="G196" t="s">
        <v>946</v>
      </c>
      <c r="H196" t="s">
        <v>947</v>
      </c>
      <c r="I196">
        <v>0</v>
      </c>
      <c r="J196" s="1">
        <v>1</v>
      </c>
      <c r="K196" s="1">
        <v>0</v>
      </c>
      <c r="L196" t="s">
        <v>28</v>
      </c>
      <c r="M196" t="s">
        <v>28</v>
      </c>
      <c r="N196" t="s">
        <v>28</v>
      </c>
      <c r="O196" t="s">
        <v>28</v>
      </c>
      <c r="P196" s="1">
        <v>0</v>
      </c>
      <c r="Q196" s="1">
        <v>1</v>
      </c>
      <c r="R196" s="1">
        <v>0</v>
      </c>
      <c r="S196" t="s">
        <v>948</v>
      </c>
      <c r="T196" t="s">
        <v>949</v>
      </c>
      <c r="U196" s="1">
        <v>0.34</v>
      </c>
      <c r="V196" s="1">
        <v>0.33</v>
      </c>
      <c r="W196" t="s">
        <v>31</v>
      </c>
    </row>
    <row r="197" spans="1:23" x14ac:dyDescent="0.25">
      <c r="A197" t="s">
        <v>950</v>
      </c>
      <c r="B197" t="s">
        <v>33</v>
      </c>
      <c r="C197">
        <v>100</v>
      </c>
      <c r="D197">
        <v>100</v>
      </c>
      <c r="E197">
        <v>100</v>
      </c>
      <c r="F197">
        <v>0</v>
      </c>
      <c r="G197" t="s">
        <v>951</v>
      </c>
      <c r="H197" t="s">
        <v>952</v>
      </c>
      <c r="I197">
        <v>0</v>
      </c>
      <c r="J197" s="1">
        <v>1</v>
      </c>
      <c r="K197" s="1">
        <v>0</v>
      </c>
      <c r="L197" t="s">
        <v>161</v>
      </c>
      <c r="M197" t="s">
        <v>162</v>
      </c>
      <c r="N197" t="s">
        <v>163</v>
      </c>
      <c r="O197">
        <v>641010</v>
      </c>
      <c r="P197" s="1">
        <v>0</v>
      </c>
      <c r="Q197" s="1">
        <v>1</v>
      </c>
      <c r="R197" s="1">
        <v>0</v>
      </c>
      <c r="S197" t="s">
        <v>918</v>
      </c>
      <c r="T197" t="s">
        <v>953</v>
      </c>
      <c r="U197" s="1">
        <v>0.36</v>
      </c>
      <c r="V197" s="1">
        <v>0.34</v>
      </c>
      <c r="W197" t="s">
        <v>31</v>
      </c>
    </row>
    <row r="198" spans="1:23" x14ac:dyDescent="0.25">
      <c r="A198" t="s">
        <v>954</v>
      </c>
      <c r="B198" t="s">
        <v>33</v>
      </c>
      <c r="C198">
        <v>100</v>
      </c>
      <c r="D198">
        <v>100</v>
      </c>
      <c r="E198">
        <v>100</v>
      </c>
      <c r="F198">
        <v>0</v>
      </c>
      <c r="G198" t="s">
        <v>955</v>
      </c>
      <c r="H198" t="s">
        <v>956</v>
      </c>
      <c r="I198">
        <v>0</v>
      </c>
      <c r="J198" s="1">
        <v>1</v>
      </c>
      <c r="K198" s="1">
        <v>0</v>
      </c>
      <c r="L198" t="s">
        <v>28</v>
      </c>
      <c r="M198" t="s">
        <v>28</v>
      </c>
      <c r="N198" t="s">
        <v>28</v>
      </c>
      <c r="O198" t="s">
        <v>28</v>
      </c>
      <c r="P198" s="1">
        <v>0</v>
      </c>
      <c r="Q198" s="1">
        <v>1</v>
      </c>
      <c r="R198" s="1">
        <v>0</v>
      </c>
      <c r="S198" t="s">
        <v>571</v>
      </c>
      <c r="T198" t="s">
        <v>957</v>
      </c>
      <c r="U198" s="1">
        <v>0.4</v>
      </c>
      <c r="V198" s="1">
        <v>0.36</v>
      </c>
      <c r="W198" t="s">
        <v>31</v>
      </c>
    </row>
    <row r="199" spans="1:23" x14ac:dyDescent="0.25">
      <c r="A199" t="s">
        <v>958</v>
      </c>
      <c r="B199" t="s">
        <v>33</v>
      </c>
      <c r="C199">
        <v>100</v>
      </c>
      <c r="D199">
        <v>100</v>
      </c>
      <c r="E199">
        <v>100</v>
      </c>
      <c r="F199">
        <v>0</v>
      </c>
      <c r="G199" t="s">
        <v>959</v>
      </c>
      <c r="H199" t="s">
        <v>960</v>
      </c>
      <c r="I199">
        <v>0</v>
      </c>
      <c r="J199" s="1">
        <v>1</v>
      </c>
      <c r="K199" s="1">
        <v>0</v>
      </c>
      <c r="L199" t="s">
        <v>28</v>
      </c>
      <c r="M199" t="s">
        <v>28</v>
      </c>
      <c r="N199" t="s">
        <v>28</v>
      </c>
      <c r="O199" t="s">
        <v>28</v>
      </c>
      <c r="P199" s="1">
        <v>0.31</v>
      </c>
      <c r="Q199" s="1">
        <v>0.69</v>
      </c>
      <c r="R199" s="1">
        <v>0</v>
      </c>
      <c r="S199" t="s">
        <v>961</v>
      </c>
      <c r="T199" t="s">
        <v>953</v>
      </c>
      <c r="U199" s="1">
        <v>0.42</v>
      </c>
      <c r="V199" s="1">
        <v>0.4</v>
      </c>
      <c r="W199" t="s">
        <v>31</v>
      </c>
    </row>
    <row r="200" spans="1:23" x14ac:dyDescent="0.25">
      <c r="A200" t="s">
        <v>962</v>
      </c>
      <c r="B200" t="s">
        <v>33</v>
      </c>
      <c r="C200">
        <v>100</v>
      </c>
      <c r="D200">
        <v>100</v>
      </c>
      <c r="E200">
        <v>100</v>
      </c>
      <c r="F200">
        <v>0</v>
      </c>
      <c r="G200" t="s">
        <v>963</v>
      </c>
      <c r="H200" t="s">
        <v>964</v>
      </c>
      <c r="I200">
        <v>0</v>
      </c>
      <c r="J200" s="1">
        <v>1</v>
      </c>
      <c r="K200" s="1">
        <v>0</v>
      </c>
      <c r="L200" t="s">
        <v>28</v>
      </c>
      <c r="M200" t="s">
        <v>28</v>
      </c>
      <c r="N200" t="s">
        <v>28</v>
      </c>
      <c r="O200" t="s">
        <v>28</v>
      </c>
      <c r="P200" s="1">
        <v>0.98</v>
      </c>
      <c r="Q200" s="1">
        <v>0.02</v>
      </c>
      <c r="R200" s="1">
        <v>0</v>
      </c>
      <c r="S200" t="s">
        <v>965</v>
      </c>
      <c r="T200" t="s">
        <v>966</v>
      </c>
      <c r="U200" s="1">
        <v>0.45</v>
      </c>
      <c r="V200" s="1">
        <v>0.43</v>
      </c>
      <c r="W200" t="s">
        <v>31</v>
      </c>
    </row>
    <row r="201" spans="1:23" x14ac:dyDescent="0.25">
      <c r="A201" t="s">
        <v>967</v>
      </c>
      <c r="B201" t="s">
        <v>33</v>
      </c>
      <c r="C201">
        <v>100</v>
      </c>
      <c r="D201">
        <v>100</v>
      </c>
      <c r="E201">
        <v>100</v>
      </c>
      <c r="F201">
        <v>21.7</v>
      </c>
      <c r="G201" t="s">
        <v>968</v>
      </c>
      <c r="H201" t="s">
        <v>969</v>
      </c>
      <c r="I201">
        <v>0</v>
      </c>
      <c r="J201" s="1">
        <v>1</v>
      </c>
      <c r="K201" s="1">
        <v>0</v>
      </c>
      <c r="L201" t="s">
        <v>28</v>
      </c>
      <c r="M201" t="s">
        <v>28</v>
      </c>
      <c r="N201" t="s">
        <v>28</v>
      </c>
      <c r="O201" t="s">
        <v>28</v>
      </c>
      <c r="P201" s="1">
        <v>0.77</v>
      </c>
      <c r="Q201" s="1">
        <v>0.23</v>
      </c>
      <c r="R201" s="1">
        <v>0</v>
      </c>
      <c r="S201" t="s">
        <v>923</v>
      </c>
      <c r="T201" t="s">
        <v>970</v>
      </c>
      <c r="U201" s="1">
        <v>0.52</v>
      </c>
      <c r="V201" s="1">
        <v>0.51</v>
      </c>
      <c r="W201" t="s">
        <v>31</v>
      </c>
    </row>
    <row r="202" spans="1:23" x14ac:dyDescent="0.25">
      <c r="A202" t="s">
        <v>971</v>
      </c>
      <c r="B202" t="s">
        <v>25</v>
      </c>
      <c r="C202">
        <v>100</v>
      </c>
      <c r="D202">
        <v>100</v>
      </c>
      <c r="E202">
        <v>100</v>
      </c>
      <c r="F202">
        <v>0</v>
      </c>
      <c r="G202" t="s">
        <v>972</v>
      </c>
      <c r="H202" t="s">
        <v>973</v>
      </c>
      <c r="I202">
        <v>0</v>
      </c>
      <c r="J202" s="1">
        <v>1</v>
      </c>
      <c r="K202" s="1">
        <v>0</v>
      </c>
      <c r="L202" t="s">
        <v>28</v>
      </c>
      <c r="M202" t="s">
        <v>28</v>
      </c>
      <c r="N202" t="s">
        <v>28</v>
      </c>
      <c r="O202" t="s">
        <v>28</v>
      </c>
      <c r="P202" s="1">
        <v>0</v>
      </c>
      <c r="Q202" s="1">
        <v>1</v>
      </c>
      <c r="R202" s="1">
        <v>0</v>
      </c>
      <c r="S202" t="s">
        <v>974</v>
      </c>
      <c r="T202" t="s">
        <v>975</v>
      </c>
      <c r="U202" s="1">
        <v>0.53</v>
      </c>
      <c r="V202" s="1">
        <v>0.52</v>
      </c>
      <c r="W202" t="s">
        <v>31</v>
      </c>
    </row>
    <row r="203" spans="1:23" x14ac:dyDescent="0.25">
      <c r="A203" t="s">
        <v>976</v>
      </c>
      <c r="B203" t="s">
        <v>33</v>
      </c>
      <c r="C203">
        <v>72</v>
      </c>
      <c r="D203">
        <v>100</v>
      </c>
      <c r="E203">
        <v>77</v>
      </c>
      <c r="F203">
        <v>92.25</v>
      </c>
      <c r="G203" t="s">
        <v>977</v>
      </c>
      <c r="H203" t="s">
        <v>978</v>
      </c>
      <c r="I203">
        <v>0</v>
      </c>
      <c r="J203" s="1">
        <v>1</v>
      </c>
      <c r="K203" s="1">
        <v>0</v>
      </c>
      <c r="L203" t="s">
        <v>28</v>
      </c>
      <c r="M203" t="s">
        <v>28</v>
      </c>
      <c r="N203" t="s">
        <v>28</v>
      </c>
      <c r="O203" t="s">
        <v>28</v>
      </c>
      <c r="P203" s="1">
        <v>0</v>
      </c>
      <c r="Q203" s="1">
        <v>1</v>
      </c>
      <c r="R203" s="1">
        <v>0</v>
      </c>
      <c r="S203" t="s">
        <v>979</v>
      </c>
      <c r="T203" t="s">
        <v>980</v>
      </c>
      <c r="U203" s="1">
        <v>0.55000000000000004</v>
      </c>
      <c r="V203" s="1">
        <v>0.53</v>
      </c>
      <c r="W203" t="s">
        <v>31</v>
      </c>
    </row>
    <row r="204" spans="1:23" x14ac:dyDescent="0.25">
      <c r="A204" t="s">
        <v>981</v>
      </c>
      <c r="B204" t="s">
        <v>33</v>
      </c>
      <c r="C204">
        <v>92</v>
      </c>
      <c r="D204">
        <v>91</v>
      </c>
      <c r="E204">
        <v>93</v>
      </c>
      <c r="F204">
        <v>44.12</v>
      </c>
      <c r="G204" t="s">
        <v>982</v>
      </c>
      <c r="H204" t="s">
        <v>983</v>
      </c>
      <c r="I204">
        <v>1</v>
      </c>
      <c r="J204" s="1">
        <v>1</v>
      </c>
      <c r="K204" s="1">
        <v>0</v>
      </c>
      <c r="L204" t="s">
        <v>28</v>
      </c>
      <c r="M204" t="s">
        <v>28</v>
      </c>
      <c r="N204" t="s">
        <v>28</v>
      </c>
      <c r="O204" t="s">
        <v>28</v>
      </c>
      <c r="P204" s="1">
        <v>0.77</v>
      </c>
      <c r="Q204" s="1">
        <v>0.23</v>
      </c>
      <c r="R204" s="1">
        <v>0</v>
      </c>
      <c r="S204" t="s">
        <v>984</v>
      </c>
      <c r="T204" t="s">
        <v>985</v>
      </c>
      <c r="U204" s="1">
        <v>0.59</v>
      </c>
      <c r="V204" s="1">
        <v>0.55000000000000004</v>
      </c>
      <c r="W204" t="s">
        <v>31</v>
      </c>
    </row>
    <row r="205" spans="1:23" x14ac:dyDescent="0.25">
      <c r="A205" t="s">
        <v>986</v>
      </c>
      <c r="B205" t="s">
        <v>33</v>
      </c>
      <c r="C205">
        <v>98</v>
      </c>
      <c r="D205">
        <v>100</v>
      </c>
      <c r="E205">
        <v>99</v>
      </c>
      <c r="F205">
        <v>21.27</v>
      </c>
      <c r="G205" t="s">
        <v>987</v>
      </c>
      <c r="H205" t="s">
        <v>988</v>
      </c>
      <c r="I205">
        <v>2</v>
      </c>
      <c r="J205" s="1">
        <v>1</v>
      </c>
      <c r="K205" s="1">
        <v>0</v>
      </c>
      <c r="L205" t="s">
        <v>28</v>
      </c>
      <c r="M205" t="s">
        <v>28</v>
      </c>
      <c r="N205" t="s">
        <v>28</v>
      </c>
      <c r="O205" t="s">
        <v>28</v>
      </c>
      <c r="P205" s="1">
        <v>0.85</v>
      </c>
      <c r="Q205" s="1">
        <v>0.15</v>
      </c>
      <c r="R205" s="1">
        <v>0</v>
      </c>
      <c r="S205" t="s">
        <v>989</v>
      </c>
      <c r="T205" t="s">
        <v>990</v>
      </c>
      <c r="U205" s="1">
        <v>0.74</v>
      </c>
      <c r="V205" s="1">
        <v>0.64</v>
      </c>
      <c r="W205" t="s">
        <v>31</v>
      </c>
    </row>
    <row r="206" spans="1:23" x14ac:dyDescent="0.25">
      <c r="A206" t="s">
        <v>991</v>
      </c>
      <c r="B206" t="s">
        <v>33</v>
      </c>
      <c r="C206">
        <v>100</v>
      </c>
      <c r="D206">
        <v>100</v>
      </c>
      <c r="E206">
        <v>100</v>
      </c>
      <c r="F206">
        <v>23.32</v>
      </c>
      <c r="G206" t="s">
        <v>992</v>
      </c>
      <c r="H206" t="s">
        <v>993</v>
      </c>
      <c r="I206">
        <v>0</v>
      </c>
      <c r="J206" s="1">
        <v>1</v>
      </c>
      <c r="K206" s="1">
        <v>0</v>
      </c>
      <c r="L206" t="s">
        <v>28</v>
      </c>
      <c r="M206" t="s">
        <v>28</v>
      </c>
      <c r="N206" t="s">
        <v>28</v>
      </c>
      <c r="O206" t="s">
        <v>28</v>
      </c>
      <c r="P206" s="1">
        <v>0.93</v>
      </c>
      <c r="Q206" s="1">
        <v>7.0000000000000007E-2</v>
      </c>
      <c r="R206" s="1">
        <v>0</v>
      </c>
      <c r="S206" t="s">
        <v>325</v>
      </c>
      <c r="T206" t="s">
        <v>994</v>
      </c>
      <c r="U206" s="1">
        <v>0.76</v>
      </c>
      <c r="V206" s="1">
        <v>0.74</v>
      </c>
      <c r="W206" t="s">
        <v>31</v>
      </c>
    </row>
    <row r="207" spans="1:23" x14ac:dyDescent="0.25">
      <c r="A207" t="s">
        <v>995</v>
      </c>
      <c r="B207" t="s">
        <v>33</v>
      </c>
      <c r="C207">
        <v>100</v>
      </c>
      <c r="D207">
        <v>100</v>
      </c>
      <c r="E207">
        <v>100</v>
      </c>
      <c r="F207">
        <v>0.6</v>
      </c>
      <c r="G207" t="s">
        <v>996</v>
      </c>
      <c r="H207" t="s">
        <v>997</v>
      </c>
      <c r="I207">
        <v>0</v>
      </c>
      <c r="J207" s="1">
        <v>1</v>
      </c>
      <c r="K207" s="1">
        <v>0</v>
      </c>
      <c r="L207" t="s">
        <v>28</v>
      </c>
      <c r="M207" t="s">
        <v>28</v>
      </c>
      <c r="N207" t="s">
        <v>28</v>
      </c>
      <c r="O207" t="s">
        <v>28</v>
      </c>
      <c r="P207" s="1">
        <v>0.62</v>
      </c>
      <c r="Q207" s="1">
        <v>0.38</v>
      </c>
      <c r="R207" s="1">
        <v>0</v>
      </c>
      <c r="S207" t="s">
        <v>998</v>
      </c>
      <c r="T207" t="s">
        <v>263</v>
      </c>
      <c r="U207" s="1">
        <v>0.81</v>
      </c>
      <c r="V207" s="1">
        <v>0.79</v>
      </c>
      <c r="W207" t="s">
        <v>31</v>
      </c>
    </row>
    <row r="208" spans="1:23" x14ac:dyDescent="0.25">
      <c r="A208" t="s">
        <v>999</v>
      </c>
      <c r="B208" t="s">
        <v>33</v>
      </c>
      <c r="C208">
        <v>96</v>
      </c>
      <c r="D208">
        <v>100</v>
      </c>
      <c r="E208">
        <v>97</v>
      </c>
      <c r="F208">
        <v>13.66</v>
      </c>
      <c r="G208" t="s">
        <v>1000</v>
      </c>
      <c r="H208" t="s">
        <v>1001</v>
      </c>
      <c r="I208">
        <v>1</v>
      </c>
      <c r="J208" s="1">
        <v>1</v>
      </c>
      <c r="K208" s="1">
        <v>0</v>
      </c>
      <c r="L208" t="s">
        <v>28</v>
      </c>
      <c r="M208" t="s">
        <v>28</v>
      </c>
      <c r="N208" t="s">
        <v>28</v>
      </c>
      <c r="O208" t="s">
        <v>28</v>
      </c>
      <c r="P208" s="1">
        <v>0.47</v>
      </c>
      <c r="Q208" s="1">
        <v>0.53</v>
      </c>
      <c r="R208" s="1">
        <v>0</v>
      </c>
      <c r="S208" t="s">
        <v>784</v>
      </c>
      <c r="T208" t="s">
        <v>843</v>
      </c>
      <c r="U208" s="1">
        <v>0.88</v>
      </c>
      <c r="V208" s="1">
        <v>0.81</v>
      </c>
      <c r="W208" t="s">
        <v>31</v>
      </c>
    </row>
    <row r="209" spans="1:23" x14ac:dyDescent="0.25">
      <c r="A209" t="s">
        <v>1002</v>
      </c>
      <c r="B209" t="s">
        <v>33</v>
      </c>
      <c r="C209">
        <v>90</v>
      </c>
      <c r="D209">
        <v>46</v>
      </c>
      <c r="E209">
        <v>92</v>
      </c>
      <c r="F209">
        <v>37.97</v>
      </c>
      <c r="G209" t="s">
        <v>1003</v>
      </c>
      <c r="H209" t="s">
        <v>1004</v>
      </c>
      <c r="I209">
        <v>3</v>
      </c>
      <c r="J209" s="1">
        <v>0</v>
      </c>
      <c r="K209" s="1">
        <v>1</v>
      </c>
      <c r="L209" t="s">
        <v>28</v>
      </c>
      <c r="M209" t="s">
        <v>28</v>
      </c>
      <c r="N209" t="s">
        <v>28</v>
      </c>
      <c r="O209" t="s">
        <v>28</v>
      </c>
      <c r="P209" s="1">
        <v>0.61</v>
      </c>
      <c r="Q209" s="1">
        <v>0.39</v>
      </c>
      <c r="R209" s="1">
        <v>0</v>
      </c>
      <c r="S209" t="s">
        <v>1005</v>
      </c>
      <c r="T209" t="s">
        <v>1006</v>
      </c>
      <c r="U209" s="1">
        <v>0.85</v>
      </c>
      <c r="V209" s="1">
        <v>0.82</v>
      </c>
      <c r="W209" t="s">
        <v>31</v>
      </c>
    </row>
    <row r="210" spans="1:23" x14ac:dyDescent="0.25">
      <c r="A210" t="s">
        <v>1007</v>
      </c>
      <c r="B210" t="s">
        <v>33</v>
      </c>
      <c r="C210">
        <v>100</v>
      </c>
      <c r="D210">
        <v>100</v>
      </c>
      <c r="E210">
        <v>100</v>
      </c>
      <c r="F210">
        <v>33.31</v>
      </c>
      <c r="G210" t="s">
        <v>1008</v>
      </c>
      <c r="H210" t="s">
        <v>1009</v>
      </c>
      <c r="I210">
        <v>0</v>
      </c>
      <c r="J210" s="1">
        <v>1</v>
      </c>
      <c r="K210" s="1">
        <v>0</v>
      </c>
      <c r="L210" t="s">
        <v>28</v>
      </c>
      <c r="M210" t="s">
        <v>28</v>
      </c>
      <c r="N210" t="s">
        <v>28</v>
      </c>
      <c r="O210" t="s">
        <v>28</v>
      </c>
      <c r="P210" s="1">
        <v>0.81</v>
      </c>
      <c r="Q210" s="1">
        <v>0.19</v>
      </c>
      <c r="R210" s="1">
        <v>0</v>
      </c>
      <c r="S210" t="s">
        <v>1010</v>
      </c>
      <c r="T210" t="s">
        <v>1011</v>
      </c>
      <c r="U210" s="1">
        <v>0.59</v>
      </c>
      <c r="V210" s="1">
        <v>0.56000000000000005</v>
      </c>
      <c r="W210" t="s">
        <v>31</v>
      </c>
    </row>
    <row r="211" spans="1:23" x14ac:dyDescent="0.25">
      <c r="A211" t="s">
        <v>1012</v>
      </c>
      <c r="B211" t="s">
        <v>25</v>
      </c>
      <c r="C211">
        <v>90</v>
      </c>
      <c r="D211">
        <v>100</v>
      </c>
      <c r="E211">
        <v>92</v>
      </c>
      <c r="F211">
        <v>11.16</v>
      </c>
      <c r="G211" t="s">
        <v>1013</v>
      </c>
      <c r="H211" t="s">
        <v>1014</v>
      </c>
      <c r="I211">
        <v>1</v>
      </c>
      <c r="J211" s="1">
        <v>1</v>
      </c>
      <c r="K211" s="1">
        <v>0</v>
      </c>
      <c r="L211" t="s">
        <v>28</v>
      </c>
      <c r="M211" t="s">
        <v>28</v>
      </c>
      <c r="N211" t="s">
        <v>28</v>
      </c>
      <c r="O211" t="s">
        <v>28</v>
      </c>
      <c r="P211" s="1">
        <v>0.8</v>
      </c>
      <c r="Q211" s="1">
        <v>0.2</v>
      </c>
      <c r="R211" s="1">
        <v>0</v>
      </c>
      <c r="S211" t="s">
        <v>1015</v>
      </c>
      <c r="T211" t="s">
        <v>1016</v>
      </c>
      <c r="U211" s="1">
        <v>0.61</v>
      </c>
      <c r="V211" s="1">
        <v>0.6</v>
      </c>
      <c r="W211" t="s">
        <v>31</v>
      </c>
    </row>
    <row r="212" spans="1:23" x14ac:dyDescent="0.25">
      <c r="A212" t="s">
        <v>1017</v>
      </c>
      <c r="B212" t="s">
        <v>33</v>
      </c>
      <c r="C212">
        <v>96</v>
      </c>
      <c r="D212">
        <v>100</v>
      </c>
      <c r="E212">
        <v>97</v>
      </c>
      <c r="F212">
        <v>39.58</v>
      </c>
      <c r="G212" t="s">
        <v>1018</v>
      </c>
      <c r="H212" t="s">
        <v>1019</v>
      </c>
      <c r="I212">
        <v>1</v>
      </c>
      <c r="J212" s="1">
        <v>1</v>
      </c>
      <c r="K212" s="1">
        <v>0</v>
      </c>
      <c r="L212" t="s">
        <v>28</v>
      </c>
      <c r="M212" t="s">
        <v>28</v>
      </c>
      <c r="N212" t="s">
        <v>28</v>
      </c>
      <c r="O212" t="s">
        <v>28</v>
      </c>
      <c r="P212" s="1">
        <v>0.9</v>
      </c>
      <c r="Q212" s="1">
        <v>0.1</v>
      </c>
      <c r="R212" s="1">
        <v>0</v>
      </c>
      <c r="S212" t="s">
        <v>505</v>
      </c>
      <c r="T212" t="s">
        <v>1020</v>
      </c>
      <c r="U212" s="1">
        <v>0.68</v>
      </c>
      <c r="V212" s="1">
        <v>0.61</v>
      </c>
      <c r="W212" t="s">
        <v>31</v>
      </c>
    </row>
    <row r="213" spans="1:23" x14ac:dyDescent="0.25">
      <c r="A213" t="s">
        <v>1021</v>
      </c>
      <c r="B213" t="s">
        <v>33</v>
      </c>
      <c r="C213">
        <v>100</v>
      </c>
      <c r="D213">
        <v>100</v>
      </c>
      <c r="E213">
        <v>100</v>
      </c>
      <c r="F213">
        <v>7.43</v>
      </c>
      <c r="G213" t="s">
        <v>1022</v>
      </c>
      <c r="H213" t="s">
        <v>1023</v>
      </c>
      <c r="I213">
        <v>0</v>
      </c>
      <c r="J213" s="1">
        <v>1</v>
      </c>
      <c r="K213" s="1">
        <v>0</v>
      </c>
      <c r="L213" t="s">
        <v>28</v>
      </c>
      <c r="M213" t="s">
        <v>28</v>
      </c>
      <c r="N213" t="s">
        <v>28</v>
      </c>
      <c r="O213" t="s">
        <v>28</v>
      </c>
      <c r="P213" s="1">
        <v>0.11</v>
      </c>
      <c r="Q213" s="1">
        <v>0.89</v>
      </c>
      <c r="R213" s="1">
        <v>0</v>
      </c>
      <c r="S213" t="s">
        <v>751</v>
      </c>
      <c r="T213" t="s">
        <v>1024</v>
      </c>
      <c r="U213" s="1">
        <v>0.73</v>
      </c>
      <c r="V213" s="1">
        <v>0.71</v>
      </c>
      <c r="W213" t="s">
        <v>31</v>
      </c>
    </row>
    <row r="214" spans="1:23" x14ac:dyDescent="0.25">
      <c r="A214" t="s">
        <v>1025</v>
      </c>
      <c r="B214" t="s">
        <v>33</v>
      </c>
      <c r="C214">
        <v>81</v>
      </c>
      <c r="D214">
        <v>63</v>
      </c>
      <c r="E214">
        <v>85</v>
      </c>
      <c r="F214">
        <v>53.95</v>
      </c>
      <c r="G214" t="s">
        <v>1026</v>
      </c>
      <c r="H214" t="s">
        <v>1027</v>
      </c>
      <c r="I214">
        <v>2</v>
      </c>
      <c r="J214" s="1">
        <v>1</v>
      </c>
      <c r="K214" s="1">
        <v>0</v>
      </c>
      <c r="L214" t="s">
        <v>28</v>
      </c>
      <c r="M214" t="s">
        <v>28</v>
      </c>
      <c r="N214" t="s">
        <v>28</v>
      </c>
      <c r="O214" t="s">
        <v>28</v>
      </c>
      <c r="P214" s="1">
        <v>0.48</v>
      </c>
      <c r="Q214" s="1">
        <v>0.52</v>
      </c>
      <c r="R214" s="1">
        <v>0</v>
      </c>
      <c r="S214" t="s">
        <v>1028</v>
      </c>
      <c r="T214" t="s">
        <v>1029</v>
      </c>
      <c r="U214" s="1">
        <v>0.84</v>
      </c>
      <c r="V214" s="1">
        <v>0.73</v>
      </c>
      <c r="W214" t="s">
        <v>31</v>
      </c>
    </row>
    <row r="215" spans="1:23" x14ac:dyDescent="0.25">
      <c r="A215" t="s">
        <v>1030</v>
      </c>
      <c r="B215" t="s">
        <v>25</v>
      </c>
      <c r="C215">
        <v>100</v>
      </c>
      <c r="D215">
        <v>100</v>
      </c>
      <c r="E215">
        <v>100</v>
      </c>
      <c r="F215">
        <v>1.9</v>
      </c>
      <c r="G215" t="s">
        <v>1031</v>
      </c>
      <c r="H215" t="s">
        <v>1032</v>
      </c>
      <c r="I215">
        <v>0</v>
      </c>
      <c r="J215" s="1">
        <v>1</v>
      </c>
      <c r="K215" s="1">
        <v>0</v>
      </c>
      <c r="L215" t="s">
        <v>28</v>
      </c>
      <c r="M215" t="s">
        <v>28</v>
      </c>
      <c r="N215" t="s">
        <v>28</v>
      </c>
      <c r="O215" t="s">
        <v>28</v>
      </c>
      <c r="P215" s="1">
        <v>0.97</v>
      </c>
      <c r="Q215" s="1">
        <v>0.03</v>
      </c>
      <c r="R215" s="1">
        <v>0</v>
      </c>
      <c r="S215" t="s">
        <v>286</v>
      </c>
      <c r="T215" t="s">
        <v>1033</v>
      </c>
      <c r="U215" s="1">
        <v>0.85</v>
      </c>
      <c r="V215" s="1">
        <v>0.85</v>
      </c>
      <c r="W215" t="s">
        <v>31</v>
      </c>
    </row>
    <row r="216" spans="1:23" x14ac:dyDescent="0.25">
      <c r="A216" t="s">
        <v>1034</v>
      </c>
      <c r="B216" t="s">
        <v>33</v>
      </c>
      <c r="C216">
        <v>93</v>
      </c>
      <c r="D216">
        <v>80</v>
      </c>
      <c r="E216">
        <v>95</v>
      </c>
      <c r="F216">
        <v>24.83</v>
      </c>
      <c r="G216" t="s">
        <v>1035</v>
      </c>
      <c r="H216" t="s">
        <v>1036</v>
      </c>
      <c r="I216">
        <v>1</v>
      </c>
      <c r="J216" s="1">
        <v>1</v>
      </c>
      <c r="K216" s="1">
        <v>0</v>
      </c>
      <c r="L216" t="s">
        <v>28</v>
      </c>
      <c r="M216" t="s">
        <v>28</v>
      </c>
      <c r="N216" t="s">
        <v>28</v>
      </c>
      <c r="O216" t="s">
        <v>28</v>
      </c>
      <c r="P216" s="1">
        <v>0.26</v>
      </c>
      <c r="Q216" s="1">
        <v>0.74</v>
      </c>
      <c r="R216" s="1">
        <v>0</v>
      </c>
      <c r="S216" t="s">
        <v>727</v>
      </c>
      <c r="T216" t="s">
        <v>1037</v>
      </c>
      <c r="U216" s="1">
        <v>0.85</v>
      </c>
      <c r="V216" s="1">
        <v>0.85</v>
      </c>
      <c r="W216" t="s">
        <v>31</v>
      </c>
    </row>
    <row r="217" spans="1:23" x14ac:dyDescent="0.25">
      <c r="A217" t="s">
        <v>1038</v>
      </c>
      <c r="B217" t="s">
        <v>33</v>
      </c>
      <c r="C217">
        <v>100</v>
      </c>
      <c r="D217">
        <v>100</v>
      </c>
      <c r="E217">
        <v>100</v>
      </c>
      <c r="F217">
        <v>0</v>
      </c>
      <c r="G217" t="s">
        <v>1039</v>
      </c>
      <c r="H217" t="s">
        <v>1040</v>
      </c>
      <c r="I217">
        <v>0</v>
      </c>
      <c r="J217" s="1">
        <v>1</v>
      </c>
      <c r="K217" s="1">
        <v>0</v>
      </c>
      <c r="L217" t="s">
        <v>28</v>
      </c>
      <c r="M217" t="s">
        <v>28</v>
      </c>
      <c r="N217" t="s">
        <v>28</v>
      </c>
      <c r="O217" t="s">
        <v>28</v>
      </c>
      <c r="P217" s="1">
        <v>0.48</v>
      </c>
      <c r="Q217" s="1">
        <v>0.52</v>
      </c>
      <c r="R217" s="1">
        <v>0</v>
      </c>
      <c r="S217" t="s">
        <v>935</v>
      </c>
      <c r="T217" t="s">
        <v>1041</v>
      </c>
      <c r="U217" s="1">
        <v>0.68</v>
      </c>
      <c r="V217" s="1">
        <v>0.62</v>
      </c>
      <c r="W217" t="s">
        <v>31</v>
      </c>
    </row>
    <row r="218" spans="1:23" x14ac:dyDescent="0.25">
      <c r="A218" t="s">
        <v>1042</v>
      </c>
      <c r="B218" t="s">
        <v>33</v>
      </c>
      <c r="C218">
        <v>100</v>
      </c>
      <c r="D218">
        <v>100</v>
      </c>
      <c r="E218">
        <v>100</v>
      </c>
      <c r="F218">
        <v>0</v>
      </c>
      <c r="G218" t="s">
        <v>1043</v>
      </c>
      <c r="H218" t="s">
        <v>1044</v>
      </c>
      <c r="I218">
        <v>0</v>
      </c>
      <c r="J218" s="1">
        <v>1</v>
      </c>
      <c r="K218" s="1">
        <v>0</v>
      </c>
      <c r="L218" t="s">
        <v>28</v>
      </c>
      <c r="M218" t="s">
        <v>28</v>
      </c>
      <c r="N218" t="s">
        <v>28</v>
      </c>
      <c r="O218" t="s">
        <v>28</v>
      </c>
      <c r="P218" s="1">
        <v>0</v>
      </c>
      <c r="Q218" s="1">
        <v>1</v>
      </c>
      <c r="R218" s="1">
        <v>0</v>
      </c>
      <c r="S218" t="s">
        <v>1045</v>
      </c>
      <c r="T218" t="s">
        <v>1046</v>
      </c>
      <c r="U218" s="1">
        <v>0.8</v>
      </c>
      <c r="V218" s="1">
        <v>0.71</v>
      </c>
      <c r="W218" t="s">
        <v>31</v>
      </c>
    </row>
    <row r="219" spans="1:23" x14ac:dyDescent="0.25">
      <c r="A219" t="s">
        <v>1047</v>
      </c>
      <c r="B219" t="s">
        <v>33</v>
      </c>
      <c r="C219">
        <v>100</v>
      </c>
      <c r="D219">
        <v>100</v>
      </c>
      <c r="E219">
        <v>100</v>
      </c>
      <c r="F219">
        <v>0</v>
      </c>
      <c r="G219" t="s">
        <v>1048</v>
      </c>
      <c r="H219" t="s">
        <v>1049</v>
      </c>
      <c r="I219">
        <v>0</v>
      </c>
      <c r="J219" s="1">
        <v>0</v>
      </c>
      <c r="K219" s="1">
        <v>1</v>
      </c>
      <c r="L219" t="s">
        <v>161</v>
      </c>
      <c r="M219" t="s">
        <v>162</v>
      </c>
      <c r="N219" t="s">
        <v>163</v>
      </c>
      <c r="O219">
        <v>641018</v>
      </c>
      <c r="P219" s="1">
        <v>0.85</v>
      </c>
      <c r="Q219" s="1">
        <v>0.15</v>
      </c>
      <c r="R219" s="1">
        <v>0</v>
      </c>
      <c r="S219" t="s">
        <v>224</v>
      </c>
      <c r="T219" t="s">
        <v>1050</v>
      </c>
      <c r="U219" s="1">
        <v>0.35</v>
      </c>
      <c r="V219" s="1">
        <v>0.32</v>
      </c>
      <c r="W219" t="s">
        <v>31</v>
      </c>
    </row>
    <row r="220" spans="1:23" x14ac:dyDescent="0.25">
      <c r="A220" t="s">
        <v>1051</v>
      </c>
      <c r="B220" t="s">
        <v>33</v>
      </c>
      <c r="C220">
        <v>100</v>
      </c>
      <c r="D220">
        <v>100</v>
      </c>
      <c r="E220">
        <v>100</v>
      </c>
      <c r="F220">
        <v>5.09</v>
      </c>
      <c r="G220" t="s">
        <v>1052</v>
      </c>
      <c r="H220" t="s">
        <v>1053</v>
      </c>
      <c r="I220">
        <v>0</v>
      </c>
      <c r="J220" s="1">
        <v>0</v>
      </c>
      <c r="K220" s="1">
        <v>1</v>
      </c>
      <c r="L220" t="s">
        <v>28</v>
      </c>
      <c r="M220" t="s">
        <v>28</v>
      </c>
      <c r="N220" t="s">
        <v>28</v>
      </c>
      <c r="O220" t="s">
        <v>28</v>
      </c>
      <c r="P220" s="1">
        <v>0.97</v>
      </c>
      <c r="Q220" s="1">
        <v>0.03</v>
      </c>
      <c r="R220" s="1">
        <v>0</v>
      </c>
      <c r="S220" t="s">
        <v>1054</v>
      </c>
      <c r="T220" t="s">
        <v>1055</v>
      </c>
      <c r="U220" s="1">
        <v>0.42</v>
      </c>
      <c r="V220" s="1">
        <v>0.39</v>
      </c>
      <c r="W220" t="s">
        <v>31</v>
      </c>
    </row>
    <row r="221" spans="1:23" x14ac:dyDescent="0.25">
      <c r="A221" t="s">
        <v>1056</v>
      </c>
      <c r="B221" t="s">
        <v>33</v>
      </c>
      <c r="C221">
        <v>100</v>
      </c>
      <c r="D221">
        <v>100</v>
      </c>
      <c r="E221">
        <v>100</v>
      </c>
      <c r="F221">
        <v>0</v>
      </c>
      <c r="G221" t="s">
        <v>1057</v>
      </c>
      <c r="H221" t="s">
        <v>1058</v>
      </c>
      <c r="I221">
        <v>0</v>
      </c>
      <c r="J221" s="1">
        <v>0</v>
      </c>
      <c r="K221" s="1">
        <v>1</v>
      </c>
      <c r="L221" t="s">
        <v>28</v>
      </c>
      <c r="M221" t="s">
        <v>28</v>
      </c>
      <c r="N221" t="s">
        <v>28</v>
      </c>
      <c r="O221" t="s">
        <v>28</v>
      </c>
      <c r="P221" s="1">
        <v>0.82</v>
      </c>
      <c r="Q221" s="1">
        <v>0.18</v>
      </c>
      <c r="R221" s="1">
        <v>0</v>
      </c>
      <c r="S221" t="s">
        <v>1059</v>
      </c>
      <c r="T221" t="s">
        <v>1011</v>
      </c>
      <c r="U221" s="1">
        <v>0.46</v>
      </c>
      <c r="V221" s="1">
        <v>0.43</v>
      </c>
      <c r="W221" t="s">
        <v>31</v>
      </c>
    </row>
    <row r="222" spans="1:23" x14ac:dyDescent="0.25">
      <c r="A222" t="s">
        <v>1060</v>
      </c>
      <c r="B222" t="s">
        <v>33</v>
      </c>
      <c r="C222">
        <v>100</v>
      </c>
      <c r="D222">
        <v>100</v>
      </c>
      <c r="E222">
        <v>100</v>
      </c>
      <c r="F222">
        <v>0</v>
      </c>
      <c r="G222" t="s">
        <v>1061</v>
      </c>
      <c r="H222" t="s">
        <v>1062</v>
      </c>
      <c r="I222">
        <v>0</v>
      </c>
      <c r="J222" s="1">
        <v>0</v>
      </c>
      <c r="K222" s="1">
        <v>1</v>
      </c>
      <c r="L222" t="s">
        <v>28</v>
      </c>
      <c r="M222" t="s">
        <v>28</v>
      </c>
      <c r="N222" t="s">
        <v>28</v>
      </c>
      <c r="O222" t="s">
        <v>28</v>
      </c>
      <c r="P222" s="1">
        <v>0.79</v>
      </c>
      <c r="Q222" s="1">
        <v>0.21</v>
      </c>
      <c r="R222" s="1">
        <v>0</v>
      </c>
      <c r="S222" t="s">
        <v>571</v>
      </c>
      <c r="T222" t="s">
        <v>572</v>
      </c>
      <c r="U222" s="1">
        <v>0.49</v>
      </c>
      <c r="V222" s="1">
        <v>0.46</v>
      </c>
      <c r="W222" t="s">
        <v>31</v>
      </c>
    </row>
    <row r="223" spans="1:23" x14ac:dyDescent="0.25">
      <c r="A223" t="s">
        <v>1063</v>
      </c>
      <c r="B223" t="s">
        <v>33</v>
      </c>
      <c r="C223">
        <v>100</v>
      </c>
      <c r="D223">
        <v>100</v>
      </c>
      <c r="E223">
        <v>100</v>
      </c>
      <c r="F223">
        <v>21.07</v>
      </c>
      <c r="G223" t="s">
        <v>1064</v>
      </c>
      <c r="H223" t="s">
        <v>1065</v>
      </c>
      <c r="I223">
        <v>0</v>
      </c>
      <c r="J223" s="1">
        <v>0</v>
      </c>
      <c r="K223" s="1">
        <v>1</v>
      </c>
      <c r="L223" t="s">
        <v>28</v>
      </c>
      <c r="M223" t="s">
        <v>28</v>
      </c>
      <c r="N223" t="s">
        <v>28</v>
      </c>
      <c r="O223" t="s">
        <v>28</v>
      </c>
      <c r="P223" s="1">
        <v>0.89</v>
      </c>
      <c r="Q223" s="1">
        <v>0.11</v>
      </c>
      <c r="R223" s="1">
        <v>0</v>
      </c>
      <c r="S223" t="s">
        <v>1066</v>
      </c>
      <c r="T223" t="s">
        <v>1067</v>
      </c>
      <c r="U223" s="1">
        <v>0.52</v>
      </c>
      <c r="V223" s="1">
        <v>0.49</v>
      </c>
      <c r="W223" t="s">
        <v>31</v>
      </c>
    </row>
    <row r="224" spans="1:23" x14ac:dyDescent="0.25">
      <c r="A224" t="s">
        <v>1068</v>
      </c>
      <c r="B224" t="s">
        <v>33</v>
      </c>
      <c r="C224">
        <v>100</v>
      </c>
      <c r="D224">
        <v>85</v>
      </c>
      <c r="E224">
        <v>100</v>
      </c>
      <c r="F224">
        <v>13.67</v>
      </c>
      <c r="G224" t="s">
        <v>1069</v>
      </c>
      <c r="H224" t="s">
        <v>1070</v>
      </c>
      <c r="I224">
        <v>0</v>
      </c>
      <c r="J224" s="1">
        <v>0</v>
      </c>
      <c r="K224" s="1">
        <v>1</v>
      </c>
      <c r="L224" t="s">
        <v>28</v>
      </c>
      <c r="M224" t="s">
        <v>28</v>
      </c>
      <c r="N224" t="s">
        <v>28</v>
      </c>
      <c r="O224" t="s">
        <v>28</v>
      </c>
      <c r="P224" s="1">
        <v>0.35</v>
      </c>
      <c r="Q224" s="1">
        <v>0.65</v>
      </c>
      <c r="R224" s="1">
        <v>0</v>
      </c>
      <c r="S224" t="s">
        <v>325</v>
      </c>
      <c r="T224" t="s">
        <v>339</v>
      </c>
      <c r="U224" s="1">
        <v>0.55000000000000004</v>
      </c>
      <c r="V224" s="1">
        <v>0.53</v>
      </c>
      <c r="W224" t="s">
        <v>31</v>
      </c>
    </row>
    <row r="225" spans="1:23" x14ac:dyDescent="0.25">
      <c r="A225" t="s">
        <v>1071</v>
      </c>
      <c r="B225" t="s">
        <v>33</v>
      </c>
      <c r="C225">
        <v>100</v>
      </c>
      <c r="D225">
        <v>100</v>
      </c>
      <c r="E225">
        <v>100</v>
      </c>
      <c r="F225">
        <v>0</v>
      </c>
      <c r="G225" t="s">
        <v>1072</v>
      </c>
      <c r="H225" t="s">
        <v>1073</v>
      </c>
      <c r="I225">
        <v>0</v>
      </c>
      <c r="J225" s="1">
        <v>0</v>
      </c>
      <c r="K225" s="1">
        <v>1</v>
      </c>
      <c r="L225" t="s">
        <v>28</v>
      </c>
      <c r="M225" t="s">
        <v>28</v>
      </c>
      <c r="N225" t="s">
        <v>28</v>
      </c>
      <c r="O225" t="s">
        <v>28</v>
      </c>
      <c r="P225" s="1">
        <v>0.4</v>
      </c>
      <c r="Q225" s="1">
        <v>0.6</v>
      </c>
      <c r="R225" s="1">
        <v>0</v>
      </c>
      <c r="S225" t="s">
        <v>1074</v>
      </c>
      <c r="T225" t="s">
        <v>1075</v>
      </c>
      <c r="U225" s="1">
        <v>0.56999999999999995</v>
      </c>
      <c r="V225" s="1">
        <v>0.56000000000000005</v>
      </c>
      <c r="W225" t="s">
        <v>31</v>
      </c>
    </row>
    <row r="226" spans="1:23" x14ac:dyDescent="0.25">
      <c r="A226" t="s">
        <v>1076</v>
      </c>
      <c r="B226" t="s">
        <v>33</v>
      </c>
      <c r="C226">
        <v>78</v>
      </c>
      <c r="D226">
        <v>100</v>
      </c>
      <c r="E226">
        <v>82</v>
      </c>
      <c r="F226">
        <v>28.65</v>
      </c>
      <c r="G226" t="s">
        <v>1077</v>
      </c>
      <c r="H226" t="s">
        <v>1078</v>
      </c>
      <c r="I226">
        <v>1</v>
      </c>
      <c r="J226" s="1">
        <v>0</v>
      </c>
      <c r="K226" s="1">
        <v>1</v>
      </c>
      <c r="L226" t="s">
        <v>28</v>
      </c>
      <c r="M226" t="s">
        <v>28</v>
      </c>
      <c r="N226" t="s">
        <v>28</v>
      </c>
      <c r="O226" t="s">
        <v>28</v>
      </c>
      <c r="P226" s="1">
        <v>0.77</v>
      </c>
      <c r="Q226" s="1">
        <v>0.23</v>
      </c>
      <c r="R226" s="1">
        <v>0</v>
      </c>
      <c r="S226" t="s">
        <v>61</v>
      </c>
      <c r="T226" t="s">
        <v>707</v>
      </c>
      <c r="U226" s="1">
        <v>0.45</v>
      </c>
      <c r="V226" s="1">
        <v>0.4</v>
      </c>
      <c r="W226" t="s">
        <v>31</v>
      </c>
    </row>
    <row r="227" spans="1:23" x14ac:dyDescent="0.25">
      <c r="A227" t="s">
        <v>1079</v>
      </c>
      <c r="B227" t="s">
        <v>33</v>
      </c>
      <c r="C227">
        <v>97</v>
      </c>
      <c r="D227">
        <v>100</v>
      </c>
      <c r="E227">
        <v>98</v>
      </c>
      <c r="F227">
        <v>7</v>
      </c>
      <c r="G227" t="s">
        <v>1080</v>
      </c>
      <c r="H227" t="s">
        <v>1081</v>
      </c>
      <c r="I227">
        <v>1</v>
      </c>
      <c r="J227" s="1">
        <v>0</v>
      </c>
      <c r="K227" s="1">
        <v>1</v>
      </c>
      <c r="L227" t="s">
        <v>28</v>
      </c>
      <c r="M227" t="s">
        <v>28</v>
      </c>
      <c r="N227" t="s">
        <v>28</v>
      </c>
      <c r="O227" t="s">
        <v>28</v>
      </c>
      <c r="P227" s="1">
        <v>0.92</v>
      </c>
      <c r="Q227" s="1">
        <v>0.08</v>
      </c>
      <c r="R227" s="1">
        <v>0</v>
      </c>
      <c r="S227" t="s">
        <v>1082</v>
      </c>
      <c r="T227" t="s">
        <v>453</v>
      </c>
      <c r="U227" s="1">
        <v>0.48</v>
      </c>
      <c r="V227" s="1">
        <v>0.45</v>
      </c>
      <c r="W227" t="s">
        <v>31</v>
      </c>
    </row>
    <row r="228" spans="1:23" x14ac:dyDescent="0.25">
      <c r="A228" t="s">
        <v>1083</v>
      </c>
      <c r="B228" t="s">
        <v>33</v>
      </c>
      <c r="C228">
        <v>100</v>
      </c>
      <c r="D228">
        <v>100</v>
      </c>
      <c r="E228">
        <v>100</v>
      </c>
      <c r="F228">
        <v>0</v>
      </c>
      <c r="G228" t="s">
        <v>1084</v>
      </c>
      <c r="H228" t="s">
        <v>1085</v>
      </c>
      <c r="I228">
        <v>0</v>
      </c>
      <c r="J228" s="1">
        <v>0</v>
      </c>
      <c r="K228" s="1">
        <v>1</v>
      </c>
      <c r="L228" t="s">
        <v>28</v>
      </c>
      <c r="M228" t="s">
        <v>28</v>
      </c>
      <c r="N228" t="s">
        <v>28</v>
      </c>
      <c r="O228" t="s">
        <v>28</v>
      </c>
      <c r="P228" s="1">
        <v>0.98</v>
      </c>
      <c r="Q228" s="1">
        <v>0.02</v>
      </c>
      <c r="R228" s="1">
        <v>0</v>
      </c>
      <c r="S228" t="s">
        <v>1086</v>
      </c>
      <c r="T228" t="s">
        <v>966</v>
      </c>
      <c r="U228" s="1">
        <v>0.51</v>
      </c>
      <c r="V228" s="1">
        <v>0.48</v>
      </c>
      <c r="W228" t="s">
        <v>31</v>
      </c>
    </row>
    <row r="229" spans="1:23" x14ac:dyDescent="0.25">
      <c r="A229" t="s">
        <v>1087</v>
      </c>
      <c r="B229" t="s">
        <v>33</v>
      </c>
      <c r="C229">
        <v>100</v>
      </c>
      <c r="D229">
        <v>100</v>
      </c>
      <c r="E229">
        <v>100</v>
      </c>
      <c r="F229">
        <v>11.08</v>
      </c>
      <c r="G229" t="s">
        <v>1088</v>
      </c>
      <c r="H229" t="s">
        <v>1089</v>
      </c>
      <c r="I229">
        <v>0</v>
      </c>
      <c r="J229" s="1">
        <v>0</v>
      </c>
      <c r="K229" s="1">
        <v>1</v>
      </c>
      <c r="L229" t="s">
        <v>161</v>
      </c>
      <c r="M229" t="s">
        <v>162</v>
      </c>
      <c r="N229" t="s">
        <v>163</v>
      </c>
      <c r="O229">
        <v>641018</v>
      </c>
      <c r="P229" s="1">
        <v>0.86</v>
      </c>
      <c r="Q229" s="1">
        <v>0.14000000000000001</v>
      </c>
      <c r="R229" s="1">
        <v>0</v>
      </c>
      <c r="S229" t="s">
        <v>1090</v>
      </c>
      <c r="T229" t="s">
        <v>296</v>
      </c>
      <c r="U229" s="1">
        <v>0.54</v>
      </c>
      <c r="V229" s="1">
        <v>0.52</v>
      </c>
      <c r="W229" t="s">
        <v>31</v>
      </c>
    </row>
    <row r="230" spans="1:23" x14ac:dyDescent="0.25">
      <c r="A230" t="s">
        <v>1091</v>
      </c>
      <c r="B230" t="s">
        <v>33</v>
      </c>
      <c r="C230">
        <v>89</v>
      </c>
      <c r="D230">
        <v>60</v>
      </c>
      <c r="E230">
        <v>91</v>
      </c>
      <c r="F230">
        <v>37.5</v>
      </c>
      <c r="G230" t="s">
        <v>1092</v>
      </c>
      <c r="H230" t="s">
        <v>1093</v>
      </c>
      <c r="I230">
        <v>2</v>
      </c>
      <c r="J230" s="1">
        <v>0</v>
      </c>
      <c r="K230" s="1">
        <v>1</v>
      </c>
      <c r="L230" t="s">
        <v>28</v>
      </c>
      <c r="M230" t="s">
        <v>28</v>
      </c>
      <c r="N230" t="s">
        <v>28</v>
      </c>
      <c r="O230" t="s">
        <v>28</v>
      </c>
      <c r="P230" s="1">
        <v>0.2</v>
      </c>
      <c r="Q230" s="1">
        <v>0.8</v>
      </c>
      <c r="R230" s="1">
        <v>0</v>
      </c>
      <c r="S230" t="s">
        <v>1094</v>
      </c>
      <c r="T230" t="s">
        <v>1095</v>
      </c>
      <c r="U230" s="1">
        <v>0.59</v>
      </c>
      <c r="V230" s="1">
        <v>0.55000000000000004</v>
      </c>
      <c r="W230" t="s">
        <v>31</v>
      </c>
    </row>
    <row r="231" spans="1:23" x14ac:dyDescent="0.25">
      <c r="A231" t="s">
        <v>1096</v>
      </c>
      <c r="B231" t="s">
        <v>33</v>
      </c>
      <c r="C231">
        <v>98</v>
      </c>
      <c r="D231">
        <v>100</v>
      </c>
      <c r="E231">
        <v>98</v>
      </c>
      <c r="F231">
        <v>26.68</v>
      </c>
      <c r="G231" t="s">
        <v>1097</v>
      </c>
      <c r="H231" t="s">
        <v>1098</v>
      </c>
      <c r="I231">
        <v>4</v>
      </c>
      <c r="J231" s="1">
        <v>0.27</v>
      </c>
      <c r="K231" s="1">
        <v>0.73</v>
      </c>
      <c r="L231" t="s">
        <v>28</v>
      </c>
      <c r="M231" t="s">
        <v>28</v>
      </c>
      <c r="N231" t="s">
        <v>28</v>
      </c>
      <c r="O231" t="s">
        <v>28</v>
      </c>
      <c r="P231" s="1">
        <v>0.55000000000000004</v>
      </c>
      <c r="Q231" s="1">
        <v>0.45</v>
      </c>
      <c r="R231" s="1">
        <v>0</v>
      </c>
      <c r="S231" t="s">
        <v>1099</v>
      </c>
      <c r="T231" t="s">
        <v>1100</v>
      </c>
      <c r="U231" s="1">
        <v>0.72</v>
      </c>
      <c r="V231" s="1">
        <v>0.64</v>
      </c>
      <c r="W231" t="s">
        <v>31</v>
      </c>
    </row>
    <row r="232" spans="1:23" x14ac:dyDescent="0.25">
      <c r="A232" t="s">
        <v>1101</v>
      </c>
      <c r="B232" t="s">
        <v>33</v>
      </c>
      <c r="C232">
        <v>100</v>
      </c>
      <c r="D232">
        <v>100</v>
      </c>
      <c r="E232">
        <v>100</v>
      </c>
      <c r="F232">
        <v>17.23</v>
      </c>
      <c r="G232" t="s">
        <v>1102</v>
      </c>
      <c r="H232" t="s">
        <v>1103</v>
      </c>
      <c r="I232">
        <v>0</v>
      </c>
      <c r="J232" s="1">
        <v>1</v>
      </c>
      <c r="K232" s="1">
        <v>0</v>
      </c>
      <c r="L232" t="s">
        <v>28</v>
      </c>
      <c r="M232" t="s">
        <v>28</v>
      </c>
      <c r="N232" t="s">
        <v>28</v>
      </c>
      <c r="O232" t="s">
        <v>28</v>
      </c>
      <c r="P232" s="1">
        <v>0.56000000000000005</v>
      </c>
      <c r="Q232" s="1">
        <v>0.44</v>
      </c>
      <c r="R232" s="1">
        <v>0</v>
      </c>
      <c r="S232" t="s">
        <v>1104</v>
      </c>
      <c r="T232" t="s">
        <v>1105</v>
      </c>
      <c r="U232" s="1">
        <v>0.77</v>
      </c>
      <c r="V232" s="1">
        <v>0.72</v>
      </c>
      <c r="W232" t="s">
        <v>31</v>
      </c>
    </row>
    <row r="233" spans="1:23" x14ac:dyDescent="0.25">
      <c r="A233" t="s">
        <v>1106</v>
      </c>
      <c r="B233" t="s">
        <v>33</v>
      </c>
      <c r="C233">
        <v>73</v>
      </c>
      <c r="D233">
        <v>100</v>
      </c>
      <c r="E233">
        <v>78</v>
      </c>
      <c r="F233">
        <v>42.28</v>
      </c>
      <c r="G233" t="s">
        <v>1107</v>
      </c>
      <c r="H233" t="s">
        <v>1108</v>
      </c>
      <c r="I233">
        <v>3</v>
      </c>
      <c r="J233" s="1">
        <v>1</v>
      </c>
      <c r="K233" s="1">
        <v>0</v>
      </c>
      <c r="L233" t="s">
        <v>161</v>
      </c>
      <c r="M233" t="s">
        <v>309</v>
      </c>
      <c r="N233" t="s">
        <v>163</v>
      </c>
      <c r="O233">
        <v>641009</v>
      </c>
      <c r="P233" s="1">
        <v>0.78</v>
      </c>
      <c r="Q233" s="1">
        <v>0.22</v>
      </c>
      <c r="R233" s="1">
        <v>0</v>
      </c>
      <c r="S233" t="s">
        <v>1109</v>
      </c>
      <c r="T233" t="s">
        <v>1110</v>
      </c>
      <c r="U233" s="1">
        <v>0.22</v>
      </c>
      <c r="V233" s="1">
        <v>0.22</v>
      </c>
      <c r="W233" t="s">
        <v>312</v>
      </c>
    </row>
    <row r="234" spans="1:23" x14ac:dyDescent="0.25">
      <c r="A234" t="s">
        <v>1111</v>
      </c>
      <c r="B234" t="s">
        <v>33</v>
      </c>
      <c r="C234">
        <v>79</v>
      </c>
      <c r="D234">
        <v>79</v>
      </c>
      <c r="E234">
        <v>83</v>
      </c>
      <c r="F234">
        <v>46.15</v>
      </c>
      <c r="G234" t="s">
        <v>1112</v>
      </c>
      <c r="H234" t="s">
        <v>1113</v>
      </c>
      <c r="I234">
        <v>4</v>
      </c>
      <c r="J234" s="1">
        <v>1</v>
      </c>
      <c r="K234" s="1">
        <v>0</v>
      </c>
      <c r="L234" t="s">
        <v>28</v>
      </c>
      <c r="M234" t="s">
        <v>28</v>
      </c>
      <c r="N234" t="s">
        <v>28</v>
      </c>
      <c r="O234" t="s">
        <v>28</v>
      </c>
      <c r="P234" s="1">
        <v>0.34</v>
      </c>
      <c r="Q234" s="1">
        <v>0.66</v>
      </c>
      <c r="R234" s="1">
        <v>0</v>
      </c>
      <c r="S234" t="s">
        <v>1114</v>
      </c>
      <c r="T234" t="s">
        <v>1115</v>
      </c>
      <c r="U234" s="1">
        <v>0.08</v>
      </c>
      <c r="V234" s="1">
        <v>0.08</v>
      </c>
      <c r="W234" t="s">
        <v>31</v>
      </c>
    </row>
    <row r="235" spans="1:23" x14ac:dyDescent="0.25">
      <c r="A235" t="s">
        <v>1116</v>
      </c>
      <c r="B235" t="s">
        <v>33</v>
      </c>
      <c r="C235">
        <v>90</v>
      </c>
      <c r="D235">
        <v>99</v>
      </c>
      <c r="E235">
        <v>92</v>
      </c>
      <c r="F235">
        <v>37.450000000000003</v>
      </c>
      <c r="G235" t="s">
        <v>1117</v>
      </c>
      <c r="H235" t="s">
        <v>1118</v>
      </c>
      <c r="I235">
        <v>6</v>
      </c>
      <c r="J235" s="1">
        <v>1</v>
      </c>
      <c r="K235" s="1">
        <v>0</v>
      </c>
      <c r="L235" t="s">
        <v>28</v>
      </c>
      <c r="M235" t="s">
        <v>28</v>
      </c>
      <c r="N235" t="s">
        <v>28</v>
      </c>
      <c r="O235" t="s">
        <v>28</v>
      </c>
      <c r="P235" s="1">
        <v>0.7</v>
      </c>
      <c r="Q235" s="1">
        <v>0.3</v>
      </c>
      <c r="R235" s="1">
        <v>0</v>
      </c>
      <c r="S235" t="s">
        <v>1119</v>
      </c>
      <c r="T235" t="s">
        <v>1120</v>
      </c>
      <c r="U235" s="1">
        <v>0.08</v>
      </c>
      <c r="V235" s="1">
        <v>0.08</v>
      </c>
      <c r="W235" t="s">
        <v>31</v>
      </c>
    </row>
    <row r="236" spans="1:23" x14ac:dyDescent="0.25">
      <c r="A236" t="s">
        <v>1121</v>
      </c>
      <c r="B236" t="s">
        <v>33</v>
      </c>
      <c r="C236">
        <v>64</v>
      </c>
      <c r="D236">
        <v>55</v>
      </c>
      <c r="E236">
        <v>70</v>
      </c>
      <c r="F236">
        <v>56.82</v>
      </c>
      <c r="G236" t="s">
        <v>1122</v>
      </c>
      <c r="H236" t="s">
        <v>1123</v>
      </c>
      <c r="I236">
        <v>7</v>
      </c>
      <c r="J236" s="1">
        <v>1</v>
      </c>
      <c r="K236" s="1">
        <v>0</v>
      </c>
      <c r="L236" t="s">
        <v>28</v>
      </c>
      <c r="M236" t="s">
        <v>28</v>
      </c>
      <c r="N236" t="s">
        <v>28</v>
      </c>
      <c r="O236" t="s">
        <v>28</v>
      </c>
      <c r="P236" s="1">
        <v>0.62</v>
      </c>
      <c r="Q236" s="1">
        <v>0.38</v>
      </c>
      <c r="R236" s="1">
        <v>0</v>
      </c>
      <c r="S236" t="s">
        <v>1124</v>
      </c>
      <c r="T236" t="s">
        <v>1125</v>
      </c>
      <c r="U236" s="1">
        <v>0.18</v>
      </c>
      <c r="V236" s="1">
        <v>0.12</v>
      </c>
      <c r="W236" t="s">
        <v>31</v>
      </c>
    </row>
    <row r="237" spans="1:23" x14ac:dyDescent="0.25">
      <c r="A237" t="s">
        <v>1126</v>
      </c>
      <c r="B237" t="s">
        <v>33</v>
      </c>
      <c r="C237">
        <v>90</v>
      </c>
      <c r="D237">
        <v>86</v>
      </c>
      <c r="E237">
        <v>92</v>
      </c>
      <c r="F237">
        <v>33.9</v>
      </c>
      <c r="G237" t="s">
        <v>1127</v>
      </c>
      <c r="H237" t="s">
        <v>1128</v>
      </c>
      <c r="I237">
        <v>1</v>
      </c>
      <c r="J237" s="1">
        <v>1</v>
      </c>
      <c r="K237" s="1">
        <v>0</v>
      </c>
      <c r="L237" t="s">
        <v>28</v>
      </c>
      <c r="M237" t="s">
        <v>28</v>
      </c>
      <c r="N237" t="s">
        <v>28</v>
      </c>
      <c r="O237" t="s">
        <v>28</v>
      </c>
      <c r="P237" s="1">
        <v>0.72</v>
      </c>
      <c r="Q237" s="1">
        <v>0.28000000000000003</v>
      </c>
      <c r="R237" s="1">
        <v>0</v>
      </c>
      <c r="S237" t="s">
        <v>1129</v>
      </c>
      <c r="T237" t="s">
        <v>1130</v>
      </c>
      <c r="U237" s="1">
        <v>0.23</v>
      </c>
      <c r="V237" s="1">
        <v>0.18</v>
      </c>
      <c r="W237" t="s">
        <v>31</v>
      </c>
    </row>
    <row r="238" spans="1:23" x14ac:dyDescent="0.25">
      <c r="A238" t="s">
        <v>1131</v>
      </c>
      <c r="B238" t="s">
        <v>33</v>
      </c>
      <c r="C238">
        <v>100</v>
      </c>
      <c r="D238">
        <v>100</v>
      </c>
      <c r="E238">
        <v>100</v>
      </c>
      <c r="F238">
        <v>25.56</v>
      </c>
      <c r="G238" t="s">
        <v>1132</v>
      </c>
      <c r="H238" t="s">
        <v>1133</v>
      </c>
      <c r="I238">
        <v>0</v>
      </c>
      <c r="J238" s="1">
        <v>1</v>
      </c>
      <c r="K238" s="1">
        <v>0</v>
      </c>
      <c r="L238" t="s">
        <v>28</v>
      </c>
      <c r="M238" t="s">
        <v>28</v>
      </c>
      <c r="N238" t="s">
        <v>28</v>
      </c>
      <c r="O238" t="s">
        <v>28</v>
      </c>
      <c r="P238" s="1">
        <v>0.85</v>
      </c>
      <c r="Q238" s="1">
        <v>0.15</v>
      </c>
      <c r="R238" s="1">
        <v>0</v>
      </c>
      <c r="S238" t="s">
        <v>918</v>
      </c>
      <c r="T238" t="s">
        <v>1134</v>
      </c>
      <c r="U238" s="1">
        <v>0.23</v>
      </c>
      <c r="V238" s="1">
        <v>0.23</v>
      </c>
      <c r="W238" t="s">
        <v>31</v>
      </c>
    </row>
    <row r="239" spans="1:23" x14ac:dyDescent="0.25">
      <c r="A239" t="s">
        <v>1135</v>
      </c>
      <c r="B239" t="s">
        <v>33</v>
      </c>
      <c r="C239">
        <v>98</v>
      </c>
      <c r="D239">
        <v>91</v>
      </c>
      <c r="E239">
        <v>98</v>
      </c>
      <c r="F239">
        <v>26</v>
      </c>
      <c r="G239" t="s">
        <v>1136</v>
      </c>
      <c r="H239" t="s">
        <v>1132</v>
      </c>
      <c r="I239">
        <v>0</v>
      </c>
      <c r="J239" s="1">
        <v>1</v>
      </c>
      <c r="K239" s="1">
        <v>0</v>
      </c>
      <c r="L239" t="s">
        <v>28</v>
      </c>
      <c r="M239" t="s">
        <v>28</v>
      </c>
      <c r="N239" t="s">
        <v>28</v>
      </c>
      <c r="O239" t="s">
        <v>28</v>
      </c>
      <c r="P239" s="1">
        <v>0.3</v>
      </c>
      <c r="Q239" s="1">
        <v>0.7</v>
      </c>
      <c r="R239" s="1">
        <v>0</v>
      </c>
      <c r="S239" t="s">
        <v>1137</v>
      </c>
      <c r="T239" t="s">
        <v>468</v>
      </c>
      <c r="U239" s="1">
        <v>0.28999999999999998</v>
      </c>
      <c r="V239" s="1">
        <v>0.23</v>
      </c>
      <c r="W239" t="s">
        <v>31</v>
      </c>
    </row>
    <row r="240" spans="1:23" x14ac:dyDescent="0.25">
      <c r="A240" t="s">
        <v>1138</v>
      </c>
      <c r="B240" t="s">
        <v>33</v>
      </c>
      <c r="C240">
        <v>58</v>
      </c>
      <c r="D240">
        <v>57</v>
      </c>
      <c r="E240">
        <v>64</v>
      </c>
      <c r="F240">
        <v>38.979999999999997</v>
      </c>
      <c r="G240" t="s">
        <v>1139</v>
      </c>
      <c r="H240" t="s">
        <v>1140</v>
      </c>
      <c r="I240">
        <v>4</v>
      </c>
      <c r="J240" s="1">
        <v>1</v>
      </c>
      <c r="K240" s="1">
        <v>0</v>
      </c>
      <c r="L240" t="s">
        <v>28</v>
      </c>
      <c r="M240" t="s">
        <v>28</v>
      </c>
      <c r="N240" t="s">
        <v>28</v>
      </c>
      <c r="O240" t="s">
        <v>28</v>
      </c>
      <c r="P240" s="1">
        <v>0.52</v>
      </c>
      <c r="Q240" s="1">
        <v>0.48</v>
      </c>
      <c r="R240" s="1">
        <v>0</v>
      </c>
      <c r="S240" t="s">
        <v>106</v>
      </c>
      <c r="T240" t="s">
        <v>1141</v>
      </c>
      <c r="U240" s="1">
        <v>0.22</v>
      </c>
      <c r="V240" s="1">
        <v>0.32</v>
      </c>
      <c r="W240" t="s">
        <v>31</v>
      </c>
    </row>
    <row r="241" spans="1:23" x14ac:dyDescent="0.25">
      <c r="A241" t="s">
        <v>1142</v>
      </c>
      <c r="B241" t="s">
        <v>33</v>
      </c>
      <c r="C241">
        <v>81</v>
      </c>
      <c r="D241">
        <v>77</v>
      </c>
      <c r="E241">
        <v>84</v>
      </c>
      <c r="F241">
        <v>38.1</v>
      </c>
      <c r="G241" t="s">
        <v>1143</v>
      </c>
      <c r="H241" t="s">
        <v>1144</v>
      </c>
      <c r="I241">
        <v>6</v>
      </c>
      <c r="J241" s="1">
        <v>1</v>
      </c>
      <c r="K241" s="1">
        <v>0</v>
      </c>
      <c r="L241" t="s">
        <v>28</v>
      </c>
      <c r="M241" t="s">
        <v>28</v>
      </c>
      <c r="N241" t="s">
        <v>28</v>
      </c>
      <c r="O241" t="s">
        <v>28</v>
      </c>
      <c r="P241" s="1">
        <v>0.66</v>
      </c>
      <c r="Q241" s="1">
        <v>0.34</v>
      </c>
      <c r="R241" s="1">
        <v>0</v>
      </c>
      <c r="S241" t="s">
        <v>1145</v>
      </c>
      <c r="T241" t="s">
        <v>1146</v>
      </c>
      <c r="U241" s="1">
        <v>0.23</v>
      </c>
      <c r="V241" s="1">
        <v>0.11</v>
      </c>
      <c r="W241" t="s">
        <v>31</v>
      </c>
    </row>
    <row r="242" spans="1:23" x14ac:dyDescent="0.25">
      <c r="A242" t="s">
        <v>1147</v>
      </c>
      <c r="B242" t="s">
        <v>25</v>
      </c>
      <c r="C242">
        <v>86</v>
      </c>
      <c r="D242">
        <v>100</v>
      </c>
      <c r="E242">
        <v>89</v>
      </c>
      <c r="F242">
        <v>43.6</v>
      </c>
      <c r="G242" t="s">
        <v>1148</v>
      </c>
      <c r="H242" t="s">
        <v>1149</v>
      </c>
      <c r="I242">
        <v>2</v>
      </c>
      <c r="J242" s="1">
        <v>1</v>
      </c>
      <c r="K242" s="1">
        <v>0</v>
      </c>
      <c r="L242" t="s">
        <v>1150</v>
      </c>
      <c r="M242" t="s">
        <v>309</v>
      </c>
      <c r="N242" t="s">
        <v>163</v>
      </c>
      <c r="O242">
        <v>641004</v>
      </c>
      <c r="P242" s="1">
        <v>0.42</v>
      </c>
      <c r="Q242" s="1">
        <v>0.57999999999999996</v>
      </c>
      <c r="R242" s="1">
        <v>0</v>
      </c>
      <c r="S242" t="s">
        <v>1151</v>
      </c>
      <c r="T242" t="s">
        <v>1152</v>
      </c>
      <c r="U242" s="1">
        <v>0.28999999999999998</v>
      </c>
      <c r="V242" s="1">
        <v>0.28999999999999998</v>
      </c>
      <c r="W242" t="s">
        <v>312</v>
      </c>
    </row>
    <row r="243" spans="1:23" x14ac:dyDescent="0.25">
      <c r="A243" t="s">
        <v>1153</v>
      </c>
      <c r="B243" t="s">
        <v>25</v>
      </c>
      <c r="C243">
        <v>91</v>
      </c>
      <c r="D243">
        <v>100</v>
      </c>
      <c r="E243">
        <v>93</v>
      </c>
      <c r="F243">
        <v>37.71</v>
      </c>
      <c r="G243" t="s">
        <v>1154</v>
      </c>
      <c r="H243" t="s">
        <v>1155</v>
      </c>
      <c r="I243">
        <v>1</v>
      </c>
      <c r="J243" s="1">
        <v>1</v>
      </c>
      <c r="K243" s="1">
        <v>0</v>
      </c>
      <c r="L243" t="s">
        <v>161</v>
      </c>
      <c r="M243" t="s">
        <v>309</v>
      </c>
      <c r="N243" t="s">
        <v>163</v>
      </c>
      <c r="O243">
        <v>641018</v>
      </c>
      <c r="P243" s="1">
        <v>1</v>
      </c>
      <c r="Q243" s="1">
        <v>0</v>
      </c>
      <c r="R243" s="1">
        <v>0</v>
      </c>
      <c r="S243" t="s">
        <v>1156</v>
      </c>
      <c r="T243" t="s">
        <v>1157</v>
      </c>
      <c r="U243" s="1">
        <v>0.28999999999999998</v>
      </c>
      <c r="V243" s="1">
        <v>0.28999999999999998</v>
      </c>
      <c r="W243" t="s">
        <v>312</v>
      </c>
    </row>
    <row r="244" spans="1:23" x14ac:dyDescent="0.25">
      <c r="A244" t="s">
        <v>1158</v>
      </c>
      <c r="B244" t="s">
        <v>25</v>
      </c>
      <c r="C244">
        <v>77</v>
      </c>
      <c r="D244">
        <v>91</v>
      </c>
      <c r="E244">
        <v>81</v>
      </c>
      <c r="F244">
        <v>45.97</v>
      </c>
      <c r="G244" t="s">
        <v>1159</v>
      </c>
      <c r="H244" t="s">
        <v>1160</v>
      </c>
      <c r="I244">
        <v>4</v>
      </c>
      <c r="J244" s="1">
        <v>1</v>
      </c>
      <c r="K244" s="1">
        <v>0</v>
      </c>
      <c r="L244" t="s">
        <v>161</v>
      </c>
      <c r="M244" t="s">
        <v>309</v>
      </c>
      <c r="N244" t="s">
        <v>163</v>
      </c>
      <c r="O244">
        <v>641018</v>
      </c>
      <c r="P244" s="1">
        <v>0.91</v>
      </c>
      <c r="Q244" s="1">
        <v>0.09</v>
      </c>
      <c r="R244" s="1">
        <v>0</v>
      </c>
      <c r="S244" t="s">
        <v>1161</v>
      </c>
      <c r="T244" t="s">
        <v>1162</v>
      </c>
      <c r="U244" s="1">
        <v>0.3</v>
      </c>
      <c r="V244" s="1">
        <v>0.28999999999999998</v>
      </c>
      <c r="W244" t="s">
        <v>312</v>
      </c>
    </row>
    <row r="245" spans="1:23" x14ac:dyDescent="0.25">
      <c r="A245" t="s">
        <v>1163</v>
      </c>
      <c r="B245" t="s">
        <v>33</v>
      </c>
      <c r="C245">
        <v>100</v>
      </c>
      <c r="D245">
        <v>100</v>
      </c>
      <c r="E245">
        <v>100</v>
      </c>
      <c r="F245">
        <v>31.37</v>
      </c>
      <c r="G245" t="s">
        <v>1164</v>
      </c>
      <c r="H245" t="s">
        <v>1165</v>
      </c>
      <c r="I245">
        <v>0</v>
      </c>
      <c r="J245" s="1">
        <v>1</v>
      </c>
      <c r="K245" s="1">
        <v>0</v>
      </c>
      <c r="L245" t="s">
        <v>161</v>
      </c>
      <c r="M245" t="s">
        <v>309</v>
      </c>
      <c r="N245" t="s">
        <v>163</v>
      </c>
      <c r="O245">
        <v>641009</v>
      </c>
      <c r="P245" s="1">
        <v>0.51</v>
      </c>
      <c r="Q245" s="1">
        <v>0.49</v>
      </c>
      <c r="R245" s="1">
        <v>0</v>
      </c>
      <c r="S245" t="s">
        <v>1166</v>
      </c>
      <c r="T245" t="s">
        <v>1167</v>
      </c>
      <c r="U245" s="1">
        <v>0.3</v>
      </c>
      <c r="V245" s="1">
        <v>0.3</v>
      </c>
      <c r="W245" t="s">
        <v>312</v>
      </c>
    </row>
    <row r="246" spans="1:23" x14ac:dyDescent="0.25">
      <c r="A246" t="s">
        <v>1168</v>
      </c>
      <c r="B246" t="s">
        <v>25</v>
      </c>
      <c r="C246">
        <v>100</v>
      </c>
      <c r="D246">
        <v>100</v>
      </c>
      <c r="E246">
        <v>100</v>
      </c>
      <c r="F246">
        <v>30.63</v>
      </c>
      <c r="G246" t="s">
        <v>1169</v>
      </c>
      <c r="H246" t="s">
        <v>1170</v>
      </c>
      <c r="I246">
        <v>0</v>
      </c>
      <c r="J246" s="1">
        <v>1</v>
      </c>
      <c r="K246" s="1">
        <v>0</v>
      </c>
      <c r="L246" t="s">
        <v>28</v>
      </c>
      <c r="M246" t="s">
        <v>28</v>
      </c>
      <c r="N246" t="s">
        <v>28</v>
      </c>
      <c r="O246" t="s">
        <v>28</v>
      </c>
      <c r="P246" s="1">
        <v>0.28000000000000003</v>
      </c>
      <c r="Q246" s="1">
        <v>0.72</v>
      </c>
      <c r="R246" s="1">
        <v>0</v>
      </c>
      <c r="S246" t="s">
        <v>1171</v>
      </c>
      <c r="T246" t="s">
        <v>1172</v>
      </c>
      <c r="U246" s="1">
        <v>0.3</v>
      </c>
      <c r="V246" s="1">
        <v>0.3</v>
      </c>
      <c r="W246" t="s">
        <v>312</v>
      </c>
    </row>
    <row r="247" spans="1:23" x14ac:dyDescent="0.25">
      <c r="A247" t="s">
        <v>1173</v>
      </c>
      <c r="B247" t="s">
        <v>33</v>
      </c>
      <c r="C247">
        <v>96</v>
      </c>
      <c r="D247">
        <v>100</v>
      </c>
      <c r="E247">
        <v>96</v>
      </c>
      <c r="F247">
        <v>41.5</v>
      </c>
      <c r="G247" t="s">
        <v>1174</v>
      </c>
      <c r="H247" t="s">
        <v>1175</v>
      </c>
      <c r="I247">
        <v>3</v>
      </c>
      <c r="J247" s="1">
        <v>1</v>
      </c>
      <c r="K247" s="1">
        <v>0</v>
      </c>
      <c r="L247" t="s">
        <v>161</v>
      </c>
      <c r="M247" t="s">
        <v>309</v>
      </c>
      <c r="N247" t="s">
        <v>163</v>
      </c>
      <c r="O247">
        <v>641005</v>
      </c>
      <c r="P247" s="1">
        <v>0.92</v>
      </c>
      <c r="Q247" s="1">
        <v>0.08</v>
      </c>
      <c r="R247" s="1">
        <v>0</v>
      </c>
      <c r="S247" t="s">
        <v>1176</v>
      </c>
      <c r="T247" t="s">
        <v>1177</v>
      </c>
      <c r="U247" s="1">
        <v>0.86</v>
      </c>
      <c r="V247" s="1">
        <v>0.84</v>
      </c>
      <c r="W247" t="s">
        <v>312</v>
      </c>
    </row>
    <row r="248" spans="1:23" x14ac:dyDescent="0.25">
      <c r="A248" t="s">
        <v>1178</v>
      </c>
      <c r="B248" t="s">
        <v>33</v>
      </c>
      <c r="C248">
        <v>45</v>
      </c>
      <c r="D248">
        <v>86</v>
      </c>
      <c r="E248">
        <v>51</v>
      </c>
      <c r="F248">
        <v>61.38</v>
      </c>
      <c r="G248" t="s">
        <v>1179</v>
      </c>
      <c r="H248" t="s">
        <v>1180</v>
      </c>
      <c r="I248">
        <v>18</v>
      </c>
      <c r="J248" s="1">
        <v>0</v>
      </c>
      <c r="K248" s="1">
        <v>1</v>
      </c>
      <c r="L248" t="s">
        <v>161</v>
      </c>
      <c r="M248" t="s">
        <v>309</v>
      </c>
      <c r="N248" t="s">
        <v>163</v>
      </c>
      <c r="O248">
        <v>641014</v>
      </c>
      <c r="P248" s="1">
        <v>0.8</v>
      </c>
      <c r="Q248" s="1">
        <v>0.21</v>
      </c>
      <c r="R248" s="1">
        <v>0</v>
      </c>
      <c r="S248" t="s">
        <v>1181</v>
      </c>
      <c r="T248" t="s">
        <v>1182</v>
      </c>
      <c r="U248" s="1">
        <v>0.24</v>
      </c>
      <c r="V248" s="1">
        <v>0.22</v>
      </c>
      <c r="W248" t="s">
        <v>312</v>
      </c>
    </row>
    <row r="249" spans="1:23" x14ac:dyDescent="0.25">
      <c r="A249" t="s">
        <v>1183</v>
      </c>
      <c r="B249" t="s">
        <v>33</v>
      </c>
      <c r="C249">
        <v>56</v>
      </c>
      <c r="D249">
        <v>92</v>
      </c>
      <c r="E249">
        <v>62</v>
      </c>
      <c r="F249">
        <v>61.3</v>
      </c>
      <c r="G249" t="s">
        <v>1184</v>
      </c>
      <c r="H249" t="s">
        <v>1185</v>
      </c>
      <c r="I249">
        <v>14</v>
      </c>
      <c r="J249" s="1">
        <v>0</v>
      </c>
      <c r="K249" s="1">
        <v>1</v>
      </c>
      <c r="L249" t="s">
        <v>161</v>
      </c>
      <c r="M249" t="s">
        <v>309</v>
      </c>
      <c r="N249" t="s">
        <v>163</v>
      </c>
      <c r="O249">
        <v>641014</v>
      </c>
      <c r="P249" s="1">
        <v>0.67</v>
      </c>
      <c r="Q249" s="1">
        <v>0.33</v>
      </c>
      <c r="R249" s="1">
        <v>0</v>
      </c>
      <c r="S249" t="s">
        <v>1186</v>
      </c>
      <c r="T249" t="s">
        <v>1187</v>
      </c>
      <c r="U249" s="1">
        <v>0.26</v>
      </c>
      <c r="V249" s="1">
        <v>0.24</v>
      </c>
      <c r="W249" t="s">
        <v>312</v>
      </c>
    </row>
    <row r="250" spans="1:23" x14ac:dyDescent="0.25">
      <c r="A250" t="s">
        <v>1188</v>
      </c>
      <c r="B250" t="s">
        <v>25</v>
      </c>
      <c r="C250">
        <v>39</v>
      </c>
      <c r="D250">
        <v>100</v>
      </c>
      <c r="E250">
        <v>43</v>
      </c>
      <c r="F250">
        <v>65.930000000000007</v>
      </c>
      <c r="G250" t="s">
        <v>1189</v>
      </c>
      <c r="H250" t="s">
        <v>1190</v>
      </c>
      <c r="I250">
        <v>8</v>
      </c>
      <c r="J250" s="1">
        <v>1</v>
      </c>
      <c r="K250" s="1">
        <v>0</v>
      </c>
      <c r="L250" t="s">
        <v>161</v>
      </c>
      <c r="M250" t="s">
        <v>309</v>
      </c>
      <c r="N250" t="s">
        <v>163</v>
      </c>
      <c r="O250">
        <v>641014</v>
      </c>
      <c r="P250" s="1">
        <v>0.8</v>
      </c>
      <c r="Q250" s="1">
        <v>0.2</v>
      </c>
      <c r="R250" s="1">
        <v>0</v>
      </c>
      <c r="S250" t="s">
        <v>1191</v>
      </c>
      <c r="T250" t="s">
        <v>970</v>
      </c>
      <c r="U250" s="1">
        <v>0.28999999999999998</v>
      </c>
      <c r="V250" s="1">
        <v>0.28000000000000003</v>
      </c>
      <c r="W250" t="s">
        <v>312</v>
      </c>
    </row>
    <row r="251" spans="1:23" x14ac:dyDescent="0.25">
      <c r="A251" t="s">
        <v>1192</v>
      </c>
      <c r="B251" t="s">
        <v>33</v>
      </c>
      <c r="C251">
        <v>86</v>
      </c>
      <c r="D251">
        <v>52</v>
      </c>
      <c r="E251">
        <v>88</v>
      </c>
      <c r="F251">
        <v>48.76</v>
      </c>
      <c r="G251" t="s">
        <v>1193</v>
      </c>
      <c r="H251" t="s">
        <v>1194</v>
      </c>
      <c r="I251">
        <v>2</v>
      </c>
      <c r="J251" s="1">
        <v>1</v>
      </c>
      <c r="K251" s="1">
        <v>0</v>
      </c>
      <c r="L251" t="s">
        <v>161</v>
      </c>
      <c r="M251" t="s">
        <v>309</v>
      </c>
      <c r="N251" t="s">
        <v>163</v>
      </c>
      <c r="O251">
        <v>641018</v>
      </c>
      <c r="P251" s="1">
        <v>0.89</v>
      </c>
      <c r="Q251" s="1">
        <v>0.11</v>
      </c>
      <c r="R251" s="1">
        <v>0</v>
      </c>
      <c r="S251" t="s">
        <v>1195</v>
      </c>
      <c r="T251" t="s">
        <v>1196</v>
      </c>
      <c r="U251" s="1">
        <v>0.43</v>
      </c>
      <c r="V251" s="1">
        <v>0.42</v>
      </c>
      <c r="W251" t="s">
        <v>312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D7FAC-3AFB-4B86-B23B-45A4563CDC14}">
  <dimension ref="A1:I251"/>
  <sheetViews>
    <sheetView showGridLines="0" workbookViewId="0">
      <selection sqref="A1:XFD1048576"/>
    </sheetView>
  </sheetViews>
  <sheetFormatPr defaultRowHeight="18.75" x14ac:dyDescent="0.25"/>
  <cols>
    <col min="1" max="1" width="15.5703125" style="4" bestFit="1" customWidth="1"/>
    <col min="2" max="2" width="11.5703125" style="4" bestFit="1" customWidth="1"/>
    <col min="3" max="3" width="12.42578125" style="4" bestFit="1" customWidth="1"/>
    <col min="4" max="5" width="9.140625" style="4"/>
    <col min="6" max="6" width="25.7109375" style="4" bestFit="1" customWidth="1"/>
    <col min="7" max="7" width="15.140625" style="4" bestFit="1" customWidth="1"/>
    <col min="8" max="8" width="7.85546875" style="4" bestFit="1" customWidth="1"/>
    <col min="9" max="12" width="9.140625" style="4"/>
    <col min="13" max="13" width="22.5703125" style="4" bestFit="1" customWidth="1"/>
    <col min="14" max="14" width="9.85546875" style="4" customWidth="1"/>
    <col min="15" max="16384" width="9.140625" style="4"/>
  </cols>
  <sheetData>
    <row r="1" spans="1:9" ht="33" customHeight="1" x14ac:dyDescent="0.25">
      <c r="A1" s="3" t="s">
        <v>5</v>
      </c>
      <c r="B1" s="3" t="s">
        <v>19</v>
      </c>
      <c r="C1" s="3" t="s">
        <v>1197</v>
      </c>
    </row>
    <row r="2" spans="1:9" x14ac:dyDescent="0.25">
      <c r="A2" s="2">
        <v>100</v>
      </c>
      <c r="B2" s="2">
        <v>132.49</v>
      </c>
      <c r="C2" s="2">
        <f>A2*B2</f>
        <v>13249</v>
      </c>
      <c r="E2" s="40" t="s">
        <v>1263</v>
      </c>
      <c r="F2" s="40"/>
      <c r="G2" s="40"/>
      <c r="H2" s="40"/>
      <c r="I2" s="40"/>
    </row>
    <row r="3" spans="1:9" x14ac:dyDescent="0.25">
      <c r="A3" s="2">
        <v>100</v>
      </c>
      <c r="B3" s="2">
        <v>133.41999999999999</v>
      </c>
      <c r="C3" s="2">
        <f t="shared" ref="C3:C66" si="0">A3*B3</f>
        <v>13341.999999999998</v>
      </c>
      <c r="E3" s="40"/>
      <c r="F3" s="40"/>
      <c r="G3" s="40"/>
      <c r="H3" s="40"/>
      <c r="I3" s="40"/>
    </row>
    <row r="4" spans="1:9" x14ac:dyDescent="0.25">
      <c r="A4" s="2">
        <v>94</v>
      </c>
      <c r="B4" s="2">
        <v>30.18</v>
      </c>
      <c r="C4" s="2">
        <f t="shared" si="0"/>
        <v>2836.92</v>
      </c>
      <c r="E4" s="40"/>
      <c r="F4" s="40"/>
      <c r="G4" s="40"/>
      <c r="H4" s="40"/>
      <c r="I4" s="40"/>
    </row>
    <row r="5" spans="1:9" x14ac:dyDescent="0.25">
      <c r="A5" s="2">
        <v>96</v>
      </c>
      <c r="B5" s="2">
        <v>6.75</v>
      </c>
      <c r="C5" s="2">
        <f t="shared" si="0"/>
        <v>648</v>
      </c>
      <c r="E5" s="40"/>
      <c r="F5" s="40"/>
      <c r="G5" s="40"/>
      <c r="H5" s="40"/>
      <c r="I5" s="40"/>
    </row>
    <row r="6" spans="1:9" x14ac:dyDescent="0.25">
      <c r="A6" s="2">
        <v>92</v>
      </c>
      <c r="B6" s="2">
        <v>20.72</v>
      </c>
      <c r="C6" s="2">
        <f t="shared" si="0"/>
        <v>1906.2399999999998</v>
      </c>
      <c r="E6" s="40"/>
      <c r="F6" s="40"/>
      <c r="G6" s="40"/>
      <c r="H6" s="40"/>
      <c r="I6" s="40"/>
    </row>
    <row r="7" spans="1:9" x14ac:dyDescent="0.25">
      <c r="A7" s="2">
        <v>71</v>
      </c>
      <c r="B7" s="2">
        <v>16.38</v>
      </c>
      <c r="C7" s="2">
        <f t="shared" si="0"/>
        <v>1162.98</v>
      </c>
    </row>
    <row r="8" spans="1:9" x14ac:dyDescent="0.25">
      <c r="A8" s="2">
        <v>100</v>
      </c>
      <c r="B8" s="2">
        <v>3.11</v>
      </c>
      <c r="C8" s="2">
        <f t="shared" si="0"/>
        <v>311</v>
      </c>
    </row>
    <row r="9" spans="1:9" ht="15" customHeight="1" x14ac:dyDescent="0.25">
      <c r="A9" s="2">
        <v>71</v>
      </c>
      <c r="B9" s="2">
        <v>4.46</v>
      </c>
      <c r="C9" s="2">
        <f t="shared" si="0"/>
        <v>316.66000000000003</v>
      </c>
    </row>
    <row r="10" spans="1:9" ht="15" customHeight="1" x14ac:dyDescent="0.25">
      <c r="A10" s="2">
        <v>87</v>
      </c>
      <c r="B10" s="2">
        <v>21.4</v>
      </c>
      <c r="C10" s="2">
        <f t="shared" si="0"/>
        <v>1861.8</v>
      </c>
      <c r="E10" s="40"/>
      <c r="F10" s="40"/>
      <c r="G10" s="40"/>
      <c r="H10" s="40"/>
      <c r="I10" s="40"/>
    </row>
    <row r="11" spans="1:9" x14ac:dyDescent="0.25">
      <c r="A11" s="2">
        <v>74</v>
      </c>
      <c r="B11" s="2">
        <v>17.34</v>
      </c>
      <c r="C11" s="2">
        <f t="shared" si="0"/>
        <v>1283.1600000000001</v>
      </c>
      <c r="E11" s="40"/>
      <c r="F11" s="40"/>
      <c r="G11" s="40"/>
      <c r="H11" s="40"/>
      <c r="I11" s="40"/>
    </row>
    <row r="12" spans="1:9" x14ac:dyDescent="0.25">
      <c r="A12" s="2">
        <v>100</v>
      </c>
      <c r="B12" s="2">
        <v>3.1</v>
      </c>
      <c r="C12" s="2">
        <f t="shared" si="0"/>
        <v>310</v>
      </c>
      <c r="E12" s="40"/>
      <c r="F12" s="40"/>
      <c r="G12" s="40"/>
      <c r="H12" s="40"/>
      <c r="I12" s="40"/>
    </row>
    <row r="13" spans="1:9" x14ac:dyDescent="0.25">
      <c r="A13" s="2">
        <v>100</v>
      </c>
      <c r="B13" s="2">
        <v>1.71</v>
      </c>
      <c r="C13" s="2">
        <f t="shared" si="0"/>
        <v>171</v>
      </c>
      <c r="E13" s="40"/>
      <c r="F13" s="40"/>
      <c r="G13" s="40"/>
      <c r="H13" s="40"/>
      <c r="I13" s="40"/>
    </row>
    <row r="14" spans="1:9" x14ac:dyDescent="0.25">
      <c r="A14" s="2">
        <v>99</v>
      </c>
      <c r="B14" s="2">
        <v>6.7</v>
      </c>
      <c r="C14" s="2">
        <f t="shared" si="0"/>
        <v>663.30000000000007</v>
      </c>
      <c r="E14" s="40"/>
      <c r="F14" s="40"/>
      <c r="G14" s="40"/>
      <c r="H14" s="40"/>
      <c r="I14" s="40"/>
    </row>
    <row r="15" spans="1:9" x14ac:dyDescent="0.25">
      <c r="A15" s="2">
        <v>100</v>
      </c>
      <c r="B15" s="2">
        <v>2.54</v>
      </c>
      <c r="C15" s="2">
        <f t="shared" si="0"/>
        <v>254</v>
      </c>
    </row>
    <row r="16" spans="1:9" x14ac:dyDescent="0.25">
      <c r="A16" s="2">
        <v>100</v>
      </c>
      <c r="B16" s="2">
        <v>1.98</v>
      </c>
      <c r="C16" s="2">
        <f t="shared" si="0"/>
        <v>198</v>
      </c>
    </row>
    <row r="17" spans="1:9" x14ac:dyDescent="0.25">
      <c r="A17" s="2">
        <v>100</v>
      </c>
      <c r="B17" s="2">
        <v>7.6</v>
      </c>
      <c r="C17" s="2">
        <f t="shared" si="0"/>
        <v>760</v>
      </c>
    </row>
    <row r="18" spans="1:9" x14ac:dyDescent="0.25">
      <c r="A18" s="2">
        <v>100</v>
      </c>
      <c r="B18" s="2">
        <v>3.73</v>
      </c>
      <c r="C18" s="2">
        <f t="shared" si="0"/>
        <v>373</v>
      </c>
    </row>
    <row r="19" spans="1:9" ht="15" customHeight="1" x14ac:dyDescent="0.25">
      <c r="A19" s="2">
        <v>94</v>
      </c>
      <c r="B19" s="2">
        <v>8.23</v>
      </c>
      <c r="C19" s="2">
        <f t="shared" si="0"/>
        <v>773.62</v>
      </c>
      <c r="E19" s="40" t="s">
        <v>1200</v>
      </c>
      <c r="F19" s="40"/>
      <c r="G19" s="40">
        <f>SUM(C:C)</f>
        <v>120583.79000000005</v>
      </c>
      <c r="H19" s="40">
        <f>ROUND((G19/G21),2)</f>
        <v>94.2</v>
      </c>
      <c r="I19" s="40"/>
    </row>
    <row r="20" spans="1:9" ht="15" customHeight="1" x14ac:dyDescent="0.25">
      <c r="A20" s="2">
        <v>97</v>
      </c>
      <c r="B20" s="2">
        <v>9.86</v>
      </c>
      <c r="C20" s="2">
        <f t="shared" si="0"/>
        <v>956.42</v>
      </c>
      <c r="E20" s="40"/>
      <c r="F20" s="40"/>
      <c r="G20" s="40"/>
      <c r="H20" s="40"/>
      <c r="I20" s="40"/>
    </row>
    <row r="21" spans="1:9" x14ac:dyDescent="0.25">
      <c r="A21" s="2">
        <v>100</v>
      </c>
      <c r="B21" s="2">
        <v>1.66</v>
      </c>
      <c r="C21" s="2">
        <f t="shared" si="0"/>
        <v>166</v>
      </c>
      <c r="E21" s="40"/>
      <c r="F21" s="40"/>
      <c r="G21" s="40">
        <f>SUM(B:B)</f>
        <v>1280.0800000000002</v>
      </c>
      <c r="H21" s="40"/>
      <c r="I21" s="40"/>
    </row>
    <row r="22" spans="1:9" x14ac:dyDescent="0.25">
      <c r="A22" s="2">
        <v>99</v>
      </c>
      <c r="B22" s="2">
        <v>3.72</v>
      </c>
      <c r="C22" s="2">
        <f t="shared" si="0"/>
        <v>368.28000000000003</v>
      </c>
      <c r="E22" s="40"/>
      <c r="F22" s="40"/>
      <c r="G22" s="40"/>
      <c r="H22" s="40"/>
      <c r="I22" s="40"/>
    </row>
    <row r="23" spans="1:9" x14ac:dyDescent="0.25">
      <c r="A23" s="2">
        <v>100</v>
      </c>
      <c r="B23" s="2">
        <v>4.0199999999999996</v>
      </c>
      <c r="C23" s="2">
        <f t="shared" si="0"/>
        <v>401.99999999999994</v>
      </c>
    </row>
    <row r="24" spans="1:9" x14ac:dyDescent="0.25">
      <c r="A24" s="2">
        <v>99</v>
      </c>
      <c r="B24" s="2">
        <v>10.130000000000001</v>
      </c>
      <c r="C24" s="2">
        <f t="shared" si="0"/>
        <v>1002.8700000000001</v>
      </c>
    </row>
    <row r="25" spans="1:9" x14ac:dyDescent="0.25">
      <c r="A25" s="2">
        <v>100</v>
      </c>
      <c r="B25" s="2">
        <v>1.7</v>
      </c>
      <c r="C25" s="2">
        <f t="shared" si="0"/>
        <v>170</v>
      </c>
    </row>
    <row r="26" spans="1:9" x14ac:dyDescent="0.25">
      <c r="A26" s="2">
        <v>100</v>
      </c>
      <c r="B26" s="2">
        <v>5.29</v>
      </c>
      <c r="C26" s="2">
        <f t="shared" si="0"/>
        <v>529</v>
      </c>
      <c r="E26" s="41" t="s">
        <v>1209</v>
      </c>
      <c r="F26" s="41"/>
      <c r="G26" s="41"/>
      <c r="H26" s="41">
        <f>ROUND((H19/10),0)</f>
        <v>9</v>
      </c>
      <c r="I26" s="41"/>
    </row>
    <row r="27" spans="1:9" x14ac:dyDescent="0.25">
      <c r="A27" s="2">
        <v>100</v>
      </c>
      <c r="B27" s="2">
        <v>17.260000000000002</v>
      </c>
      <c r="C27" s="2">
        <f t="shared" si="0"/>
        <v>1726.0000000000002</v>
      </c>
      <c r="E27" s="41"/>
      <c r="F27" s="41"/>
      <c r="G27" s="41"/>
      <c r="H27" s="41"/>
      <c r="I27" s="41"/>
    </row>
    <row r="28" spans="1:9" x14ac:dyDescent="0.25">
      <c r="A28" s="2">
        <v>100</v>
      </c>
      <c r="B28" s="2">
        <v>4.32</v>
      </c>
      <c r="C28" s="2">
        <f t="shared" si="0"/>
        <v>432</v>
      </c>
      <c r="E28" s="41"/>
      <c r="F28" s="41"/>
      <c r="G28" s="41"/>
      <c r="H28" s="41"/>
      <c r="I28" s="41"/>
    </row>
    <row r="29" spans="1:9" x14ac:dyDescent="0.25">
      <c r="A29" s="2">
        <v>100</v>
      </c>
      <c r="B29" s="2">
        <v>1.77</v>
      </c>
      <c r="C29" s="2">
        <f t="shared" si="0"/>
        <v>177</v>
      </c>
      <c r="E29" s="41"/>
      <c r="F29" s="41"/>
      <c r="G29" s="41"/>
      <c r="H29" s="41"/>
      <c r="I29" s="41"/>
    </row>
    <row r="30" spans="1:9" x14ac:dyDescent="0.25">
      <c r="A30" s="2">
        <v>100</v>
      </c>
      <c r="B30" s="2">
        <v>1.69</v>
      </c>
      <c r="C30" s="2">
        <f t="shared" si="0"/>
        <v>169</v>
      </c>
    </row>
    <row r="31" spans="1:9" x14ac:dyDescent="0.25">
      <c r="A31" s="2">
        <v>95</v>
      </c>
      <c r="B31" s="2">
        <v>2.4</v>
      </c>
      <c r="C31" s="2">
        <f t="shared" si="0"/>
        <v>228</v>
      </c>
    </row>
    <row r="32" spans="1:9" x14ac:dyDescent="0.25">
      <c r="A32" s="2">
        <v>100</v>
      </c>
      <c r="B32" s="2">
        <v>5.64</v>
      </c>
      <c r="C32" s="2">
        <f t="shared" si="0"/>
        <v>564</v>
      </c>
    </row>
    <row r="33" spans="1:3" x14ac:dyDescent="0.25">
      <c r="A33" s="2">
        <v>100</v>
      </c>
      <c r="B33" s="2">
        <v>2.94</v>
      </c>
      <c r="C33" s="2">
        <f t="shared" si="0"/>
        <v>294</v>
      </c>
    </row>
    <row r="34" spans="1:3" x14ac:dyDescent="0.25">
      <c r="A34" s="2">
        <v>98</v>
      </c>
      <c r="B34" s="2">
        <v>6.99</v>
      </c>
      <c r="C34" s="2">
        <f t="shared" si="0"/>
        <v>685.02</v>
      </c>
    </row>
    <row r="35" spans="1:3" x14ac:dyDescent="0.25">
      <c r="A35" s="2">
        <v>98</v>
      </c>
      <c r="B35" s="2">
        <v>3</v>
      </c>
      <c r="C35" s="2">
        <f t="shared" si="0"/>
        <v>294</v>
      </c>
    </row>
    <row r="36" spans="1:3" x14ac:dyDescent="0.25">
      <c r="A36" s="2">
        <v>98</v>
      </c>
      <c r="B36" s="2">
        <v>1.63</v>
      </c>
      <c r="C36" s="2">
        <f t="shared" si="0"/>
        <v>159.73999999999998</v>
      </c>
    </row>
    <row r="37" spans="1:3" x14ac:dyDescent="0.25">
      <c r="A37" s="2">
        <v>100</v>
      </c>
      <c r="B37" s="2">
        <v>1.05</v>
      </c>
      <c r="C37" s="2">
        <f t="shared" si="0"/>
        <v>105</v>
      </c>
    </row>
    <row r="38" spans="1:3" x14ac:dyDescent="0.25">
      <c r="A38" s="2">
        <v>100</v>
      </c>
      <c r="B38" s="2">
        <v>4.24</v>
      </c>
      <c r="C38" s="2">
        <f t="shared" si="0"/>
        <v>424</v>
      </c>
    </row>
    <row r="39" spans="1:3" x14ac:dyDescent="0.25">
      <c r="A39" s="2">
        <v>100</v>
      </c>
      <c r="B39" s="2">
        <v>1.29</v>
      </c>
      <c r="C39" s="2">
        <f t="shared" si="0"/>
        <v>129</v>
      </c>
    </row>
    <row r="40" spans="1:3" x14ac:dyDescent="0.25">
      <c r="A40" s="2">
        <v>98</v>
      </c>
      <c r="B40" s="2">
        <v>1.49</v>
      </c>
      <c r="C40" s="2">
        <f t="shared" si="0"/>
        <v>146.02000000000001</v>
      </c>
    </row>
    <row r="41" spans="1:3" x14ac:dyDescent="0.25">
      <c r="A41" s="2">
        <v>100</v>
      </c>
      <c r="B41" s="2">
        <v>2.17</v>
      </c>
      <c r="C41" s="2">
        <f t="shared" si="0"/>
        <v>217</v>
      </c>
    </row>
    <row r="42" spans="1:3" x14ac:dyDescent="0.25">
      <c r="A42" s="2">
        <v>100</v>
      </c>
      <c r="B42" s="2">
        <v>1.85</v>
      </c>
      <c r="C42" s="2">
        <f t="shared" si="0"/>
        <v>185</v>
      </c>
    </row>
    <row r="43" spans="1:3" x14ac:dyDescent="0.25">
      <c r="A43" s="2">
        <v>98</v>
      </c>
      <c r="B43" s="2">
        <v>22.21</v>
      </c>
      <c r="C43" s="2">
        <f t="shared" si="0"/>
        <v>2176.58</v>
      </c>
    </row>
    <row r="44" spans="1:3" x14ac:dyDescent="0.25">
      <c r="A44" s="2">
        <v>100</v>
      </c>
      <c r="B44" s="2">
        <v>1.1499999999999999</v>
      </c>
      <c r="C44" s="2">
        <f t="shared" si="0"/>
        <v>114.99999999999999</v>
      </c>
    </row>
    <row r="45" spans="1:3" x14ac:dyDescent="0.25">
      <c r="A45" s="2">
        <v>94</v>
      </c>
      <c r="B45" s="2">
        <v>12.86</v>
      </c>
      <c r="C45" s="2">
        <f t="shared" si="0"/>
        <v>1208.8399999999999</v>
      </c>
    </row>
    <row r="46" spans="1:3" x14ac:dyDescent="0.25">
      <c r="A46" s="2">
        <v>100</v>
      </c>
      <c r="B46" s="2">
        <v>2.59</v>
      </c>
      <c r="C46" s="2">
        <f t="shared" si="0"/>
        <v>259</v>
      </c>
    </row>
    <row r="47" spans="1:3" x14ac:dyDescent="0.25">
      <c r="A47" s="2">
        <v>95</v>
      </c>
      <c r="B47" s="2">
        <v>1.98</v>
      </c>
      <c r="C47" s="2">
        <f t="shared" si="0"/>
        <v>188.1</v>
      </c>
    </row>
    <row r="48" spans="1:3" x14ac:dyDescent="0.25">
      <c r="A48" s="2">
        <v>53</v>
      </c>
      <c r="B48" s="2">
        <v>1.3</v>
      </c>
      <c r="C48" s="2">
        <f t="shared" si="0"/>
        <v>68.900000000000006</v>
      </c>
    </row>
    <row r="49" spans="1:3" x14ac:dyDescent="0.25">
      <c r="A49" s="2">
        <v>84</v>
      </c>
      <c r="B49" s="2">
        <v>7.21</v>
      </c>
      <c r="C49" s="2">
        <f t="shared" si="0"/>
        <v>605.64</v>
      </c>
    </row>
    <row r="50" spans="1:3" x14ac:dyDescent="0.25">
      <c r="A50" s="2">
        <v>99</v>
      </c>
      <c r="B50" s="2">
        <v>2.85</v>
      </c>
      <c r="C50" s="2">
        <f t="shared" si="0"/>
        <v>282.15000000000003</v>
      </c>
    </row>
    <row r="51" spans="1:3" x14ac:dyDescent="0.25">
      <c r="A51" s="2">
        <v>93</v>
      </c>
      <c r="B51" s="2">
        <v>1.05</v>
      </c>
      <c r="C51" s="2">
        <f t="shared" si="0"/>
        <v>97.65</v>
      </c>
    </row>
    <row r="52" spans="1:3" x14ac:dyDescent="0.25">
      <c r="A52" s="2">
        <v>100</v>
      </c>
      <c r="B52" s="2">
        <v>1.67</v>
      </c>
      <c r="C52" s="2">
        <f t="shared" si="0"/>
        <v>167</v>
      </c>
    </row>
    <row r="53" spans="1:3" x14ac:dyDescent="0.25">
      <c r="A53" s="2">
        <v>100</v>
      </c>
      <c r="B53" s="2">
        <v>1.18</v>
      </c>
      <c r="C53" s="2">
        <f t="shared" si="0"/>
        <v>118</v>
      </c>
    </row>
    <row r="54" spans="1:3" x14ac:dyDescent="0.25">
      <c r="A54" s="2">
        <v>100</v>
      </c>
      <c r="B54" s="2">
        <v>2.88</v>
      </c>
      <c r="C54" s="2">
        <f t="shared" si="0"/>
        <v>288</v>
      </c>
    </row>
    <row r="55" spans="1:3" x14ac:dyDescent="0.25">
      <c r="A55" s="2">
        <v>100</v>
      </c>
      <c r="B55" s="2">
        <v>1.36</v>
      </c>
      <c r="C55" s="2">
        <f t="shared" si="0"/>
        <v>136</v>
      </c>
    </row>
    <row r="56" spans="1:3" x14ac:dyDescent="0.25">
      <c r="A56" s="2">
        <v>99</v>
      </c>
      <c r="B56" s="2">
        <v>6.35</v>
      </c>
      <c r="C56" s="2">
        <f t="shared" si="0"/>
        <v>628.65</v>
      </c>
    </row>
    <row r="57" spans="1:3" x14ac:dyDescent="0.25">
      <c r="A57" s="2">
        <v>99</v>
      </c>
      <c r="B57" s="2">
        <v>6.7</v>
      </c>
      <c r="C57" s="2">
        <f t="shared" si="0"/>
        <v>663.30000000000007</v>
      </c>
    </row>
    <row r="58" spans="1:3" x14ac:dyDescent="0.25">
      <c r="A58" s="2">
        <v>87</v>
      </c>
      <c r="B58" s="2">
        <v>4.78</v>
      </c>
      <c r="C58" s="2">
        <f t="shared" si="0"/>
        <v>415.86</v>
      </c>
    </row>
    <row r="59" spans="1:3" x14ac:dyDescent="0.25">
      <c r="A59" s="2">
        <v>88</v>
      </c>
      <c r="B59" s="2">
        <v>2.94</v>
      </c>
      <c r="C59" s="2">
        <f t="shared" si="0"/>
        <v>258.71999999999997</v>
      </c>
    </row>
    <row r="60" spans="1:3" x14ac:dyDescent="0.25">
      <c r="A60" s="2">
        <v>100</v>
      </c>
      <c r="B60" s="2">
        <v>3.81</v>
      </c>
      <c r="C60" s="2">
        <f t="shared" si="0"/>
        <v>381</v>
      </c>
    </row>
    <row r="61" spans="1:3" x14ac:dyDescent="0.25">
      <c r="A61" s="2">
        <v>96</v>
      </c>
      <c r="B61" s="2">
        <v>1.25</v>
      </c>
      <c r="C61" s="2">
        <f t="shared" si="0"/>
        <v>120</v>
      </c>
    </row>
    <row r="62" spans="1:3" x14ac:dyDescent="0.25">
      <c r="A62" s="2">
        <v>90</v>
      </c>
      <c r="B62" s="2">
        <v>2.0099999999999998</v>
      </c>
      <c r="C62" s="2">
        <f t="shared" si="0"/>
        <v>180.89999999999998</v>
      </c>
    </row>
    <row r="63" spans="1:3" x14ac:dyDescent="0.25">
      <c r="A63" s="2">
        <v>100</v>
      </c>
      <c r="B63" s="2">
        <v>6.15</v>
      </c>
      <c r="C63" s="2">
        <f t="shared" si="0"/>
        <v>615</v>
      </c>
    </row>
    <row r="64" spans="1:3" x14ac:dyDescent="0.25">
      <c r="A64" s="2">
        <v>33</v>
      </c>
      <c r="B64" s="2">
        <v>1.71</v>
      </c>
      <c r="C64" s="2">
        <f t="shared" si="0"/>
        <v>56.43</v>
      </c>
    </row>
    <row r="65" spans="1:3" x14ac:dyDescent="0.25">
      <c r="A65" s="2">
        <v>100</v>
      </c>
      <c r="B65" s="2">
        <v>2.4300000000000002</v>
      </c>
      <c r="C65" s="2">
        <f t="shared" si="0"/>
        <v>243.00000000000003</v>
      </c>
    </row>
    <row r="66" spans="1:3" x14ac:dyDescent="0.25">
      <c r="A66" s="2">
        <v>94</v>
      </c>
      <c r="B66" s="2">
        <v>7.11</v>
      </c>
      <c r="C66" s="2">
        <f t="shared" si="0"/>
        <v>668.34</v>
      </c>
    </row>
    <row r="67" spans="1:3" x14ac:dyDescent="0.25">
      <c r="A67" s="2">
        <v>100</v>
      </c>
      <c r="B67" s="2">
        <v>1.79</v>
      </c>
      <c r="C67" s="2">
        <f t="shared" ref="C67:C130" si="1">A67*B67</f>
        <v>179</v>
      </c>
    </row>
    <row r="68" spans="1:3" x14ac:dyDescent="0.25">
      <c r="A68" s="2">
        <v>94</v>
      </c>
      <c r="B68" s="2">
        <v>3.6</v>
      </c>
      <c r="C68" s="2">
        <f t="shared" si="1"/>
        <v>338.40000000000003</v>
      </c>
    </row>
    <row r="69" spans="1:3" x14ac:dyDescent="0.25">
      <c r="A69" s="2">
        <v>100</v>
      </c>
      <c r="B69" s="2">
        <v>1.7</v>
      </c>
      <c r="C69" s="2">
        <f t="shared" si="1"/>
        <v>170</v>
      </c>
    </row>
    <row r="70" spans="1:3" x14ac:dyDescent="0.25">
      <c r="A70" s="2">
        <v>100</v>
      </c>
      <c r="B70" s="2">
        <v>1.19</v>
      </c>
      <c r="C70" s="2">
        <f t="shared" si="1"/>
        <v>119</v>
      </c>
    </row>
    <row r="71" spans="1:3" x14ac:dyDescent="0.25">
      <c r="A71" s="2">
        <v>100</v>
      </c>
      <c r="B71" s="2">
        <v>1.79</v>
      </c>
      <c r="C71" s="2">
        <f t="shared" si="1"/>
        <v>179</v>
      </c>
    </row>
    <row r="72" spans="1:3" x14ac:dyDescent="0.25">
      <c r="A72" s="2">
        <v>100</v>
      </c>
      <c r="B72" s="2">
        <v>2.2599999999999998</v>
      </c>
      <c r="C72" s="2">
        <f t="shared" si="1"/>
        <v>225.99999999999997</v>
      </c>
    </row>
    <row r="73" spans="1:3" x14ac:dyDescent="0.25">
      <c r="A73" s="2">
        <v>100</v>
      </c>
      <c r="B73" s="2">
        <v>3.95</v>
      </c>
      <c r="C73" s="2">
        <f t="shared" si="1"/>
        <v>395</v>
      </c>
    </row>
    <row r="74" spans="1:3" x14ac:dyDescent="0.25">
      <c r="A74" s="2">
        <v>81</v>
      </c>
      <c r="B74" s="2">
        <v>2.21</v>
      </c>
      <c r="C74" s="2">
        <f t="shared" si="1"/>
        <v>179.01</v>
      </c>
    </row>
    <row r="75" spans="1:3" x14ac:dyDescent="0.25">
      <c r="A75" s="2">
        <v>84</v>
      </c>
      <c r="B75" s="2">
        <v>2.75</v>
      </c>
      <c r="C75" s="2">
        <f t="shared" si="1"/>
        <v>231</v>
      </c>
    </row>
    <row r="76" spans="1:3" x14ac:dyDescent="0.25">
      <c r="A76" s="2">
        <v>87</v>
      </c>
      <c r="B76" s="2">
        <v>7.35</v>
      </c>
      <c r="C76" s="2">
        <f t="shared" si="1"/>
        <v>639.44999999999993</v>
      </c>
    </row>
    <row r="77" spans="1:3" x14ac:dyDescent="0.25">
      <c r="A77" s="2">
        <v>100</v>
      </c>
      <c r="B77" s="2">
        <v>2.92</v>
      </c>
      <c r="C77" s="2">
        <f t="shared" si="1"/>
        <v>292</v>
      </c>
    </row>
    <row r="78" spans="1:3" x14ac:dyDescent="0.25">
      <c r="A78" s="2">
        <v>96</v>
      </c>
      <c r="B78" s="2">
        <v>2.69</v>
      </c>
      <c r="C78" s="2">
        <f t="shared" si="1"/>
        <v>258.24</v>
      </c>
    </row>
    <row r="79" spans="1:3" x14ac:dyDescent="0.25">
      <c r="A79" s="2">
        <v>100</v>
      </c>
      <c r="B79" s="2">
        <v>1.82</v>
      </c>
      <c r="C79" s="2">
        <f t="shared" si="1"/>
        <v>182</v>
      </c>
    </row>
    <row r="80" spans="1:3" x14ac:dyDescent="0.25">
      <c r="A80" s="2">
        <v>97</v>
      </c>
      <c r="B80" s="2">
        <v>2.72</v>
      </c>
      <c r="C80" s="2">
        <f t="shared" si="1"/>
        <v>263.84000000000003</v>
      </c>
    </row>
    <row r="81" spans="1:3" x14ac:dyDescent="0.25">
      <c r="A81" s="2">
        <v>98</v>
      </c>
      <c r="B81" s="2">
        <v>8.94</v>
      </c>
      <c r="C81" s="2">
        <f t="shared" si="1"/>
        <v>876.12</v>
      </c>
    </row>
    <row r="82" spans="1:3" x14ac:dyDescent="0.25">
      <c r="A82" s="2">
        <v>71</v>
      </c>
      <c r="B82" s="2">
        <v>9.4499999999999993</v>
      </c>
      <c r="C82" s="2">
        <f t="shared" si="1"/>
        <v>670.94999999999993</v>
      </c>
    </row>
    <row r="83" spans="1:3" x14ac:dyDescent="0.25">
      <c r="A83" s="2">
        <v>100</v>
      </c>
      <c r="B83" s="2">
        <v>3.73</v>
      </c>
      <c r="C83" s="2">
        <f t="shared" si="1"/>
        <v>373</v>
      </c>
    </row>
    <row r="84" spans="1:3" x14ac:dyDescent="0.25">
      <c r="A84" s="2">
        <v>73</v>
      </c>
      <c r="B84" s="2">
        <v>5.49</v>
      </c>
      <c r="C84" s="2">
        <f t="shared" si="1"/>
        <v>400.77000000000004</v>
      </c>
    </row>
    <row r="85" spans="1:3" x14ac:dyDescent="0.25">
      <c r="A85" s="2">
        <v>97</v>
      </c>
      <c r="B85" s="2">
        <v>6.58</v>
      </c>
      <c r="C85" s="2">
        <f t="shared" si="1"/>
        <v>638.26</v>
      </c>
    </row>
    <row r="86" spans="1:3" x14ac:dyDescent="0.25">
      <c r="A86" s="2">
        <v>90</v>
      </c>
      <c r="B86" s="2">
        <v>1.1399999999999999</v>
      </c>
      <c r="C86" s="2">
        <f t="shared" si="1"/>
        <v>102.6</v>
      </c>
    </row>
    <row r="87" spans="1:3" x14ac:dyDescent="0.25">
      <c r="A87" s="2">
        <v>98</v>
      </c>
      <c r="B87" s="2">
        <v>6.6</v>
      </c>
      <c r="C87" s="2">
        <f t="shared" si="1"/>
        <v>646.79999999999995</v>
      </c>
    </row>
    <row r="88" spans="1:3" x14ac:dyDescent="0.25">
      <c r="A88" s="2">
        <v>88</v>
      </c>
      <c r="B88" s="2">
        <v>2.02</v>
      </c>
      <c r="C88" s="2">
        <f t="shared" si="1"/>
        <v>177.76</v>
      </c>
    </row>
    <row r="89" spans="1:3" x14ac:dyDescent="0.25">
      <c r="A89" s="2">
        <v>93</v>
      </c>
      <c r="B89" s="2">
        <v>3.12</v>
      </c>
      <c r="C89" s="2">
        <f t="shared" si="1"/>
        <v>290.16000000000003</v>
      </c>
    </row>
    <row r="90" spans="1:3" x14ac:dyDescent="0.25">
      <c r="A90" s="2">
        <v>100</v>
      </c>
      <c r="B90" s="2">
        <v>5.23</v>
      </c>
      <c r="C90" s="2">
        <f t="shared" si="1"/>
        <v>523</v>
      </c>
    </row>
    <row r="91" spans="1:3" x14ac:dyDescent="0.25">
      <c r="A91" s="2">
        <v>96</v>
      </c>
      <c r="B91" s="2">
        <v>1.57</v>
      </c>
      <c r="C91" s="2">
        <f t="shared" si="1"/>
        <v>150.72</v>
      </c>
    </row>
    <row r="92" spans="1:3" x14ac:dyDescent="0.25">
      <c r="A92" s="2">
        <v>100</v>
      </c>
      <c r="B92" s="2">
        <v>1.78</v>
      </c>
      <c r="C92" s="2">
        <f t="shared" si="1"/>
        <v>178</v>
      </c>
    </row>
    <row r="93" spans="1:3" x14ac:dyDescent="0.25">
      <c r="A93" s="2">
        <v>96</v>
      </c>
      <c r="B93" s="2">
        <v>8.5299999999999994</v>
      </c>
      <c r="C93" s="2">
        <f t="shared" si="1"/>
        <v>818.87999999999988</v>
      </c>
    </row>
    <row r="94" spans="1:3" x14ac:dyDescent="0.25">
      <c r="A94" s="2">
        <v>100</v>
      </c>
      <c r="B94" s="2">
        <v>1.65</v>
      </c>
      <c r="C94" s="2">
        <f t="shared" si="1"/>
        <v>165</v>
      </c>
    </row>
    <row r="95" spans="1:3" x14ac:dyDescent="0.25">
      <c r="A95" s="2">
        <v>96</v>
      </c>
      <c r="B95" s="2">
        <v>3.46</v>
      </c>
      <c r="C95" s="2">
        <f t="shared" si="1"/>
        <v>332.15999999999997</v>
      </c>
    </row>
    <row r="96" spans="1:3" x14ac:dyDescent="0.25">
      <c r="A96" s="2">
        <v>100</v>
      </c>
      <c r="B96" s="2">
        <v>3.64</v>
      </c>
      <c r="C96" s="2">
        <f t="shared" si="1"/>
        <v>364</v>
      </c>
    </row>
    <row r="97" spans="1:3" x14ac:dyDescent="0.25">
      <c r="A97" s="2">
        <v>98</v>
      </c>
      <c r="B97" s="2">
        <v>2.78</v>
      </c>
      <c r="C97" s="2">
        <f t="shared" si="1"/>
        <v>272.44</v>
      </c>
    </row>
    <row r="98" spans="1:3" x14ac:dyDescent="0.25">
      <c r="A98" s="2">
        <v>98</v>
      </c>
      <c r="B98" s="2">
        <v>6.34</v>
      </c>
      <c r="C98" s="2">
        <f t="shared" si="1"/>
        <v>621.31999999999994</v>
      </c>
    </row>
    <row r="99" spans="1:3" x14ac:dyDescent="0.25">
      <c r="A99" s="2">
        <v>100</v>
      </c>
      <c r="B99" s="2">
        <v>1.9</v>
      </c>
      <c r="C99" s="2">
        <f t="shared" si="1"/>
        <v>190</v>
      </c>
    </row>
    <row r="100" spans="1:3" x14ac:dyDescent="0.25">
      <c r="A100" s="2">
        <v>100</v>
      </c>
      <c r="B100" s="2">
        <v>1.86</v>
      </c>
      <c r="C100" s="2">
        <f t="shared" si="1"/>
        <v>186</v>
      </c>
    </row>
    <row r="101" spans="1:3" x14ac:dyDescent="0.25">
      <c r="A101" s="2">
        <v>66</v>
      </c>
      <c r="B101" s="2">
        <v>2.54</v>
      </c>
      <c r="C101" s="2">
        <f t="shared" si="1"/>
        <v>167.64000000000001</v>
      </c>
    </row>
    <row r="102" spans="1:3" x14ac:dyDescent="0.25">
      <c r="A102" s="2">
        <v>100</v>
      </c>
      <c r="B102" s="2">
        <v>3.1</v>
      </c>
      <c r="C102" s="2">
        <f t="shared" si="1"/>
        <v>310</v>
      </c>
    </row>
    <row r="103" spans="1:3" x14ac:dyDescent="0.25">
      <c r="A103" s="2">
        <v>100</v>
      </c>
      <c r="B103" s="2">
        <v>3.03</v>
      </c>
      <c r="C103" s="2">
        <f t="shared" si="1"/>
        <v>303</v>
      </c>
    </row>
    <row r="104" spans="1:3" x14ac:dyDescent="0.25">
      <c r="A104" s="2">
        <v>100</v>
      </c>
      <c r="B104" s="2">
        <v>1.2</v>
      </c>
      <c r="C104" s="2">
        <f t="shared" si="1"/>
        <v>120</v>
      </c>
    </row>
    <row r="105" spans="1:3" x14ac:dyDescent="0.25">
      <c r="A105" s="2">
        <v>89</v>
      </c>
      <c r="B105" s="2">
        <v>4.3499999999999996</v>
      </c>
      <c r="C105" s="2">
        <f t="shared" si="1"/>
        <v>387.15</v>
      </c>
    </row>
    <row r="106" spans="1:3" x14ac:dyDescent="0.25">
      <c r="A106" s="2">
        <v>100</v>
      </c>
      <c r="B106" s="2">
        <v>2.42</v>
      </c>
      <c r="C106" s="2">
        <f t="shared" si="1"/>
        <v>242</v>
      </c>
    </row>
    <row r="107" spans="1:3" x14ac:dyDescent="0.25">
      <c r="A107" s="2">
        <v>76</v>
      </c>
      <c r="B107" s="2">
        <v>1.6</v>
      </c>
      <c r="C107" s="2">
        <f t="shared" si="1"/>
        <v>121.60000000000001</v>
      </c>
    </row>
    <row r="108" spans="1:3" x14ac:dyDescent="0.25">
      <c r="A108" s="2">
        <v>98</v>
      </c>
      <c r="B108" s="2">
        <v>2.84</v>
      </c>
      <c r="C108" s="2">
        <f t="shared" si="1"/>
        <v>278.32</v>
      </c>
    </row>
    <row r="109" spans="1:3" x14ac:dyDescent="0.25">
      <c r="A109" s="2">
        <v>91</v>
      </c>
      <c r="B109" s="2">
        <v>12.37</v>
      </c>
      <c r="C109" s="2">
        <f t="shared" si="1"/>
        <v>1125.6699999999998</v>
      </c>
    </row>
    <row r="110" spans="1:3" x14ac:dyDescent="0.25">
      <c r="A110" s="2">
        <v>100</v>
      </c>
      <c r="B110" s="2">
        <v>3.18</v>
      </c>
      <c r="C110" s="2">
        <f t="shared" si="1"/>
        <v>318</v>
      </c>
    </row>
    <row r="111" spans="1:3" x14ac:dyDescent="0.25">
      <c r="A111" s="2">
        <v>100</v>
      </c>
      <c r="B111" s="2">
        <v>1.63</v>
      </c>
      <c r="C111" s="2">
        <f t="shared" si="1"/>
        <v>163</v>
      </c>
    </row>
    <row r="112" spans="1:3" x14ac:dyDescent="0.25">
      <c r="A112" s="2">
        <v>100</v>
      </c>
      <c r="B112" s="2">
        <v>3.77</v>
      </c>
      <c r="C112" s="2">
        <f t="shared" si="1"/>
        <v>377</v>
      </c>
    </row>
    <row r="113" spans="1:3" x14ac:dyDescent="0.25">
      <c r="A113" s="2">
        <v>100</v>
      </c>
      <c r="B113" s="2">
        <v>1.1299999999999999</v>
      </c>
      <c r="C113" s="2">
        <f t="shared" si="1"/>
        <v>112.99999999999999</v>
      </c>
    </row>
    <row r="114" spans="1:3" x14ac:dyDescent="0.25">
      <c r="A114" s="2">
        <v>100</v>
      </c>
      <c r="B114" s="2">
        <v>11.96</v>
      </c>
      <c r="C114" s="2">
        <f t="shared" si="1"/>
        <v>1196</v>
      </c>
    </row>
    <row r="115" spans="1:3" x14ac:dyDescent="0.25">
      <c r="A115" s="2">
        <v>100</v>
      </c>
      <c r="B115" s="2">
        <v>11.96</v>
      </c>
      <c r="C115" s="2">
        <f t="shared" si="1"/>
        <v>1196</v>
      </c>
    </row>
    <row r="116" spans="1:3" x14ac:dyDescent="0.25">
      <c r="A116" s="2">
        <v>98</v>
      </c>
      <c r="B116" s="2">
        <v>1.3</v>
      </c>
      <c r="C116" s="2">
        <f t="shared" si="1"/>
        <v>127.4</v>
      </c>
    </row>
    <row r="117" spans="1:3" x14ac:dyDescent="0.25">
      <c r="A117" s="2">
        <v>100</v>
      </c>
      <c r="B117" s="2">
        <v>1.1299999999999999</v>
      </c>
      <c r="C117" s="2">
        <f t="shared" si="1"/>
        <v>112.99999999999999</v>
      </c>
    </row>
    <row r="118" spans="1:3" x14ac:dyDescent="0.25">
      <c r="A118" s="2">
        <v>100</v>
      </c>
      <c r="B118" s="2">
        <v>3.16</v>
      </c>
      <c r="C118" s="2">
        <f t="shared" si="1"/>
        <v>316</v>
      </c>
    </row>
    <row r="119" spans="1:3" x14ac:dyDescent="0.25">
      <c r="A119" s="2">
        <v>99</v>
      </c>
      <c r="B119" s="2">
        <v>2.62</v>
      </c>
      <c r="C119" s="2">
        <f t="shared" si="1"/>
        <v>259.38</v>
      </c>
    </row>
    <row r="120" spans="1:3" x14ac:dyDescent="0.25">
      <c r="A120" s="2">
        <v>100</v>
      </c>
      <c r="B120" s="2">
        <v>6.22</v>
      </c>
      <c r="C120" s="2">
        <f t="shared" si="1"/>
        <v>622</v>
      </c>
    </row>
    <row r="121" spans="1:3" x14ac:dyDescent="0.25">
      <c r="A121" s="2">
        <v>100</v>
      </c>
      <c r="B121" s="2">
        <v>2.58</v>
      </c>
      <c r="C121" s="2">
        <f t="shared" si="1"/>
        <v>258</v>
      </c>
    </row>
    <row r="122" spans="1:3" x14ac:dyDescent="0.25">
      <c r="A122" s="2">
        <v>100</v>
      </c>
      <c r="B122" s="2">
        <v>4.84</v>
      </c>
      <c r="C122" s="2">
        <f t="shared" si="1"/>
        <v>484</v>
      </c>
    </row>
    <row r="123" spans="1:3" x14ac:dyDescent="0.25">
      <c r="A123" s="2">
        <v>100</v>
      </c>
      <c r="B123" s="2">
        <v>1.79</v>
      </c>
      <c r="C123" s="2">
        <f t="shared" si="1"/>
        <v>179</v>
      </c>
    </row>
    <row r="124" spans="1:3" x14ac:dyDescent="0.25">
      <c r="A124" s="2">
        <v>100</v>
      </c>
      <c r="B124" s="2">
        <v>3.17</v>
      </c>
      <c r="C124" s="2">
        <f t="shared" si="1"/>
        <v>317</v>
      </c>
    </row>
    <row r="125" spans="1:3" x14ac:dyDescent="0.25">
      <c r="A125" s="2">
        <v>96</v>
      </c>
      <c r="B125" s="2">
        <v>2.68</v>
      </c>
      <c r="C125" s="2">
        <f t="shared" si="1"/>
        <v>257.28000000000003</v>
      </c>
    </row>
    <row r="126" spans="1:3" x14ac:dyDescent="0.25">
      <c r="A126" s="2">
        <v>100</v>
      </c>
      <c r="B126" s="2">
        <v>0.22</v>
      </c>
      <c r="C126" s="2">
        <f t="shared" si="1"/>
        <v>22</v>
      </c>
    </row>
    <row r="127" spans="1:3" x14ac:dyDescent="0.25">
      <c r="A127" s="2">
        <v>95</v>
      </c>
      <c r="B127" s="2">
        <v>5.68</v>
      </c>
      <c r="C127" s="2">
        <f t="shared" si="1"/>
        <v>539.6</v>
      </c>
    </row>
    <row r="128" spans="1:3" x14ac:dyDescent="0.25">
      <c r="A128" s="2">
        <v>96</v>
      </c>
      <c r="B128" s="2">
        <v>5.58</v>
      </c>
      <c r="C128" s="2">
        <f t="shared" si="1"/>
        <v>535.68000000000006</v>
      </c>
    </row>
    <row r="129" spans="1:3" x14ac:dyDescent="0.25">
      <c r="A129" s="2">
        <v>100</v>
      </c>
      <c r="B129" s="2">
        <v>3.1</v>
      </c>
      <c r="C129" s="2">
        <f t="shared" si="1"/>
        <v>310</v>
      </c>
    </row>
    <row r="130" spans="1:3" x14ac:dyDescent="0.25">
      <c r="A130" s="2">
        <v>100</v>
      </c>
      <c r="B130" s="2">
        <v>5.08</v>
      </c>
      <c r="C130" s="2">
        <f t="shared" si="1"/>
        <v>508</v>
      </c>
    </row>
    <row r="131" spans="1:3" x14ac:dyDescent="0.25">
      <c r="A131" s="2">
        <v>88</v>
      </c>
      <c r="B131" s="2">
        <v>12.84</v>
      </c>
      <c r="C131" s="2">
        <f t="shared" ref="C131:C194" si="2">A131*B131</f>
        <v>1129.92</v>
      </c>
    </row>
    <row r="132" spans="1:3" x14ac:dyDescent="0.25">
      <c r="A132" s="2">
        <v>100</v>
      </c>
      <c r="B132" s="2">
        <v>3.05</v>
      </c>
      <c r="C132" s="2">
        <f t="shared" si="2"/>
        <v>305</v>
      </c>
    </row>
    <row r="133" spans="1:3" x14ac:dyDescent="0.25">
      <c r="A133" s="2">
        <v>94</v>
      </c>
      <c r="B133" s="2">
        <v>4.04</v>
      </c>
      <c r="C133" s="2">
        <f t="shared" si="2"/>
        <v>379.76</v>
      </c>
    </row>
    <row r="134" spans="1:3" x14ac:dyDescent="0.25">
      <c r="A134" s="2">
        <v>89</v>
      </c>
      <c r="B134" s="2">
        <v>3.25</v>
      </c>
      <c r="C134" s="2">
        <f t="shared" si="2"/>
        <v>289.25</v>
      </c>
    </row>
    <row r="135" spans="1:3" x14ac:dyDescent="0.25">
      <c r="A135" s="2">
        <v>77</v>
      </c>
      <c r="B135" s="2">
        <v>4.5599999999999996</v>
      </c>
      <c r="C135" s="2">
        <f t="shared" si="2"/>
        <v>351.11999999999995</v>
      </c>
    </row>
    <row r="136" spans="1:3" x14ac:dyDescent="0.25">
      <c r="A136" s="2">
        <v>85</v>
      </c>
      <c r="B136" s="2">
        <v>24.25</v>
      </c>
      <c r="C136" s="2">
        <f t="shared" si="2"/>
        <v>2061.25</v>
      </c>
    </row>
    <row r="137" spans="1:3" x14ac:dyDescent="0.25">
      <c r="A137" s="2">
        <v>95</v>
      </c>
      <c r="B137" s="2">
        <v>6.4</v>
      </c>
      <c r="C137" s="2">
        <f t="shared" si="2"/>
        <v>608</v>
      </c>
    </row>
    <row r="138" spans="1:3" x14ac:dyDescent="0.25">
      <c r="A138" s="2">
        <v>67</v>
      </c>
      <c r="B138" s="2">
        <v>3.87</v>
      </c>
      <c r="C138" s="2">
        <f t="shared" si="2"/>
        <v>259.29000000000002</v>
      </c>
    </row>
    <row r="139" spans="1:3" x14ac:dyDescent="0.25">
      <c r="A139" s="2">
        <v>94</v>
      </c>
      <c r="B139" s="2">
        <v>3.11</v>
      </c>
      <c r="C139" s="2">
        <f t="shared" si="2"/>
        <v>292.33999999999997</v>
      </c>
    </row>
    <row r="140" spans="1:3" x14ac:dyDescent="0.25">
      <c r="A140" s="2">
        <v>82</v>
      </c>
      <c r="B140" s="2">
        <v>2.83</v>
      </c>
      <c r="C140" s="2">
        <f t="shared" si="2"/>
        <v>232.06</v>
      </c>
    </row>
    <row r="141" spans="1:3" x14ac:dyDescent="0.25">
      <c r="A141" s="2">
        <v>98</v>
      </c>
      <c r="B141" s="2">
        <v>6.34</v>
      </c>
      <c r="C141" s="2">
        <f t="shared" si="2"/>
        <v>621.31999999999994</v>
      </c>
    </row>
    <row r="142" spans="1:3" x14ac:dyDescent="0.25">
      <c r="A142" s="2">
        <v>94</v>
      </c>
      <c r="B142" s="2">
        <v>2.69</v>
      </c>
      <c r="C142" s="2">
        <f t="shared" si="2"/>
        <v>252.85999999999999</v>
      </c>
    </row>
    <row r="143" spans="1:3" x14ac:dyDescent="0.25">
      <c r="A143" s="2">
        <v>100</v>
      </c>
      <c r="B143" s="2">
        <v>1.98</v>
      </c>
      <c r="C143" s="2">
        <f t="shared" si="2"/>
        <v>198</v>
      </c>
    </row>
    <row r="144" spans="1:3" x14ac:dyDescent="0.25">
      <c r="A144" s="2">
        <v>100</v>
      </c>
      <c r="B144" s="2">
        <v>1.75</v>
      </c>
      <c r="C144" s="2">
        <f t="shared" si="2"/>
        <v>175</v>
      </c>
    </row>
    <row r="145" spans="1:3" x14ac:dyDescent="0.25">
      <c r="A145" s="2">
        <v>98</v>
      </c>
      <c r="B145" s="2">
        <v>0</v>
      </c>
      <c r="C145" s="2">
        <f t="shared" si="2"/>
        <v>0</v>
      </c>
    </row>
    <row r="146" spans="1:3" x14ac:dyDescent="0.25">
      <c r="A146" s="2">
        <v>90</v>
      </c>
      <c r="B146" s="2">
        <v>1.6</v>
      </c>
      <c r="C146" s="2">
        <f t="shared" si="2"/>
        <v>144</v>
      </c>
    </row>
    <row r="147" spans="1:3" x14ac:dyDescent="0.25">
      <c r="A147" s="2">
        <v>100</v>
      </c>
      <c r="B147" s="2">
        <v>1.56</v>
      </c>
      <c r="C147" s="2">
        <f t="shared" si="2"/>
        <v>156</v>
      </c>
    </row>
    <row r="148" spans="1:3" x14ac:dyDescent="0.25">
      <c r="A148" s="2">
        <v>100</v>
      </c>
      <c r="B148" s="2">
        <v>3.58</v>
      </c>
      <c r="C148" s="2">
        <f t="shared" si="2"/>
        <v>358</v>
      </c>
    </row>
    <row r="149" spans="1:3" x14ac:dyDescent="0.25">
      <c r="A149" s="2">
        <v>100</v>
      </c>
      <c r="B149" s="2">
        <v>1.19</v>
      </c>
      <c r="C149" s="2">
        <f t="shared" si="2"/>
        <v>119</v>
      </c>
    </row>
    <row r="150" spans="1:3" x14ac:dyDescent="0.25">
      <c r="A150" s="2">
        <v>100</v>
      </c>
      <c r="B150" s="2">
        <v>1.51</v>
      </c>
      <c r="C150" s="2">
        <f t="shared" si="2"/>
        <v>151</v>
      </c>
    </row>
    <row r="151" spans="1:3" x14ac:dyDescent="0.25">
      <c r="A151" s="2">
        <v>100</v>
      </c>
      <c r="B151" s="2">
        <v>6.16</v>
      </c>
      <c r="C151" s="2">
        <f t="shared" si="2"/>
        <v>616</v>
      </c>
    </row>
    <row r="152" spans="1:3" x14ac:dyDescent="0.25">
      <c r="A152" s="2">
        <v>86</v>
      </c>
      <c r="B152" s="2">
        <v>1.08</v>
      </c>
      <c r="C152" s="2">
        <f t="shared" si="2"/>
        <v>92.88000000000001</v>
      </c>
    </row>
    <row r="153" spans="1:3" x14ac:dyDescent="0.25">
      <c r="A153" s="2">
        <v>100</v>
      </c>
      <c r="B153" s="2">
        <v>19.8</v>
      </c>
      <c r="C153" s="2">
        <f t="shared" si="2"/>
        <v>1980</v>
      </c>
    </row>
    <row r="154" spans="1:3" x14ac:dyDescent="0.25">
      <c r="A154" s="2">
        <v>100</v>
      </c>
      <c r="B154" s="2">
        <v>2.81</v>
      </c>
      <c r="C154" s="2">
        <f t="shared" si="2"/>
        <v>281</v>
      </c>
    </row>
    <row r="155" spans="1:3" x14ac:dyDescent="0.25">
      <c r="A155" s="2">
        <v>100</v>
      </c>
      <c r="B155" s="2">
        <v>2.4700000000000002</v>
      </c>
      <c r="C155" s="2">
        <f t="shared" si="2"/>
        <v>247.00000000000003</v>
      </c>
    </row>
    <row r="156" spans="1:3" x14ac:dyDescent="0.25">
      <c r="A156" s="2">
        <v>100</v>
      </c>
      <c r="B156" s="2">
        <v>2</v>
      </c>
      <c r="C156" s="2">
        <f t="shared" si="2"/>
        <v>200</v>
      </c>
    </row>
    <row r="157" spans="1:3" x14ac:dyDescent="0.25">
      <c r="A157" s="2">
        <v>100</v>
      </c>
      <c r="B157" s="2">
        <v>1</v>
      </c>
      <c r="C157" s="2">
        <f t="shared" si="2"/>
        <v>100</v>
      </c>
    </row>
    <row r="158" spans="1:3" x14ac:dyDescent="0.25">
      <c r="A158" s="2">
        <v>100</v>
      </c>
      <c r="B158" s="2">
        <v>1.85</v>
      </c>
      <c r="C158" s="2">
        <f t="shared" si="2"/>
        <v>185</v>
      </c>
    </row>
    <row r="159" spans="1:3" x14ac:dyDescent="0.25">
      <c r="A159" s="2">
        <v>97</v>
      </c>
      <c r="B159" s="2">
        <v>3.15</v>
      </c>
      <c r="C159" s="2">
        <f t="shared" si="2"/>
        <v>305.55</v>
      </c>
    </row>
    <row r="160" spans="1:3" x14ac:dyDescent="0.25">
      <c r="A160" s="2">
        <v>100</v>
      </c>
      <c r="B160" s="2">
        <v>2.02</v>
      </c>
      <c r="C160" s="2">
        <f t="shared" si="2"/>
        <v>202</v>
      </c>
    </row>
    <row r="161" spans="1:3" x14ac:dyDescent="0.25">
      <c r="A161" s="2">
        <v>98</v>
      </c>
      <c r="B161" s="2">
        <v>6.13</v>
      </c>
      <c r="C161" s="2">
        <f t="shared" si="2"/>
        <v>600.74</v>
      </c>
    </row>
    <row r="162" spans="1:3" x14ac:dyDescent="0.25">
      <c r="A162" s="2">
        <v>88</v>
      </c>
      <c r="B162" s="2">
        <v>2.72</v>
      </c>
      <c r="C162" s="2">
        <f t="shared" si="2"/>
        <v>239.36</v>
      </c>
    </row>
    <row r="163" spans="1:3" x14ac:dyDescent="0.25">
      <c r="A163" s="2">
        <v>100</v>
      </c>
      <c r="B163" s="2">
        <v>2.64</v>
      </c>
      <c r="C163" s="2">
        <f t="shared" si="2"/>
        <v>264</v>
      </c>
    </row>
    <row r="164" spans="1:3" x14ac:dyDescent="0.25">
      <c r="A164" s="2">
        <v>100</v>
      </c>
      <c r="B164" s="2">
        <v>1.97</v>
      </c>
      <c r="C164" s="2">
        <f t="shared" si="2"/>
        <v>197</v>
      </c>
    </row>
    <row r="165" spans="1:3" x14ac:dyDescent="0.25">
      <c r="A165" s="2">
        <v>100</v>
      </c>
      <c r="B165" s="2">
        <v>1.5</v>
      </c>
      <c r="C165" s="2">
        <f t="shared" si="2"/>
        <v>150</v>
      </c>
    </row>
    <row r="166" spans="1:3" x14ac:dyDescent="0.25">
      <c r="A166" s="2">
        <v>100</v>
      </c>
      <c r="B166" s="2">
        <v>3</v>
      </c>
      <c r="C166" s="2">
        <f t="shared" si="2"/>
        <v>300</v>
      </c>
    </row>
    <row r="167" spans="1:3" x14ac:dyDescent="0.25">
      <c r="A167" s="2">
        <v>100</v>
      </c>
      <c r="B167" s="2">
        <v>2.4300000000000002</v>
      </c>
      <c r="C167" s="2">
        <f t="shared" si="2"/>
        <v>243.00000000000003</v>
      </c>
    </row>
    <row r="168" spans="1:3" x14ac:dyDescent="0.25">
      <c r="A168" s="2">
        <v>100</v>
      </c>
      <c r="B168" s="2">
        <v>2.8</v>
      </c>
      <c r="C168" s="2">
        <f t="shared" si="2"/>
        <v>280</v>
      </c>
    </row>
    <row r="169" spans="1:3" x14ac:dyDescent="0.25">
      <c r="A169" s="2">
        <v>93</v>
      </c>
      <c r="B169" s="2">
        <v>6.61</v>
      </c>
      <c r="C169" s="2">
        <f t="shared" si="2"/>
        <v>614.73</v>
      </c>
    </row>
    <row r="170" spans="1:3" x14ac:dyDescent="0.25">
      <c r="A170" s="2">
        <v>100</v>
      </c>
      <c r="B170" s="2">
        <v>4.3600000000000003</v>
      </c>
      <c r="C170" s="2">
        <f t="shared" si="2"/>
        <v>436.00000000000006</v>
      </c>
    </row>
    <row r="171" spans="1:3" x14ac:dyDescent="0.25">
      <c r="A171" s="2">
        <v>100</v>
      </c>
      <c r="B171" s="2">
        <v>6.83</v>
      </c>
      <c r="C171" s="2">
        <f t="shared" si="2"/>
        <v>683</v>
      </c>
    </row>
    <row r="172" spans="1:3" x14ac:dyDescent="0.25">
      <c r="A172" s="2">
        <v>89</v>
      </c>
      <c r="B172" s="2">
        <v>4.8</v>
      </c>
      <c r="C172" s="2">
        <f t="shared" si="2"/>
        <v>427.2</v>
      </c>
    </row>
    <row r="173" spans="1:3" x14ac:dyDescent="0.25">
      <c r="A173" s="2">
        <v>100</v>
      </c>
      <c r="B173" s="2">
        <v>1.67</v>
      </c>
      <c r="C173" s="2">
        <f t="shared" si="2"/>
        <v>167</v>
      </c>
    </row>
    <row r="174" spans="1:3" x14ac:dyDescent="0.25">
      <c r="A174" s="2">
        <v>97</v>
      </c>
      <c r="B174" s="2">
        <v>1.49</v>
      </c>
      <c r="C174" s="2">
        <f t="shared" si="2"/>
        <v>144.53</v>
      </c>
    </row>
    <row r="175" spans="1:3" x14ac:dyDescent="0.25">
      <c r="A175" s="2">
        <v>100</v>
      </c>
      <c r="B175" s="2">
        <v>1.33</v>
      </c>
      <c r="C175" s="2">
        <f t="shared" si="2"/>
        <v>133</v>
      </c>
    </row>
    <row r="176" spans="1:3" x14ac:dyDescent="0.25">
      <c r="A176" s="2">
        <v>93</v>
      </c>
      <c r="B176" s="2">
        <v>5.3</v>
      </c>
      <c r="C176" s="2">
        <f t="shared" si="2"/>
        <v>492.9</v>
      </c>
    </row>
    <row r="177" spans="1:3" x14ac:dyDescent="0.25">
      <c r="A177" s="2">
        <v>100</v>
      </c>
      <c r="B177" s="2">
        <v>1.69</v>
      </c>
      <c r="C177" s="2">
        <f t="shared" si="2"/>
        <v>169</v>
      </c>
    </row>
    <row r="178" spans="1:3" x14ac:dyDescent="0.25">
      <c r="A178" s="2">
        <v>100</v>
      </c>
      <c r="B178" s="2">
        <v>1.33</v>
      </c>
      <c r="C178" s="2">
        <f t="shared" si="2"/>
        <v>133</v>
      </c>
    </row>
    <row r="179" spans="1:3" x14ac:dyDescent="0.25">
      <c r="A179" s="2">
        <v>79</v>
      </c>
      <c r="B179" s="2">
        <v>2.13</v>
      </c>
      <c r="C179" s="2">
        <f t="shared" si="2"/>
        <v>168.26999999999998</v>
      </c>
    </row>
    <row r="180" spans="1:3" x14ac:dyDescent="0.25">
      <c r="A180" s="2">
        <v>94</v>
      </c>
      <c r="B180" s="2">
        <v>2.5299999999999998</v>
      </c>
      <c r="C180" s="2">
        <f t="shared" si="2"/>
        <v>237.82</v>
      </c>
    </row>
    <row r="181" spans="1:3" x14ac:dyDescent="0.25">
      <c r="A181" s="2">
        <v>61</v>
      </c>
      <c r="B181" s="2">
        <v>1.2</v>
      </c>
      <c r="C181" s="2">
        <f t="shared" si="2"/>
        <v>73.2</v>
      </c>
    </row>
    <row r="182" spans="1:3" x14ac:dyDescent="0.25">
      <c r="A182" s="2">
        <v>97</v>
      </c>
      <c r="B182" s="2">
        <v>3.53</v>
      </c>
      <c r="C182" s="2">
        <f t="shared" si="2"/>
        <v>342.40999999999997</v>
      </c>
    </row>
    <row r="183" spans="1:3" x14ac:dyDescent="0.25">
      <c r="A183" s="2">
        <v>100</v>
      </c>
      <c r="B183" s="2">
        <v>1.69</v>
      </c>
      <c r="C183" s="2">
        <f t="shared" si="2"/>
        <v>169</v>
      </c>
    </row>
    <row r="184" spans="1:3" x14ac:dyDescent="0.25">
      <c r="A184" s="2">
        <v>92</v>
      </c>
      <c r="B184" s="2">
        <v>3.71</v>
      </c>
      <c r="C184" s="2">
        <f t="shared" si="2"/>
        <v>341.32</v>
      </c>
    </row>
    <row r="185" spans="1:3" x14ac:dyDescent="0.25">
      <c r="A185" s="2">
        <v>100</v>
      </c>
      <c r="B185" s="2">
        <v>2.36</v>
      </c>
      <c r="C185" s="2">
        <f t="shared" si="2"/>
        <v>236</v>
      </c>
    </row>
    <row r="186" spans="1:3" x14ac:dyDescent="0.25">
      <c r="A186" s="2">
        <v>94</v>
      </c>
      <c r="B186" s="2">
        <v>5.73</v>
      </c>
      <c r="C186" s="2">
        <f t="shared" si="2"/>
        <v>538.62</v>
      </c>
    </row>
    <row r="187" spans="1:3" x14ac:dyDescent="0.25">
      <c r="A187" s="2">
        <v>98</v>
      </c>
      <c r="B187" s="2">
        <v>3.92</v>
      </c>
      <c r="C187" s="2">
        <f t="shared" si="2"/>
        <v>384.15999999999997</v>
      </c>
    </row>
    <row r="188" spans="1:3" x14ac:dyDescent="0.25">
      <c r="A188" s="2">
        <v>100</v>
      </c>
      <c r="B188" s="2">
        <v>3.33</v>
      </c>
      <c r="C188" s="2">
        <f t="shared" si="2"/>
        <v>333</v>
      </c>
    </row>
    <row r="189" spans="1:3" x14ac:dyDescent="0.25">
      <c r="A189" s="2">
        <v>100</v>
      </c>
      <c r="B189" s="2">
        <v>1.21</v>
      </c>
      <c r="C189" s="2">
        <f t="shared" si="2"/>
        <v>121</v>
      </c>
    </row>
    <row r="190" spans="1:3" x14ac:dyDescent="0.25">
      <c r="A190" s="2">
        <v>100</v>
      </c>
      <c r="B190" s="2">
        <v>1.37</v>
      </c>
      <c r="C190" s="2">
        <f t="shared" si="2"/>
        <v>137</v>
      </c>
    </row>
    <row r="191" spans="1:3" x14ac:dyDescent="0.25">
      <c r="A191" s="2">
        <v>100</v>
      </c>
      <c r="B191" s="2">
        <v>3.75</v>
      </c>
      <c r="C191" s="2">
        <f t="shared" si="2"/>
        <v>375</v>
      </c>
    </row>
    <row r="192" spans="1:3" x14ac:dyDescent="0.25">
      <c r="A192" s="2">
        <v>100</v>
      </c>
      <c r="B192" s="2">
        <v>1</v>
      </c>
      <c r="C192" s="2">
        <f t="shared" si="2"/>
        <v>100</v>
      </c>
    </row>
    <row r="193" spans="1:3" x14ac:dyDescent="0.25">
      <c r="A193" s="2">
        <v>100</v>
      </c>
      <c r="B193" s="2">
        <v>1.31</v>
      </c>
      <c r="C193" s="2">
        <f t="shared" si="2"/>
        <v>131</v>
      </c>
    </row>
    <row r="194" spans="1:3" x14ac:dyDescent="0.25">
      <c r="A194" s="2">
        <v>100</v>
      </c>
      <c r="B194" s="2">
        <v>2.06</v>
      </c>
      <c r="C194" s="2">
        <f t="shared" si="2"/>
        <v>206</v>
      </c>
    </row>
    <row r="195" spans="1:3" x14ac:dyDescent="0.25">
      <c r="A195" s="2">
        <v>100</v>
      </c>
      <c r="B195" s="2">
        <v>2.8</v>
      </c>
      <c r="C195" s="2">
        <f t="shared" ref="C195:C251" si="3">A195*B195</f>
        <v>280</v>
      </c>
    </row>
    <row r="196" spans="1:3" x14ac:dyDescent="0.25">
      <c r="A196" s="2">
        <v>100</v>
      </c>
      <c r="B196" s="2">
        <v>1.45</v>
      </c>
      <c r="C196" s="2">
        <f t="shared" si="3"/>
        <v>145</v>
      </c>
    </row>
    <row r="197" spans="1:3" x14ac:dyDescent="0.25">
      <c r="A197" s="2">
        <v>100</v>
      </c>
      <c r="B197" s="2">
        <v>1.21</v>
      </c>
      <c r="C197" s="2">
        <f t="shared" si="3"/>
        <v>121</v>
      </c>
    </row>
    <row r="198" spans="1:3" x14ac:dyDescent="0.25">
      <c r="A198" s="2">
        <v>100</v>
      </c>
      <c r="B198" s="2">
        <v>1.1299999999999999</v>
      </c>
      <c r="C198" s="2">
        <f t="shared" si="3"/>
        <v>112.99999999999999</v>
      </c>
    </row>
    <row r="199" spans="1:3" x14ac:dyDescent="0.25">
      <c r="A199" s="2">
        <v>100</v>
      </c>
      <c r="B199" s="2">
        <v>1.22</v>
      </c>
      <c r="C199" s="2">
        <f t="shared" si="3"/>
        <v>122</v>
      </c>
    </row>
    <row r="200" spans="1:3" x14ac:dyDescent="0.25">
      <c r="A200" s="2">
        <v>100</v>
      </c>
      <c r="B200" s="2">
        <v>1.94</v>
      </c>
      <c r="C200" s="2">
        <f t="shared" si="3"/>
        <v>194</v>
      </c>
    </row>
    <row r="201" spans="1:3" x14ac:dyDescent="0.25">
      <c r="A201" s="2">
        <v>100</v>
      </c>
      <c r="B201" s="2">
        <v>1.37</v>
      </c>
      <c r="C201" s="2">
        <f t="shared" si="3"/>
        <v>137</v>
      </c>
    </row>
    <row r="202" spans="1:3" x14ac:dyDescent="0.25">
      <c r="A202" s="2">
        <v>100</v>
      </c>
      <c r="B202" s="2">
        <v>2.37</v>
      </c>
      <c r="C202" s="2">
        <f t="shared" si="3"/>
        <v>237</v>
      </c>
    </row>
    <row r="203" spans="1:3" x14ac:dyDescent="0.25">
      <c r="A203" s="2">
        <v>77</v>
      </c>
      <c r="B203" s="2">
        <v>1.1100000000000001</v>
      </c>
      <c r="C203" s="2">
        <f t="shared" si="3"/>
        <v>85.470000000000013</v>
      </c>
    </row>
    <row r="204" spans="1:3" x14ac:dyDescent="0.25">
      <c r="A204" s="2">
        <v>93</v>
      </c>
      <c r="B204" s="2">
        <v>1.48</v>
      </c>
      <c r="C204" s="2">
        <f t="shared" si="3"/>
        <v>137.63999999999999</v>
      </c>
    </row>
    <row r="205" spans="1:3" x14ac:dyDescent="0.25">
      <c r="A205" s="2">
        <v>99</v>
      </c>
      <c r="B205" s="2">
        <v>5.18</v>
      </c>
      <c r="C205" s="2">
        <f t="shared" si="3"/>
        <v>512.81999999999994</v>
      </c>
    </row>
    <row r="206" spans="1:3" x14ac:dyDescent="0.25">
      <c r="A206" s="2">
        <v>100</v>
      </c>
      <c r="B206" s="2">
        <v>1.25</v>
      </c>
      <c r="C206" s="2">
        <f t="shared" si="3"/>
        <v>125</v>
      </c>
    </row>
    <row r="207" spans="1:3" x14ac:dyDescent="0.25">
      <c r="A207" s="2">
        <v>100</v>
      </c>
      <c r="B207" s="2">
        <v>1.62</v>
      </c>
      <c r="C207" s="2">
        <f t="shared" si="3"/>
        <v>162</v>
      </c>
    </row>
    <row r="208" spans="1:3" x14ac:dyDescent="0.25">
      <c r="A208" s="2">
        <v>97</v>
      </c>
      <c r="B208" s="2">
        <v>3.15</v>
      </c>
      <c r="C208" s="2">
        <f t="shared" si="3"/>
        <v>305.55</v>
      </c>
    </row>
    <row r="209" spans="1:3" x14ac:dyDescent="0.25">
      <c r="A209" s="2">
        <v>92</v>
      </c>
      <c r="B209" s="2">
        <v>5.65</v>
      </c>
      <c r="C209" s="2">
        <f t="shared" si="3"/>
        <v>519.80000000000007</v>
      </c>
    </row>
    <row r="210" spans="1:3" x14ac:dyDescent="0.25">
      <c r="A210" s="2">
        <v>100</v>
      </c>
      <c r="B210" s="2">
        <v>2.99</v>
      </c>
      <c r="C210" s="2">
        <f t="shared" si="3"/>
        <v>299</v>
      </c>
    </row>
    <row r="211" spans="1:3" x14ac:dyDescent="0.25">
      <c r="A211" s="2">
        <v>92</v>
      </c>
      <c r="B211" s="2">
        <v>1.01</v>
      </c>
      <c r="C211" s="2">
        <f t="shared" si="3"/>
        <v>92.92</v>
      </c>
    </row>
    <row r="212" spans="1:3" x14ac:dyDescent="0.25">
      <c r="A212" s="2">
        <v>97</v>
      </c>
      <c r="B212" s="2">
        <v>1.9</v>
      </c>
      <c r="C212" s="2">
        <f t="shared" si="3"/>
        <v>184.29999999999998</v>
      </c>
    </row>
    <row r="213" spans="1:3" x14ac:dyDescent="0.25">
      <c r="A213" s="2">
        <v>100</v>
      </c>
      <c r="B213" s="2">
        <v>1.08</v>
      </c>
      <c r="C213" s="2">
        <f t="shared" si="3"/>
        <v>108</v>
      </c>
    </row>
    <row r="214" spans="1:3" x14ac:dyDescent="0.25">
      <c r="A214" s="2">
        <v>85</v>
      </c>
      <c r="B214" s="2">
        <v>3.98</v>
      </c>
      <c r="C214" s="2">
        <f t="shared" si="3"/>
        <v>338.3</v>
      </c>
    </row>
    <row r="215" spans="1:3" x14ac:dyDescent="0.25">
      <c r="A215" s="2">
        <v>100</v>
      </c>
      <c r="B215" s="2">
        <v>1.18</v>
      </c>
      <c r="C215" s="2">
        <f t="shared" si="3"/>
        <v>118</v>
      </c>
    </row>
    <row r="216" spans="1:3" x14ac:dyDescent="0.25">
      <c r="A216" s="2">
        <v>95</v>
      </c>
      <c r="B216" s="2">
        <v>1.56</v>
      </c>
      <c r="C216" s="2">
        <f t="shared" si="3"/>
        <v>148.20000000000002</v>
      </c>
    </row>
    <row r="217" spans="1:3" x14ac:dyDescent="0.25">
      <c r="A217" s="2">
        <v>100</v>
      </c>
      <c r="B217" s="2">
        <v>1.31</v>
      </c>
      <c r="C217" s="2">
        <f t="shared" si="3"/>
        <v>131</v>
      </c>
    </row>
    <row r="218" spans="1:3" x14ac:dyDescent="0.25">
      <c r="A218" s="2">
        <v>100</v>
      </c>
      <c r="B218" s="2">
        <v>1.1599999999999999</v>
      </c>
      <c r="C218" s="2">
        <f t="shared" si="3"/>
        <v>115.99999999999999</v>
      </c>
    </row>
    <row r="219" spans="1:3" x14ac:dyDescent="0.25">
      <c r="A219" s="2">
        <v>100</v>
      </c>
      <c r="B219" s="2">
        <v>1.49</v>
      </c>
      <c r="C219" s="2">
        <f t="shared" si="3"/>
        <v>149</v>
      </c>
    </row>
    <row r="220" spans="1:3" x14ac:dyDescent="0.25">
      <c r="A220" s="2">
        <v>100</v>
      </c>
      <c r="B220" s="2">
        <v>1.54</v>
      </c>
      <c r="C220" s="2">
        <f t="shared" si="3"/>
        <v>154</v>
      </c>
    </row>
    <row r="221" spans="1:3" x14ac:dyDescent="0.25">
      <c r="A221" s="2">
        <v>100</v>
      </c>
      <c r="B221" s="2">
        <v>1.41</v>
      </c>
      <c r="C221" s="2">
        <f t="shared" si="3"/>
        <v>141</v>
      </c>
    </row>
    <row r="222" spans="1:3" x14ac:dyDescent="0.25">
      <c r="A222" s="2">
        <v>100</v>
      </c>
      <c r="B222" s="2">
        <v>1.1299999999999999</v>
      </c>
      <c r="C222" s="2">
        <f t="shared" si="3"/>
        <v>112.99999999999999</v>
      </c>
    </row>
    <row r="223" spans="1:3" x14ac:dyDescent="0.25">
      <c r="A223" s="2">
        <v>100</v>
      </c>
      <c r="B223" s="2">
        <v>1.73</v>
      </c>
      <c r="C223" s="2">
        <f t="shared" si="3"/>
        <v>173</v>
      </c>
    </row>
    <row r="224" spans="1:3" x14ac:dyDescent="0.25">
      <c r="A224" s="2">
        <v>100</v>
      </c>
      <c r="B224" s="2">
        <v>1.25</v>
      </c>
      <c r="C224" s="2">
        <f t="shared" si="3"/>
        <v>125</v>
      </c>
    </row>
    <row r="225" spans="1:3" x14ac:dyDescent="0.25">
      <c r="A225" s="2">
        <v>100</v>
      </c>
      <c r="B225" s="2">
        <v>1.1200000000000001</v>
      </c>
      <c r="C225" s="2">
        <f t="shared" si="3"/>
        <v>112.00000000000001</v>
      </c>
    </row>
    <row r="226" spans="1:3" x14ac:dyDescent="0.25">
      <c r="A226" s="2">
        <v>82</v>
      </c>
      <c r="B226" s="2">
        <v>3.11</v>
      </c>
      <c r="C226" s="2">
        <f t="shared" si="3"/>
        <v>255.01999999999998</v>
      </c>
    </row>
    <row r="227" spans="1:3" x14ac:dyDescent="0.25">
      <c r="A227" s="2">
        <v>98</v>
      </c>
      <c r="B227" s="2">
        <v>1.32</v>
      </c>
      <c r="C227" s="2">
        <f t="shared" si="3"/>
        <v>129.36000000000001</v>
      </c>
    </row>
    <row r="228" spans="1:3" x14ac:dyDescent="0.25">
      <c r="A228" s="2">
        <v>100</v>
      </c>
      <c r="B228" s="2">
        <v>1.76</v>
      </c>
      <c r="C228" s="2">
        <f t="shared" si="3"/>
        <v>176</v>
      </c>
    </row>
    <row r="229" spans="1:3" x14ac:dyDescent="0.25">
      <c r="A229" s="2">
        <v>100</v>
      </c>
      <c r="B229" s="2">
        <v>1.44</v>
      </c>
      <c r="C229" s="2">
        <f t="shared" si="3"/>
        <v>144</v>
      </c>
    </row>
    <row r="230" spans="1:3" x14ac:dyDescent="0.25">
      <c r="A230" s="2">
        <v>91</v>
      </c>
      <c r="B230" s="2">
        <v>2.41</v>
      </c>
      <c r="C230" s="2">
        <f t="shared" si="3"/>
        <v>219.31</v>
      </c>
    </row>
    <row r="231" spans="1:3" x14ac:dyDescent="0.25">
      <c r="A231" s="2">
        <v>98</v>
      </c>
      <c r="B231" s="2">
        <v>5.09</v>
      </c>
      <c r="C231" s="2">
        <f t="shared" si="3"/>
        <v>498.82</v>
      </c>
    </row>
    <row r="232" spans="1:3" x14ac:dyDescent="0.25">
      <c r="A232" s="2">
        <v>100</v>
      </c>
      <c r="B232" s="2">
        <v>4.92</v>
      </c>
      <c r="C232" s="2">
        <f t="shared" si="3"/>
        <v>492</v>
      </c>
    </row>
    <row r="233" spans="1:3" x14ac:dyDescent="0.25">
      <c r="A233" s="2">
        <v>78</v>
      </c>
      <c r="B233" s="2">
        <v>2.76</v>
      </c>
      <c r="C233" s="2">
        <f t="shared" si="3"/>
        <v>215.27999999999997</v>
      </c>
    </row>
    <row r="234" spans="1:3" x14ac:dyDescent="0.25">
      <c r="A234" s="2">
        <v>83</v>
      </c>
      <c r="B234" s="2">
        <v>7.46</v>
      </c>
      <c r="C234" s="2">
        <f t="shared" si="3"/>
        <v>619.17999999999995</v>
      </c>
    </row>
    <row r="235" spans="1:3" x14ac:dyDescent="0.25">
      <c r="A235" s="2">
        <v>92</v>
      </c>
      <c r="B235" s="2">
        <v>9.65</v>
      </c>
      <c r="C235" s="2">
        <f t="shared" si="3"/>
        <v>887.80000000000007</v>
      </c>
    </row>
    <row r="236" spans="1:3" x14ac:dyDescent="0.25">
      <c r="A236" s="2">
        <v>70</v>
      </c>
      <c r="B236" s="2">
        <v>9.75</v>
      </c>
      <c r="C236" s="2">
        <f t="shared" si="3"/>
        <v>682.5</v>
      </c>
    </row>
    <row r="237" spans="1:3" x14ac:dyDescent="0.25">
      <c r="A237" s="2">
        <v>92</v>
      </c>
      <c r="B237" s="2">
        <v>7.8</v>
      </c>
      <c r="C237" s="2">
        <f t="shared" si="3"/>
        <v>717.6</v>
      </c>
    </row>
    <row r="238" spans="1:3" x14ac:dyDescent="0.25">
      <c r="A238" s="2">
        <v>100</v>
      </c>
      <c r="B238" s="2">
        <v>1.21</v>
      </c>
      <c r="C238" s="2">
        <f t="shared" si="3"/>
        <v>121</v>
      </c>
    </row>
    <row r="239" spans="1:3" x14ac:dyDescent="0.25">
      <c r="A239" s="2">
        <v>98</v>
      </c>
      <c r="B239" s="2">
        <v>3.22</v>
      </c>
      <c r="C239" s="2">
        <f t="shared" si="3"/>
        <v>315.56</v>
      </c>
    </row>
    <row r="240" spans="1:3" x14ac:dyDescent="0.25">
      <c r="A240" s="2">
        <v>64</v>
      </c>
      <c r="B240" s="2">
        <v>7.6</v>
      </c>
      <c r="C240" s="2">
        <f t="shared" si="3"/>
        <v>486.4</v>
      </c>
    </row>
    <row r="241" spans="1:3" x14ac:dyDescent="0.25">
      <c r="A241" s="2">
        <v>84</v>
      </c>
      <c r="B241" s="2">
        <v>12.71</v>
      </c>
      <c r="C241" s="2">
        <f t="shared" si="3"/>
        <v>1067.6400000000001</v>
      </c>
    </row>
    <row r="242" spans="1:3" x14ac:dyDescent="0.25">
      <c r="A242" s="2">
        <v>89</v>
      </c>
      <c r="B242" s="2">
        <v>0.53</v>
      </c>
      <c r="C242" s="2">
        <f t="shared" si="3"/>
        <v>47.17</v>
      </c>
    </row>
    <row r="243" spans="1:3" x14ac:dyDescent="0.25">
      <c r="A243" s="2">
        <v>93</v>
      </c>
      <c r="B243" s="2">
        <v>0.43</v>
      </c>
      <c r="C243" s="2">
        <f t="shared" si="3"/>
        <v>39.99</v>
      </c>
    </row>
    <row r="244" spans="1:3" x14ac:dyDescent="0.25">
      <c r="A244" s="2">
        <v>81</v>
      </c>
      <c r="B244" s="2">
        <v>8.4600000000000009</v>
      </c>
      <c r="C244" s="2">
        <f t="shared" si="3"/>
        <v>685.2600000000001</v>
      </c>
    </row>
    <row r="245" spans="1:3" x14ac:dyDescent="0.25">
      <c r="A245" s="2">
        <v>100</v>
      </c>
      <c r="B245" s="2">
        <v>4.38</v>
      </c>
      <c r="C245" s="2">
        <f t="shared" si="3"/>
        <v>438</v>
      </c>
    </row>
    <row r="246" spans="1:3" x14ac:dyDescent="0.25">
      <c r="A246" s="2">
        <v>100</v>
      </c>
      <c r="B246" s="2">
        <v>2.0299999999999998</v>
      </c>
      <c r="C246" s="2">
        <f t="shared" si="3"/>
        <v>202.99999999999997</v>
      </c>
    </row>
    <row r="247" spans="1:3" x14ac:dyDescent="0.25">
      <c r="A247" s="2">
        <v>96</v>
      </c>
      <c r="B247" s="2">
        <v>3.93</v>
      </c>
      <c r="C247" s="2">
        <f t="shared" si="3"/>
        <v>377.28000000000003</v>
      </c>
    </row>
    <row r="248" spans="1:3" x14ac:dyDescent="0.25">
      <c r="A248" s="2">
        <v>51</v>
      </c>
      <c r="B248" s="2">
        <v>8.9600000000000009</v>
      </c>
      <c r="C248" s="2">
        <f t="shared" si="3"/>
        <v>456.96000000000004</v>
      </c>
    </row>
    <row r="249" spans="1:3" x14ac:dyDescent="0.25">
      <c r="A249" s="2">
        <v>62</v>
      </c>
      <c r="B249" s="2">
        <v>7.99</v>
      </c>
      <c r="C249" s="2">
        <f t="shared" si="3"/>
        <v>495.38</v>
      </c>
    </row>
    <row r="250" spans="1:3" x14ac:dyDescent="0.25">
      <c r="A250" s="2">
        <v>43</v>
      </c>
      <c r="B250" s="5">
        <v>1.35</v>
      </c>
      <c r="C250" s="5">
        <f t="shared" si="3"/>
        <v>58.050000000000004</v>
      </c>
    </row>
    <row r="251" spans="1:3" x14ac:dyDescent="0.25">
      <c r="A251" s="6">
        <v>88</v>
      </c>
      <c r="B251" s="2">
        <v>4.6100000000000003</v>
      </c>
      <c r="C251" s="2">
        <f t="shared" si="3"/>
        <v>405.68</v>
      </c>
    </row>
  </sheetData>
  <mergeCells count="8">
    <mergeCell ref="E2:I6"/>
    <mergeCell ref="H26:I29"/>
    <mergeCell ref="E19:F22"/>
    <mergeCell ref="G19:G20"/>
    <mergeCell ref="G21:G22"/>
    <mergeCell ref="E26:G29"/>
    <mergeCell ref="H19:I22"/>
    <mergeCell ref="E10:I1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2F5DE-CEB4-4E4F-AAAB-9A178355BCBA}">
  <dimension ref="A1:J251"/>
  <sheetViews>
    <sheetView showGridLines="0" workbookViewId="0">
      <selection activeCell="G15" sqref="G15"/>
    </sheetView>
  </sheetViews>
  <sheetFormatPr defaultRowHeight="18.75" x14ac:dyDescent="0.25"/>
  <cols>
    <col min="1" max="1" width="19.140625" style="4" bestFit="1" customWidth="1"/>
    <col min="2" max="2" width="11.5703125" style="4" bestFit="1" customWidth="1"/>
    <col min="3" max="3" width="13.5703125" style="4" bestFit="1" customWidth="1"/>
    <col min="4" max="5" width="9.140625" style="4"/>
    <col min="6" max="6" width="28.85546875" style="4" customWidth="1"/>
    <col min="7" max="7" width="14.28515625" style="4" bestFit="1" customWidth="1"/>
    <col min="8" max="12" width="9.140625" style="4"/>
    <col min="13" max="13" width="26.28515625" style="4" bestFit="1" customWidth="1"/>
    <col min="14" max="14" width="3.5703125" style="4" bestFit="1" customWidth="1"/>
    <col min="15" max="16384" width="9.140625" style="4"/>
  </cols>
  <sheetData>
    <row r="1" spans="1:10" ht="35.25" customHeight="1" x14ac:dyDescent="0.25">
      <c r="A1" s="3" t="s">
        <v>6</v>
      </c>
      <c r="B1" s="3" t="s">
        <v>19</v>
      </c>
      <c r="C1" s="3" t="s">
        <v>1197</v>
      </c>
    </row>
    <row r="2" spans="1:10" x14ac:dyDescent="0.25">
      <c r="A2" s="2">
        <v>0</v>
      </c>
      <c r="B2" s="2">
        <v>132.49</v>
      </c>
      <c r="C2" s="2">
        <f>A2*B2</f>
        <v>0</v>
      </c>
      <c r="E2" s="40" t="s">
        <v>1264</v>
      </c>
      <c r="F2" s="40"/>
      <c r="G2" s="40"/>
      <c r="H2" s="40"/>
      <c r="I2" s="40"/>
      <c r="J2" s="40"/>
    </row>
    <row r="3" spans="1:10" x14ac:dyDescent="0.25">
      <c r="A3" s="2">
        <v>0</v>
      </c>
      <c r="B3" s="2">
        <v>133.41999999999999</v>
      </c>
      <c r="C3" s="2">
        <f t="shared" ref="C3:C66" si="0">A3*B3</f>
        <v>0</v>
      </c>
      <c r="E3" s="40"/>
      <c r="F3" s="40"/>
      <c r="G3" s="40"/>
      <c r="H3" s="40"/>
      <c r="I3" s="40"/>
      <c r="J3" s="40"/>
    </row>
    <row r="4" spans="1:10" x14ac:dyDescent="0.25">
      <c r="A4" s="2">
        <v>26.56</v>
      </c>
      <c r="B4" s="2">
        <v>30.18</v>
      </c>
      <c r="C4" s="2">
        <f t="shared" si="0"/>
        <v>801.58079999999995</v>
      </c>
      <c r="E4" s="40"/>
      <c r="F4" s="40"/>
      <c r="G4" s="40"/>
      <c r="H4" s="40"/>
      <c r="I4" s="40"/>
      <c r="J4" s="40"/>
    </row>
    <row r="5" spans="1:10" x14ac:dyDescent="0.25">
      <c r="A5" s="2">
        <v>26.47</v>
      </c>
      <c r="B5" s="2">
        <v>6.75</v>
      </c>
      <c r="C5" s="2">
        <f t="shared" si="0"/>
        <v>178.67249999999999</v>
      </c>
      <c r="E5" s="40"/>
      <c r="F5" s="40"/>
      <c r="G5" s="40"/>
      <c r="H5" s="40"/>
      <c r="I5" s="40"/>
      <c r="J5" s="40"/>
    </row>
    <row r="6" spans="1:10" x14ac:dyDescent="0.25">
      <c r="A6" s="2">
        <v>36.97</v>
      </c>
      <c r="B6" s="2">
        <v>20.72</v>
      </c>
      <c r="C6" s="2">
        <f t="shared" si="0"/>
        <v>766.01839999999993</v>
      </c>
      <c r="E6" s="40"/>
      <c r="F6" s="40"/>
      <c r="G6" s="40"/>
      <c r="H6" s="40"/>
      <c r="I6" s="40"/>
      <c r="J6" s="40"/>
    </row>
    <row r="7" spans="1:10" x14ac:dyDescent="0.25">
      <c r="A7" s="2">
        <v>39.64</v>
      </c>
      <c r="B7" s="2">
        <v>16.38</v>
      </c>
      <c r="C7" s="2">
        <f t="shared" si="0"/>
        <v>649.30319999999995</v>
      </c>
    </row>
    <row r="8" spans="1:10" x14ac:dyDescent="0.25">
      <c r="A8" s="2">
        <v>0</v>
      </c>
      <c r="B8" s="2">
        <v>3.11</v>
      </c>
      <c r="C8" s="2">
        <f t="shared" si="0"/>
        <v>0</v>
      </c>
    </row>
    <row r="9" spans="1:10" ht="15" customHeight="1" x14ac:dyDescent="0.25">
      <c r="A9" s="2">
        <v>49.8</v>
      </c>
      <c r="B9" s="2">
        <v>4.46</v>
      </c>
      <c r="C9" s="2">
        <f t="shared" si="0"/>
        <v>222.10799999999998</v>
      </c>
    </row>
    <row r="10" spans="1:10" ht="15" customHeight="1" x14ac:dyDescent="0.25">
      <c r="A10" s="2">
        <v>46.02</v>
      </c>
      <c r="B10" s="2">
        <v>21.4</v>
      </c>
      <c r="C10" s="2">
        <f t="shared" si="0"/>
        <v>984.82799999999997</v>
      </c>
      <c r="E10" s="40"/>
      <c r="F10" s="40"/>
      <c r="G10" s="40"/>
      <c r="H10" s="40"/>
      <c r="I10" s="40"/>
      <c r="J10" s="40"/>
    </row>
    <row r="11" spans="1:10" ht="15" customHeight="1" x14ac:dyDescent="0.25">
      <c r="A11" s="2">
        <v>50.21</v>
      </c>
      <c r="B11" s="2">
        <v>17.34</v>
      </c>
      <c r="C11" s="2">
        <f t="shared" si="0"/>
        <v>870.64139999999998</v>
      </c>
      <c r="E11" s="40"/>
      <c r="F11" s="40"/>
      <c r="G11" s="40"/>
      <c r="H11" s="40"/>
      <c r="I11" s="40"/>
      <c r="J11" s="40"/>
    </row>
    <row r="12" spans="1:10" ht="15" customHeight="1" x14ac:dyDescent="0.25">
      <c r="A12" s="2">
        <v>0</v>
      </c>
      <c r="B12" s="2">
        <v>3.1</v>
      </c>
      <c r="C12" s="2">
        <f t="shared" si="0"/>
        <v>0</v>
      </c>
      <c r="E12" s="40"/>
      <c r="F12" s="40"/>
      <c r="G12" s="40"/>
      <c r="H12" s="40"/>
      <c r="I12" s="40"/>
      <c r="J12" s="40"/>
    </row>
    <row r="13" spans="1:10" x14ac:dyDescent="0.25">
      <c r="A13" s="2">
        <v>0</v>
      </c>
      <c r="B13" s="2">
        <v>1.71</v>
      </c>
      <c r="C13" s="2">
        <f t="shared" si="0"/>
        <v>0</v>
      </c>
      <c r="E13" s="40"/>
      <c r="F13" s="40"/>
      <c r="G13" s="40"/>
      <c r="H13" s="40"/>
      <c r="I13" s="40"/>
      <c r="J13" s="40"/>
    </row>
    <row r="14" spans="1:10" x14ac:dyDescent="0.25">
      <c r="A14" s="2">
        <v>26.64</v>
      </c>
      <c r="B14" s="2">
        <v>6.7</v>
      </c>
      <c r="C14" s="2">
        <f t="shared" si="0"/>
        <v>178.488</v>
      </c>
    </row>
    <row r="15" spans="1:10" x14ac:dyDescent="0.25">
      <c r="A15" s="2">
        <v>19.93</v>
      </c>
      <c r="B15" s="2">
        <v>2.54</v>
      </c>
      <c r="C15" s="2">
        <f t="shared" si="0"/>
        <v>50.622199999999999</v>
      </c>
    </row>
    <row r="16" spans="1:10" x14ac:dyDescent="0.25">
      <c r="A16" s="2">
        <v>1.63</v>
      </c>
      <c r="B16" s="2">
        <v>1.98</v>
      </c>
      <c r="C16" s="2">
        <f t="shared" si="0"/>
        <v>3.2273999999999998</v>
      </c>
    </row>
    <row r="17" spans="1:10" ht="15" customHeight="1" x14ac:dyDescent="0.25">
      <c r="A17" s="2">
        <v>2.33</v>
      </c>
      <c r="B17" s="2">
        <v>7.6</v>
      </c>
      <c r="C17" s="2">
        <f t="shared" si="0"/>
        <v>17.707999999999998</v>
      </c>
    </row>
    <row r="18" spans="1:10" ht="15" customHeight="1" x14ac:dyDescent="0.25">
      <c r="A18" s="2">
        <v>26.71</v>
      </c>
      <c r="B18" s="2">
        <v>3.73</v>
      </c>
      <c r="C18" s="2">
        <f t="shared" si="0"/>
        <v>99.628299999999996</v>
      </c>
    </row>
    <row r="19" spans="1:10" ht="15" customHeight="1" x14ac:dyDescent="0.25">
      <c r="A19" s="2">
        <v>27.62</v>
      </c>
      <c r="B19" s="2">
        <v>8.23</v>
      </c>
      <c r="C19" s="2">
        <f t="shared" si="0"/>
        <v>227.31260000000003</v>
      </c>
      <c r="E19" s="40" t="s">
        <v>1214</v>
      </c>
      <c r="F19" s="40"/>
      <c r="G19" s="40"/>
      <c r="H19" s="40"/>
      <c r="I19" s="40"/>
      <c r="J19" s="40"/>
    </row>
    <row r="20" spans="1:10" ht="15" customHeight="1" x14ac:dyDescent="0.25">
      <c r="A20" s="2">
        <v>30.94</v>
      </c>
      <c r="B20" s="2">
        <v>9.86</v>
      </c>
      <c r="C20" s="2">
        <f t="shared" si="0"/>
        <v>305.0684</v>
      </c>
      <c r="E20" s="40"/>
      <c r="F20" s="40"/>
      <c r="G20" s="40"/>
      <c r="H20" s="40"/>
      <c r="I20" s="40"/>
      <c r="J20" s="40"/>
    </row>
    <row r="21" spans="1:10" ht="15" customHeight="1" x14ac:dyDescent="0.25">
      <c r="A21" s="2">
        <v>0</v>
      </c>
      <c r="B21" s="2">
        <v>1.66</v>
      </c>
      <c r="C21" s="2">
        <f t="shared" si="0"/>
        <v>0</v>
      </c>
      <c r="E21" s="40"/>
      <c r="F21" s="40"/>
      <c r="G21" s="40"/>
      <c r="H21" s="40"/>
      <c r="I21" s="40"/>
      <c r="J21" s="40"/>
    </row>
    <row r="22" spans="1:10" x14ac:dyDescent="0.25">
      <c r="A22" s="2">
        <v>32.43</v>
      </c>
      <c r="B22" s="2">
        <v>3.72</v>
      </c>
      <c r="C22" s="2">
        <f t="shared" si="0"/>
        <v>120.6396</v>
      </c>
      <c r="E22" s="40"/>
      <c r="F22" s="40"/>
      <c r="G22" s="40"/>
      <c r="H22" s="40"/>
      <c r="I22" s="40"/>
      <c r="J22" s="40"/>
    </row>
    <row r="23" spans="1:10" x14ac:dyDescent="0.25">
      <c r="A23" s="2">
        <v>15.45</v>
      </c>
      <c r="B23" s="2">
        <v>4.0199999999999996</v>
      </c>
      <c r="C23" s="2">
        <f t="shared" si="0"/>
        <v>62.108999999999988</v>
      </c>
    </row>
    <row r="24" spans="1:10" x14ac:dyDescent="0.25">
      <c r="A24" s="2">
        <v>19.38</v>
      </c>
      <c r="B24" s="2">
        <v>10.130000000000001</v>
      </c>
      <c r="C24" s="2">
        <f t="shared" si="0"/>
        <v>196.3194</v>
      </c>
    </row>
    <row r="25" spans="1:10" x14ac:dyDescent="0.25">
      <c r="A25" s="2">
        <v>19.190000000000001</v>
      </c>
      <c r="B25" s="2">
        <v>1.7</v>
      </c>
      <c r="C25" s="2">
        <f t="shared" si="0"/>
        <v>32.623000000000005</v>
      </c>
    </row>
    <row r="26" spans="1:10" x14ac:dyDescent="0.25">
      <c r="A26" s="2">
        <v>4.49</v>
      </c>
      <c r="B26" s="2">
        <v>5.29</v>
      </c>
      <c r="C26" s="2">
        <f t="shared" si="0"/>
        <v>23.752100000000002</v>
      </c>
      <c r="E26" s="41" t="s">
        <v>1201</v>
      </c>
      <c r="F26" s="41"/>
      <c r="G26" s="41"/>
      <c r="H26" s="41"/>
      <c r="I26" s="41">
        <v>7</v>
      </c>
      <c r="J26" s="41"/>
    </row>
    <row r="27" spans="1:10" x14ac:dyDescent="0.25">
      <c r="A27" s="2">
        <v>32.64</v>
      </c>
      <c r="B27" s="2">
        <v>17.260000000000002</v>
      </c>
      <c r="C27" s="2">
        <f t="shared" si="0"/>
        <v>563.36640000000011</v>
      </c>
      <c r="E27" s="41"/>
      <c r="F27" s="41"/>
      <c r="G27" s="41"/>
      <c r="H27" s="41"/>
      <c r="I27" s="41"/>
      <c r="J27" s="41"/>
    </row>
    <row r="28" spans="1:10" x14ac:dyDescent="0.25">
      <c r="A28" s="2">
        <v>0</v>
      </c>
      <c r="B28" s="2">
        <v>4.32</v>
      </c>
      <c r="C28" s="2">
        <f t="shared" si="0"/>
        <v>0</v>
      </c>
      <c r="E28" s="41"/>
      <c r="F28" s="41"/>
      <c r="G28" s="41"/>
      <c r="H28" s="41"/>
      <c r="I28" s="41"/>
      <c r="J28" s="41"/>
    </row>
    <row r="29" spans="1:10" x14ac:dyDescent="0.25">
      <c r="A29" s="2">
        <v>11.48</v>
      </c>
      <c r="B29" s="2">
        <v>1.77</v>
      </c>
      <c r="C29" s="2">
        <f t="shared" si="0"/>
        <v>20.319600000000001</v>
      </c>
    </row>
    <row r="30" spans="1:10" x14ac:dyDescent="0.25">
      <c r="A30" s="2">
        <v>0</v>
      </c>
      <c r="B30" s="2">
        <v>1.69</v>
      </c>
      <c r="C30" s="2">
        <f t="shared" si="0"/>
        <v>0</v>
      </c>
    </row>
    <row r="31" spans="1:10" x14ac:dyDescent="0.25">
      <c r="A31" s="2">
        <v>24.78</v>
      </c>
      <c r="B31" s="2">
        <v>2.4</v>
      </c>
      <c r="C31" s="2">
        <f t="shared" si="0"/>
        <v>59.472000000000001</v>
      </c>
    </row>
    <row r="32" spans="1:10" x14ac:dyDescent="0.25">
      <c r="A32" s="2">
        <v>0.53</v>
      </c>
      <c r="B32" s="2">
        <v>5.64</v>
      </c>
      <c r="C32" s="2">
        <f t="shared" si="0"/>
        <v>2.9891999999999999</v>
      </c>
    </row>
    <row r="33" spans="1:3" x14ac:dyDescent="0.25">
      <c r="A33" s="2">
        <v>0.5</v>
      </c>
      <c r="B33" s="2">
        <v>2.94</v>
      </c>
      <c r="C33" s="2">
        <f t="shared" si="0"/>
        <v>1.47</v>
      </c>
    </row>
    <row r="34" spans="1:3" x14ac:dyDescent="0.25">
      <c r="A34" s="2">
        <v>20.239999999999998</v>
      </c>
      <c r="B34" s="2">
        <v>6.99</v>
      </c>
      <c r="C34" s="2">
        <f t="shared" si="0"/>
        <v>141.4776</v>
      </c>
    </row>
    <row r="35" spans="1:3" x14ac:dyDescent="0.25">
      <c r="A35" s="2">
        <v>16.28</v>
      </c>
      <c r="B35" s="2">
        <v>3</v>
      </c>
      <c r="C35" s="2">
        <f t="shared" si="0"/>
        <v>48.84</v>
      </c>
    </row>
    <row r="36" spans="1:3" x14ac:dyDescent="0.25">
      <c r="A36" s="2">
        <v>0</v>
      </c>
      <c r="B36" s="2">
        <v>1.63</v>
      </c>
      <c r="C36" s="2">
        <f t="shared" si="0"/>
        <v>0</v>
      </c>
    </row>
    <row r="37" spans="1:3" x14ac:dyDescent="0.25">
      <c r="A37" s="2">
        <v>8.4499999999999993</v>
      </c>
      <c r="B37" s="2">
        <v>1.05</v>
      </c>
      <c r="C37" s="2">
        <f t="shared" si="0"/>
        <v>8.8725000000000005</v>
      </c>
    </row>
    <row r="38" spans="1:3" x14ac:dyDescent="0.25">
      <c r="A38" s="2">
        <v>18.899999999999999</v>
      </c>
      <c r="B38" s="2">
        <v>4.24</v>
      </c>
      <c r="C38" s="2">
        <f t="shared" si="0"/>
        <v>80.135999999999996</v>
      </c>
    </row>
    <row r="39" spans="1:3" x14ac:dyDescent="0.25">
      <c r="A39" s="2">
        <v>0</v>
      </c>
      <c r="B39" s="2">
        <v>1.29</v>
      </c>
      <c r="C39" s="2">
        <f t="shared" si="0"/>
        <v>0</v>
      </c>
    </row>
    <row r="40" spans="1:3" x14ac:dyDescent="0.25">
      <c r="A40" s="2">
        <v>27.79</v>
      </c>
      <c r="B40" s="2">
        <v>1.49</v>
      </c>
      <c r="C40" s="2">
        <f t="shared" si="0"/>
        <v>41.4071</v>
      </c>
    </row>
    <row r="41" spans="1:3" x14ac:dyDescent="0.25">
      <c r="A41" s="2">
        <v>16.11</v>
      </c>
      <c r="B41" s="2">
        <v>2.17</v>
      </c>
      <c r="C41" s="2">
        <f t="shared" si="0"/>
        <v>34.9587</v>
      </c>
    </row>
    <row r="42" spans="1:3" x14ac:dyDescent="0.25">
      <c r="A42" s="2">
        <v>0</v>
      </c>
      <c r="B42" s="2">
        <v>1.85</v>
      </c>
      <c r="C42" s="2">
        <f t="shared" si="0"/>
        <v>0</v>
      </c>
    </row>
    <row r="43" spans="1:3" x14ac:dyDescent="0.25">
      <c r="A43" s="2">
        <v>30.34</v>
      </c>
      <c r="B43" s="2">
        <v>22.21</v>
      </c>
      <c r="C43" s="2">
        <f t="shared" si="0"/>
        <v>673.85140000000001</v>
      </c>
    </row>
    <row r="44" spans="1:3" x14ac:dyDescent="0.25">
      <c r="A44" s="2">
        <v>0</v>
      </c>
      <c r="B44" s="2">
        <v>1.1499999999999999</v>
      </c>
      <c r="C44" s="2">
        <f t="shared" si="0"/>
        <v>0</v>
      </c>
    </row>
    <row r="45" spans="1:3" x14ac:dyDescent="0.25">
      <c r="A45" s="2">
        <v>37.42</v>
      </c>
      <c r="B45" s="2">
        <v>12.86</v>
      </c>
      <c r="C45" s="2">
        <f t="shared" si="0"/>
        <v>481.22120000000001</v>
      </c>
    </row>
    <row r="46" spans="1:3" x14ac:dyDescent="0.25">
      <c r="A46" s="2">
        <v>0.65</v>
      </c>
      <c r="B46" s="2">
        <v>2.59</v>
      </c>
      <c r="C46" s="2">
        <f t="shared" si="0"/>
        <v>1.6835</v>
      </c>
    </row>
    <row r="47" spans="1:3" x14ac:dyDescent="0.25">
      <c r="A47" s="2">
        <v>15.4</v>
      </c>
      <c r="B47" s="2">
        <v>1.98</v>
      </c>
      <c r="C47" s="2">
        <f t="shared" si="0"/>
        <v>30.492000000000001</v>
      </c>
    </row>
    <row r="48" spans="1:3" x14ac:dyDescent="0.25">
      <c r="A48" s="2">
        <v>28.99</v>
      </c>
      <c r="B48" s="2">
        <v>1.3</v>
      </c>
      <c r="C48" s="2">
        <f t="shared" si="0"/>
        <v>37.686999999999998</v>
      </c>
    </row>
    <row r="49" spans="1:3" x14ac:dyDescent="0.25">
      <c r="A49" s="2">
        <v>34.880000000000003</v>
      </c>
      <c r="B49" s="2">
        <v>7.21</v>
      </c>
      <c r="C49" s="2">
        <f t="shared" si="0"/>
        <v>251.48480000000001</v>
      </c>
    </row>
    <row r="50" spans="1:3" x14ac:dyDescent="0.25">
      <c r="A50" s="2">
        <v>18.12</v>
      </c>
      <c r="B50" s="2">
        <v>2.85</v>
      </c>
      <c r="C50" s="2">
        <f t="shared" si="0"/>
        <v>51.642000000000003</v>
      </c>
    </row>
    <row r="51" spans="1:3" x14ac:dyDescent="0.25">
      <c r="A51" s="2">
        <v>54.42</v>
      </c>
      <c r="B51" s="2">
        <v>1.05</v>
      </c>
      <c r="C51" s="2">
        <f t="shared" si="0"/>
        <v>57.141000000000005</v>
      </c>
    </row>
    <row r="52" spans="1:3" x14ac:dyDescent="0.25">
      <c r="A52" s="2">
        <v>0</v>
      </c>
      <c r="B52" s="2">
        <v>1.67</v>
      </c>
      <c r="C52" s="2">
        <f t="shared" si="0"/>
        <v>0</v>
      </c>
    </row>
    <row r="53" spans="1:3" x14ac:dyDescent="0.25">
      <c r="A53" s="2">
        <v>0</v>
      </c>
      <c r="B53" s="2">
        <v>1.18</v>
      </c>
      <c r="C53" s="2">
        <f t="shared" si="0"/>
        <v>0</v>
      </c>
    </row>
    <row r="54" spans="1:3" x14ac:dyDescent="0.25">
      <c r="A54" s="2">
        <v>0</v>
      </c>
      <c r="B54" s="2">
        <v>2.88</v>
      </c>
      <c r="C54" s="2">
        <f t="shared" si="0"/>
        <v>0</v>
      </c>
    </row>
    <row r="55" spans="1:3" x14ac:dyDescent="0.25">
      <c r="A55" s="2">
        <v>0</v>
      </c>
      <c r="B55" s="2">
        <v>1.36</v>
      </c>
      <c r="C55" s="2">
        <f t="shared" si="0"/>
        <v>0</v>
      </c>
    </row>
    <row r="56" spans="1:3" x14ac:dyDescent="0.25">
      <c r="A56" s="2">
        <v>13.18</v>
      </c>
      <c r="B56" s="2">
        <v>6.35</v>
      </c>
      <c r="C56" s="2">
        <f t="shared" si="0"/>
        <v>83.692999999999998</v>
      </c>
    </row>
    <row r="57" spans="1:3" x14ac:dyDescent="0.25">
      <c r="A57" s="2">
        <v>28.98</v>
      </c>
      <c r="B57" s="2">
        <v>6.7</v>
      </c>
      <c r="C57" s="2">
        <f t="shared" si="0"/>
        <v>194.166</v>
      </c>
    </row>
    <row r="58" spans="1:3" x14ac:dyDescent="0.25">
      <c r="A58" s="2">
        <v>45.19</v>
      </c>
      <c r="B58" s="2">
        <v>4.78</v>
      </c>
      <c r="C58" s="2">
        <f t="shared" si="0"/>
        <v>216.00819999999999</v>
      </c>
    </row>
    <row r="59" spans="1:3" x14ac:dyDescent="0.25">
      <c r="A59" s="2">
        <v>23.35</v>
      </c>
      <c r="B59" s="2">
        <v>2.94</v>
      </c>
      <c r="C59" s="2">
        <f t="shared" si="0"/>
        <v>68.649000000000001</v>
      </c>
    </row>
    <row r="60" spans="1:3" x14ac:dyDescent="0.25">
      <c r="A60" s="2">
        <v>7.46</v>
      </c>
      <c r="B60" s="2">
        <v>3.81</v>
      </c>
      <c r="C60" s="2">
        <f t="shared" si="0"/>
        <v>28.422599999999999</v>
      </c>
    </row>
    <row r="61" spans="1:3" x14ac:dyDescent="0.25">
      <c r="A61" s="2">
        <v>33.369999999999997</v>
      </c>
      <c r="B61" s="2">
        <v>1.25</v>
      </c>
      <c r="C61" s="2">
        <f t="shared" si="0"/>
        <v>41.712499999999999</v>
      </c>
    </row>
    <row r="62" spans="1:3" x14ac:dyDescent="0.25">
      <c r="A62" s="2">
        <v>40.950000000000003</v>
      </c>
      <c r="B62" s="2">
        <v>2.0099999999999998</v>
      </c>
      <c r="C62" s="2">
        <f t="shared" si="0"/>
        <v>82.3095</v>
      </c>
    </row>
    <row r="63" spans="1:3" x14ac:dyDescent="0.25">
      <c r="A63" s="2">
        <v>32.01</v>
      </c>
      <c r="B63" s="2">
        <v>6.15</v>
      </c>
      <c r="C63" s="2">
        <f t="shared" si="0"/>
        <v>196.86150000000001</v>
      </c>
    </row>
    <row r="64" spans="1:3" x14ac:dyDescent="0.25">
      <c r="A64" s="2">
        <v>61.75</v>
      </c>
      <c r="B64" s="2">
        <v>1.71</v>
      </c>
      <c r="C64" s="2">
        <f t="shared" si="0"/>
        <v>105.5925</v>
      </c>
    </row>
    <row r="65" spans="1:3" x14ac:dyDescent="0.25">
      <c r="A65" s="2">
        <v>5.81</v>
      </c>
      <c r="B65" s="2">
        <v>2.4300000000000002</v>
      </c>
      <c r="C65" s="2">
        <f t="shared" si="0"/>
        <v>14.1183</v>
      </c>
    </row>
    <row r="66" spans="1:3" x14ac:dyDescent="0.25">
      <c r="A66" s="2">
        <v>39.770000000000003</v>
      </c>
      <c r="B66" s="2">
        <v>7.11</v>
      </c>
      <c r="C66" s="2">
        <f t="shared" si="0"/>
        <v>282.76470000000006</v>
      </c>
    </row>
    <row r="67" spans="1:3" x14ac:dyDescent="0.25">
      <c r="A67" s="2">
        <v>0</v>
      </c>
      <c r="B67" s="2">
        <v>1.79</v>
      </c>
      <c r="C67" s="2">
        <f t="shared" ref="C67:C130" si="1">A67*B67</f>
        <v>0</v>
      </c>
    </row>
    <row r="68" spans="1:3" x14ac:dyDescent="0.25">
      <c r="A68" s="2">
        <v>36.090000000000003</v>
      </c>
      <c r="B68" s="2">
        <v>3.6</v>
      </c>
      <c r="C68" s="2">
        <f t="shared" si="1"/>
        <v>129.92400000000001</v>
      </c>
    </row>
    <row r="69" spans="1:3" x14ac:dyDescent="0.25">
      <c r="A69" s="2">
        <v>0</v>
      </c>
      <c r="B69" s="2">
        <v>1.7</v>
      </c>
      <c r="C69" s="2">
        <f t="shared" si="1"/>
        <v>0</v>
      </c>
    </row>
    <row r="70" spans="1:3" x14ac:dyDescent="0.25">
      <c r="A70" s="2">
        <v>0</v>
      </c>
      <c r="B70" s="2">
        <v>1.19</v>
      </c>
      <c r="C70" s="2">
        <f t="shared" si="1"/>
        <v>0</v>
      </c>
    </row>
    <row r="71" spans="1:3" x14ac:dyDescent="0.25">
      <c r="A71" s="2">
        <v>14.93</v>
      </c>
      <c r="B71" s="2">
        <v>1.79</v>
      </c>
      <c r="C71" s="2">
        <f t="shared" si="1"/>
        <v>26.724699999999999</v>
      </c>
    </row>
    <row r="72" spans="1:3" x14ac:dyDescent="0.25">
      <c r="A72" s="2">
        <v>12.79</v>
      </c>
      <c r="B72" s="2">
        <v>2.2599999999999998</v>
      </c>
      <c r="C72" s="2">
        <f t="shared" si="1"/>
        <v>28.905399999999997</v>
      </c>
    </row>
    <row r="73" spans="1:3" x14ac:dyDescent="0.25">
      <c r="A73" s="2">
        <v>0</v>
      </c>
      <c r="B73" s="2">
        <v>3.95</v>
      </c>
      <c r="C73" s="2">
        <f t="shared" si="1"/>
        <v>0</v>
      </c>
    </row>
    <row r="74" spans="1:3" x14ac:dyDescent="0.25">
      <c r="A74" s="2">
        <v>47.95</v>
      </c>
      <c r="B74" s="2">
        <v>2.21</v>
      </c>
      <c r="C74" s="2">
        <f t="shared" si="1"/>
        <v>105.96950000000001</v>
      </c>
    </row>
    <row r="75" spans="1:3" x14ac:dyDescent="0.25">
      <c r="A75" s="2">
        <v>41.06</v>
      </c>
      <c r="B75" s="2">
        <v>2.75</v>
      </c>
      <c r="C75" s="2">
        <f t="shared" si="1"/>
        <v>112.91500000000001</v>
      </c>
    </row>
    <row r="76" spans="1:3" x14ac:dyDescent="0.25">
      <c r="A76" s="2">
        <v>54.58</v>
      </c>
      <c r="B76" s="2">
        <v>7.35</v>
      </c>
      <c r="C76" s="2">
        <f t="shared" si="1"/>
        <v>401.16299999999995</v>
      </c>
    </row>
    <row r="77" spans="1:3" x14ac:dyDescent="0.25">
      <c r="A77" s="2">
        <v>1.71</v>
      </c>
      <c r="B77" s="2">
        <v>2.92</v>
      </c>
      <c r="C77" s="2">
        <f t="shared" si="1"/>
        <v>4.9931999999999999</v>
      </c>
    </row>
    <row r="78" spans="1:3" x14ac:dyDescent="0.25">
      <c r="A78" s="2">
        <v>26.65</v>
      </c>
      <c r="B78" s="2">
        <v>2.69</v>
      </c>
      <c r="C78" s="2">
        <f t="shared" si="1"/>
        <v>71.688499999999991</v>
      </c>
    </row>
    <row r="79" spans="1:3" x14ac:dyDescent="0.25">
      <c r="A79" s="2">
        <v>0</v>
      </c>
      <c r="B79" s="2">
        <v>1.82</v>
      </c>
      <c r="C79" s="2">
        <f t="shared" si="1"/>
        <v>0</v>
      </c>
    </row>
    <row r="80" spans="1:3" x14ac:dyDescent="0.25">
      <c r="A80" s="2">
        <v>57.22</v>
      </c>
      <c r="B80" s="2">
        <v>2.72</v>
      </c>
      <c r="C80" s="2">
        <f t="shared" si="1"/>
        <v>155.63840000000002</v>
      </c>
    </row>
    <row r="81" spans="1:3" x14ac:dyDescent="0.25">
      <c r="A81" s="2">
        <v>27.02</v>
      </c>
      <c r="B81" s="2">
        <v>8.94</v>
      </c>
      <c r="C81" s="2">
        <f t="shared" si="1"/>
        <v>241.55879999999999</v>
      </c>
    </row>
    <row r="82" spans="1:3" x14ac:dyDescent="0.25">
      <c r="A82" s="2">
        <v>46.02</v>
      </c>
      <c r="B82" s="2">
        <v>9.4499999999999993</v>
      </c>
      <c r="C82" s="2">
        <f t="shared" si="1"/>
        <v>434.88900000000001</v>
      </c>
    </row>
    <row r="83" spans="1:3" x14ac:dyDescent="0.25">
      <c r="A83" s="2">
        <v>0</v>
      </c>
      <c r="B83" s="2">
        <v>3.73</v>
      </c>
      <c r="C83" s="2">
        <f t="shared" si="1"/>
        <v>0</v>
      </c>
    </row>
    <row r="84" spans="1:3" x14ac:dyDescent="0.25">
      <c r="A84" s="2">
        <v>55.24</v>
      </c>
      <c r="B84" s="2">
        <v>5.49</v>
      </c>
      <c r="C84" s="2">
        <f t="shared" si="1"/>
        <v>303.26760000000002</v>
      </c>
    </row>
    <row r="85" spans="1:3" x14ac:dyDescent="0.25">
      <c r="A85" s="2">
        <v>12.07</v>
      </c>
      <c r="B85" s="2">
        <v>6.58</v>
      </c>
      <c r="C85" s="2">
        <f t="shared" si="1"/>
        <v>79.420600000000007</v>
      </c>
    </row>
    <row r="86" spans="1:3" x14ac:dyDescent="0.25">
      <c r="A86" s="2">
        <v>63.84</v>
      </c>
      <c r="B86" s="2">
        <v>1.1399999999999999</v>
      </c>
      <c r="C86" s="2">
        <f t="shared" si="1"/>
        <v>72.777599999999993</v>
      </c>
    </row>
    <row r="87" spans="1:3" x14ac:dyDescent="0.25">
      <c r="A87" s="2">
        <v>38.07</v>
      </c>
      <c r="B87" s="2">
        <v>6.6</v>
      </c>
      <c r="C87" s="2">
        <f t="shared" si="1"/>
        <v>251.262</v>
      </c>
    </row>
    <row r="88" spans="1:3" x14ac:dyDescent="0.25">
      <c r="A88" s="2">
        <v>44.26</v>
      </c>
      <c r="B88" s="2">
        <v>2.02</v>
      </c>
      <c r="C88" s="2">
        <f t="shared" si="1"/>
        <v>89.405199999999994</v>
      </c>
    </row>
    <row r="89" spans="1:3" x14ac:dyDescent="0.25">
      <c r="A89" s="2">
        <v>23.15</v>
      </c>
      <c r="B89" s="2">
        <v>3.12</v>
      </c>
      <c r="C89" s="2">
        <f t="shared" si="1"/>
        <v>72.227999999999994</v>
      </c>
    </row>
    <row r="90" spans="1:3" x14ac:dyDescent="0.25">
      <c r="A90" s="2">
        <v>9.3800000000000008</v>
      </c>
      <c r="B90" s="2">
        <v>5.23</v>
      </c>
      <c r="C90" s="2">
        <f t="shared" si="1"/>
        <v>49.057400000000008</v>
      </c>
    </row>
    <row r="91" spans="1:3" x14ac:dyDescent="0.25">
      <c r="A91" s="2">
        <v>25.5</v>
      </c>
      <c r="B91" s="2">
        <v>1.57</v>
      </c>
      <c r="C91" s="2">
        <f t="shared" si="1"/>
        <v>40.035000000000004</v>
      </c>
    </row>
    <row r="92" spans="1:3" x14ac:dyDescent="0.25">
      <c r="A92" s="2">
        <v>13.02</v>
      </c>
      <c r="B92" s="2">
        <v>1.78</v>
      </c>
      <c r="C92" s="2">
        <f t="shared" si="1"/>
        <v>23.175599999999999</v>
      </c>
    </row>
    <row r="93" spans="1:3" x14ac:dyDescent="0.25">
      <c r="A93" s="2">
        <v>30.44</v>
      </c>
      <c r="B93" s="2">
        <v>8.5299999999999994</v>
      </c>
      <c r="C93" s="2">
        <f t="shared" si="1"/>
        <v>259.65319999999997</v>
      </c>
    </row>
    <row r="94" spans="1:3" x14ac:dyDescent="0.25">
      <c r="A94" s="2">
        <v>0</v>
      </c>
      <c r="B94" s="2">
        <v>1.65</v>
      </c>
      <c r="C94" s="2">
        <f t="shared" si="1"/>
        <v>0</v>
      </c>
    </row>
    <row r="95" spans="1:3" x14ac:dyDescent="0.25">
      <c r="A95" s="2">
        <v>34.049999999999997</v>
      </c>
      <c r="B95" s="2">
        <v>3.46</v>
      </c>
      <c r="C95" s="2">
        <f t="shared" si="1"/>
        <v>117.81299999999999</v>
      </c>
    </row>
    <row r="96" spans="1:3" x14ac:dyDescent="0.25">
      <c r="A96" s="2">
        <v>53.6</v>
      </c>
      <c r="B96" s="2">
        <v>3.64</v>
      </c>
      <c r="C96" s="2">
        <f t="shared" si="1"/>
        <v>195.10400000000001</v>
      </c>
    </row>
    <row r="97" spans="1:3" x14ac:dyDescent="0.25">
      <c r="A97" s="2">
        <v>16.739999999999998</v>
      </c>
      <c r="B97" s="2">
        <v>2.78</v>
      </c>
      <c r="C97" s="2">
        <f t="shared" si="1"/>
        <v>46.537199999999991</v>
      </c>
    </row>
    <row r="98" spans="1:3" x14ac:dyDescent="0.25">
      <c r="A98" s="2">
        <v>35.979999999999997</v>
      </c>
      <c r="B98" s="2">
        <v>6.34</v>
      </c>
      <c r="C98" s="2">
        <f t="shared" si="1"/>
        <v>228.11319999999998</v>
      </c>
    </row>
    <row r="99" spans="1:3" x14ac:dyDescent="0.25">
      <c r="A99" s="2">
        <v>0</v>
      </c>
      <c r="B99" s="2">
        <v>1.9</v>
      </c>
      <c r="C99" s="2">
        <f t="shared" si="1"/>
        <v>0</v>
      </c>
    </row>
    <row r="100" spans="1:3" x14ac:dyDescent="0.25">
      <c r="A100" s="2">
        <v>5.39</v>
      </c>
      <c r="B100" s="2">
        <v>1.86</v>
      </c>
      <c r="C100" s="2">
        <f t="shared" si="1"/>
        <v>10.025399999999999</v>
      </c>
    </row>
    <row r="101" spans="1:3" x14ac:dyDescent="0.25">
      <c r="A101" s="2">
        <v>59.72</v>
      </c>
      <c r="B101" s="2">
        <v>2.54</v>
      </c>
      <c r="C101" s="2">
        <f t="shared" si="1"/>
        <v>151.68879999999999</v>
      </c>
    </row>
    <row r="102" spans="1:3" x14ac:dyDescent="0.25">
      <c r="A102" s="2">
        <v>61.78</v>
      </c>
      <c r="B102" s="2">
        <v>3.1</v>
      </c>
      <c r="C102" s="2">
        <f t="shared" si="1"/>
        <v>191.518</v>
      </c>
    </row>
    <row r="103" spans="1:3" x14ac:dyDescent="0.25">
      <c r="A103" s="2">
        <v>23.35</v>
      </c>
      <c r="B103" s="2">
        <v>3.03</v>
      </c>
      <c r="C103" s="2">
        <f t="shared" si="1"/>
        <v>70.750500000000002</v>
      </c>
    </row>
    <row r="104" spans="1:3" x14ac:dyDescent="0.25">
      <c r="A104" s="2">
        <v>56.22</v>
      </c>
      <c r="B104" s="2">
        <v>1.2</v>
      </c>
      <c r="C104" s="2">
        <f t="shared" si="1"/>
        <v>67.463999999999999</v>
      </c>
    </row>
    <row r="105" spans="1:3" x14ac:dyDescent="0.25">
      <c r="A105" s="2">
        <v>47.38</v>
      </c>
      <c r="B105" s="2">
        <v>4.3499999999999996</v>
      </c>
      <c r="C105" s="2">
        <f t="shared" si="1"/>
        <v>206.10299999999998</v>
      </c>
    </row>
    <row r="106" spans="1:3" x14ac:dyDescent="0.25">
      <c r="A106" s="2">
        <v>17.37</v>
      </c>
      <c r="B106" s="2">
        <v>2.42</v>
      </c>
      <c r="C106" s="2">
        <f t="shared" si="1"/>
        <v>42.035400000000003</v>
      </c>
    </row>
    <row r="107" spans="1:3" x14ac:dyDescent="0.25">
      <c r="A107" s="2">
        <v>52.7</v>
      </c>
      <c r="B107" s="2">
        <v>1.6</v>
      </c>
      <c r="C107" s="2">
        <f t="shared" si="1"/>
        <v>84.320000000000007</v>
      </c>
    </row>
    <row r="108" spans="1:3" x14ac:dyDescent="0.25">
      <c r="A108" s="2">
        <v>42.45</v>
      </c>
      <c r="B108" s="2">
        <v>2.84</v>
      </c>
      <c r="C108" s="2">
        <f t="shared" si="1"/>
        <v>120.55800000000001</v>
      </c>
    </row>
    <row r="109" spans="1:3" x14ac:dyDescent="0.25">
      <c r="A109" s="2">
        <v>23.78</v>
      </c>
      <c r="B109" s="2">
        <v>12.37</v>
      </c>
      <c r="C109" s="2">
        <f t="shared" si="1"/>
        <v>294.15859999999998</v>
      </c>
    </row>
    <row r="110" spans="1:3" x14ac:dyDescent="0.25">
      <c r="A110" s="2">
        <v>56.94</v>
      </c>
      <c r="B110" s="2">
        <v>3.18</v>
      </c>
      <c r="C110" s="2">
        <f t="shared" si="1"/>
        <v>181.0692</v>
      </c>
    </row>
    <row r="111" spans="1:3" x14ac:dyDescent="0.25">
      <c r="A111" s="2">
        <v>0</v>
      </c>
      <c r="B111" s="2">
        <v>1.63</v>
      </c>
      <c r="C111" s="2">
        <f t="shared" si="1"/>
        <v>0</v>
      </c>
    </row>
    <row r="112" spans="1:3" x14ac:dyDescent="0.25">
      <c r="A112" s="2">
        <v>23.89</v>
      </c>
      <c r="B112" s="2">
        <v>3.77</v>
      </c>
      <c r="C112" s="2">
        <f t="shared" si="1"/>
        <v>90.065300000000008</v>
      </c>
    </row>
    <row r="113" spans="1:3" x14ac:dyDescent="0.25">
      <c r="A113" s="2">
        <v>0</v>
      </c>
      <c r="B113" s="2">
        <v>1.1299999999999999</v>
      </c>
      <c r="C113" s="2">
        <f t="shared" si="1"/>
        <v>0</v>
      </c>
    </row>
    <row r="114" spans="1:3" x14ac:dyDescent="0.25">
      <c r="A114" s="2">
        <v>0</v>
      </c>
      <c r="B114" s="2">
        <v>11.96</v>
      </c>
      <c r="C114" s="2">
        <f t="shared" si="1"/>
        <v>0</v>
      </c>
    </row>
    <row r="115" spans="1:3" x14ac:dyDescent="0.25">
      <c r="A115" s="2">
        <v>0</v>
      </c>
      <c r="B115" s="2">
        <v>11.96</v>
      </c>
      <c r="C115" s="2">
        <f t="shared" si="1"/>
        <v>0</v>
      </c>
    </row>
    <row r="116" spans="1:3" x14ac:dyDescent="0.25">
      <c r="A116" s="2">
        <v>21.27</v>
      </c>
      <c r="B116" s="2">
        <v>1.3</v>
      </c>
      <c r="C116" s="2">
        <f t="shared" si="1"/>
        <v>27.651</v>
      </c>
    </row>
    <row r="117" spans="1:3" x14ac:dyDescent="0.25">
      <c r="A117" s="2">
        <v>44.6</v>
      </c>
      <c r="B117" s="2">
        <v>1.1299999999999999</v>
      </c>
      <c r="C117" s="2">
        <f t="shared" si="1"/>
        <v>50.397999999999996</v>
      </c>
    </row>
    <row r="118" spans="1:3" x14ac:dyDescent="0.25">
      <c r="A118" s="2">
        <v>29.34</v>
      </c>
      <c r="B118" s="2">
        <v>3.16</v>
      </c>
      <c r="C118" s="2">
        <f t="shared" si="1"/>
        <v>92.714399999999998</v>
      </c>
    </row>
    <row r="119" spans="1:3" x14ac:dyDescent="0.25">
      <c r="A119" s="2">
        <v>27.57</v>
      </c>
      <c r="B119" s="2">
        <v>2.62</v>
      </c>
      <c r="C119" s="2">
        <f t="shared" si="1"/>
        <v>72.233400000000003</v>
      </c>
    </row>
    <row r="120" spans="1:3" x14ac:dyDescent="0.25">
      <c r="A120" s="2">
        <v>0</v>
      </c>
      <c r="B120" s="2">
        <v>6.22</v>
      </c>
      <c r="C120" s="2">
        <f t="shared" si="1"/>
        <v>0</v>
      </c>
    </row>
    <row r="121" spans="1:3" x14ac:dyDescent="0.25">
      <c r="A121" s="2">
        <v>0.4</v>
      </c>
      <c r="B121" s="2">
        <v>2.58</v>
      </c>
      <c r="C121" s="2">
        <f t="shared" si="1"/>
        <v>1.032</v>
      </c>
    </row>
    <row r="122" spans="1:3" x14ac:dyDescent="0.25">
      <c r="A122" s="2">
        <v>0</v>
      </c>
      <c r="B122" s="2">
        <v>4.84</v>
      </c>
      <c r="C122" s="2">
        <f t="shared" si="1"/>
        <v>0</v>
      </c>
    </row>
    <row r="123" spans="1:3" x14ac:dyDescent="0.25">
      <c r="A123" s="2">
        <v>0</v>
      </c>
      <c r="B123" s="2">
        <v>1.79</v>
      </c>
      <c r="C123" s="2">
        <f t="shared" si="1"/>
        <v>0</v>
      </c>
    </row>
    <row r="124" spans="1:3" x14ac:dyDescent="0.25">
      <c r="A124" s="2">
        <v>12.78</v>
      </c>
      <c r="B124" s="2">
        <v>3.17</v>
      </c>
      <c r="C124" s="2">
        <f t="shared" si="1"/>
        <v>40.512599999999999</v>
      </c>
    </row>
    <row r="125" spans="1:3" x14ac:dyDescent="0.25">
      <c r="A125" s="2">
        <v>46.17</v>
      </c>
      <c r="B125" s="2">
        <v>2.68</v>
      </c>
      <c r="C125" s="2">
        <f t="shared" si="1"/>
        <v>123.73560000000001</v>
      </c>
    </row>
    <row r="126" spans="1:3" x14ac:dyDescent="0.25">
      <c r="A126" s="2">
        <v>0</v>
      </c>
      <c r="B126" s="2">
        <v>0.22</v>
      </c>
      <c r="C126" s="2">
        <f t="shared" si="1"/>
        <v>0</v>
      </c>
    </row>
    <row r="127" spans="1:3" x14ac:dyDescent="0.25">
      <c r="A127" s="2">
        <v>31.66</v>
      </c>
      <c r="B127" s="2">
        <v>5.68</v>
      </c>
      <c r="C127" s="2">
        <f t="shared" si="1"/>
        <v>179.8288</v>
      </c>
    </row>
    <row r="128" spans="1:3" x14ac:dyDescent="0.25">
      <c r="A128" s="2">
        <v>27.24</v>
      </c>
      <c r="B128" s="2">
        <v>5.58</v>
      </c>
      <c r="C128" s="2">
        <f t="shared" si="1"/>
        <v>151.9992</v>
      </c>
    </row>
    <row r="129" spans="1:3" x14ac:dyDescent="0.25">
      <c r="A129" s="2">
        <v>31.64</v>
      </c>
      <c r="B129" s="2">
        <v>3.1</v>
      </c>
      <c r="C129" s="2">
        <f t="shared" si="1"/>
        <v>98.084000000000003</v>
      </c>
    </row>
    <row r="130" spans="1:3" x14ac:dyDescent="0.25">
      <c r="A130" s="2">
        <v>41.08</v>
      </c>
      <c r="B130" s="2">
        <v>5.08</v>
      </c>
      <c r="C130" s="2">
        <f t="shared" si="1"/>
        <v>208.68639999999999</v>
      </c>
    </row>
    <row r="131" spans="1:3" x14ac:dyDescent="0.25">
      <c r="A131" s="2">
        <v>31</v>
      </c>
      <c r="B131" s="2">
        <v>12.84</v>
      </c>
      <c r="C131" s="2">
        <f t="shared" ref="C131:C194" si="2">A131*B131</f>
        <v>398.04</v>
      </c>
    </row>
    <row r="132" spans="1:3" x14ac:dyDescent="0.25">
      <c r="A132" s="2">
        <v>33.79</v>
      </c>
      <c r="B132" s="2">
        <v>3.05</v>
      </c>
      <c r="C132" s="2">
        <f t="shared" si="2"/>
        <v>103.05949999999999</v>
      </c>
    </row>
    <row r="133" spans="1:3" x14ac:dyDescent="0.25">
      <c r="A133" s="2">
        <v>21.54</v>
      </c>
      <c r="B133" s="2">
        <v>4.04</v>
      </c>
      <c r="C133" s="2">
        <f t="shared" si="2"/>
        <v>87.021599999999992</v>
      </c>
    </row>
    <row r="134" spans="1:3" x14ac:dyDescent="0.25">
      <c r="A134" s="2">
        <v>29.63</v>
      </c>
      <c r="B134" s="2">
        <v>3.25</v>
      </c>
      <c r="C134" s="2">
        <f t="shared" si="2"/>
        <v>96.297499999999999</v>
      </c>
    </row>
    <row r="135" spans="1:3" x14ac:dyDescent="0.25">
      <c r="A135" s="2">
        <v>35.26</v>
      </c>
      <c r="B135" s="2">
        <v>4.5599999999999996</v>
      </c>
      <c r="C135" s="2">
        <f t="shared" si="2"/>
        <v>160.78559999999999</v>
      </c>
    </row>
    <row r="136" spans="1:3" x14ac:dyDescent="0.25">
      <c r="A136" s="2">
        <v>28.29</v>
      </c>
      <c r="B136" s="2">
        <v>24.25</v>
      </c>
      <c r="C136" s="2">
        <f t="shared" si="2"/>
        <v>686.03250000000003</v>
      </c>
    </row>
    <row r="137" spans="1:3" x14ac:dyDescent="0.25">
      <c r="A137" s="2">
        <v>34.97</v>
      </c>
      <c r="B137" s="2">
        <v>6.4</v>
      </c>
      <c r="C137" s="2">
        <f t="shared" si="2"/>
        <v>223.80799999999999</v>
      </c>
    </row>
    <row r="138" spans="1:3" x14ac:dyDescent="0.25">
      <c r="A138" s="2">
        <v>38.33</v>
      </c>
      <c r="B138" s="2">
        <v>3.87</v>
      </c>
      <c r="C138" s="2">
        <f t="shared" si="2"/>
        <v>148.33709999999999</v>
      </c>
    </row>
    <row r="139" spans="1:3" x14ac:dyDescent="0.25">
      <c r="A139" s="2">
        <v>51.06</v>
      </c>
      <c r="B139" s="2">
        <v>3.11</v>
      </c>
      <c r="C139" s="2">
        <f t="shared" si="2"/>
        <v>158.79660000000001</v>
      </c>
    </row>
    <row r="140" spans="1:3" x14ac:dyDescent="0.25">
      <c r="A140" s="2">
        <v>46.42</v>
      </c>
      <c r="B140" s="2">
        <v>2.83</v>
      </c>
      <c r="C140" s="2">
        <f t="shared" si="2"/>
        <v>131.36860000000001</v>
      </c>
    </row>
    <row r="141" spans="1:3" x14ac:dyDescent="0.25">
      <c r="A141" s="2">
        <v>29.45</v>
      </c>
      <c r="B141" s="2">
        <v>6.34</v>
      </c>
      <c r="C141" s="2">
        <f t="shared" si="2"/>
        <v>186.71299999999999</v>
      </c>
    </row>
    <row r="142" spans="1:3" x14ac:dyDescent="0.25">
      <c r="A142" s="2">
        <v>22.45</v>
      </c>
      <c r="B142" s="2">
        <v>2.69</v>
      </c>
      <c r="C142" s="2">
        <f t="shared" si="2"/>
        <v>60.390499999999996</v>
      </c>
    </row>
    <row r="143" spans="1:3" x14ac:dyDescent="0.25">
      <c r="A143" s="2">
        <v>0</v>
      </c>
      <c r="B143" s="2">
        <v>1.98</v>
      </c>
      <c r="C143" s="2">
        <f t="shared" si="2"/>
        <v>0</v>
      </c>
    </row>
    <row r="144" spans="1:3" x14ac:dyDescent="0.25">
      <c r="A144" s="2">
        <v>14.36</v>
      </c>
      <c r="B144" s="2">
        <v>1.75</v>
      </c>
      <c r="C144" s="2">
        <f t="shared" si="2"/>
        <v>25.13</v>
      </c>
    </row>
    <row r="145" spans="1:3" x14ac:dyDescent="0.25">
      <c r="A145" s="2">
        <v>28.95</v>
      </c>
      <c r="B145" s="2">
        <v>0</v>
      </c>
      <c r="C145" s="2">
        <f t="shared" si="2"/>
        <v>0</v>
      </c>
    </row>
    <row r="146" spans="1:3" x14ac:dyDescent="0.25">
      <c r="A146" s="2">
        <v>55.83</v>
      </c>
      <c r="B146" s="2">
        <v>1.6</v>
      </c>
      <c r="C146" s="2">
        <f t="shared" si="2"/>
        <v>89.328000000000003</v>
      </c>
    </row>
    <row r="147" spans="1:3" x14ac:dyDescent="0.25">
      <c r="A147" s="2">
        <v>0</v>
      </c>
      <c r="B147" s="2">
        <v>1.56</v>
      </c>
      <c r="C147" s="2">
        <f t="shared" si="2"/>
        <v>0</v>
      </c>
    </row>
    <row r="148" spans="1:3" x14ac:dyDescent="0.25">
      <c r="A148" s="2">
        <v>26.6</v>
      </c>
      <c r="B148" s="2">
        <v>3.58</v>
      </c>
      <c r="C148" s="2">
        <f t="shared" si="2"/>
        <v>95.228000000000009</v>
      </c>
    </row>
    <row r="149" spans="1:3" x14ac:dyDescent="0.25">
      <c r="A149" s="2">
        <v>0</v>
      </c>
      <c r="B149" s="2">
        <v>1.19</v>
      </c>
      <c r="C149" s="2">
        <f t="shared" si="2"/>
        <v>0</v>
      </c>
    </row>
    <row r="150" spans="1:3" x14ac:dyDescent="0.25">
      <c r="A150" s="2">
        <v>6.95</v>
      </c>
      <c r="B150" s="2">
        <v>1.51</v>
      </c>
      <c r="C150" s="2">
        <f t="shared" si="2"/>
        <v>10.4945</v>
      </c>
    </row>
    <row r="151" spans="1:3" x14ac:dyDescent="0.25">
      <c r="A151" s="2">
        <v>0</v>
      </c>
      <c r="B151" s="2">
        <v>6.16</v>
      </c>
      <c r="C151" s="2">
        <f t="shared" si="2"/>
        <v>0</v>
      </c>
    </row>
    <row r="152" spans="1:3" x14ac:dyDescent="0.25">
      <c r="A152" s="2">
        <v>42.91</v>
      </c>
      <c r="B152" s="2">
        <v>1.08</v>
      </c>
      <c r="C152" s="2">
        <f t="shared" si="2"/>
        <v>46.342799999999997</v>
      </c>
    </row>
    <row r="153" spans="1:3" x14ac:dyDescent="0.25">
      <c r="A153" s="2">
        <v>20.149999999999999</v>
      </c>
      <c r="B153" s="2">
        <v>19.8</v>
      </c>
      <c r="C153" s="2">
        <f t="shared" si="2"/>
        <v>398.96999999999997</v>
      </c>
    </row>
    <row r="154" spans="1:3" x14ac:dyDescent="0.25">
      <c r="A154" s="2">
        <v>11.08</v>
      </c>
      <c r="B154" s="2">
        <v>2.81</v>
      </c>
      <c r="C154" s="2">
        <f t="shared" si="2"/>
        <v>31.134800000000002</v>
      </c>
    </row>
    <row r="155" spans="1:3" x14ac:dyDescent="0.25">
      <c r="A155" s="2">
        <v>0</v>
      </c>
      <c r="B155" s="2">
        <v>2.4700000000000002</v>
      </c>
      <c r="C155" s="2">
        <f t="shared" si="2"/>
        <v>0</v>
      </c>
    </row>
    <row r="156" spans="1:3" x14ac:dyDescent="0.25">
      <c r="A156" s="2">
        <v>0</v>
      </c>
      <c r="B156" s="2">
        <v>2</v>
      </c>
      <c r="C156" s="2">
        <f t="shared" si="2"/>
        <v>0</v>
      </c>
    </row>
    <row r="157" spans="1:3" x14ac:dyDescent="0.25">
      <c r="A157" s="2">
        <v>0</v>
      </c>
      <c r="B157" s="2">
        <v>1</v>
      </c>
      <c r="C157" s="2">
        <f t="shared" si="2"/>
        <v>0</v>
      </c>
    </row>
    <row r="158" spans="1:3" x14ac:dyDescent="0.25">
      <c r="A158" s="2">
        <v>0</v>
      </c>
      <c r="B158" s="2">
        <v>1.85</v>
      </c>
      <c r="C158" s="2">
        <f t="shared" si="2"/>
        <v>0</v>
      </c>
    </row>
    <row r="159" spans="1:3" x14ac:dyDescent="0.25">
      <c r="A159" s="2">
        <v>21.91</v>
      </c>
      <c r="B159" s="2">
        <v>3.15</v>
      </c>
      <c r="C159" s="2">
        <f t="shared" si="2"/>
        <v>69.016499999999994</v>
      </c>
    </row>
    <row r="160" spans="1:3" x14ac:dyDescent="0.25">
      <c r="A160" s="2">
        <v>0</v>
      </c>
      <c r="B160" s="2">
        <v>2.02</v>
      </c>
      <c r="C160" s="2">
        <f t="shared" si="2"/>
        <v>0</v>
      </c>
    </row>
    <row r="161" spans="1:3" x14ac:dyDescent="0.25">
      <c r="A161" s="2">
        <v>28.25</v>
      </c>
      <c r="B161" s="2">
        <v>6.13</v>
      </c>
      <c r="C161" s="2">
        <f t="shared" si="2"/>
        <v>173.17249999999999</v>
      </c>
    </row>
    <row r="162" spans="1:3" x14ac:dyDescent="0.25">
      <c r="A162" s="2">
        <v>48.05</v>
      </c>
      <c r="B162" s="2">
        <v>2.72</v>
      </c>
      <c r="C162" s="2">
        <f t="shared" si="2"/>
        <v>130.696</v>
      </c>
    </row>
    <row r="163" spans="1:3" x14ac:dyDescent="0.25">
      <c r="A163" s="2">
        <v>14.45</v>
      </c>
      <c r="B163" s="2">
        <v>2.64</v>
      </c>
      <c r="C163" s="2">
        <f t="shared" si="2"/>
        <v>38.148000000000003</v>
      </c>
    </row>
    <row r="164" spans="1:3" x14ac:dyDescent="0.25">
      <c r="A164" s="2">
        <v>20.309999999999999</v>
      </c>
      <c r="B164" s="2">
        <v>1.97</v>
      </c>
      <c r="C164" s="2">
        <f t="shared" si="2"/>
        <v>40.0107</v>
      </c>
    </row>
    <row r="165" spans="1:3" x14ac:dyDescent="0.25">
      <c r="A165" s="2">
        <v>0</v>
      </c>
      <c r="B165" s="2">
        <v>1.5</v>
      </c>
      <c r="C165" s="2">
        <f t="shared" si="2"/>
        <v>0</v>
      </c>
    </row>
    <row r="166" spans="1:3" x14ac:dyDescent="0.25">
      <c r="A166" s="2">
        <v>20.74</v>
      </c>
      <c r="B166" s="2">
        <v>3</v>
      </c>
      <c r="C166" s="2">
        <f t="shared" si="2"/>
        <v>62.22</v>
      </c>
    </row>
    <row r="167" spans="1:3" x14ac:dyDescent="0.25">
      <c r="A167" s="2">
        <v>12.03</v>
      </c>
      <c r="B167" s="2">
        <v>2.4300000000000002</v>
      </c>
      <c r="C167" s="2">
        <f t="shared" si="2"/>
        <v>29.232900000000001</v>
      </c>
    </row>
    <row r="168" spans="1:3" x14ac:dyDescent="0.25">
      <c r="A168" s="2">
        <v>16.420000000000002</v>
      </c>
      <c r="B168" s="2">
        <v>2.8</v>
      </c>
      <c r="C168" s="2">
        <f t="shared" si="2"/>
        <v>45.975999999999999</v>
      </c>
    </row>
    <row r="169" spans="1:3" x14ac:dyDescent="0.25">
      <c r="A169" s="2">
        <v>22.21</v>
      </c>
      <c r="B169" s="2">
        <v>6.61</v>
      </c>
      <c r="C169" s="2">
        <f t="shared" si="2"/>
        <v>146.80810000000002</v>
      </c>
    </row>
    <row r="170" spans="1:3" x14ac:dyDescent="0.25">
      <c r="A170" s="2">
        <v>0</v>
      </c>
      <c r="B170" s="2">
        <v>4.3600000000000003</v>
      </c>
      <c r="C170" s="2">
        <f t="shared" si="2"/>
        <v>0</v>
      </c>
    </row>
    <row r="171" spans="1:3" x14ac:dyDescent="0.25">
      <c r="A171" s="2">
        <v>0</v>
      </c>
      <c r="B171" s="2">
        <v>6.83</v>
      </c>
      <c r="C171" s="2">
        <f t="shared" si="2"/>
        <v>0</v>
      </c>
    </row>
    <row r="172" spans="1:3" x14ac:dyDescent="0.25">
      <c r="A172" s="2">
        <v>28.72</v>
      </c>
      <c r="B172" s="2">
        <v>4.8</v>
      </c>
      <c r="C172" s="2">
        <f t="shared" si="2"/>
        <v>137.85599999999999</v>
      </c>
    </row>
    <row r="173" spans="1:3" x14ac:dyDescent="0.25">
      <c r="A173" s="2">
        <v>3.55</v>
      </c>
      <c r="B173" s="2">
        <v>1.67</v>
      </c>
      <c r="C173" s="2">
        <f t="shared" si="2"/>
        <v>5.9284999999999997</v>
      </c>
    </row>
    <row r="174" spans="1:3" x14ac:dyDescent="0.25">
      <c r="A174" s="2">
        <v>7.4</v>
      </c>
      <c r="B174" s="2">
        <v>1.49</v>
      </c>
      <c r="C174" s="2">
        <f t="shared" si="2"/>
        <v>11.026</v>
      </c>
    </row>
    <row r="175" spans="1:3" x14ac:dyDescent="0.25">
      <c r="A175" s="2">
        <v>24.5</v>
      </c>
      <c r="B175" s="2">
        <v>1.33</v>
      </c>
      <c r="C175" s="2">
        <f t="shared" si="2"/>
        <v>32.585000000000001</v>
      </c>
    </row>
    <row r="176" spans="1:3" x14ac:dyDescent="0.25">
      <c r="A176" s="2">
        <v>32.409999999999997</v>
      </c>
      <c r="B176" s="2">
        <v>5.3</v>
      </c>
      <c r="C176" s="2">
        <f t="shared" si="2"/>
        <v>171.77299999999997</v>
      </c>
    </row>
    <row r="177" spans="1:3" x14ac:dyDescent="0.25">
      <c r="A177" s="2">
        <v>35.450000000000003</v>
      </c>
      <c r="B177" s="2">
        <v>1.69</v>
      </c>
      <c r="C177" s="2">
        <f t="shared" si="2"/>
        <v>59.910500000000006</v>
      </c>
    </row>
    <row r="178" spans="1:3" x14ac:dyDescent="0.25">
      <c r="A178" s="2">
        <v>17.07</v>
      </c>
      <c r="B178" s="2">
        <v>1.33</v>
      </c>
      <c r="C178" s="2">
        <f t="shared" si="2"/>
        <v>22.703100000000003</v>
      </c>
    </row>
    <row r="179" spans="1:3" x14ac:dyDescent="0.25">
      <c r="A179" s="2">
        <v>67.19</v>
      </c>
      <c r="B179" s="2">
        <v>2.13</v>
      </c>
      <c r="C179" s="2">
        <f t="shared" si="2"/>
        <v>143.1147</v>
      </c>
    </row>
    <row r="180" spans="1:3" x14ac:dyDescent="0.25">
      <c r="A180" s="2">
        <v>0</v>
      </c>
      <c r="B180" s="2">
        <v>2.5299999999999998</v>
      </c>
      <c r="C180" s="2">
        <f t="shared" si="2"/>
        <v>0</v>
      </c>
    </row>
    <row r="181" spans="1:3" x14ac:dyDescent="0.25">
      <c r="A181" s="2">
        <v>47.26</v>
      </c>
      <c r="B181" s="2">
        <v>1.2</v>
      </c>
      <c r="C181" s="2">
        <f t="shared" si="2"/>
        <v>56.711999999999996</v>
      </c>
    </row>
    <row r="182" spans="1:3" x14ac:dyDescent="0.25">
      <c r="A182" s="2">
        <v>9.66</v>
      </c>
      <c r="B182" s="2">
        <v>3.53</v>
      </c>
      <c r="C182" s="2">
        <f t="shared" si="2"/>
        <v>34.099800000000002</v>
      </c>
    </row>
    <row r="183" spans="1:3" x14ac:dyDescent="0.25">
      <c r="A183" s="2">
        <v>6.14</v>
      </c>
      <c r="B183" s="2">
        <v>1.69</v>
      </c>
      <c r="C183" s="2">
        <f t="shared" si="2"/>
        <v>10.3766</v>
      </c>
    </row>
    <row r="184" spans="1:3" x14ac:dyDescent="0.25">
      <c r="A184" s="2">
        <v>25.55</v>
      </c>
      <c r="B184" s="2">
        <v>3.71</v>
      </c>
      <c r="C184" s="2">
        <f t="shared" si="2"/>
        <v>94.790500000000009</v>
      </c>
    </row>
    <row r="185" spans="1:3" x14ac:dyDescent="0.25">
      <c r="A185" s="2">
        <v>0</v>
      </c>
      <c r="B185" s="2">
        <v>2.36</v>
      </c>
      <c r="C185" s="2">
        <f t="shared" si="2"/>
        <v>0</v>
      </c>
    </row>
    <row r="186" spans="1:3" x14ac:dyDescent="0.25">
      <c r="A186" s="2">
        <v>37.380000000000003</v>
      </c>
      <c r="B186" s="2">
        <v>5.73</v>
      </c>
      <c r="C186" s="2">
        <f t="shared" si="2"/>
        <v>214.18740000000003</v>
      </c>
    </row>
    <row r="187" spans="1:3" x14ac:dyDescent="0.25">
      <c r="A187" s="2">
        <v>27.08</v>
      </c>
      <c r="B187" s="2">
        <v>3.92</v>
      </c>
      <c r="C187" s="2">
        <f t="shared" si="2"/>
        <v>106.1536</v>
      </c>
    </row>
    <row r="188" spans="1:3" x14ac:dyDescent="0.25">
      <c r="A188" s="2">
        <v>0</v>
      </c>
      <c r="B188" s="2">
        <v>3.33</v>
      </c>
      <c r="C188" s="2">
        <f t="shared" si="2"/>
        <v>0</v>
      </c>
    </row>
    <row r="189" spans="1:3" x14ac:dyDescent="0.25">
      <c r="A189" s="2">
        <v>0</v>
      </c>
      <c r="B189" s="2">
        <v>1.21</v>
      </c>
      <c r="C189" s="2">
        <f t="shared" si="2"/>
        <v>0</v>
      </c>
    </row>
    <row r="190" spans="1:3" x14ac:dyDescent="0.25">
      <c r="A190" s="2">
        <v>0</v>
      </c>
      <c r="B190" s="2">
        <v>1.37</v>
      </c>
      <c r="C190" s="2">
        <f t="shared" si="2"/>
        <v>0</v>
      </c>
    </row>
    <row r="191" spans="1:3" x14ac:dyDescent="0.25">
      <c r="A191" s="2">
        <v>0</v>
      </c>
      <c r="B191" s="2">
        <v>3.75</v>
      </c>
      <c r="C191" s="2">
        <f t="shared" si="2"/>
        <v>0</v>
      </c>
    </row>
    <row r="192" spans="1:3" x14ac:dyDescent="0.25">
      <c r="A192" s="2">
        <v>0</v>
      </c>
      <c r="B192" s="2">
        <v>1</v>
      </c>
      <c r="C192" s="2">
        <f t="shared" si="2"/>
        <v>0</v>
      </c>
    </row>
    <row r="193" spans="1:3" x14ac:dyDescent="0.25">
      <c r="A193" s="2">
        <v>17.23</v>
      </c>
      <c r="B193" s="2">
        <v>1.31</v>
      </c>
      <c r="C193" s="2">
        <f t="shared" si="2"/>
        <v>22.571300000000001</v>
      </c>
    </row>
    <row r="194" spans="1:3" x14ac:dyDescent="0.25">
      <c r="A194" s="2">
        <v>7.57</v>
      </c>
      <c r="B194" s="2">
        <v>2.06</v>
      </c>
      <c r="C194" s="2">
        <f t="shared" si="2"/>
        <v>15.594200000000001</v>
      </c>
    </row>
    <row r="195" spans="1:3" x14ac:dyDescent="0.25">
      <c r="A195" s="2">
        <v>28.01</v>
      </c>
      <c r="B195" s="2">
        <v>2.8</v>
      </c>
      <c r="C195" s="2">
        <f t="shared" ref="C195:C251" si="3">A195*B195</f>
        <v>78.427999999999997</v>
      </c>
    </row>
    <row r="196" spans="1:3" x14ac:dyDescent="0.25">
      <c r="A196" s="2">
        <v>16.690000000000001</v>
      </c>
      <c r="B196" s="2">
        <v>1.45</v>
      </c>
      <c r="C196" s="2">
        <f t="shared" si="3"/>
        <v>24.200500000000002</v>
      </c>
    </row>
    <row r="197" spans="1:3" x14ac:dyDescent="0.25">
      <c r="A197" s="2">
        <v>0</v>
      </c>
      <c r="B197" s="2">
        <v>1.21</v>
      </c>
      <c r="C197" s="2">
        <f t="shared" si="3"/>
        <v>0</v>
      </c>
    </row>
    <row r="198" spans="1:3" x14ac:dyDescent="0.25">
      <c r="A198" s="2">
        <v>0</v>
      </c>
      <c r="B198" s="2">
        <v>1.1299999999999999</v>
      </c>
      <c r="C198" s="2">
        <f t="shared" si="3"/>
        <v>0</v>
      </c>
    </row>
    <row r="199" spans="1:3" x14ac:dyDescent="0.25">
      <c r="A199" s="2">
        <v>0</v>
      </c>
      <c r="B199" s="2">
        <v>1.22</v>
      </c>
      <c r="C199" s="2">
        <f t="shared" si="3"/>
        <v>0</v>
      </c>
    </row>
    <row r="200" spans="1:3" x14ac:dyDescent="0.25">
      <c r="A200" s="2">
        <v>0</v>
      </c>
      <c r="B200" s="2">
        <v>1.94</v>
      </c>
      <c r="C200" s="2">
        <f t="shared" si="3"/>
        <v>0</v>
      </c>
    </row>
    <row r="201" spans="1:3" x14ac:dyDescent="0.25">
      <c r="A201" s="2">
        <v>21.7</v>
      </c>
      <c r="B201" s="2">
        <v>1.37</v>
      </c>
      <c r="C201" s="2">
        <f t="shared" si="3"/>
        <v>29.729000000000003</v>
      </c>
    </row>
    <row r="202" spans="1:3" x14ac:dyDescent="0.25">
      <c r="A202" s="2">
        <v>0</v>
      </c>
      <c r="B202" s="2">
        <v>2.37</v>
      </c>
      <c r="C202" s="2">
        <f t="shared" si="3"/>
        <v>0</v>
      </c>
    </row>
    <row r="203" spans="1:3" x14ac:dyDescent="0.25">
      <c r="A203" s="2">
        <v>92.25</v>
      </c>
      <c r="B203" s="2">
        <v>1.1100000000000001</v>
      </c>
      <c r="C203" s="2">
        <f t="shared" si="3"/>
        <v>102.39750000000001</v>
      </c>
    </row>
    <row r="204" spans="1:3" x14ac:dyDescent="0.25">
      <c r="A204" s="2">
        <v>44.12</v>
      </c>
      <c r="B204" s="2">
        <v>1.48</v>
      </c>
      <c r="C204" s="2">
        <f t="shared" si="3"/>
        <v>65.297599999999989</v>
      </c>
    </row>
    <row r="205" spans="1:3" x14ac:dyDescent="0.25">
      <c r="A205" s="2">
        <v>21.27</v>
      </c>
      <c r="B205" s="2">
        <v>5.18</v>
      </c>
      <c r="C205" s="2">
        <f t="shared" si="3"/>
        <v>110.17859999999999</v>
      </c>
    </row>
    <row r="206" spans="1:3" x14ac:dyDescent="0.25">
      <c r="A206" s="2">
        <v>23.32</v>
      </c>
      <c r="B206" s="2">
        <v>1.25</v>
      </c>
      <c r="C206" s="2">
        <f t="shared" si="3"/>
        <v>29.15</v>
      </c>
    </row>
    <row r="207" spans="1:3" x14ac:dyDescent="0.25">
      <c r="A207" s="2">
        <v>0.6</v>
      </c>
      <c r="B207" s="2">
        <v>1.62</v>
      </c>
      <c r="C207" s="2">
        <f t="shared" si="3"/>
        <v>0.97199999999999998</v>
      </c>
    </row>
    <row r="208" spans="1:3" x14ac:dyDescent="0.25">
      <c r="A208" s="2">
        <v>13.66</v>
      </c>
      <c r="B208" s="2">
        <v>3.15</v>
      </c>
      <c r="C208" s="2">
        <f t="shared" si="3"/>
        <v>43.028999999999996</v>
      </c>
    </row>
    <row r="209" spans="1:3" x14ac:dyDescent="0.25">
      <c r="A209" s="2">
        <v>37.97</v>
      </c>
      <c r="B209" s="2">
        <v>5.65</v>
      </c>
      <c r="C209" s="2">
        <f t="shared" si="3"/>
        <v>214.53050000000002</v>
      </c>
    </row>
    <row r="210" spans="1:3" x14ac:dyDescent="0.25">
      <c r="A210" s="2">
        <v>33.31</v>
      </c>
      <c r="B210" s="2">
        <v>2.99</v>
      </c>
      <c r="C210" s="2">
        <f t="shared" si="3"/>
        <v>99.596900000000019</v>
      </c>
    </row>
    <row r="211" spans="1:3" x14ac:dyDescent="0.25">
      <c r="A211" s="2">
        <v>11.16</v>
      </c>
      <c r="B211" s="2">
        <v>1.01</v>
      </c>
      <c r="C211" s="2">
        <f t="shared" si="3"/>
        <v>11.271599999999999</v>
      </c>
    </row>
    <row r="212" spans="1:3" x14ac:dyDescent="0.25">
      <c r="A212" s="2">
        <v>39.58</v>
      </c>
      <c r="B212" s="2">
        <v>1.9</v>
      </c>
      <c r="C212" s="2">
        <f t="shared" si="3"/>
        <v>75.201999999999998</v>
      </c>
    </row>
    <row r="213" spans="1:3" x14ac:dyDescent="0.25">
      <c r="A213" s="2">
        <v>7.43</v>
      </c>
      <c r="B213" s="2">
        <v>1.08</v>
      </c>
      <c r="C213" s="2">
        <f t="shared" si="3"/>
        <v>8.0244</v>
      </c>
    </row>
    <row r="214" spans="1:3" x14ac:dyDescent="0.25">
      <c r="A214" s="2">
        <v>53.95</v>
      </c>
      <c r="B214" s="2">
        <v>3.98</v>
      </c>
      <c r="C214" s="2">
        <f t="shared" si="3"/>
        <v>214.721</v>
      </c>
    </row>
    <row r="215" spans="1:3" x14ac:dyDescent="0.25">
      <c r="A215" s="2">
        <v>1.9</v>
      </c>
      <c r="B215" s="2">
        <v>1.18</v>
      </c>
      <c r="C215" s="2">
        <f t="shared" si="3"/>
        <v>2.242</v>
      </c>
    </row>
    <row r="216" spans="1:3" x14ac:dyDescent="0.25">
      <c r="A216" s="2">
        <v>24.83</v>
      </c>
      <c r="B216" s="2">
        <v>1.56</v>
      </c>
      <c r="C216" s="2">
        <f t="shared" si="3"/>
        <v>38.7348</v>
      </c>
    </row>
    <row r="217" spans="1:3" x14ac:dyDescent="0.25">
      <c r="A217" s="2">
        <v>0</v>
      </c>
      <c r="B217" s="2">
        <v>1.31</v>
      </c>
      <c r="C217" s="2">
        <f t="shared" si="3"/>
        <v>0</v>
      </c>
    </row>
    <row r="218" spans="1:3" x14ac:dyDescent="0.25">
      <c r="A218" s="2">
        <v>0</v>
      </c>
      <c r="B218" s="2">
        <v>1.1599999999999999</v>
      </c>
      <c r="C218" s="2">
        <f t="shared" si="3"/>
        <v>0</v>
      </c>
    </row>
    <row r="219" spans="1:3" x14ac:dyDescent="0.25">
      <c r="A219" s="2">
        <v>0</v>
      </c>
      <c r="B219" s="2">
        <v>1.49</v>
      </c>
      <c r="C219" s="2">
        <f t="shared" si="3"/>
        <v>0</v>
      </c>
    </row>
    <row r="220" spans="1:3" x14ac:dyDescent="0.25">
      <c r="A220" s="2">
        <v>5.09</v>
      </c>
      <c r="B220" s="2">
        <v>1.54</v>
      </c>
      <c r="C220" s="2">
        <f t="shared" si="3"/>
        <v>7.8385999999999996</v>
      </c>
    </row>
    <row r="221" spans="1:3" x14ac:dyDescent="0.25">
      <c r="A221" s="2">
        <v>0</v>
      </c>
      <c r="B221" s="2">
        <v>1.41</v>
      </c>
      <c r="C221" s="2">
        <f t="shared" si="3"/>
        <v>0</v>
      </c>
    </row>
    <row r="222" spans="1:3" x14ac:dyDescent="0.25">
      <c r="A222" s="2">
        <v>0</v>
      </c>
      <c r="B222" s="2">
        <v>1.1299999999999999</v>
      </c>
      <c r="C222" s="2">
        <f t="shared" si="3"/>
        <v>0</v>
      </c>
    </row>
    <row r="223" spans="1:3" x14ac:dyDescent="0.25">
      <c r="A223" s="2">
        <v>21.07</v>
      </c>
      <c r="B223" s="2">
        <v>1.73</v>
      </c>
      <c r="C223" s="2">
        <f t="shared" si="3"/>
        <v>36.451099999999997</v>
      </c>
    </row>
    <row r="224" spans="1:3" x14ac:dyDescent="0.25">
      <c r="A224" s="2">
        <v>13.67</v>
      </c>
      <c r="B224" s="2">
        <v>1.25</v>
      </c>
      <c r="C224" s="2">
        <f t="shared" si="3"/>
        <v>17.087499999999999</v>
      </c>
    </row>
    <row r="225" spans="1:3" x14ac:dyDescent="0.25">
      <c r="A225" s="2">
        <v>0</v>
      </c>
      <c r="B225" s="2">
        <v>1.1200000000000001</v>
      </c>
      <c r="C225" s="2">
        <f t="shared" si="3"/>
        <v>0</v>
      </c>
    </row>
    <row r="226" spans="1:3" x14ac:dyDescent="0.25">
      <c r="A226" s="2">
        <v>28.65</v>
      </c>
      <c r="B226" s="2">
        <v>3.11</v>
      </c>
      <c r="C226" s="2">
        <f t="shared" si="3"/>
        <v>89.101499999999987</v>
      </c>
    </row>
    <row r="227" spans="1:3" x14ac:dyDescent="0.25">
      <c r="A227" s="2">
        <v>7</v>
      </c>
      <c r="B227" s="2">
        <v>1.32</v>
      </c>
      <c r="C227" s="2">
        <f t="shared" si="3"/>
        <v>9.24</v>
      </c>
    </row>
    <row r="228" spans="1:3" x14ac:dyDescent="0.25">
      <c r="A228" s="2">
        <v>0</v>
      </c>
      <c r="B228" s="2">
        <v>1.76</v>
      </c>
      <c r="C228" s="2">
        <f t="shared" si="3"/>
        <v>0</v>
      </c>
    </row>
    <row r="229" spans="1:3" x14ac:dyDescent="0.25">
      <c r="A229" s="2">
        <v>11.08</v>
      </c>
      <c r="B229" s="2">
        <v>1.44</v>
      </c>
      <c r="C229" s="2">
        <f t="shared" si="3"/>
        <v>15.9552</v>
      </c>
    </row>
    <row r="230" spans="1:3" x14ac:dyDescent="0.25">
      <c r="A230" s="2">
        <v>37.5</v>
      </c>
      <c r="B230" s="2">
        <v>2.41</v>
      </c>
      <c r="C230" s="2">
        <f t="shared" si="3"/>
        <v>90.375</v>
      </c>
    </row>
    <row r="231" spans="1:3" x14ac:dyDescent="0.25">
      <c r="A231" s="2">
        <v>26.68</v>
      </c>
      <c r="B231" s="2">
        <v>5.09</v>
      </c>
      <c r="C231" s="2">
        <f t="shared" si="3"/>
        <v>135.80119999999999</v>
      </c>
    </row>
    <row r="232" spans="1:3" x14ac:dyDescent="0.25">
      <c r="A232" s="2">
        <v>17.23</v>
      </c>
      <c r="B232" s="2">
        <v>4.92</v>
      </c>
      <c r="C232" s="2">
        <f t="shared" si="3"/>
        <v>84.771600000000007</v>
      </c>
    </row>
    <row r="233" spans="1:3" x14ac:dyDescent="0.25">
      <c r="A233" s="2">
        <v>42.28</v>
      </c>
      <c r="B233" s="2">
        <v>2.76</v>
      </c>
      <c r="C233" s="2">
        <f t="shared" si="3"/>
        <v>116.69279999999999</v>
      </c>
    </row>
    <row r="234" spans="1:3" x14ac:dyDescent="0.25">
      <c r="A234" s="2">
        <v>46.15</v>
      </c>
      <c r="B234" s="2">
        <v>7.46</v>
      </c>
      <c r="C234" s="2">
        <f t="shared" si="3"/>
        <v>344.279</v>
      </c>
    </row>
    <row r="235" spans="1:3" x14ac:dyDescent="0.25">
      <c r="A235" s="2">
        <v>37.450000000000003</v>
      </c>
      <c r="B235" s="2">
        <v>9.65</v>
      </c>
      <c r="C235" s="2">
        <f t="shared" si="3"/>
        <v>361.39250000000004</v>
      </c>
    </row>
    <row r="236" spans="1:3" x14ac:dyDescent="0.25">
      <c r="A236" s="2">
        <v>56.82</v>
      </c>
      <c r="B236" s="2">
        <v>9.75</v>
      </c>
      <c r="C236" s="2">
        <f t="shared" si="3"/>
        <v>553.995</v>
      </c>
    </row>
    <row r="237" spans="1:3" x14ac:dyDescent="0.25">
      <c r="A237" s="2">
        <v>33.9</v>
      </c>
      <c r="B237" s="2">
        <v>7.8</v>
      </c>
      <c r="C237" s="2">
        <f t="shared" si="3"/>
        <v>264.41999999999996</v>
      </c>
    </row>
    <row r="238" spans="1:3" x14ac:dyDescent="0.25">
      <c r="A238" s="2">
        <v>25.56</v>
      </c>
      <c r="B238" s="2">
        <v>1.21</v>
      </c>
      <c r="C238" s="2">
        <f t="shared" si="3"/>
        <v>30.927599999999998</v>
      </c>
    </row>
    <row r="239" spans="1:3" x14ac:dyDescent="0.25">
      <c r="A239" s="2">
        <v>26</v>
      </c>
      <c r="B239" s="2">
        <v>3.22</v>
      </c>
      <c r="C239" s="2">
        <f t="shared" si="3"/>
        <v>83.72</v>
      </c>
    </row>
    <row r="240" spans="1:3" x14ac:dyDescent="0.25">
      <c r="A240" s="2">
        <v>38.979999999999997</v>
      </c>
      <c r="B240" s="2">
        <v>7.6</v>
      </c>
      <c r="C240" s="2">
        <f t="shared" si="3"/>
        <v>296.24799999999999</v>
      </c>
    </row>
    <row r="241" spans="1:3" x14ac:dyDescent="0.25">
      <c r="A241" s="2">
        <v>38.1</v>
      </c>
      <c r="B241" s="2">
        <v>12.71</v>
      </c>
      <c r="C241" s="2">
        <f t="shared" si="3"/>
        <v>484.25100000000003</v>
      </c>
    </row>
    <row r="242" spans="1:3" x14ac:dyDescent="0.25">
      <c r="A242" s="2">
        <v>43.6</v>
      </c>
      <c r="B242" s="2">
        <v>0.53</v>
      </c>
      <c r="C242" s="2">
        <f t="shared" si="3"/>
        <v>23.108000000000001</v>
      </c>
    </row>
    <row r="243" spans="1:3" x14ac:dyDescent="0.25">
      <c r="A243" s="2">
        <v>37.71</v>
      </c>
      <c r="B243" s="2">
        <v>0.43</v>
      </c>
      <c r="C243" s="2">
        <f t="shared" si="3"/>
        <v>16.215299999999999</v>
      </c>
    </row>
    <row r="244" spans="1:3" x14ac:dyDescent="0.25">
      <c r="A244" s="2">
        <v>45.97</v>
      </c>
      <c r="B244" s="2">
        <v>8.4600000000000009</v>
      </c>
      <c r="C244" s="2">
        <f t="shared" si="3"/>
        <v>388.90620000000001</v>
      </c>
    </row>
    <row r="245" spans="1:3" x14ac:dyDescent="0.25">
      <c r="A245" s="2">
        <v>31.37</v>
      </c>
      <c r="B245" s="2">
        <v>4.38</v>
      </c>
      <c r="C245" s="2">
        <f t="shared" si="3"/>
        <v>137.4006</v>
      </c>
    </row>
    <row r="246" spans="1:3" x14ac:dyDescent="0.25">
      <c r="A246" s="2">
        <v>30.63</v>
      </c>
      <c r="B246" s="2">
        <v>2.0299999999999998</v>
      </c>
      <c r="C246" s="2">
        <f t="shared" si="3"/>
        <v>62.178899999999992</v>
      </c>
    </row>
    <row r="247" spans="1:3" x14ac:dyDescent="0.25">
      <c r="A247" s="2">
        <v>41.5</v>
      </c>
      <c r="B247" s="2">
        <v>3.93</v>
      </c>
      <c r="C247" s="2">
        <f t="shared" si="3"/>
        <v>163.095</v>
      </c>
    </row>
    <row r="248" spans="1:3" x14ac:dyDescent="0.25">
      <c r="A248" s="2">
        <v>61.38</v>
      </c>
      <c r="B248" s="2">
        <v>8.9600000000000009</v>
      </c>
      <c r="C248" s="2">
        <f t="shared" si="3"/>
        <v>549.96480000000008</v>
      </c>
    </row>
    <row r="249" spans="1:3" x14ac:dyDescent="0.25">
      <c r="A249" s="2">
        <v>61.3</v>
      </c>
      <c r="B249" s="2">
        <v>7.99</v>
      </c>
      <c r="C249" s="2">
        <f t="shared" si="3"/>
        <v>489.78699999999998</v>
      </c>
    </row>
    <row r="250" spans="1:3" x14ac:dyDescent="0.25">
      <c r="A250" s="2">
        <v>65.930000000000007</v>
      </c>
      <c r="B250" s="2">
        <v>1.35</v>
      </c>
      <c r="C250" s="2">
        <f t="shared" si="3"/>
        <v>89.005500000000012</v>
      </c>
    </row>
    <row r="251" spans="1:3" x14ac:dyDescent="0.25">
      <c r="A251" s="2">
        <v>48.76</v>
      </c>
      <c r="B251" s="2">
        <v>4.6100000000000003</v>
      </c>
      <c r="C251" s="2">
        <f t="shared" si="3"/>
        <v>224.78360000000001</v>
      </c>
    </row>
  </sheetData>
  <mergeCells count="5">
    <mergeCell ref="E19:J22"/>
    <mergeCell ref="E2:J6"/>
    <mergeCell ref="E26:H28"/>
    <mergeCell ref="I26:J28"/>
    <mergeCell ref="E10:J1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5461-3B0C-4642-B892-F1925922E4F5}">
  <dimension ref="A1:I251"/>
  <sheetViews>
    <sheetView showGridLines="0" workbookViewId="0">
      <selection activeCell="M22" sqref="M22"/>
    </sheetView>
  </sheetViews>
  <sheetFormatPr defaultRowHeight="18.75" x14ac:dyDescent="0.25"/>
  <cols>
    <col min="1" max="1" width="13.85546875" style="8" bestFit="1" customWidth="1"/>
    <col min="2" max="2" width="10.5703125" style="10" bestFit="1" customWidth="1"/>
    <col min="3" max="3" width="11.5703125" style="10" bestFit="1" customWidth="1"/>
    <col min="4" max="5" width="9.140625" style="8"/>
    <col min="6" max="6" width="31.42578125" style="8" bestFit="1" customWidth="1"/>
    <col min="7" max="7" width="14.28515625" style="8" bestFit="1" customWidth="1"/>
    <col min="8" max="12" width="9.140625" style="8"/>
    <col min="13" max="13" width="28.7109375" style="8" bestFit="1" customWidth="1"/>
    <col min="14" max="14" width="10" style="8" customWidth="1"/>
    <col min="15" max="16384" width="9.140625" style="8"/>
  </cols>
  <sheetData>
    <row r="1" spans="1:9" ht="35.25" customHeight="1" x14ac:dyDescent="0.25">
      <c r="A1" s="7" t="s">
        <v>4</v>
      </c>
      <c r="B1" s="7" t="s">
        <v>19</v>
      </c>
      <c r="C1" s="7" t="s">
        <v>1197</v>
      </c>
    </row>
    <row r="2" spans="1:9" x14ac:dyDescent="0.25">
      <c r="A2" s="9">
        <v>100</v>
      </c>
      <c r="B2" s="9">
        <v>132.49</v>
      </c>
      <c r="C2" s="9">
        <f>A2*B2</f>
        <v>13249</v>
      </c>
      <c r="F2" s="43" t="s">
        <v>1265</v>
      </c>
      <c r="G2" s="43"/>
      <c r="H2" s="43"/>
      <c r="I2" s="43"/>
    </row>
    <row r="3" spans="1:9" x14ac:dyDescent="0.25">
      <c r="A3" s="9">
        <v>100</v>
      </c>
      <c r="B3" s="9">
        <v>133.41999999999999</v>
      </c>
      <c r="C3" s="9">
        <f t="shared" ref="C3:C66" si="0">A3*B3</f>
        <v>13341.999999999998</v>
      </c>
      <c r="F3" s="43"/>
      <c r="G3" s="43"/>
      <c r="H3" s="43"/>
      <c r="I3" s="43"/>
    </row>
    <row r="4" spans="1:9" x14ac:dyDescent="0.25">
      <c r="A4" s="9">
        <v>100</v>
      </c>
      <c r="B4" s="9">
        <v>30.18</v>
      </c>
      <c r="C4" s="9">
        <f t="shared" si="0"/>
        <v>3018</v>
      </c>
      <c r="F4" s="43"/>
      <c r="G4" s="43"/>
      <c r="H4" s="43"/>
      <c r="I4" s="43"/>
    </row>
    <row r="5" spans="1:9" x14ac:dyDescent="0.25">
      <c r="A5" s="9">
        <v>99</v>
      </c>
      <c r="B5" s="9">
        <v>6.75</v>
      </c>
      <c r="C5" s="9">
        <f t="shared" si="0"/>
        <v>668.25</v>
      </c>
      <c r="F5" s="43"/>
      <c r="G5" s="43"/>
      <c r="H5" s="43"/>
      <c r="I5" s="43"/>
    </row>
    <row r="6" spans="1:9" x14ac:dyDescent="0.25">
      <c r="A6" s="9">
        <v>82</v>
      </c>
      <c r="B6" s="9">
        <v>20.72</v>
      </c>
      <c r="C6" s="9">
        <f t="shared" si="0"/>
        <v>1699.04</v>
      </c>
      <c r="F6" s="43"/>
      <c r="G6" s="43"/>
      <c r="H6" s="43"/>
      <c r="I6" s="43"/>
    </row>
    <row r="7" spans="1:9" x14ac:dyDescent="0.25">
      <c r="A7" s="9">
        <v>81</v>
      </c>
      <c r="B7" s="9">
        <v>16.38</v>
      </c>
      <c r="C7" s="9">
        <f t="shared" si="0"/>
        <v>1326.78</v>
      </c>
    </row>
    <row r="8" spans="1:9" x14ac:dyDescent="0.25">
      <c r="A8" s="9">
        <v>100</v>
      </c>
      <c r="B8" s="9">
        <v>3.11</v>
      </c>
      <c r="C8" s="9">
        <f t="shared" si="0"/>
        <v>311</v>
      </c>
    </row>
    <row r="9" spans="1:9" x14ac:dyDescent="0.25">
      <c r="A9" s="9">
        <v>87</v>
      </c>
      <c r="B9" s="9">
        <v>4.46</v>
      </c>
      <c r="C9" s="9">
        <f t="shared" si="0"/>
        <v>388.02</v>
      </c>
    </row>
    <row r="10" spans="1:9" x14ac:dyDescent="0.25">
      <c r="A10" s="9">
        <v>78</v>
      </c>
      <c r="B10" s="9">
        <v>21.4</v>
      </c>
      <c r="C10" s="9">
        <f t="shared" si="0"/>
        <v>1669.1999999999998</v>
      </c>
      <c r="F10" s="43"/>
      <c r="G10" s="43"/>
      <c r="H10" s="43"/>
      <c r="I10" s="43"/>
    </row>
    <row r="11" spans="1:9" x14ac:dyDescent="0.25">
      <c r="A11" s="9">
        <v>72</v>
      </c>
      <c r="B11" s="9">
        <v>17.34</v>
      </c>
      <c r="C11" s="9">
        <f t="shared" si="0"/>
        <v>1248.48</v>
      </c>
      <c r="F11" s="43"/>
      <c r="G11" s="43"/>
      <c r="H11" s="43"/>
      <c r="I11" s="43"/>
    </row>
    <row r="12" spans="1:9" x14ac:dyDescent="0.25">
      <c r="A12" s="9">
        <v>100</v>
      </c>
      <c r="B12" s="9">
        <v>3.1</v>
      </c>
      <c r="C12" s="9">
        <f t="shared" si="0"/>
        <v>310</v>
      </c>
      <c r="F12" s="43"/>
      <c r="G12" s="43"/>
      <c r="H12" s="43"/>
      <c r="I12" s="43"/>
    </row>
    <row r="13" spans="1:9" x14ac:dyDescent="0.25">
      <c r="A13" s="9">
        <v>100</v>
      </c>
      <c r="B13" s="9">
        <v>1.71</v>
      </c>
      <c r="C13" s="9">
        <f t="shared" si="0"/>
        <v>171</v>
      </c>
      <c r="F13" s="43"/>
      <c r="G13" s="43"/>
      <c r="H13" s="43"/>
      <c r="I13" s="43"/>
    </row>
    <row r="14" spans="1:9" x14ac:dyDescent="0.25">
      <c r="A14" s="9">
        <v>90</v>
      </c>
      <c r="B14" s="9">
        <v>6.7</v>
      </c>
      <c r="C14" s="9">
        <f t="shared" si="0"/>
        <v>603</v>
      </c>
      <c r="F14" s="43"/>
      <c r="G14" s="43"/>
      <c r="H14" s="43"/>
      <c r="I14" s="43"/>
    </row>
    <row r="15" spans="1:9" x14ac:dyDescent="0.25">
      <c r="A15" s="9">
        <v>100</v>
      </c>
      <c r="B15" s="9">
        <v>2.54</v>
      </c>
      <c r="C15" s="9">
        <f t="shared" si="0"/>
        <v>254</v>
      </c>
    </row>
    <row r="16" spans="1:9" x14ac:dyDescent="0.25">
      <c r="A16" s="9">
        <v>100</v>
      </c>
      <c r="B16" s="9">
        <v>1.98</v>
      </c>
      <c r="C16" s="9">
        <f t="shared" si="0"/>
        <v>198</v>
      </c>
    </row>
    <row r="17" spans="1:9" x14ac:dyDescent="0.25">
      <c r="A17" s="9">
        <v>100</v>
      </c>
      <c r="B17" s="9">
        <v>7.6</v>
      </c>
      <c r="C17" s="9">
        <f t="shared" si="0"/>
        <v>760</v>
      </c>
    </row>
    <row r="18" spans="1:9" x14ac:dyDescent="0.25">
      <c r="A18" s="9">
        <v>70</v>
      </c>
      <c r="B18" s="9">
        <v>3.73</v>
      </c>
      <c r="C18" s="9">
        <f t="shared" si="0"/>
        <v>261.10000000000002</v>
      </c>
    </row>
    <row r="19" spans="1:9" x14ac:dyDescent="0.25">
      <c r="A19" s="9">
        <v>75</v>
      </c>
      <c r="B19" s="9">
        <v>8.23</v>
      </c>
      <c r="C19" s="9">
        <f t="shared" si="0"/>
        <v>617.25</v>
      </c>
      <c r="F19" s="43" t="s">
        <v>1215</v>
      </c>
      <c r="G19" s="43">
        <f>SUM(C:C)</f>
        <v>117666.80999999998</v>
      </c>
      <c r="H19" s="43">
        <f>(ROUND((G19/G21),2))</f>
        <v>91.92</v>
      </c>
      <c r="I19" s="43"/>
    </row>
    <row r="20" spans="1:9" x14ac:dyDescent="0.25">
      <c r="A20" s="9">
        <v>87</v>
      </c>
      <c r="B20" s="9">
        <v>9.86</v>
      </c>
      <c r="C20" s="9">
        <f t="shared" si="0"/>
        <v>857.81999999999994</v>
      </c>
      <c r="F20" s="43"/>
      <c r="G20" s="43"/>
      <c r="H20" s="43"/>
      <c r="I20" s="43"/>
    </row>
    <row r="21" spans="1:9" x14ac:dyDescent="0.25">
      <c r="A21" s="9">
        <v>100</v>
      </c>
      <c r="B21" s="9">
        <v>1.66</v>
      </c>
      <c r="C21" s="9">
        <f t="shared" si="0"/>
        <v>166</v>
      </c>
      <c r="F21" s="43"/>
      <c r="G21" s="43">
        <f>SUM(B:B)</f>
        <v>1280.0800000000002</v>
      </c>
      <c r="H21" s="43"/>
      <c r="I21" s="43"/>
    </row>
    <row r="22" spans="1:9" x14ac:dyDescent="0.25">
      <c r="A22" s="9">
        <v>88</v>
      </c>
      <c r="B22" s="9">
        <v>3.72</v>
      </c>
      <c r="C22" s="9">
        <f t="shared" si="0"/>
        <v>327.36</v>
      </c>
      <c r="F22" s="43"/>
      <c r="G22" s="43"/>
      <c r="H22" s="43"/>
      <c r="I22" s="43"/>
    </row>
    <row r="23" spans="1:9" x14ac:dyDescent="0.25">
      <c r="A23" s="9">
        <v>100</v>
      </c>
      <c r="B23" s="9">
        <v>4.0199999999999996</v>
      </c>
      <c r="C23" s="9">
        <f t="shared" si="0"/>
        <v>401.99999999999994</v>
      </c>
    </row>
    <row r="24" spans="1:9" x14ac:dyDescent="0.25">
      <c r="A24" s="9">
        <v>100</v>
      </c>
      <c r="B24" s="9">
        <v>10.130000000000001</v>
      </c>
      <c r="C24" s="9">
        <f t="shared" si="0"/>
        <v>1013.0000000000001</v>
      </c>
    </row>
    <row r="25" spans="1:9" x14ac:dyDescent="0.25">
      <c r="A25" s="9">
        <v>100</v>
      </c>
      <c r="B25" s="9">
        <v>1.7</v>
      </c>
      <c r="C25" s="9">
        <f t="shared" si="0"/>
        <v>170</v>
      </c>
    </row>
    <row r="26" spans="1:9" x14ac:dyDescent="0.25">
      <c r="A26" s="9">
        <v>100</v>
      </c>
      <c r="B26" s="9">
        <v>5.29</v>
      </c>
      <c r="C26" s="9">
        <f t="shared" si="0"/>
        <v>529</v>
      </c>
      <c r="F26" s="42" t="s">
        <v>1273</v>
      </c>
      <c r="G26" s="42"/>
      <c r="H26" s="42">
        <f>ROUND((H19/10),0)</f>
        <v>9</v>
      </c>
      <c r="I26" s="42"/>
    </row>
    <row r="27" spans="1:9" x14ac:dyDescent="0.25">
      <c r="A27" s="9">
        <v>100</v>
      </c>
      <c r="B27" s="9">
        <v>17.260000000000002</v>
      </c>
      <c r="C27" s="9">
        <f t="shared" si="0"/>
        <v>1726.0000000000002</v>
      </c>
      <c r="F27" s="42"/>
      <c r="G27" s="42"/>
      <c r="H27" s="42"/>
      <c r="I27" s="42"/>
    </row>
    <row r="28" spans="1:9" x14ac:dyDescent="0.25">
      <c r="A28" s="9">
        <v>100</v>
      </c>
      <c r="B28" s="9">
        <v>4.32</v>
      </c>
      <c r="C28" s="9">
        <f t="shared" si="0"/>
        <v>432</v>
      </c>
      <c r="F28" s="42"/>
      <c r="G28" s="42"/>
      <c r="H28" s="42"/>
      <c r="I28" s="42"/>
    </row>
    <row r="29" spans="1:9" x14ac:dyDescent="0.25">
      <c r="A29" s="9">
        <v>100</v>
      </c>
      <c r="B29" s="9">
        <v>1.77</v>
      </c>
      <c r="C29" s="9">
        <f t="shared" si="0"/>
        <v>177</v>
      </c>
      <c r="F29" s="42"/>
      <c r="G29" s="42"/>
      <c r="H29" s="42"/>
      <c r="I29" s="42"/>
    </row>
    <row r="30" spans="1:9" x14ac:dyDescent="0.25">
      <c r="A30" s="9">
        <v>100</v>
      </c>
      <c r="B30" s="9">
        <v>1.69</v>
      </c>
      <c r="C30" s="9">
        <f t="shared" si="0"/>
        <v>169</v>
      </c>
    </row>
    <row r="31" spans="1:9" x14ac:dyDescent="0.25">
      <c r="A31" s="9">
        <v>100</v>
      </c>
      <c r="B31" s="9">
        <v>2.4</v>
      </c>
      <c r="C31" s="9">
        <f t="shared" si="0"/>
        <v>240</v>
      </c>
    </row>
    <row r="32" spans="1:9" x14ac:dyDescent="0.25">
      <c r="A32" s="9">
        <v>100</v>
      </c>
      <c r="B32" s="9">
        <v>5.64</v>
      </c>
      <c r="C32" s="9">
        <f t="shared" si="0"/>
        <v>564</v>
      </c>
    </row>
    <row r="33" spans="1:3" x14ac:dyDescent="0.25">
      <c r="A33" s="9">
        <v>100</v>
      </c>
      <c r="B33" s="9">
        <v>2.94</v>
      </c>
      <c r="C33" s="9">
        <f t="shared" si="0"/>
        <v>294</v>
      </c>
    </row>
    <row r="34" spans="1:3" x14ac:dyDescent="0.25">
      <c r="A34" s="9">
        <v>100</v>
      </c>
      <c r="B34" s="9">
        <v>6.99</v>
      </c>
      <c r="C34" s="9">
        <f t="shared" si="0"/>
        <v>699</v>
      </c>
    </row>
    <row r="35" spans="1:3" x14ac:dyDescent="0.25">
      <c r="A35" s="9">
        <v>100</v>
      </c>
      <c r="B35" s="9">
        <v>3</v>
      </c>
      <c r="C35" s="9">
        <f t="shared" si="0"/>
        <v>300</v>
      </c>
    </row>
    <row r="36" spans="1:3" x14ac:dyDescent="0.25">
      <c r="A36" s="9">
        <v>100</v>
      </c>
      <c r="B36" s="9">
        <v>1.63</v>
      </c>
      <c r="C36" s="9">
        <f t="shared" si="0"/>
        <v>163</v>
      </c>
    </row>
    <row r="37" spans="1:3" x14ac:dyDescent="0.25">
      <c r="A37" s="9">
        <v>100</v>
      </c>
      <c r="B37" s="9">
        <v>1.05</v>
      </c>
      <c r="C37" s="9">
        <f t="shared" si="0"/>
        <v>105</v>
      </c>
    </row>
    <row r="38" spans="1:3" x14ac:dyDescent="0.25">
      <c r="A38" s="9">
        <v>100</v>
      </c>
      <c r="B38" s="9">
        <v>4.24</v>
      </c>
      <c r="C38" s="9">
        <f t="shared" si="0"/>
        <v>424</v>
      </c>
    </row>
    <row r="39" spans="1:3" x14ac:dyDescent="0.25">
      <c r="A39" s="9">
        <v>100</v>
      </c>
      <c r="B39" s="9">
        <v>1.29</v>
      </c>
      <c r="C39" s="9">
        <f t="shared" si="0"/>
        <v>129</v>
      </c>
    </row>
    <row r="40" spans="1:3" x14ac:dyDescent="0.25">
      <c r="A40" s="9">
        <v>100</v>
      </c>
      <c r="B40" s="9">
        <v>1.49</v>
      </c>
      <c r="C40" s="9">
        <f t="shared" si="0"/>
        <v>149</v>
      </c>
    </row>
    <row r="41" spans="1:3" x14ac:dyDescent="0.25">
      <c r="A41" s="9">
        <v>100</v>
      </c>
      <c r="B41" s="9">
        <v>2.17</v>
      </c>
      <c r="C41" s="9">
        <f t="shared" si="0"/>
        <v>217</v>
      </c>
    </row>
    <row r="42" spans="1:3" x14ac:dyDescent="0.25">
      <c r="A42" s="9">
        <v>100</v>
      </c>
      <c r="B42" s="9">
        <v>1.85</v>
      </c>
      <c r="C42" s="9">
        <f t="shared" si="0"/>
        <v>185</v>
      </c>
    </row>
    <row r="43" spans="1:3" x14ac:dyDescent="0.25">
      <c r="A43" s="9">
        <v>100</v>
      </c>
      <c r="B43" s="9">
        <v>22.21</v>
      </c>
      <c r="C43" s="9">
        <f t="shared" si="0"/>
        <v>2221</v>
      </c>
    </row>
    <row r="44" spans="1:3" x14ac:dyDescent="0.25">
      <c r="A44" s="9">
        <v>100</v>
      </c>
      <c r="B44" s="9">
        <v>1.1499999999999999</v>
      </c>
      <c r="C44" s="9">
        <f t="shared" si="0"/>
        <v>114.99999999999999</v>
      </c>
    </row>
    <row r="45" spans="1:3" x14ac:dyDescent="0.25">
      <c r="A45" s="9">
        <v>85</v>
      </c>
      <c r="B45" s="9">
        <v>12.86</v>
      </c>
      <c r="C45" s="9">
        <f t="shared" si="0"/>
        <v>1093.0999999999999</v>
      </c>
    </row>
    <row r="46" spans="1:3" x14ac:dyDescent="0.25">
      <c r="A46" s="9">
        <v>100</v>
      </c>
      <c r="B46" s="9">
        <v>2.59</v>
      </c>
      <c r="C46" s="9">
        <f t="shared" si="0"/>
        <v>259</v>
      </c>
    </row>
    <row r="47" spans="1:3" x14ac:dyDescent="0.25">
      <c r="A47" s="9">
        <v>100</v>
      </c>
      <c r="B47" s="9">
        <v>1.98</v>
      </c>
      <c r="C47" s="9">
        <f t="shared" si="0"/>
        <v>198</v>
      </c>
    </row>
    <row r="48" spans="1:3" x14ac:dyDescent="0.25">
      <c r="A48" s="9">
        <v>91</v>
      </c>
      <c r="B48" s="9">
        <v>1.3</v>
      </c>
      <c r="C48" s="9">
        <f t="shared" si="0"/>
        <v>118.3</v>
      </c>
    </row>
    <row r="49" spans="1:3" x14ac:dyDescent="0.25">
      <c r="A49" s="9">
        <v>47</v>
      </c>
      <c r="B49" s="9">
        <v>7.21</v>
      </c>
      <c r="C49" s="9">
        <f t="shared" si="0"/>
        <v>338.87</v>
      </c>
    </row>
    <row r="50" spans="1:3" x14ac:dyDescent="0.25">
      <c r="A50" s="9">
        <v>100</v>
      </c>
      <c r="B50" s="9">
        <v>2.85</v>
      </c>
      <c r="C50" s="9">
        <f t="shared" si="0"/>
        <v>285</v>
      </c>
    </row>
    <row r="51" spans="1:3" x14ac:dyDescent="0.25">
      <c r="A51" s="9">
        <v>100</v>
      </c>
      <c r="B51" s="9">
        <v>1.05</v>
      </c>
      <c r="C51" s="9">
        <f t="shared" si="0"/>
        <v>105</v>
      </c>
    </row>
    <row r="52" spans="1:3" x14ac:dyDescent="0.25">
      <c r="A52" s="9">
        <v>100</v>
      </c>
      <c r="B52" s="9">
        <v>1.67</v>
      </c>
      <c r="C52" s="9">
        <f t="shared" si="0"/>
        <v>167</v>
      </c>
    </row>
    <row r="53" spans="1:3" x14ac:dyDescent="0.25">
      <c r="A53" s="9">
        <v>100</v>
      </c>
      <c r="B53" s="9">
        <v>1.18</v>
      </c>
      <c r="C53" s="9">
        <f t="shared" si="0"/>
        <v>118</v>
      </c>
    </row>
    <row r="54" spans="1:3" x14ac:dyDescent="0.25">
      <c r="A54" s="9">
        <v>100</v>
      </c>
      <c r="B54" s="9">
        <v>2.88</v>
      </c>
      <c r="C54" s="9">
        <f t="shared" si="0"/>
        <v>288</v>
      </c>
    </row>
    <row r="55" spans="1:3" x14ac:dyDescent="0.25">
      <c r="A55" s="9">
        <v>100</v>
      </c>
      <c r="B55" s="9">
        <v>1.36</v>
      </c>
      <c r="C55" s="9">
        <f t="shared" si="0"/>
        <v>136</v>
      </c>
    </row>
    <row r="56" spans="1:3" x14ac:dyDescent="0.25">
      <c r="A56" s="9">
        <v>100</v>
      </c>
      <c r="B56" s="9">
        <v>6.35</v>
      </c>
      <c r="C56" s="9">
        <f t="shared" si="0"/>
        <v>635</v>
      </c>
    </row>
    <row r="57" spans="1:3" x14ac:dyDescent="0.25">
      <c r="A57" s="9">
        <v>100</v>
      </c>
      <c r="B57" s="9">
        <v>6.7</v>
      </c>
      <c r="C57" s="9">
        <f t="shared" si="0"/>
        <v>670</v>
      </c>
    </row>
    <row r="58" spans="1:3" x14ac:dyDescent="0.25">
      <c r="A58" s="9">
        <v>100</v>
      </c>
      <c r="B58" s="9">
        <v>4.78</v>
      </c>
      <c r="C58" s="9">
        <f t="shared" si="0"/>
        <v>478</v>
      </c>
    </row>
    <row r="59" spans="1:3" x14ac:dyDescent="0.25">
      <c r="A59" s="9">
        <v>100</v>
      </c>
      <c r="B59" s="9">
        <v>2.94</v>
      </c>
      <c r="C59" s="9">
        <f t="shared" si="0"/>
        <v>294</v>
      </c>
    </row>
    <row r="60" spans="1:3" x14ac:dyDescent="0.25">
      <c r="A60" s="9">
        <v>100</v>
      </c>
      <c r="B60" s="9">
        <v>3.81</v>
      </c>
      <c r="C60" s="9">
        <f t="shared" si="0"/>
        <v>381</v>
      </c>
    </row>
    <row r="61" spans="1:3" x14ac:dyDescent="0.25">
      <c r="A61" s="9">
        <v>94</v>
      </c>
      <c r="B61" s="9">
        <v>1.25</v>
      </c>
      <c r="C61" s="9">
        <f t="shared" si="0"/>
        <v>117.5</v>
      </c>
    </row>
    <row r="62" spans="1:3" x14ac:dyDescent="0.25">
      <c r="A62" s="9">
        <v>89</v>
      </c>
      <c r="B62" s="9">
        <v>2.0099999999999998</v>
      </c>
      <c r="C62" s="9">
        <f t="shared" si="0"/>
        <v>178.89</v>
      </c>
    </row>
    <row r="63" spans="1:3" x14ac:dyDescent="0.25">
      <c r="A63" s="9">
        <v>100</v>
      </c>
      <c r="B63" s="9">
        <v>6.15</v>
      </c>
      <c r="C63" s="9">
        <f t="shared" si="0"/>
        <v>615</v>
      </c>
    </row>
    <row r="64" spans="1:3" x14ac:dyDescent="0.25">
      <c r="A64" s="9">
        <v>31</v>
      </c>
      <c r="B64" s="9">
        <v>1.71</v>
      </c>
      <c r="C64" s="9">
        <f t="shared" si="0"/>
        <v>53.01</v>
      </c>
    </row>
    <row r="65" spans="1:3" x14ac:dyDescent="0.25">
      <c r="A65" s="9">
        <v>100</v>
      </c>
      <c r="B65" s="9">
        <v>2.4300000000000002</v>
      </c>
      <c r="C65" s="9">
        <f t="shared" si="0"/>
        <v>243.00000000000003</v>
      </c>
    </row>
    <row r="66" spans="1:3" x14ac:dyDescent="0.25">
      <c r="A66" s="9">
        <v>85</v>
      </c>
      <c r="B66" s="9">
        <v>7.11</v>
      </c>
      <c r="C66" s="9">
        <f t="shared" si="0"/>
        <v>604.35</v>
      </c>
    </row>
    <row r="67" spans="1:3" x14ac:dyDescent="0.25">
      <c r="A67" s="9">
        <v>100</v>
      </c>
      <c r="B67" s="9">
        <v>1.79</v>
      </c>
      <c r="C67" s="9">
        <f t="shared" ref="C67:C130" si="1">A67*B67</f>
        <v>179</v>
      </c>
    </row>
    <row r="68" spans="1:3" x14ac:dyDescent="0.25">
      <c r="A68" s="9">
        <v>79</v>
      </c>
      <c r="B68" s="9">
        <v>3.6</v>
      </c>
      <c r="C68" s="9">
        <f t="shared" si="1"/>
        <v>284.40000000000003</v>
      </c>
    </row>
    <row r="69" spans="1:3" x14ac:dyDescent="0.25">
      <c r="A69" s="9">
        <v>100</v>
      </c>
      <c r="B69" s="9">
        <v>1.7</v>
      </c>
      <c r="C69" s="9">
        <f t="shared" si="1"/>
        <v>170</v>
      </c>
    </row>
    <row r="70" spans="1:3" x14ac:dyDescent="0.25">
      <c r="A70" s="9">
        <v>100</v>
      </c>
      <c r="B70" s="9">
        <v>1.19</v>
      </c>
      <c r="C70" s="9">
        <f t="shared" si="1"/>
        <v>119</v>
      </c>
    </row>
    <row r="71" spans="1:3" x14ac:dyDescent="0.25">
      <c r="A71" s="9">
        <v>100</v>
      </c>
      <c r="B71" s="9">
        <v>1.79</v>
      </c>
      <c r="C71" s="9">
        <f t="shared" si="1"/>
        <v>179</v>
      </c>
    </row>
    <row r="72" spans="1:3" x14ac:dyDescent="0.25">
      <c r="A72" s="9">
        <v>100</v>
      </c>
      <c r="B72" s="9">
        <v>2.2599999999999998</v>
      </c>
      <c r="C72" s="9">
        <f t="shared" si="1"/>
        <v>225.99999999999997</v>
      </c>
    </row>
    <row r="73" spans="1:3" x14ac:dyDescent="0.25">
      <c r="A73" s="9">
        <v>100</v>
      </c>
      <c r="B73" s="9">
        <v>3.95</v>
      </c>
      <c r="C73" s="9">
        <f t="shared" si="1"/>
        <v>395</v>
      </c>
    </row>
    <row r="74" spans="1:3" x14ac:dyDescent="0.25">
      <c r="A74" s="9">
        <v>4</v>
      </c>
      <c r="B74" s="9">
        <v>2.21</v>
      </c>
      <c r="C74" s="9">
        <f t="shared" si="1"/>
        <v>8.84</v>
      </c>
    </row>
    <row r="75" spans="1:3" x14ac:dyDescent="0.25">
      <c r="A75" s="9">
        <v>13</v>
      </c>
      <c r="B75" s="9">
        <v>2.75</v>
      </c>
      <c r="C75" s="9">
        <f t="shared" si="1"/>
        <v>35.75</v>
      </c>
    </row>
    <row r="76" spans="1:3" x14ac:dyDescent="0.25">
      <c r="A76" s="9">
        <v>100</v>
      </c>
      <c r="B76" s="9">
        <v>7.35</v>
      </c>
      <c r="C76" s="9">
        <f t="shared" si="1"/>
        <v>735</v>
      </c>
    </row>
    <row r="77" spans="1:3" x14ac:dyDescent="0.25">
      <c r="A77" s="9">
        <v>100</v>
      </c>
      <c r="B77" s="9">
        <v>2.92</v>
      </c>
      <c r="C77" s="9">
        <f t="shared" si="1"/>
        <v>292</v>
      </c>
    </row>
    <row r="78" spans="1:3" x14ac:dyDescent="0.25">
      <c r="A78" s="9">
        <v>100</v>
      </c>
      <c r="B78" s="9">
        <v>2.69</v>
      </c>
      <c r="C78" s="9">
        <f t="shared" si="1"/>
        <v>269</v>
      </c>
    </row>
    <row r="79" spans="1:3" x14ac:dyDescent="0.25">
      <c r="A79" s="9">
        <v>100</v>
      </c>
      <c r="B79" s="9">
        <v>1.82</v>
      </c>
      <c r="C79" s="9">
        <f t="shared" si="1"/>
        <v>182</v>
      </c>
    </row>
    <row r="80" spans="1:3" x14ac:dyDescent="0.25">
      <c r="A80" s="9">
        <v>95</v>
      </c>
      <c r="B80" s="9">
        <v>2.72</v>
      </c>
      <c r="C80" s="9">
        <f t="shared" si="1"/>
        <v>258.40000000000003</v>
      </c>
    </row>
    <row r="81" spans="1:3" x14ac:dyDescent="0.25">
      <c r="A81" s="9">
        <v>100</v>
      </c>
      <c r="B81" s="9">
        <v>8.94</v>
      </c>
      <c r="C81" s="9">
        <f t="shared" si="1"/>
        <v>894</v>
      </c>
    </row>
    <row r="82" spans="1:3" x14ac:dyDescent="0.25">
      <c r="A82" s="9">
        <v>73</v>
      </c>
      <c r="B82" s="9">
        <v>9.4499999999999993</v>
      </c>
      <c r="C82" s="9">
        <f t="shared" si="1"/>
        <v>689.84999999999991</v>
      </c>
    </row>
    <row r="83" spans="1:3" x14ac:dyDescent="0.25">
      <c r="A83" s="9">
        <v>100</v>
      </c>
      <c r="B83" s="9">
        <v>3.73</v>
      </c>
      <c r="C83" s="9">
        <f t="shared" si="1"/>
        <v>373</v>
      </c>
    </row>
    <row r="84" spans="1:3" x14ac:dyDescent="0.25">
      <c r="A84" s="9">
        <v>67</v>
      </c>
      <c r="B84" s="9">
        <v>5.49</v>
      </c>
      <c r="C84" s="9">
        <f t="shared" si="1"/>
        <v>367.83000000000004</v>
      </c>
    </row>
    <row r="85" spans="1:3" x14ac:dyDescent="0.25">
      <c r="A85" s="9">
        <v>100</v>
      </c>
      <c r="B85" s="9">
        <v>6.58</v>
      </c>
      <c r="C85" s="9">
        <f t="shared" si="1"/>
        <v>658</v>
      </c>
    </row>
    <row r="86" spans="1:3" x14ac:dyDescent="0.25">
      <c r="A86" s="9">
        <v>100</v>
      </c>
      <c r="B86" s="9">
        <v>1.1399999999999999</v>
      </c>
      <c r="C86" s="9">
        <f t="shared" si="1"/>
        <v>113.99999999999999</v>
      </c>
    </row>
    <row r="87" spans="1:3" x14ac:dyDescent="0.25">
      <c r="A87" s="9">
        <v>100</v>
      </c>
      <c r="B87" s="9">
        <v>6.6</v>
      </c>
      <c r="C87" s="9">
        <f t="shared" si="1"/>
        <v>660</v>
      </c>
    </row>
    <row r="88" spans="1:3" x14ac:dyDescent="0.25">
      <c r="A88" s="9">
        <v>81</v>
      </c>
      <c r="B88" s="9">
        <v>2.02</v>
      </c>
      <c r="C88" s="9">
        <f t="shared" si="1"/>
        <v>163.62</v>
      </c>
    </row>
    <row r="89" spans="1:3" x14ac:dyDescent="0.25">
      <c r="A89" s="9">
        <v>91</v>
      </c>
      <c r="B89" s="9">
        <v>3.12</v>
      </c>
      <c r="C89" s="9">
        <f t="shared" si="1"/>
        <v>283.92</v>
      </c>
    </row>
    <row r="90" spans="1:3" x14ac:dyDescent="0.25">
      <c r="A90" s="9">
        <v>100</v>
      </c>
      <c r="B90" s="9">
        <v>5.23</v>
      </c>
      <c r="C90" s="9">
        <f t="shared" si="1"/>
        <v>523</v>
      </c>
    </row>
    <row r="91" spans="1:3" x14ac:dyDescent="0.25">
      <c r="A91" s="9">
        <v>100</v>
      </c>
      <c r="B91" s="9">
        <v>1.57</v>
      </c>
      <c r="C91" s="9">
        <f t="shared" si="1"/>
        <v>157</v>
      </c>
    </row>
    <row r="92" spans="1:3" x14ac:dyDescent="0.25">
      <c r="A92" s="9">
        <v>100</v>
      </c>
      <c r="B92" s="9">
        <v>1.78</v>
      </c>
      <c r="C92" s="9">
        <f t="shared" si="1"/>
        <v>178</v>
      </c>
    </row>
    <row r="93" spans="1:3" x14ac:dyDescent="0.25">
      <c r="A93" s="9">
        <v>59</v>
      </c>
      <c r="B93" s="9">
        <v>8.5299999999999994</v>
      </c>
      <c r="C93" s="9">
        <f t="shared" si="1"/>
        <v>503.27</v>
      </c>
    </row>
    <row r="94" spans="1:3" x14ac:dyDescent="0.25">
      <c r="A94" s="9">
        <v>100</v>
      </c>
      <c r="B94" s="9">
        <v>1.65</v>
      </c>
      <c r="C94" s="9">
        <f t="shared" si="1"/>
        <v>165</v>
      </c>
    </row>
    <row r="95" spans="1:3" x14ac:dyDescent="0.25">
      <c r="A95" s="9">
        <v>75</v>
      </c>
      <c r="B95" s="9">
        <v>3.46</v>
      </c>
      <c r="C95" s="9">
        <f t="shared" si="1"/>
        <v>259.5</v>
      </c>
    </row>
    <row r="96" spans="1:3" x14ac:dyDescent="0.25">
      <c r="A96" s="9">
        <v>100</v>
      </c>
      <c r="B96" s="9">
        <v>3.64</v>
      </c>
      <c r="C96" s="9">
        <f t="shared" si="1"/>
        <v>364</v>
      </c>
    </row>
    <row r="97" spans="1:3" x14ac:dyDescent="0.25">
      <c r="A97" s="9">
        <v>100</v>
      </c>
      <c r="B97" s="9">
        <v>2.78</v>
      </c>
      <c r="C97" s="9">
        <f t="shared" si="1"/>
        <v>278</v>
      </c>
    </row>
    <row r="98" spans="1:3" x14ac:dyDescent="0.25">
      <c r="A98" s="9">
        <v>88</v>
      </c>
      <c r="B98" s="9">
        <v>6.34</v>
      </c>
      <c r="C98" s="9">
        <f t="shared" si="1"/>
        <v>557.91999999999996</v>
      </c>
    </row>
    <row r="99" spans="1:3" x14ac:dyDescent="0.25">
      <c r="A99" s="9">
        <v>100</v>
      </c>
      <c r="B99" s="9">
        <v>1.9</v>
      </c>
      <c r="C99" s="9">
        <f t="shared" si="1"/>
        <v>190</v>
      </c>
    </row>
    <row r="100" spans="1:3" x14ac:dyDescent="0.25">
      <c r="A100" s="9">
        <v>100</v>
      </c>
      <c r="B100" s="9">
        <v>1.86</v>
      </c>
      <c r="C100" s="9">
        <f t="shared" si="1"/>
        <v>186</v>
      </c>
    </row>
    <row r="101" spans="1:3" x14ac:dyDescent="0.25">
      <c r="A101" s="9">
        <v>71</v>
      </c>
      <c r="B101" s="9">
        <v>2.54</v>
      </c>
      <c r="C101" s="9">
        <f t="shared" si="1"/>
        <v>180.34</v>
      </c>
    </row>
    <row r="102" spans="1:3" x14ac:dyDescent="0.25">
      <c r="A102" s="9">
        <v>95</v>
      </c>
      <c r="B102" s="9">
        <v>3.1</v>
      </c>
      <c r="C102" s="9">
        <f t="shared" si="1"/>
        <v>294.5</v>
      </c>
    </row>
    <row r="103" spans="1:3" x14ac:dyDescent="0.25">
      <c r="A103" s="9">
        <v>100</v>
      </c>
      <c r="B103" s="9">
        <v>3.03</v>
      </c>
      <c r="C103" s="9">
        <f t="shared" si="1"/>
        <v>303</v>
      </c>
    </row>
    <row r="104" spans="1:3" x14ac:dyDescent="0.25">
      <c r="A104" s="9">
        <v>100</v>
      </c>
      <c r="B104" s="9">
        <v>1.2</v>
      </c>
      <c r="C104" s="9">
        <f t="shared" si="1"/>
        <v>120</v>
      </c>
    </row>
    <row r="105" spans="1:3" x14ac:dyDescent="0.25">
      <c r="A105" s="9">
        <v>71</v>
      </c>
      <c r="B105" s="9">
        <v>4.3499999999999996</v>
      </c>
      <c r="C105" s="9">
        <f t="shared" si="1"/>
        <v>308.84999999999997</v>
      </c>
    </row>
    <row r="106" spans="1:3" x14ac:dyDescent="0.25">
      <c r="A106" s="9">
        <v>100</v>
      </c>
      <c r="B106" s="9">
        <v>2.42</v>
      </c>
      <c r="C106" s="9">
        <f t="shared" si="1"/>
        <v>242</v>
      </c>
    </row>
    <row r="107" spans="1:3" x14ac:dyDescent="0.25">
      <c r="A107" s="9">
        <v>55</v>
      </c>
      <c r="B107" s="9">
        <v>1.6</v>
      </c>
      <c r="C107" s="9">
        <f t="shared" si="1"/>
        <v>88</v>
      </c>
    </row>
    <row r="108" spans="1:3" x14ac:dyDescent="0.25">
      <c r="A108" s="9">
        <v>100</v>
      </c>
      <c r="B108" s="9">
        <v>2.84</v>
      </c>
      <c r="C108" s="9">
        <f t="shared" si="1"/>
        <v>284</v>
      </c>
    </row>
    <row r="109" spans="1:3" x14ac:dyDescent="0.25">
      <c r="A109" s="9">
        <v>94</v>
      </c>
      <c r="B109" s="9">
        <v>12.37</v>
      </c>
      <c r="C109" s="9">
        <f t="shared" si="1"/>
        <v>1162.78</v>
      </c>
    </row>
    <row r="110" spans="1:3" x14ac:dyDescent="0.25">
      <c r="A110" s="9">
        <v>60</v>
      </c>
      <c r="B110" s="9">
        <v>3.18</v>
      </c>
      <c r="C110" s="9">
        <f t="shared" si="1"/>
        <v>190.8</v>
      </c>
    </row>
    <row r="111" spans="1:3" x14ac:dyDescent="0.25">
      <c r="A111" s="9">
        <v>100</v>
      </c>
      <c r="B111" s="9">
        <v>1.63</v>
      </c>
      <c r="C111" s="9">
        <f t="shared" si="1"/>
        <v>163</v>
      </c>
    </row>
    <row r="112" spans="1:3" x14ac:dyDescent="0.25">
      <c r="A112" s="9">
        <v>100</v>
      </c>
      <c r="B112" s="9">
        <v>3.77</v>
      </c>
      <c r="C112" s="9">
        <f t="shared" si="1"/>
        <v>377</v>
      </c>
    </row>
    <row r="113" spans="1:3" x14ac:dyDescent="0.25">
      <c r="A113" s="9">
        <v>100</v>
      </c>
      <c r="B113" s="9">
        <v>1.1299999999999999</v>
      </c>
      <c r="C113" s="9">
        <f t="shared" si="1"/>
        <v>112.99999999999999</v>
      </c>
    </row>
    <row r="114" spans="1:3" x14ac:dyDescent="0.25">
      <c r="A114" s="9">
        <v>100</v>
      </c>
      <c r="B114" s="9">
        <v>11.96</v>
      </c>
      <c r="C114" s="9">
        <f t="shared" si="1"/>
        <v>1196</v>
      </c>
    </row>
    <row r="115" spans="1:3" x14ac:dyDescent="0.25">
      <c r="A115" s="9">
        <v>100</v>
      </c>
      <c r="B115" s="9">
        <v>11.96</v>
      </c>
      <c r="C115" s="9">
        <f t="shared" si="1"/>
        <v>1196</v>
      </c>
    </row>
    <row r="116" spans="1:3" x14ac:dyDescent="0.25">
      <c r="A116" s="9">
        <v>100</v>
      </c>
      <c r="B116" s="9">
        <v>1.3</v>
      </c>
      <c r="C116" s="9">
        <f t="shared" si="1"/>
        <v>130</v>
      </c>
    </row>
    <row r="117" spans="1:3" x14ac:dyDescent="0.25">
      <c r="A117" s="9">
        <v>69</v>
      </c>
      <c r="B117" s="9">
        <v>1.1299999999999999</v>
      </c>
      <c r="C117" s="9">
        <f t="shared" si="1"/>
        <v>77.97</v>
      </c>
    </row>
    <row r="118" spans="1:3" x14ac:dyDescent="0.25">
      <c r="A118" s="9">
        <v>100</v>
      </c>
      <c r="B118" s="9">
        <v>3.16</v>
      </c>
      <c r="C118" s="9">
        <f t="shared" si="1"/>
        <v>316</v>
      </c>
    </row>
    <row r="119" spans="1:3" x14ac:dyDescent="0.25">
      <c r="A119" s="9">
        <v>85</v>
      </c>
      <c r="B119" s="9">
        <v>2.62</v>
      </c>
      <c r="C119" s="9">
        <f t="shared" si="1"/>
        <v>222.70000000000002</v>
      </c>
    </row>
    <row r="120" spans="1:3" x14ac:dyDescent="0.25">
      <c r="A120" s="9">
        <v>100</v>
      </c>
      <c r="B120" s="9">
        <v>6.22</v>
      </c>
      <c r="C120" s="9">
        <f t="shared" si="1"/>
        <v>622</v>
      </c>
    </row>
    <row r="121" spans="1:3" x14ac:dyDescent="0.25">
      <c r="A121" s="9">
        <v>100</v>
      </c>
      <c r="B121" s="9">
        <v>2.58</v>
      </c>
      <c r="C121" s="9">
        <f t="shared" si="1"/>
        <v>258</v>
      </c>
    </row>
    <row r="122" spans="1:3" x14ac:dyDescent="0.25">
      <c r="A122" s="9">
        <v>100</v>
      </c>
      <c r="B122" s="9">
        <v>4.84</v>
      </c>
      <c r="C122" s="9">
        <f t="shared" si="1"/>
        <v>484</v>
      </c>
    </row>
    <row r="123" spans="1:3" x14ac:dyDescent="0.25">
      <c r="A123" s="9">
        <v>100</v>
      </c>
      <c r="B123" s="9">
        <v>1.79</v>
      </c>
      <c r="C123" s="9">
        <f t="shared" si="1"/>
        <v>179</v>
      </c>
    </row>
    <row r="124" spans="1:3" x14ac:dyDescent="0.25">
      <c r="A124" s="9">
        <v>100</v>
      </c>
      <c r="B124" s="9">
        <v>3.17</v>
      </c>
      <c r="C124" s="9">
        <f t="shared" si="1"/>
        <v>317</v>
      </c>
    </row>
    <row r="125" spans="1:3" x14ac:dyDescent="0.25">
      <c r="A125" s="9">
        <v>94</v>
      </c>
      <c r="B125" s="9">
        <v>2.68</v>
      </c>
      <c r="C125" s="9">
        <f t="shared" si="1"/>
        <v>251.92000000000002</v>
      </c>
    </row>
    <row r="126" spans="1:3" x14ac:dyDescent="0.25">
      <c r="A126" s="9">
        <v>100</v>
      </c>
      <c r="B126" s="9">
        <v>0.22</v>
      </c>
      <c r="C126" s="9">
        <f t="shared" si="1"/>
        <v>22</v>
      </c>
    </row>
    <row r="127" spans="1:3" x14ac:dyDescent="0.25">
      <c r="A127" s="9">
        <v>100</v>
      </c>
      <c r="B127" s="9">
        <v>5.68</v>
      </c>
      <c r="C127" s="9">
        <f t="shared" si="1"/>
        <v>568</v>
      </c>
    </row>
    <row r="128" spans="1:3" x14ac:dyDescent="0.25">
      <c r="A128" s="9">
        <v>100</v>
      </c>
      <c r="B128" s="9">
        <v>5.58</v>
      </c>
      <c r="C128" s="9">
        <f t="shared" si="1"/>
        <v>558</v>
      </c>
    </row>
    <row r="129" spans="1:3" x14ac:dyDescent="0.25">
      <c r="A129" s="9">
        <v>100</v>
      </c>
      <c r="B129" s="9">
        <v>3.1</v>
      </c>
      <c r="C129" s="9">
        <f t="shared" si="1"/>
        <v>310</v>
      </c>
    </row>
    <row r="130" spans="1:3" x14ac:dyDescent="0.25">
      <c r="A130" s="9">
        <v>89</v>
      </c>
      <c r="B130" s="9">
        <v>5.08</v>
      </c>
      <c r="C130" s="9">
        <f t="shared" si="1"/>
        <v>452.12</v>
      </c>
    </row>
    <row r="131" spans="1:3" x14ac:dyDescent="0.25">
      <c r="A131" s="9">
        <v>61</v>
      </c>
      <c r="B131" s="9">
        <v>12.84</v>
      </c>
      <c r="C131" s="9">
        <f t="shared" ref="C131:C194" si="2">A131*B131</f>
        <v>783.24</v>
      </c>
    </row>
    <row r="132" spans="1:3" x14ac:dyDescent="0.25">
      <c r="A132" s="9">
        <v>100</v>
      </c>
      <c r="B132" s="9">
        <v>3.05</v>
      </c>
      <c r="C132" s="9">
        <f t="shared" si="2"/>
        <v>305</v>
      </c>
    </row>
    <row r="133" spans="1:3" x14ac:dyDescent="0.25">
      <c r="A133" s="9">
        <v>96</v>
      </c>
      <c r="B133" s="9">
        <v>4.04</v>
      </c>
      <c r="C133" s="9">
        <f t="shared" si="2"/>
        <v>387.84000000000003</v>
      </c>
    </row>
    <row r="134" spans="1:3" x14ac:dyDescent="0.25">
      <c r="A134" s="9">
        <v>74</v>
      </c>
      <c r="B134" s="9">
        <v>3.25</v>
      </c>
      <c r="C134" s="9">
        <f t="shared" si="2"/>
        <v>240.5</v>
      </c>
    </row>
    <row r="135" spans="1:3" x14ac:dyDescent="0.25">
      <c r="A135" s="9">
        <v>75</v>
      </c>
      <c r="B135" s="9">
        <v>4.5599999999999996</v>
      </c>
      <c r="C135" s="9">
        <f t="shared" si="2"/>
        <v>341.99999999999994</v>
      </c>
    </row>
    <row r="136" spans="1:3" x14ac:dyDescent="0.25">
      <c r="A136" s="9">
        <v>79</v>
      </c>
      <c r="B136" s="9">
        <v>24.25</v>
      </c>
      <c r="C136" s="9">
        <f t="shared" si="2"/>
        <v>1915.75</v>
      </c>
    </row>
    <row r="137" spans="1:3" x14ac:dyDescent="0.25">
      <c r="A137" s="9">
        <v>90</v>
      </c>
      <c r="B137" s="9">
        <v>6.4</v>
      </c>
      <c r="C137" s="9">
        <f t="shared" si="2"/>
        <v>576</v>
      </c>
    </row>
    <row r="138" spans="1:3" x14ac:dyDescent="0.25">
      <c r="A138" s="9">
        <v>96</v>
      </c>
      <c r="B138" s="9">
        <v>3.87</v>
      </c>
      <c r="C138" s="9">
        <f t="shared" si="2"/>
        <v>371.52</v>
      </c>
    </row>
    <row r="139" spans="1:3" x14ac:dyDescent="0.25">
      <c r="A139" s="9">
        <v>66</v>
      </c>
      <c r="B139" s="9">
        <v>3.11</v>
      </c>
      <c r="C139" s="9">
        <f t="shared" si="2"/>
        <v>205.26</v>
      </c>
    </row>
    <row r="140" spans="1:3" x14ac:dyDescent="0.25">
      <c r="A140" s="9">
        <v>76</v>
      </c>
      <c r="B140" s="9">
        <v>2.83</v>
      </c>
      <c r="C140" s="9">
        <f t="shared" si="2"/>
        <v>215.08</v>
      </c>
    </row>
    <row r="141" spans="1:3" x14ac:dyDescent="0.25">
      <c r="A141" s="9">
        <v>64</v>
      </c>
      <c r="B141" s="9">
        <v>6.34</v>
      </c>
      <c r="C141" s="9">
        <f t="shared" si="2"/>
        <v>405.76</v>
      </c>
    </row>
    <row r="142" spans="1:3" x14ac:dyDescent="0.25">
      <c r="A142" s="9">
        <v>100</v>
      </c>
      <c r="B142" s="9">
        <v>2.69</v>
      </c>
      <c r="C142" s="9">
        <f t="shared" si="2"/>
        <v>269</v>
      </c>
    </row>
    <row r="143" spans="1:3" x14ac:dyDescent="0.25">
      <c r="A143" s="9">
        <v>100</v>
      </c>
      <c r="B143" s="9">
        <v>1.98</v>
      </c>
      <c r="C143" s="9">
        <f t="shared" si="2"/>
        <v>198</v>
      </c>
    </row>
    <row r="144" spans="1:3" x14ac:dyDescent="0.25">
      <c r="A144" s="9">
        <v>100</v>
      </c>
      <c r="B144" s="9">
        <v>1.75</v>
      </c>
      <c r="C144" s="9">
        <f t="shared" si="2"/>
        <v>175</v>
      </c>
    </row>
    <row r="145" spans="1:3" x14ac:dyDescent="0.25">
      <c r="A145" s="9">
        <v>44</v>
      </c>
      <c r="B145" s="9">
        <v>0</v>
      </c>
      <c r="C145" s="9">
        <f t="shared" si="2"/>
        <v>0</v>
      </c>
    </row>
    <row r="146" spans="1:3" x14ac:dyDescent="0.25">
      <c r="A146" s="9">
        <v>100</v>
      </c>
      <c r="B146" s="9">
        <v>1.6</v>
      </c>
      <c r="C146" s="9">
        <f t="shared" si="2"/>
        <v>160</v>
      </c>
    </row>
    <row r="147" spans="1:3" x14ac:dyDescent="0.25">
      <c r="A147" s="9">
        <v>100</v>
      </c>
      <c r="B147" s="9">
        <v>1.56</v>
      </c>
      <c r="C147" s="9">
        <f t="shared" si="2"/>
        <v>156</v>
      </c>
    </row>
    <row r="148" spans="1:3" x14ac:dyDescent="0.25">
      <c r="A148" s="9">
        <v>100</v>
      </c>
      <c r="B148" s="9">
        <v>3.58</v>
      </c>
      <c r="C148" s="9">
        <f t="shared" si="2"/>
        <v>358</v>
      </c>
    </row>
    <row r="149" spans="1:3" x14ac:dyDescent="0.25">
      <c r="A149" s="9">
        <v>100</v>
      </c>
      <c r="B149" s="9">
        <v>1.19</v>
      </c>
      <c r="C149" s="9">
        <f t="shared" si="2"/>
        <v>119</v>
      </c>
    </row>
    <row r="150" spans="1:3" x14ac:dyDescent="0.25">
      <c r="A150" s="9">
        <v>100</v>
      </c>
      <c r="B150" s="9">
        <v>1.51</v>
      </c>
      <c r="C150" s="9">
        <f t="shared" si="2"/>
        <v>151</v>
      </c>
    </row>
    <row r="151" spans="1:3" x14ac:dyDescent="0.25">
      <c r="A151" s="9">
        <v>100</v>
      </c>
      <c r="B151" s="9">
        <v>6.16</v>
      </c>
      <c r="C151" s="9">
        <f t="shared" si="2"/>
        <v>616</v>
      </c>
    </row>
    <row r="152" spans="1:3" x14ac:dyDescent="0.25">
      <c r="A152" s="9">
        <v>98</v>
      </c>
      <c r="B152" s="9">
        <v>1.08</v>
      </c>
      <c r="C152" s="9">
        <f t="shared" si="2"/>
        <v>105.84</v>
      </c>
    </row>
    <row r="153" spans="1:3" x14ac:dyDescent="0.25">
      <c r="A153" s="9">
        <v>100</v>
      </c>
      <c r="B153" s="9">
        <v>19.8</v>
      </c>
      <c r="C153" s="9">
        <f t="shared" si="2"/>
        <v>1980</v>
      </c>
    </row>
    <row r="154" spans="1:3" x14ac:dyDescent="0.25">
      <c r="A154" s="9">
        <v>100</v>
      </c>
      <c r="B154" s="9">
        <v>2.81</v>
      </c>
      <c r="C154" s="9">
        <f t="shared" si="2"/>
        <v>281</v>
      </c>
    </row>
    <row r="155" spans="1:3" x14ac:dyDescent="0.25">
      <c r="A155" s="9">
        <v>100</v>
      </c>
      <c r="B155" s="9">
        <v>2.4700000000000002</v>
      </c>
      <c r="C155" s="9">
        <f t="shared" si="2"/>
        <v>247.00000000000003</v>
      </c>
    </row>
    <row r="156" spans="1:3" x14ac:dyDescent="0.25">
      <c r="A156" s="9">
        <v>100</v>
      </c>
      <c r="B156" s="9">
        <v>2</v>
      </c>
      <c r="C156" s="9">
        <f t="shared" si="2"/>
        <v>200</v>
      </c>
    </row>
    <row r="157" spans="1:3" x14ac:dyDescent="0.25">
      <c r="A157" s="9">
        <v>100</v>
      </c>
      <c r="B157" s="9">
        <v>1</v>
      </c>
      <c r="C157" s="9">
        <f t="shared" si="2"/>
        <v>100</v>
      </c>
    </row>
    <row r="158" spans="1:3" x14ac:dyDescent="0.25">
      <c r="A158" s="9">
        <v>100</v>
      </c>
      <c r="B158" s="9">
        <v>1.85</v>
      </c>
      <c r="C158" s="9">
        <f t="shared" si="2"/>
        <v>185</v>
      </c>
    </row>
    <row r="159" spans="1:3" x14ac:dyDescent="0.25">
      <c r="A159" s="9">
        <v>94</v>
      </c>
      <c r="B159" s="9">
        <v>3.15</v>
      </c>
      <c r="C159" s="9">
        <f t="shared" si="2"/>
        <v>296.09999999999997</v>
      </c>
    </row>
    <row r="160" spans="1:3" x14ac:dyDescent="0.25">
      <c r="A160" s="9">
        <v>100</v>
      </c>
      <c r="B160" s="9">
        <v>2.02</v>
      </c>
      <c r="C160" s="9">
        <f t="shared" si="2"/>
        <v>202</v>
      </c>
    </row>
    <row r="161" spans="1:3" x14ac:dyDescent="0.25">
      <c r="A161" s="9">
        <v>77</v>
      </c>
      <c r="B161" s="9">
        <v>6.13</v>
      </c>
      <c r="C161" s="9">
        <f t="shared" si="2"/>
        <v>472.01</v>
      </c>
    </row>
    <row r="162" spans="1:3" x14ac:dyDescent="0.25">
      <c r="A162" s="9">
        <v>78</v>
      </c>
      <c r="B162" s="9">
        <v>2.72</v>
      </c>
      <c r="C162" s="9">
        <f t="shared" si="2"/>
        <v>212.16000000000003</v>
      </c>
    </row>
    <row r="163" spans="1:3" x14ac:dyDescent="0.25">
      <c r="A163" s="9">
        <v>100</v>
      </c>
      <c r="B163" s="9">
        <v>2.64</v>
      </c>
      <c r="C163" s="9">
        <f t="shared" si="2"/>
        <v>264</v>
      </c>
    </row>
    <row r="164" spans="1:3" x14ac:dyDescent="0.25">
      <c r="A164" s="9">
        <v>100</v>
      </c>
      <c r="B164" s="9">
        <v>1.97</v>
      </c>
      <c r="C164" s="9">
        <f t="shared" si="2"/>
        <v>197</v>
      </c>
    </row>
    <row r="165" spans="1:3" x14ac:dyDescent="0.25">
      <c r="A165" s="9">
        <v>100</v>
      </c>
      <c r="B165" s="9">
        <v>1.5</v>
      </c>
      <c r="C165" s="9">
        <f t="shared" si="2"/>
        <v>150</v>
      </c>
    </row>
    <row r="166" spans="1:3" x14ac:dyDescent="0.25">
      <c r="A166" s="9">
        <v>100</v>
      </c>
      <c r="B166" s="9">
        <v>3</v>
      </c>
      <c r="C166" s="9">
        <f t="shared" si="2"/>
        <v>300</v>
      </c>
    </row>
    <row r="167" spans="1:3" x14ac:dyDescent="0.25">
      <c r="A167" s="9">
        <v>100</v>
      </c>
      <c r="B167" s="9">
        <v>2.4300000000000002</v>
      </c>
      <c r="C167" s="9">
        <f t="shared" si="2"/>
        <v>243.00000000000003</v>
      </c>
    </row>
    <row r="168" spans="1:3" x14ac:dyDescent="0.25">
      <c r="A168" s="9">
        <v>100</v>
      </c>
      <c r="B168" s="9">
        <v>2.8</v>
      </c>
      <c r="C168" s="9">
        <f t="shared" si="2"/>
        <v>280</v>
      </c>
    </row>
    <row r="169" spans="1:3" x14ac:dyDescent="0.25">
      <c r="A169" s="9">
        <v>100</v>
      </c>
      <c r="B169" s="9">
        <v>6.61</v>
      </c>
      <c r="C169" s="9">
        <f t="shared" si="2"/>
        <v>661</v>
      </c>
    </row>
    <row r="170" spans="1:3" x14ac:dyDescent="0.25">
      <c r="A170" s="9">
        <v>100</v>
      </c>
      <c r="B170" s="9">
        <v>4.3600000000000003</v>
      </c>
      <c r="C170" s="9">
        <f t="shared" si="2"/>
        <v>436.00000000000006</v>
      </c>
    </row>
    <row r="171" spans="1:3" x14ac:dyDescent="0.25">
      <c r="A171" s="9">
        <v>100</v>
      </c>
      <c r="B171" s="9">
        <v>6.83</v>
      </c>
      <c r="C171" s="9">
        <f t="shared" si="2"/>
        <v>683</v>
      </c>
    </row>
    <row r="172" spans="1:3" x14ac:dyDescent="0.25">
      <c r="A172" s="9">
        <v>87</v>
      </c>
      <c r="B172" s="9">
        <v>4.8</v>
      </c>
      <c r="C172" s="9">
        <f t="shared" si="2"/>
        <v>417.59999999999997</v>
      </c>
    </row>
    <row r="173" spans="1:3" x14ac:dyDescent="0.25">
      <c r="A173" s="9">
        <v>100</v>
      </c>
      <c r="B173" s="9">
        <v>1.67</v>
      </c>
      <c r="C173" s="9">
        <f t="shared" si="2"/>
        <v>167</v>
      </c>
    </row>
    <row r="174" spans="1:3" x14ac:dyDescent="0.25">
      <c r="A174" s="9">
        <v>100</v>
      </c>
      <c r="B174" s="9">
        <v>1.49</v>
      </c>
      <c r="C174" s="9">
        <f t="shared" si="2"/>
        <v>149</v>
      </c>
    </row>
    <row r="175" spans="1:3" x14ac:dyDescent="0.25">
      <c r="A175" s="9">
        <v>98</v>
      </c>
      <c r="B175" s="9">
        <v>1.33</v>
      </c>
      <c r="C175" s="9">
        <f t="shared" si="2"/>
        <v>130.34</v>
      </c>
    </row>
    <row r="176" spans="1:3" x14ac:dyDescent="0.25">
      <c r="A176" s="9">
        <v>39</v>
      </c>
      <c r="B176" s="9">
        <v>5.3</v>
      </c>
      <c r="C176" s="9">
        <f t="shared" si="2"/>
        <v>206.7</v>
      </c>
    </row>
    <row r="177" spans="1:3" x14ac:dyDescent="0.25">
      <c r="A177" s="9">
        <v>100</v>
      </c>
      <c r="B177" s="9">
        <v>1.69</v>
      </c>
      <c r="C177" s="9">
        <f t="shared" si="2"/>
        <v>169</v>
      </c>
    </row>
    <row r="178" spans="1:3" x14ac:dyDescent="0.25">
      <c r="A178" s="9">
        <v>100</v>
      </c>
      <c r="B178" s="9">
        <v>1.33</v>
      </c>
      <c r="C178" s="9">
        <f t="shared" si="2"/>
        <v>133</v>
      </c>
    </row>
    <row r="179" spans="1:3" x14ac:dyDescent="0.25">
      <c r="A179" s="9">
        <v>61</v>
      </c>
      <c r="B179" s="9">
        <v>2.13</v>
      </c>
      <c r="C179" s="9">
        <f t="shared" si="2"/>
        <v>129.93</v>
      </c>
    </row>
    <row r="180" spans="1:3" x14ac:dyDescent="0.25">
      <c r="A180" s="9">
        <v>100</v>
      </c>
      <c r="B180" s="9">
        <v>2.5299999999999998</v>
      </c>
      <c r="C180" s="9">
        <f t="shared" si="2"/>
        <v>252.99999999999997</v>
      </c>
    </row>
    <row r="181" spans="1:3" x14ac:dyDescent="0.25">
      <c r="A181" s="9">
        <v>32</v>
      </c>
      <c r="B181" s="9">
        <v>1.2</v>
      </c>
      <c r="C181" s="9">
        <f t="shared" si="2"/>
        <v>38.4</v>
      </c>
    </row>
    <row r="182" spans="1:3" x14ac:dyDescent="0.25">
      <c r="A182" s="9">
        <v>100</v>
      </c>
      <c r="B182" s="9">
        <v>3.53</v>
      </c>
      <c r="C182" s="9">
        <f t="shared" si="2"/>
        <v>353</v>
      </c>
    </row>
    <row r="183" spans="1:3" x14ac:dyDescent="0.25">
      <c r="A183" s="9">
        <v>100</v>
      </c>
      <c r="B183" s="9">
        <v>1.69</v>
      </c>
      <c r="C183" s="9">
        <f t="shared" si="2"/>
        <v>169</v>
      </c>
    </row>
    <row r="184" spans="1:3" x14ac:dyDescent="0.25">
      <c r="A184" s="9">
        <v>100</v>
      </c>
      <c r="B184" s="9">
        <v>3.71</v>
      </c>
      <c r="C184" s="9">
        <f t="shared" si="2"/>
        <v>371</v>
      </c>
    </row>
    <row r="185" spans="1:3" x14ac:dyDescent="0.25">
      <c r="A185" s="9">
        <v>100</v>
      </c>
      <c r="B185" s="9">
        <v>2.36</v>
      </c>
      <c r="C185" s="9">
        <f t="shared" si="2"/>
        <v>236</v>
      </c>
    </row>
    <row r="186" spans="1:3" x14ac:dyDescent="0.25">
      <c r="A186" s="9">
        <v>92</v>
      </c>
      <c r="B186" s="9">
        <v>5.73</v>
      </c>
      <c r="C186" s="9">
        <f t="shared" si="2"/>
        <v>527.16000000000008</v>
      </c>
    </row>
    <row r="187" spans="1:3" x14ac:dyDescent="0.25">
      <c r="A187" s="9">
        <v>85</v>
      </c>
      <c r="B187" s="9">
        <v>3.92</v>
      </c>
      <c r="C187" s="9">
        <f t="shared" si="2"/>
        <v>333.2</v>
      </c>
    </row>
    <row r="188" spans="1:3" x14ac:dyDescent="0.25">
      <c r="A188" s="9">
        <v>100</v>
      </c>
      <c r="B188" s="9">
        <v>3.33</v>
      </c>
      <c r="C188" s="9">
        <f t="shared" si="2"/>
        <v>333</v>
      </c>
    </row>
    <row r="189" spans="1:3" x14ac:dyDescent="0.25">
      <c r="A189" s="9">
        <v>100</v>
      </c>
      <c r="B189" s="9">
        <v>1.21</v>
      </c>
      <c r="C189" s="9">
        <f t="shared" si="2"/>
        <v>121</v>
      </c>
    </row>
    <row r="190" spans="1:3" x14ac:dyDescent="0.25">
      <c r="A190" s="9">
        <v>100</v>
      </c>
      <c r="B190" s="9">
        <v>1.37</v>
      </c>
      <c r="C190" s="9">
        <f t="shared" si="2"/>
        <v>137</v>
      </c>
    </row>
    <row r="191" spans="1:3" x14ac:dyDescent="0.25">
      <c r="A191" s="9">
        <v>100</v>
      </c>
      <c r="B191" s="9">
        <v>3.75</v>
      </c>
      <c r="C191" s="9">
        <f t="shared" si="2"/>
        <v>375</v>
      </c>
    </row>
    <row r="192" spans="1:3" x14ac:dyDescent="0.25">
      <c r="A192" s="9">
        <v>100</v>
      </c>
      <c r="B192" s="9">
        <v>1</v>
      </c>
      <c r="C192" s="9">
        <f t="shared" si="2"/>
        <v>100</v>
      </c>
    </row>
    <row r="193" spans="1:3" x14ac:dyDescent="0.25">
      <c r="A193" s="9">
        <v>100</v>
      </c>
      <c r="B193" s="9">
        <v>1.31</v>
      </c>
      <c r="C193" s="9">
        <f t="shared" si="2"/>
        <v>131</v>
      </c>
    </row>
    <row r="194" spans="1:3" x14ac:dyDescent="0.25">
      <c r="A194" s="9">
        <v>100</v>
      </c>
      <c r="B194" s="9">
        <v>2.06</v>
      </c>
      <c r="C194" s="9">
        <f t="shared" si="2"/>
        <v>206</v>
      </c>
    </row>
    <row r="195" spans="1:3" x14ac:dyDescent="0.25">
      <c r="A195" s="9">
        <v>100</v>
      </c>
      <c r="B195" s="9">
        <v>2.8</v>
      </c>
      <c r="C195" s="9">
        <f t="shared" ref="C195:C251" si="3">A195*B195</f>
        <v>280</v>
      </c>
    </row>
    <row r="196" spans="1:3" x14ac:dyDescent="0.25">
      <c r="A196" s="9">
        <v>100</v>
      </c>
      <c r="B196" s="9">
        <v>1.45</v>
      </c>
      <c r="C196" s="9">
        <f t="shared" si="3"/>
        <v>145</v>
      </c>
    </row>
    <row r="197" spans="1:3" x14ac:dyDescent="0.25">
      <c r="A197" s="9">
        <v>100</v>
      </c>
      <c r="B197" s="9">
        <v>1.21</v>
      </c>
      <c r="C197" s="9">
        <f t="shared" si="3"/>
        <v>121</v>
      </c>
    </row>
    <row r="198" spans="1:3" x14ac:dyDescent="0.25">
      <c r="A198" s="9">
        <v>100</v>
      </c>
      <c r="B198" s="9">
        <v>1.1299999999999999</v>
      </c>
      <c r="C198" s="9">
        <f t="shared" si="3"/>
        <v>112.99999999999999</v>
      </c>
    </row>
    <row r="199" spans="1:3" x14ac:dyDescent="0.25">
      <c r="A199" s="9">
        <v>100</v>
      </c>
      <c r="B199" s="9">
        <v>1.22</v>
      </c>
      <c r="C199" s="9">
        <f t="shared" si="3"/>
        <v>122</v>
      </c>
    </row>
    <row r="200" spans="1:3" x14ac:dyDescent="0.25">
      <c r="A200" s="9">
        <v>100</v>
      </c>
      <c r="B200" s="9">
        <v>1.94</v>
      </c>
      <c r="C200" s="9">
        <f t="shared" si="3"/>
        <v>194</v>
      </c>
    </row>
    <row r="201" spans="1:3" x14ac:dyDescent="0.25">
      <c r="A201" s="9">
        <v>100</v>
      </c>
      <c r="B201" s="9">
        <v>1.37</v>
      </c>
      <c r="C201" s="9">
        <f t="shared" si="3"/>
        <v>137</v>
      </c>
    </row>
    <row r="202" spans="1:3" x14ac:dyDescent="0.25">
      <c r="A202" s="9">
        <v>100</v>
      </c>
      <c r="B202" s="9">
        <v>2.37</v>
      </c>
      <c r="C202" s="9">
        <f t="shared" si="3"/>
        <v>237</v>
      </c>
    </row>
    <row r="203" spans="1:3" x14ac:dyDescent="0.25">
      <c r="A203" s="9">
        <v>100</v>
      </c>
      <c r="B203" s="9">
        <v>1.1100000000000001</v>
      </c>
      <c r="C203" s="9">
        <f t="shared" si="3"/>
        <v>111.00000000000001</v>
      </c>
    </row>
    <row r="204" spans="1:3" x14ac:dyDescent="0.25">
      <c r="A204" s="9">
        <v>91</v>
      </c>
      <c r="B204" s="9">
        <v>1.48</v>
      </c>
      <c r="C204" s="9">
        <f t="shared" si="3"/>
        <v>134.68</v>
      </c>
    </row>
    <row r="205" spans="1:3" x14ac:dyDescent="0.25">
      <c r="A205" s="9">
        <v>100</v>
      </c>
      <c r="B205" s="9">
        <v>5.18</v>
      </c>
      <c r="C205" s="9">
        <f t="shared" si="3"/>
        <v>518</v>
      </c>
    </row>
    <row r="206" spans="1:3" x14ac:dyDescent="0.25">
      <c r="A206" s="9">
        <v>100</v>
      </c>
      <c r="B206" s="9">
        <v>1.25</v>
      </c>
      <c r="C206" s="9">
        <f t="shared" si="3"/>
        <v>125</v>
      </c>
    </row>
    <row r="207" spans="1:3" x14ac:dyDescent="0.25">
      <c r="A207" s="9">
        <v>100</v>
      </c>
      <c r="B207" s="9">
        <v>1.62</v>
      </c>
      <c r="C207" s="9">
        <f t="shared" si="3"/>
        <v>162</v>
      </c>
    </row>
    <row r="208" spans="1:3" x14ac:dyDescent="0.25">
      <c r="A208" s="9">
        <v>100</v>
      </c>
      <c r="B208" s="9">
        <v>3.15</v>
      </c>
      <c r="C208" s="9">
        <f t="shared" si="3"/>
        <v>315</v>
      </c>
    </row>
    <row r="209" spans="1:3" x14ac:dyDescent="0.25">
      <c r="A209" s="9">
        <v>46</v>
      </c>
      <c r="B209" s="9">
        <v>5.65</v>
      </c>
      <c r="C209" s="9">
        <f t="shared" si="3"/>
        <v>259.90000000000003</v>
      </c>
    </row>
    <row r="210" spans="1:3" x14ac:dyDescent="0.25">
      <c r="A210" s="9">
        <v>100</v>
      </c>
      <c r="B210" s="9">
        <v>2.99</v>
      </c>
      <c r="C210" s="9">
        <f t="shared" si="3"/>
        <v>299</v>
      </c>
    </row>
    <row r="211" spans="1:3" x14ac:dyDescent="0.25">
      <c r="A211" s="9">
        <v>100</v>
      </c>
      <c r="B211" s="9">
        <v>1.01</v>
      </c>
      <c r="C211" s="9">
        <f t="shared" si="3"/>
        <v>101</v>
      </c>
    </row>
    <row r="212" spans="1:3" x14ac:dyDescent="0.25">
      <c r="A212" s="9">
        <v>100</v>
      </c>
      <c r="B212" s="9">
        <v>1.9</v>
      </c>
      <c r="C212" s="9">
        <f t="shared" si="3"/>
        <v>190</v>
      </c>
    </row>
    <row r="213" spans="1:3" x14ac:dyDescent="0.25">
      <c r="A213" s="9">
        <v>100</v>
      </c>
      <c r="B213" s="9">
        <v>1.08</v>
      </c>
      <c r="C213" s="9">
        <f t="shared" si="3"/>
        <v>108</v>
      </c>
    </row>
    <row r="214" spans="1:3" x14ac:dyDescent="0.25">
      <c r="A214" s="9">
        <v>63</v>
      </c>
      <c r="B214" s="9">
        <v>3.98</v>
      </c>
      <c r="C214" s="9">
        <f t="shared" si="3"/>
        <v>250.74</v>
      </c>
    </row>
    <row r="215" spans="1:3" x14ac:dyDescent="0.25">
      <c r="A215" s="9">
        <v>100</v>
      </c>
      <c r="B215" s="9">
        <v>1.18</v>
      </c>
      <c r="C215" s="9">
        <f t="shared" si="3"/>
        <v>118</v>
      </c>
    </row>
    <row r="216" spans="1:3" x14ac:dyDescent="0.25">
      <c r="A216" s="9">
        <v>80</v>
      </c>
      <c r="B216" s="9">
        <v>1.56</v>
      </c>
      <c r="C216" s="9">
        <f t="shared" si="3"/>
        <v>124.80000000000001</v>
      </c>
    </row>
    <row r="217" spans="1:3" x14ac:dyDescent="0.25">
      <c r="A217" s="9">
        <v>100</v>
      </c>
      <c r="B217" s="9">
        <v>1.31</v>
      </c>
      <c r="C217" s="9">
        <f t="shared" si="3"/>
        <v>131</v>
      </c>
    </row>
    <row r="218" spans="1:3" x14ac:dyDescent="0.25">
      <c r="A218" s="9">
        <v>100</v>
      </c>
      <c r="B218" s="9">
        <v>1.1599999999999999</v>
      </c>
      <c r="C218" s="9">
        <f t="shared" si="3"/>
        <v>115.99999999999999</v>
      </c>
    </row>
    <row r="219" spans="1:3" x14ac:dyDescent="0.25">
      <c r="A219" s="9">
        <v>100</v>
      </c>
      <c r="B219" s="9">
        <v>1.49</v>
      </c>
      <c r="C219" s="9">
        <f t="shared" si="3"/>
        <v>149</v>
      </c>
    </row>
    <row r="220" spans="1:3" x14ac:dyDescent="0.25">
      <c r="A220" s="9">
        <v>100</v>
      </c>
      <c r="B220" s="9">
        <v>1.54</v>
      </c>
      <c r="C220" s="9">
        <f t="shared" si="3"/>
        <v>154</v>
      </c>
    </row>
    <row r="221" spans="1:3" x14ac:dyDescent="0.25">
      <c r="A221" s="9">
        <v>100</v>
      </c>
      <c r="B221" s="9">
        <v>1.41</v>
      </c>
      <c r="C221" s="9">
        <f t="shared" si="3"/>
        <v>141</v>
      </c>
    </row>
    <row r="222" spans="1:3" x14ac:dyDescent="0.25">
      <c r="A222" s="9">
        <v>100</v>
      </c>
      <c r="B222" s="9">
        <v>1.1299999999999999</v>
      </c>
      <c r="C222" s="9">
        <f t="shared" si="3"/>
        <v>112.99999999999999</v>
      </c>
    </row>
    <row r="223" spans="1:3" x14ac:dyDescent="0.25">
      <c r="A223" s="9">
        <v>100</v>
      </c>
      <c r="B223" s="9">
        <v>1.73</v>
      </c>
      <c r="C223" s="9">
        <f t="shared" si="3"/>
        <v>173</v>
      </c>
    </row>
    <row r="224" spans="1:3" x14ac:dyDescent="0.25">
      <c r="A224" s="9">
        <v>85</v>
      </c>
      <c r="B224" s="9">
        <v>1.25</v>
      </c>
      <c r="C224" s="9">
        <f t="shared" si="3"/>
        <v>106.25</v>
      </c>
    </row>
    <row r="225" spans="1:3" x14ac:dyDescent="0.25">
      <c r="A225" s="9">
        <v>100</v>
      </c>
      <c r="B225" s="9">
        <v>1.1200000000000001</v>
      </c>
      <c r="C225" s="9">
        <f t="shared" si="3"/>
        <v>112.00000000000001</v>
      </c>
    </row>
    <row r="226" spans="1:3" x14ac:dyDescent="0.25">
      <c r="A226" s="9">
        <v>100</v>
      </c>
      <c r="B226" s="9">
        <v>3.11</v>
      </c>
      <c r="C226" s="9">
        <f t="shared" si="3"/>
        <v>311</v>
      </c>
    </row>
    <row r="227" spans="1:3" x14ac:dyDescent="0.25">
      <c r="A227" s="9">
        <v>100</v>
      </c>
      <c r="B227" s="9">
        <v>1.32</v>
      </c>
      <c r="C227" s="9">
        <f t="shared" si="3"/>
        <v>132</v>
      </c>
    </row>
    <row r="228" spans="1:3" x14ac:dyDescent="0.25">
      <c r="A228" s="9">
        <v>100</v>
      </c>
      <c r="B228" s="9">
        <v>1.76</v>
      </c>
      <c r="C228" s="9">
        <f t="shared" si="3"/>
        <v>176</v>
      </c>
    </row>
    <row r="229" spans="1:3" x14ac:dyDescent="0.25">
      <c r="A229" s="9">
        <v>100</v>
      </c>
      <c r="B229" s="9">
        <v>1.44</v>
      </c>
      <c r="C229" s="9">
        <f t="shared" si="3"/>
        <v>144</v>
      </c>
    </row>
    <row r="230" spans="1:3" x14ac:dyDescent="0.25">
      <c r="A230" s="9">
        <v>60</v>
      </c>
      <c r="B230" s="9">
        <v>2.41</v>
      </c>
      <c r="C230" s="9">
        <f t="shared" si="3"/>
        <v>144.60000000000002</v>
      </c>
    </row>
    <row r="231" spans="1:3" x14ac:dyDescent="0.25">
      <c r="A231" s="9">
        <v>100</v>
      </c>
      <c r="B231" s="9">
        <v>5.09</v>
      </c>
      <c r="C231" s="9">
        <f t="shared" si="3"/>
        <v>509</v>
      </c>
    </row>
    <row r="232" spans="1:3" x14ac:dyDescent="0.25">
      <c r="A232" s="9">
        <v>100</v>
      </c>
      <c r="B232" s="9">
        <v>4.92</v>
      </c>
      <c r="C232" s="9">
        <f t="shared" si="3"/>
        <v>492</v>
      </c>
    </row>
    <row r="233" spans="1:3" x14ac:dyDescent="0.25">
      <c r="A233" s="9">
        <v>100</v>
      </c>
      <c r="B233" s="9">
        <v>2.76</v>
      </c>
      <c r="C233" s="9">
        <f t="shared" si="3"/>
        <v>276</v>
      </c>
    </row>
    <row r="234" spans="1:3" x14ac:dyDescent="0.25">
      <c r="A234" s="9">
        <v>79</v>
      </c>
      <c r="B234" s="9">
        <v>7.46</v>
      </c>
      <c r="C234" s="9">
        <f t="shared" si="3"/>
        <v>589.34</v>
      </c>
    </row>
    <row r="235" spans="1:3" x14ac:dyDescent="0.25">
      <c r="A235" s="9">
        <v>99</v>
      </c>
      <c r="B235" s="9">
        <v>9.65</v>
      </c>
      <c r="C235" s="9">
        <f t="shared" si="3"/>
        <v>955.35</v>
      </c>
    </row>
    <row r="236" spans="1:3" x14ac:dyDescent="0.25">
      <c r="A236" s="9">
        <v>55</v>
      </c>
      <c r="B236" s="9">
        <v>9.75</v>
      </c>
      <c r="C236" s="9">
        <f t="shared" si="3"/>
        <v>536.25</v>
      </c>
    </row>
    <row r="237" spans="1:3" x14ac:dyDescent="0.25">
      <c r="A237" s="9">
        <v>86</v>
      </c>
      <c r="B237" s="9">
        <v>7.8</v>
      </c>
      <c r="C237" s="9">
        <f t="shared" si="3"/>
        <v>670.8</v>
      </c>
    </row>
    <row r="238" spans="1:3" x14ac:dyDescent="0.25">
      <c r="A238" s="9">
        <v>100</v>
      </c>
      <c r="B238" s="9">
        <v>1.21</v>
      </c>
      <c r="C238" s="9">
        <f t="shared" si="3"/>
        <v>121</v>
      </c>
    </row>
    <row r="239" spans="1:3" x14ac:dyDescent="0.25">
      <c r="A239" s="9">
        <v>91</v>
      </c>
      <c r="B239" s="9">
        <v>3.22</v>
      </c>
      <c r="C239" s="9">
        <f t="shared" si="3"/>
        <v>293.02000000000004</v>
      </c>
    </row>
    <row r="240" spans="1:3" x14ac:dyDescent="0.25">
      <c r="A240" s="9">
        <v>57</v>
      </c>
      <c r="B240" s="9">
        <v>7.6</v>
      </c>
      <c r="C240" s="9">
        <f t="shared" si="3"/>
        <v>433.2</v>
      </c>
    </row>
    <row r="241" spans="1:3" x14ac:dyDescent="0.25">
      <c r="A241" s="9">
        <v>77</v>
      </c>
      <c r="B241" s="9">
        <v>12.71</v>
      </c>
      <c r="C241" s="9">
        <f t="shared" si="3"/>
        <v>978.67000000000007</v>
      </c>
    </row>
    <row r="242" spans="1:3" x14ac:dyDescent="0.25">
      <c r="A242" s="9">
        <v>100</v>
      </c>
      <c r="B242" s="9">
        <v>0.53</v>
      </c>
      <c r="C242" s="9">
        <f t="shared" si="3"/>
        <v>53</v>
      </c>
    </row>
    <row r="243" spans="1:3" x14ac:dyDescent="0.25">
      <c r="A243" s="9">
        <v>100</v>
      </c>
      <c r="B243" s="9">
        <v>0.43</v>
      </c>
      <c r="C243" s="9">
        <f t="shared" si="3"/>
        <v>43</v>
      </c>
    </row>
    <row r="244" spans="1:3" x14ac:dyDescent="0.25">
      <c r="A244" s="9">
        <v>91</v>
      </c>
      <c r="B244" s="9">
        <v>8.4600000000000009</v>
      </c>
      <c r="C244" s="9">
        <f t="shared" si="3"/>
        <v>769.86000000000013</v>
      </c>
    </row>
    <row r="245" spans="1:3" x14ac:dyDescent="0.25">
      <c r="A245" s="9">
        <v>100</v>
      </c>
      <c r="B245" s="9">
        <v>4.38</v>
      </c>
      <c r="C245" s="9">
        <f t="shared" si="3"/>
        <v>438</v>
      </c>
    </row>
    <row r="246" spans="1:3" x14ac:dyDescent="0.25">
      <c r="A246" s="9">
        <v>100</v>
      </c>
      <c r="B246" s="9">
        <v>2.0299999999999998</v>
      </c>
      <c r="C246" s="9">
        <f t="shared" si="3"/>
        <v>202.99999999999997</v>
      </c>
    </row>
    <row r="247" spans="1:3" x14ac:dyDescent="0.25">
      <c r="A247" s="9">
        <v>100</v>
      </c>
      <c r="B247" s="9">
        <v>3.93</v>
      </c>
      <c r="C247" s="9">
        <f t="shared" si="3"/>
        <v>393</v>
      </c>
    </row>
    <row r="248" spans="1:3" x14ac:dyDescent="0.25">
      <c r="A248" s="9">
        <v>86</v>
      </c>
      <c r="B248" s="9">
        <v>8.9600000000000009</v>
      </c>
      <c r="C248" s="9">
        <f t="shared" si="3"/>
        <v>770.56000000000006</v>
      </c>
    </row>
    <row r="249" spans="1:3" x14ac:dyDescent="0.25">
      <c r="A249" s="9">
        <v>92</v>
      </c>
      <c r="B249" s="9">
        <v>7.99</v>
      </c>
      <c r="C249" s="9">
        <f t="shared" si="3"/>
        <v>735.08</v>
      </c>
    </row>
    <row r="250" spans="1:3" x14ac:dyDescent="0.25">
      <c r="A250" s="9">
        <v>100</v>
      </c>
      <c r="B250" s="9">
        <v>1.35</v>
      </c>
      <c r="C250" s="9">
        <f t="shared" si="3"/>
        <v>135</v>
      </c>
    </row>
    <row r="251" spans="1:3" x14ac:dyDescent="0.25">
      <c r="A251" s="9">
        <v>52</v>
      </c>
      <c r="B251" s="9">
        <v>4.6100000000000003</v>
      </c>
      <c r="C251" s="9">
        <f t="shared" si="3"/>
        <v>239.72000000000003</v>
      </c>
    </row>
  </sheetData>
  <mergeCells count="8">
    <mergeCell ref="F26:G29"/>
    <mergeCell ref="H26:I29"/>
    <mergeCell ref="F10:I14"/>
    <mergeCell ref="F2:I6"/>
    <mergeCell ref="F19:F22"/>
    <mergeCell ref="G19:G20"/>
    <mergeCell ref="G21:G22"/>
    <mergeCell ref="H19:I2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280CD-3037-4184-86F4-B6EFA886E14C}">
  <dimension ref="A1:M16"/>
  <sheetViews>
    <sheetView showGridLines="0" workbookViewId="0">
      <selection activeCell="P25" sqref="P25"/>
    </sheetView>
  </sheetViews>
  <sheetFormatPr defaultRowHeight="18.75" x14ac:dyDescent="0.25"/>
  <cols>
    <col min="1" max="1" width="11.42578125" style="10" bestFit="1" customWidth="1"/>
    <col min="2" max="2" width="8.5703125" style="10" bestFit="1" customWidth="1"/>
    <col min="3" max="5" width="9.140625" style="10"/>
    <col min="6" max="6" width="13.140625" style="10" customWidth="1"/>
    <col min="7" max="7" width="14.28515625" style="10" bestFit="1" customWidth="1"/>
    <col min="8" max="16384" width="9.140625" style="10"/>
  </cols>
  <sheetData>
    <row r="1" spans="1:13" x14ac:dyDescent="0.25">
      <c r="A1" s="7" t="s">
        <v>1202</v>
      </c>
      <c r="B1" s="7" t="s">
        <v>1203</v>
      </c>
      <c r="C1" s="7" t="s">
        <v>1204</v>
      </c>
      <c r="D1" s="7" t="s">
        <v>1205</v>
      </c>
      <c r="H1" s="43" t="s">
        <v>1266</v>
      </c>
      <c r="I1" s="43"/>
      <c r="J1" s="43"/>
      <c r="K1" s="43"/>
      <c r="L1" s="43"/>
      <c r="M1" s="43"/>
    </row>
    <row r="2" spans="1:13" x14ac:dyDescent="0.25">
      <c r="A2" s="9" t="s">
        <v>1206</v>
      </c>
      <c r="B2" s="28">
        <v>10</v>
      </c>
      <c r="C2" s="9">
        <v>999</v>
      </c>
      <c r="D2" s="9">
        <f>B2*C2</f>
        <v>9990</v>
      </c>
      <c r="H2" s="43"/>
      <c r="I2" s="43"/>
      <c r="J2" s="43"/>
      <c r="K2" s="43"/>
      <c r="L2" s="43"/>
      <c r="M2" s="43"/>
    </row>
    <row r="3" spans="1:13" x14ac:dyDescent="0.25">
      <c r="A3" s="9" t="s">
        <v>1207</v>
      </c>
      <c r="B3" s="28">
        <v>3</v>
      </c>
      <c r="C3" s="9">
        <v>73</v>
      </c>
      <c r="D3" s="9">
        <f t="shared" ref="D3:D4" si="0">B3*C3</f>
        <v>219</v>
      </c>
      <c r="H3" s="43"/>
      <c r="I3" s="43"/>
      <c r="J3" s="43"/>
      <c r="K3" s="43"/>
      <c r="L3" s="43"/>
      <c r="M3" s="43"/>
    </row>
    <row r="4" spans="1:13" x14ac:dyDescent="0.25">
      <c r="A4" s="9" t="s">
        <v>1208</v>
      </c>
      <c r="B4" s="28">
        <v>2</v>
      </c>
      <c r="C4" s="9">
        <v>24</v>
      </c>
      <c r="D4" s="9">
        <f t="shared" si="0"/>
        <v>48</v>
      </c>
    </row>
    <row r="6" spans="1:13" x14ac:dyDescent="0.25">
      <c r="A6" s="43" t="s">
        <v>1216</v>
      </c>
      <c r="B6" s="43"/>
      <c r="C6" s="9">
        <f>SUM(C2:C4)</f>
        <v>1096</v>
      </c>
      <c r="D6" s="9">
        <f>SUM(D2:D4)</f>
        <v>10257</v>
      </c>
    </row>
    <row r="7" spans="1:13" x14ac:dyDescent="0.25">
      <c r="H7" s="44"/>
      <c r="I7" s="45"/>
      <c r="J7" s="45"/>
      <c r="K7" s="45"/>
      <c r="L7" s="45"/>
      <c r="M7" s="46"/>
    </row>
    <row r="8" spans="1:13" x14ac:dyDescent="0.25">
      <c r="H8" s="47"/>
      <c r="I8" s="48"/>
      <c r="J8" s="48"/>
      <c r="K8" s="48"/>
      <c r="L8" s="48"/>
      <c r="M8" s="49"/>
    </row>
    <row r="9" spans="1:13" x14ac:dyDescent="0.25">
      <c r="H9" s="47"/>
      <c r="I9" s="48"/>
      <c r="J9" s="48"/>
      <c r="K9" s="48"/>
      <c r="L9" s="48"/>
      <c r="M9" s="49"/>
    </row>
    <row r="10" spans="1:13" x14ac:dyDescent="0.25">
      <c r="H10" s="50"/>
      <c r="I10" s="51"/>
      <c r="J10" s="51"/>
      <c r="K10" s="51"/>
      <c r="L10" s="51"/>
      <c r="M10" s="52"/>
    </row>
    <row r="13" spans="1:13" x14ac:dyDescent="0.25">
      <c r="H13" s="42" t="s">
        <v>1267</v>
      </c>
      <c r="I13" s="42"/>
      <c r="J13" s="42"/>
      <c r="K13" s="42"/>
      <c r="L13" s="53">
        <f>D6/C6</f>
        <v>9.3585766423357661</v>
      </c>
      <c r="M13" s="53"/>
    </row>
    <row r="14" spans="1:13" x14ac:dyDescent="0.25">
      <c r="H14" s="42"/>
      <c r="I14" s="42"/>
      <c r="J14" s="42"/>
      <c r="K14" s="42"/>
      <c r="L14" s="53"/>
      <c r="M14" s="53"/>
    </row>
    <row r="15" spans="1:13" x14ac:dyDescent="0.25">
      <c r="H15" s="42"/>
      <c r="I15" s="42"/>
      <c r="J15" s="42"/>
      <c r="K15" s="42"/>
      <c r="L15" s="53"/>
      <c r="M15" s="53"/>
    </row>
    <row r="16" spans="1:13" x14ac:dyDescent="0.25">
      <c r="H16" s="42"/>
      <c r="I16" s="42"/>
      <c r="J16" s="42"/>
      <c r="K16" s="42"/>
      <c r="L16" s="53"/>
      <c r="M16" s="53"/>
    </row>
  </sheetData>
  <mergeCells count="5">
    <mergeCell ref="H1:M3"/>
    <mergeCell ref="H7:M10"/>
    <mergeCell ref="A6:B6"/>
    <mergeCell ref="H13:K16"/>
    <mergeCell ref="L13:M16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81C9C-3542-4930-8079-CE1492B7CDD8}">
  <dimension ref="A1:M18"/>
  <sheetViews>
    <sheetView showGridLines="0" workbookViewId="0">
      <selection activeCell="P8" sqref="P8"/>
    </sheetView>
  </sheetViews>
  <sheetFormatPr defaultRowHeight="18.75" x14ac:dyDescent="0.25"/>
  <cols>
    <col min="1" max="1" width="13.85546875" style="10" bestFit="1" customWidth="1"/>
    <col min="2" max="2" width="8.5703125" style="10" bestFit="1" customWidth="1"/>
    <col min="3" max="5" width="9.140625" style="10"/>
    <col min="6" max="6" width="13.140625" style="10" customWidth="1"/>
    <col min="7" max="7" width="14.28515625" style="10" bestFit="1" customWidth="1"/>
    <col min="8" max="16384" width="9.140625" style="10"/>
  </cols>
  <sheetData>
    <row r="1" spans="1:13" x14ac:dyDescent="0.25">
      <c r="A1" s="7" t="s">
        <v>1202</v>
      </c>
      <c r="B1" s="7" t="s">
        <v>1203</v>
      </c>
      <c r="C1" s="7" t="s">
        <v>1204</v>
      </c>
      <c r="D1" s="7" t="s">
        <v>1205</v>
      </c>
      <c r="H1" s="43" t="s">
        <v>1266</v>
      </c>
      <c r="I1" s="43"/>
      <c r="J1" s="43"/>
      <c r="K1" s="43"/>
      <c r="L1" s="43"/>
      <c r="M1" s="43"/>
    </row>
    <row r="2" spans="1:13" x14ac:dyDescent="0.25">
      <c r="A2" s="9" t="s">
        <v>1206</v>
      </c>
      <c r="B2" s="28">
        <v>10</v>
      </c>
      <c r="C2" s="9">
        <v>200</v>
      </c>
      <c r="D2" s="9">
        <f>B2*C2</f>
        <v>2000</v>
      </c>
      <c r="H2" s="43"/>
      <c r="I2" s="43"/>
      <c r="J2" s="43"/>
      <c r="K2" s="43"/>
      <c r="L2" s="43"/>
      <c r="M2" s="43"/>
    </row>
    <row r="3" spans="1:13" x14ac:dyDescent="0.25">
      <c r="A3" s="9" t="s">
        <v>1211</v>
      </c>
      <c r="B3" s="28">
        <v>8</v>
      </c>
      <c r="C3" s="9">
        <v>350</v>
      </c>
      <c r="D3" s="9">
        <f t="shared" ref="D3:D4" si="0">B3*C3</f>
        <v>2800</v>
      </c>
      <c r="H3" s="43"/>
      <c r="I3" s="43"/>
      <c r="J3" s="43"/>
      <c r="K3" s="43"/>
      <c r="L3" s="43"/>
      <c r="M3" s="43"/>
    </row>
    <row r="4" spans="1:13" x14ac:dyDescent="0.25">
      <c r="A4" s="9" t="s">
        <v>1210</v>
      </c>
      <c r="B4" s="28">
        <v>6</v>
      </c>
      <c r="C4" s="9">
        <v>320</v>
      </c>
      <c r="D4" s="9">
        <f t="shared" si="0"/>
        <v>1920</v>
      </c>
    </row>
    <row r="5" spans="1:13" x14ac:dyDescent="0.25">
      <c r="A5" s="9" t="s">
        <v>1212</v>
      </c>
      <c r="B5" s="28">
        <v>4</v>
      </c>
      <c r="C5" s="9">
        <v>54</v>
      </c>
      <c r="D5" s="9">
        <f>B5*C5</f>
        <v>216</v>
      </c>
    </row>
    <row r="6" spans="1:13" x14ac:dyDescent="0.25">
      <c r="A6" s="9" t="s">
        <v>1213</v>
      </c>
      <c r="B6" s="28">
        <v>1</v>
      </c>
      <c r="C6" s="9">
        <v>47</v>
      </c>
      <c r="D6" s="9">
        <f>B6*C6</f>
        <v>47</v>
      </c>
    </row>
    <row r="7" spans="1:13" x14ac:dyDescent="0.25">
      <c r="H7" s="44"/>
      <c r="I7" s="45"/>
      <c r="J7" s="45"/>
      <c r="K7" s="45"/>
      <c r="L7" s="45"/>
      <c r="M7" s="46"/>
    </row>
    <row r="8" spans="1:13" x14ac:dyDescent="0.25">
      <c r="A8" s="43" t="s">
        <v>1216</v>
      </c>
      <c r="B8" s="43"/>
      <c r="C8" s="9">
        <f>SUM(C2:C6)</f>
        <v>971</v>
      </c>
      <c r="D8" s="9">
        <f>SUM(D2:D4)</f>
        <v>6720</v>
      </c>
      <c r="H8" s="47"/>
      <c r="I8" s="48"/>
      <c r="J8" s="48"/>
      <c r="K8" s="48"/>
      <c r="L8" s="48"/>
      <c r="M8" s="49"/>
    </row>
    <row r="9" spans="1:13" x14ac:dyDescent="0.25">
      <c r="H9" s="47"/>
      <c r="I9" s="48"/>
      <c r="J9" s="48"/>
      <c r="K9" s="48"/>
      <c r="L9" s="48"/>
      <c r="M9" s="49"/>
    </row>
    <row r="10" spans="1:13" x14ac:dyDescent="0.25">
      <c r="H10" s="50"/>
      <c r="I10" s="51"/>
      <c r="J10" s="51"/>
      <c r="K10" s="51"/>
      <c r="L10" s="51"/>
      <c r="M10" s="52"/>
    </row>
    <row r="15" spans="1:13" x14ac:dyDescent="0.25">
      <c r="H15" s="42" t="s">
        <v>1218</v>
      </c>
      <c r="I15" s="42"/>
      <c r="J15" s="42"/>
      <c r="K15" s="42"/>
      <c r="L15" s="42">
        <f>ROUND((D8/C8),0)</f>
        <v>7</v>
      </c>
      <c r="M15" s="42"/>
    </row>
    <row r="16" spans="1:13" x14ac:dyDescent="0.25">
      <c r="H16" s="42"/>
      <c r="I16" s="42"/>
      <c r="J16" s="42"/>
      <c r="K16" s="42"/>
      <c r="L16" s="42"/>
      <c r="M16" s="42"/>
    </row>
    <row r="17" spans="8:13" x14ac:dyDescent="0.25">
      <c r="H17" s="42"/>
      <c r="I17" s="42"/>
      <c r="J17" s="42"/>
      <c r="K17" s="42"/>
      <c r="L17" s="42"/>
      <c r="M17" s="42"/>
    </row>
    <row r="18" spans="8:13" x14ac:dyDescent="0.25">
      <c r="H18" s="42"/>
      <c r="I18" s="42"/>
      <c r="J18" s="42"/>
      <c r="K18" s="42"/>
      <c r="L18" s="42"/>
      <c r="M18" s="42"/>
    </row>
  </sheetData>
  <mergeCells count="5">
    <mergeCell ref="H7:M10"/>
    <mergeCell ref="A8:B8"/>
    <mergeCell ref="H1:M3"/>
    <mergeCell ref="L15:M18"/>
    <mergeCell ref="H15:K18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47C43-DCB8-4706-A5FE-B2865A05BBC9}">
  <sheetPr>
    <tabColor rgb="FFEC98E2"/>
  </sheetPr>
  <dimension ref="B3:S25"/>
  <sheetViews>
    <sheetView showGridLines="0" zoomScaleNormal="100" workbookViewId="0">
      <selection activeCell="F4" sqref="F4"/>
    </sheetView>
  </sheetViews>
  <sheetFormatPr defaultColWidth="8.42578125" defaultRowHeight="18.75" x14ac:dyDescent="0.25"/>
  <cols>
    <col min="1" max="1" width="8.42578125" style="4"/>
    <col min="2" max="2" width="31.5703125" style="4" customWidth="1"/>
    <col min="3" max="3" width="8.85546875" style="4" bestFit="1" customWidth="1"/>
    <col min="4" max="4" width="8.42578125" style="4"/>
    <col min="5" max="5" width="11" style="4" customWidth="1"/>
    <col min="6" max="6" width="26.42578125" style="4" customWidth="1"/>
    <col min="7" max="7" width="26.140625" style="4" customWidth="1"/>
    <col min="8" max="8" width="8.85546875" style="4" bestFit="1" customWidth="1"/>
    <col min="9" max="15" width="8.42578125" style="4"/>
    <col min="16" max="16" width="25.7109375" style="4" hidden="1" customWidth="1"/>
    <col min="17" max="17" width="9.28515625" style="4" hidden="1" customWidth="1"/>
    <col min="18" max="18" width="10.7109375" style="4" hidden="1" customWidth="1"/>
    <col min="19" max="19" width="9.28515625" style="4" hidden="1" customWidth="1"/>
    <col min="20" max="16384" width="8.42578125" style="4"/>
  </cols>
  <sheetData>
    <row r="3" spans="2:19" x14ac:dyDescent="0.25">
      <c r="B3" s="31" t="str">
        <f>$Q$3&amp;$R$3&amp;$S$3</f>
        <v>Km Range/Day</v>
      </c>
      <c r="C3" s="31" t="s">
        <v>0</v>
      </c>
      <c r="F3" s="37" t="str">
        <f>$S$3</f>
        <v>Day</v>
      </c>
      <c r="G3" s="38" t="s">
        <v>1287</v>
      </c>
      <c r="H3" s="32" t="s">
        <v>0</v>
      </c>
      <c r="P3" s="2" t="s">
        <v>1274</v>
      </c>
      <c r="Q3" s="2" t="s">
        <v>1284</v>
      </c>
      <c r="R3" s="2" t="s">
        <v>1283</v>
      </c>
      <c r="S3" s="2" t="str">
        <f>IF($F$4=7,"Week",
IF(OR($F$4=31,$F$4=30,$F$4=29,$F$4=28),"Month",
IF(OR($F$4=366,$F$4=365),"Year",IF(OR($F$4=1),"Day",
"Custom"))))</f>
        <v>Day</v>
      </c>
    </row>
    <row r="4" spans="2:19" x14ac:dyDescent="0.25">
      <c r="B4" s="2" t="str">
        <f>$Q$4  &amp; $R$4 &amp; $S$4</f>
        <v>&lt;=50</v>
      </c>
      <c r="C4" s="2">
        <v>10</v>
      </c>
      <c r="F4" s="29">
        <v>1</v>
      </c>
      <c r="G4" s="33">
        <v>36601</v>
      </c>
      <c r="H4" s="2">
        <f>IF($G$4 &lt;= $S$4, 10,
    IF($G$4 &lt;= $S$5, 9,
    IF($G$4 &lt;= $S$6, 8,
    IF($G$4 &lt;= $S$7, 7,
    IF($G$4 &lt;= $S$8, 6,
    IF($G$4 &lt;= $S$9, 5,
    IF($G$4 &lt;= $S$10, 4,
    IF($G$4 &lt;= $S$11, 3,
    IF($G$4 &lt;= $S$12, 2,
    1)))))))))</f>
        <v>1</v>
      </c>
      <c r="P4" s="2">
        <v>50</v>
      </c>
      <c r="Q4" s="2"/>
      <c r="R4" s="2" t="s">
        <v>1280</v>
      </c>
      <c r="S4" s="2">
        <f>$P$4*$F$4</f>
        <v>50</v>
      </c>
    </row>
    <row r="5" spans="2:19" x14ac:dyDescent="0.25">
      <c r="B5" s="2" t="str">
        <f>$Q$5  &amp; $R$5 &amp; $S$5</f>
        <v>50&lt; X &lt;=75</v>
      </c>
      <c r="C5" s="2">
        <v>9</v>
      </c>
      <c r="P5" s="2">
        <v>75</v>
      </c>
      <c r="Q5" s="2">
        <f>$S$4</f>
        <v>50</v>
      </c>
      <c r="R5" s="2" t="s">
        <v>1281</v>
      </c>
      <c r="S5" s="2">
        <f>$P$5*$F$4</f>
        <v>75</v>
      </c>
    </row>
    <row r="6" spans="2:19" x14ac:dyDescent="0.25">
      <c r="B6" s="2" t="str">
        <f>$Q$6  &amp; $R$6 &amp; $S$6</f>
        <v>75&lt; X &lt;=100</v>
      </c>
      <c r="C6" s="2">
        <v>8</v>
      </c>
      <c r="P6" s="2">
        <v>100</v>
      </c>
      <c r="Q6" s="2">
        <f>$S$5</f>
        <v>75</v>
      </c>
      <c r="R6" s="2" t="s">
        <v>1281</v>
      </c>
      <c r="S6" s="2">
        <f>$P$6*$F$4</f>
        <v>100</v>
      </c>
    </row>
    <row r="7" spans="2:19" x14ac:dyDescent="0.25">
      <c r="B7" s="2" t="str">
        <f>$Q$7  &amp; $R$7 &amp; $S$7</f>
        <v>100&lt; X &lt;=125</v>
      </c>
      <c r="C7" s="2">
        <v>7</v>
      </c>
      <c r="P7" s="2">
        <v>125</v>
      </c>
      <c r="Q7" s="2">
        <f>$S$6</f>
        <v>100</v>
      </c>
      <c r="R7" s="2" t="s">
        <v>1281</v>
      </c>
      <c r="S7" s="2">
        <f>$P$7*$F$4</f>
        <v>125</v>
      </c>
    </row>
    <row r="8" spans="2:19" x14ac:dyDescent="0.25">
      <c r="B8" s="2" t="str">
        <f>$Q$8  &amp; $R$8 &amp; $S$8</f>
        <v>125&lt; X &lt;=150</v>
      </c>
      <c r="C8" s="2">
        <v>6</v>
      </c>
      <c r="P8" s="2">
        <v>150</v>
      </c>
      <c r="Q8" s="2">
        <f>$S$7</f>
        <v>125</v>
      </c>
      <c r="R8" s="2" t="s">
        <v>1281</v>
      </c>
      <c r="S8" s="2">
        <f>$P$8*$F$4</f>
        <v>150</v>
      </c>
    </row>
    <row r="9" spans="2:19" x14ac:dyDescent="0.25">
      <c r="B9" s="2" t="str">
        <f>$Q$9  &amp; $R$9 &amp; $S$9</f>
        <v>150&lt; X &lt;=175</v>
      </c>
      <c r="C9" s="2">
        <v>5</v>
      </c>
      <c r="P9" s="2">
        <v>175</v>
      </c>
      <c r="Q9" s="2">
        <f>$S$8</f>
        <v>150</v>
      </c>
      <c r="R9" s="2" t="s">
        <v>1281</v>
      </c>
      <c r="S9" s="2">
        <f>$P$9*$F$4</f>
        <v>175</v>
      </c>
    </row>
    <row r="10" spans="2:19" x14ac:dyDescent="0.25">
      <c r="B10" s="2" t="str">
        <f>$Q$10  &amp; $R$10 &amp; $S$10</f>
        <v>175&lt; X &lt;=200</v>
      </c>
      <c r="C10" s="2">
        <v>4</v>
      </c>
      <c r="P10" s="2">
        <v>200</v>
      </c>
      <c r="Q10" s="2">
        <f>$S$9</f>
        <v>175</v>
      </c>
      <c r="R10" s="2" t="s">
        <v>1281</v>
      </c>
      <c r="S10" s="2">
        <f>$P$10*$F$4</f>
        <v>200</v>
      </c>
    </row>
    <row r="11" spans="2:19" x14ac:dyDescent="0.25">
      <c r="B11" s="2" t="str">
        <f>$Q$11  &amp; $R$11 &amp; $S$11</f>
        <v>200&lt; X &lt;=225</v>
      </c>
      <c r="C11" s="2">
        <v>3</v>
      </c>
      <c r="P11" s="2">
        <v>225</v>
      </c>
      <c r="Q11" s="2">
        <f>$S$10</f>
        <v>200</v>
      </c>
      <c r="R11" s="2" t="s">
        <v>1281</v>
      </c>
      <c r="S11" s="2">
        <f>$P$11*$F$4</f>
        <v>225</v>
      </c>
    </row>
    <row r="12" spans="2:19" x14ac:dyDescent="0.25">
      <c r="B12" s="2" t="str">
        <f>$Q$12  &amp; $R$12 &amp; $S$12</f>
        <v>225&lt; X &lt;=250</v>
      </c>
      <c r="C12" s="2">
        <v>2</v>
      </c>
      <c r="P12" s="2">
        <v>250</v>
      </c>
      <c r="Q12" s="2">
        <f>$S$11</f>
        <v>225</v>
      </c>
      <c r="R12" s="2" t="s">
        <v>1281</v>
      </c>
      <c r="S12" s="2">
        <f>$P$12*$F$4</f>
        <v>250</v>
      </c>
    </row>
    <row r="13" spans="2:19" x14ac:dyDescent="0.25">
      <c r="B13" s="2" t="str">
        <f>$Q$13  &amp; $R$13 &amp; $S$13</f>
        <v>&gt;250</v>
      </c>
      <c r="C13" s="2">
        <v>1</v>
      </c>
      <c r="P13" s="2" t="s">
        <v>1239</v>
      </c>
      <c r="Q13" s="2"/>
      <c r="R13" s="2" t="s">
        <v>1282</v>
      </c>
      <c r="S13" s="2">
        <f>$S$12</f>
        <v>250</v>
      </c>
    </row>
    <row r="16" spans="2:19" x14ac:dyDescent="0.25">
      <c r="P16" s="2">
        <v>1</v>
      </c>
    </row>
    <row r="17" spans="16:16" x14ac:dyDescent="0.25">
      <c r="P17" s="2">
        <v>7</v>
      </c>
    </row>
    <row r="19" spans="16:16" x14ac:dyDescent="0.25">
      <c r="P19" s="2">
        <v>28</v>
      </c>
    </row>
    <row r="20" spans="16:16" x14ac:dyDescent="0.25">
      <c r="P20" s="2">
        <v>29</v>
      </c>
    </row>
    <row r="21" spans="16:16" x14ac:dyDescent="0.25">
      <c r="P21" s="2">
        <v>30</v>
      </c>
    </row>
    <row r="22" spans="16:16" x14ac:dyDescent="0.25">
      <c r="P22" s="2">
        <v>31</v>
      </c>
    </row>
    <row r="24" spans="16:16" x14ac:dyDescent="0.25">
      <c r="P24" s="2">
        <v>365</v>
      </c>
    </row>
    <row r="25" spans="16:16" x14ac:dyDescent="0.25">
      <c r="P25" s="2">
        <v>366</v>
      </c>
    </row>
  </sheetData>
  <sheetProtection sheet="1" objects="1" scenarios="1" selectLockedCells="1"/>
  <conditionalFormatting sqref="P9:P10">
    <cfRule type="cellIs" dxfId="5" priority="3" operator="equal">
      <formula>31</formula>
    </cfRule>
  </conditionalFormatting>
  <dataValidations count="1">
    <dataValidation type="list" allowBlank="1" showInputMessage="1" showErrorMessage="1" sqref="F4" xr:uid="{486F7199-3DD5-4226-ADF2-DB2F11753BD4}">
      <formula1>$P$16:$P$25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AEAC0-F556-4BEF-9189-5C19854513B5}">
  <sheetPr>
    <tabColor rgb="FFEC98E2"/>
  </sheetPr>
  <dimension ref="B3:R25"/>
  <sheetViews>
    <sheetView showGridLines="0" zoomScaleNormal="100" workbookViewId="0">
      <selection activeCell="E4" sqref="E4"/>
    </sheetView>
  </sheetViews>
  <sheetFormatPr defaultColWidth="8.42578125" defaultRowHeight="18.75" x14ac:dyDescent="0.25"/>
  <cols>
    <col min="1" max="1" width="8.42578125" style="4"/>
    <col min="2" max="2" width="31.28515625" style="4" customWidth="1"/>
    <col min="3" max="3" width="8.85546875" style="4" bestFit="1" customWidth="1"/>
    <col min="4" max="4" width="8.42578125" style="4"/>
    <col min="5" max="6" width="26.28515625" style="4" customWidth="1"/>
    <col min="7" max="7" width="8.85546875" style="4" bestFit="1" customWidth="1"/>
    <col min="8" max="14" width="8.42578125" style="4"/>
    <col min="15" max="15" width="25.85546875" style="4" hidden="1" customWidth="1"/>
    <col min="16" max="16" width="7.85546875" style="4" hidden="1" customWidth="1"/>
    <col min="17" max="17" width="10.7109375" style="4" hidden="1" customWidth="1"/>
    <col min="18" max="18" width="9.5703125" style="4" hidden="1" customWidth="1"/>
    <col min="19" max="16384" width="8.42578125" style="4"/>
  </cols>
  <sheetData>
    <row r="3" spans="2:18" x14ac:dyDescent="0.25">
      <c r="B3" s="31" t="str">
        <f>$P$3&amp;$Q$3&amp;$R$3</f>
        <v>Sec Range/Day</v>
      </c>
      <c r="C3" s="31" t="s">
        <v>0</v>
      </c>
      <c r="E3" s="34" t="str">
        <f>$R$3</f>
        <v>Day</v>
      </c>
      <c r="F3" s="34" t="s">
        <v>1286</v>
      </c>
      <c r="G3" s="32" t="s">
        <v>0</v>
      </c>
      <c r="O3" s="2" t="s">
        <v>1279</v>
      </c>
      <c r="P3" s="2" t="s">
        <v>1288</v>
      </c>
      <c r="Q3" s="2" t="s">
        <v>1283</v>
      </c>
      <c r="R3" s="2" t="str">
        <f>IF($E$4=7,"Week",
IF(OR($E$4=31,$E$4=30,$E$4=29,$E$4=28),"Month",
IF(OR($E$4=366,$E$4=365),"Year",IF(OR($E$4=1),"Day",
"Custom"))))</f>
        <v>Day</v>
      </c>
    </row>
    <row r="4" spans="2:18" x14ac:dyDescent="0.25">
      <c r="B4" s="2" t="str">
        <f>$P$4  &amp; $Q$4 &amp; $R$4</f>
        <v>&lt;=10</v>
      </c>
      <c r="C4" s="2">
        <v>10</v>
      </c>
      <c r="E4" s="29">
        <v>1</v>
      </c>
      <c r="F4" s="29">
        <v>20750</v>
      </c>
      <c r="G4" s="2">
        <f>IF($F$4 &lt;= $R$4, 10,
    IF($F$4 &lt;= $R$5, 9,
    IF($F$4 &lt;= $R$6, 8,
    IF($F$4 &lt;= $R$7, 7,
    IF($F$4 &lt;= $R$8, 6,
    IF($F$4 &lt;= $R$9, 5,
    IF($F$4 &lt;= $R$10, 4,
    IF($F$4 &lt;= $R$11, 3,
    IF($F$4 &lt;= $R$12, 2,
    1)))))))))</f>
        <v>1</v>
      </c>
      <c r="O4" s="2">
        <v>10</v>
      </c>
      <c r="P4" s="2"/>
      <c r="Q4" s="2" t="s">
        <v>1280</v>
      </c>
      <c r="R4" s="2">
        <f>$O$4*$E$4</f>
        <v>10</v>
      </c>
    </row>
    <row r="5" spans="2:18" x14ac:dyDescent="0.25">
      <c r="B5" s="2" t="str">
        <f>$P$5  &amp; $Q$5 &amp; $R$5</f>
        <v>10&lt; X &lt;=15</v>
      </c>
      <c r="C5" s="2">
        <v>9</v>
      </c>
      <c r="O5" s="2">
        <v>15</v>
      </c>
      <c r="P5" s="2">
        <f>$R$4</f>
        <v>10</v>
      </c>
      <c r="Q5" s="2" t="s">
        <v>1281</v>
      </c>
      <c r="R5" s="2">
        <f>$O$5*$E$4</f>
        <v>15</v>
      </c>
    </row>
    <row r="6" spans="2:18" x14ac:dyDescent="0.25">
      <c r="B6" s="2" t="str">
        <f>$P$6  &amp; $Q$6 &amp; $R$6</f>
        <v>15&lt; X &lt;=20</v>
      </c>
      <c r="C6" s="2">
        <v>8</v>
      </c>
      <c r="O6" s="2">
        <v>20</v>
      </c>
      <c r="P6" s="2">
        <f>$R$5</f>
        <v>15</v>
      </c>
      <c r="Q6" s="2" t="s">
        <v>1281</v>
      </c>
      <c r="R6" s="2">
        <f>$O$6*$E$4</f>
        <v>20</v>
      </c>
    </row>
    <row r="7" spans="2:18" x14ac:dyDescent="0.25">
      <c r="B7" s="2" t="str">
        <f>$P$7  &amp; $Q$7 &amp; $R$7</f>
        <v>20&lt; X &lt;=25</v>
      </c>
      <c r="C7" s="2">
        <v>7</v>
      </c>
      <c r="O7" s="2">
        <v>25</v>
      </c>
      <c r="P7" s="2">
        <f>$R$6</f>
        <v>20</v>
      </c>
      <c r="Q7" s="2" t="s">
        <v>1281</v>
      </c>
      <c r="R7" s="2">
        <f>$O$7*$E$4</f>
        <v>25</v>
      </c>
    </row>
    <row r="8" spans="2:18" x14ac:dyDescent="0.25">
      <c r="B8" s="2" t="str">
        <f>$P$8  &amp; $Q$8 &amp; $R$8</f>
        <v>25&lt; X &lt;=30</v>
      </c>
      <c r="C8" s="2">
        <v>6</v>
      </c>
      <c r="O8" s="2">
        <v>30</v>
      </c>
      <c r="P8" s="2">
        <f>$R$7</f>
        <v>25</v>
      </c>
      <c r="Q8" s="2" t="s">
        <v>1281</v>
      </c>
      <c r="R8" s="2">
        <f>$O$8*$E$4</f>
        <v>30</v>
      </c>
    </row>
    <row r="9" spans="2:18" x14ac:dyDescent="0.25">
      <c r="B9" s="2" t="str">
        <f>$P$9  &amp; $Q$9 &amp; $R$9</f>
        <v>30&lt; X &lt;=35</v>
      </c>
      <c r="C9" s="2">
        <v>5</v>
      </c>
      <c r="O9" s="2">
        <v>35</v>
      </c>
      <c r="P9" s="2">
        <f>$R$8</f>
        <v>30</v>
      </c>
      <c r="Q9" s="2" t="s">
        <v>1281</v>
      </c>
      <c r="R9" s="2">
        <f>$O$9*$E$4</f>
        <v>35</v>
      </c>
    </row>
    <row r="10" spans="2:18" x14ac:dyDescent="0.25">
      <c r="B10" s="2" t="str">
        <f>$P$10  &amp; $Q$10 &amp; $R$10</f>
        <v>35&lt; X &lt;=40</v>
      </c>
      <c r="C10" s="2">
        <v>4</v>
      </c>
      <c r="O10" s="2">
        <v>40</v>
      </c>
      <c r="P10" s="2">
        <f>$R$9</f>
        <v>35</v>
      </c>
      <c r="Q10" s="2" t="s">
        <v>1281</v>
      </c>
      <c r="R10" s="2">
        <f>$O$10*$E$4</f>
        <v>40</v>
      </c>
    </row>
    <row r="11" spans="2:18" x14ac:dyDescent="0.25">
      <c r="B11" s="2" t="str">
        <f>$P$11  &amp; $Q$11 &amp; $R$11</f>
        <v>40&lt; X &lt;=45</v>
      </c>
      <c r="C11" s="2">
        <v>3</v>
      </c>
      <c r="O11" s="2">
        <v>45</v>
      </c>
      <c r="P11" s="2">
        <f>$R$10</f>
        <v>40</v>
      </c>
      <c r="Q11" s="2" t="s">
        <v>1281</v>
      </c>
      <c r="R11" s="2">
        <f>$O$11*$E$4</f>
        <v>45</v>
      </c>
    </row>
    <row r="12" spans="2:18" x14ac:dyDescent="0.25">
      <c r="B12" s="2" t="str">
        <f>$P$12  &amp; $Q$12 &amp; $R$12</f>
        <v>45&lt; X &lt;=50</v>
      </c>
      <c r="C12" s="2">
        <v>2</v>
      </c>
      <c r="O12" s="35">
        <v>50</v>
      </c>
      <c r="P12" s="2">
        <f>$R$11</f>
        <v>45</v>
      </c>
      <c r="Q12" s="2" t="s">
        <v>1281</v>
      </c>
      <c r="R12" s="2">
        <f>$O$12*$E$4</f>
        <v>50</v>
      </c>
    </row>
    <row r="13" spans="2:18" x14ac:dyDescent="0.25">
      <c r="B13" s="2" t="str">
        <f>$P$13  &amp; $Q$13 &amp; $R$13</f>
        <v>&gt;50</v>
      </c>
      <c r="C13" s="2">
        <v>1</v>
      </c>
      <c r="O13" s="2" t="s">
        <v>1285</v>
      </c>
      <c r="P13" s="2"/>
      <c r="Q13" s="2" t="s">
        <v>1282</v>
      </c>
      <c r="R13" s="2">
        <f>$R$12</f>
        <v>50</v>
      </c>
    </row>
    <row r="16" spans="2:18" x14ac:dyDescent="0.25">
      <c r="O16" s="2">
        <v>1</v>
      </c>
    </row>
    <row r="17" spans="15:15" x14ac:dyDescent="0.25">
      <c r="O17" s="2">
        <v>7</v>
      </c>
    </row>
    <row r="19" spans="15:15" x14ac:dyDescent="0.25">
      <c r="O19" s="2">
        <v>28</v>
      </c>
    </row>
    <row r="20" spans="15:15" x14ac:dyDescent="0.25">
      <c r="O20" s="2">
        <v>29</v>
      </c>
    </row>
    <row r="21" spans="15:15" x14ac:dyDescent="0.25">
      <c r="O21" s="2">
        <v>30</v>
      </c>
    </row>
    <row r="22" spans="15:15" x14ac:dyDescent="0.25">
      <c r="O22" s="2">
        <v>31</v>
      </c>
    </row>
    <row r="24" spans="15:15" x14ac:dyDescent="0.25">
      <c r="O24" s="2">
        <v>365</v>
      </c>
    </row>
    <row r="25" spans="15:15" x14ac:dyDescent="0.25">
      <c r="O25" s="2">
        <v>366</v>
      </c>
    </row>
  </sheetData>
  <sheetProtection algorithmName="SHA-512" hashValue="7QlBvl0vHFAvsZF9rZ/NWzhAXfpd5Q9hSjuxVtwYySWGu+Pk95a5Fep5xPimDEp05jJcbNziYTAuKoUixLcZiw==" saltValue="y1rvM3+njOC5HOPAAbV86g==" spinCount="100000" sheet="1" objects="1" scenarios="1" selectLockedCells="1"/>
  <conditionalFormatting sqref="O9:O10">
    <cfRule type="cellIs" dxfId="4" priority="1" operator="equal">
      <formula>31</formula>
    </cfRule>
  </conditionalFormatting>
  <dataValidations count="1">
    <dataValidation type="list" allowBlank="1" showInputMessage="1" showErrorMessage="1" sqref="E4" xr:uid="{A29196CA-0A8F-4DF6-900E-999B0C2D2DF7}">
      <formula1>$O$16:$O$25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B1DC2-A4A5-4DCB-B00E-4FE68B71C58D}">
  <sheetPr>
    <tabColor rgb="FFEC98E2"/>
  </sheetPr>
  <dimension ref="B3:R26"/>
  <sheetViews>
    <sheetView showGridLines="0" zoomScaleNormal="100" workbookViewId="0">
      <selection activeCell="E4" sqref="E4"/>
    </sheetView>
  </sheetViews>
  <sheetFormatPr defaultColWidth="8.42578125" defaultRowHeight="18.75" x14ac:dyDescent="0.25"/>
  <cols>
    <col min="1" max="1" width="8.42578125" style="4"/>
    <col min="2" max="2" width="31.28515625" style="4" customWidth="1"/>
    <col min="3" max="3" width="8.85546875" style="4" bestFit="1" customWidth="1"/>
    <col min="4" max="4" width="8.42578125" style="4"/>
    <col min="5" max="6" width="26.140625" style="4" customWidth="1"/>
    <col min="7" max="7" width="8.85546875" style="4" bestFit="1" customWidth="1"/>
    <col min="8" max="14" width="8.42578125" style="4"/>
    <col min="15" max="15" width="25.85546875" style="4" hidden="1" customWidth="1"/>
    <col min="16" max="16" width="9.28515625" style="4" hidden="1" customWidth="1"/>
    <col min="17" max="17" width="10.7109375" style="4" hidden="1" customWidth="1"/>
    <col min="18" max="18" width="9.28515625" style="4" hidden="1" customWidth="1"/>
    <col min="19" max="16384" width="8.42578125" style="4"/>
  </cols>
  <sheetData>
    <row r="3" spans="2:18" x14ac:dyDescent="0.25">
      <c r="B3" s="31" t="str">
        <f>$P$3&amp;$Q$3&amp;$R$3</f>
        <v>Sec Range/Day</v>
      </c>
      <c r="C3" s="31" t="s">
        <v>0</v>
      </c>
      <c r="E3" s="34" t="str">
        <f>$R$3</f>
        <v>Day</v>
      </c>
      <c r="F3" s="34" t="s">
        <v>1289</v>
      </c>
      <c r="G3" s="32" t="s">
        <v>0</v>
      </c>
      <c r="O3" s="2" t="s">
        <v>1279</v>
      </c>
      <c r="P3" s="2" t="s">
        <v>1288</v>
      </c>
      <c r="Q3" s="2" t="s">
        <v>1283</v>
      </c>
      <c r="R3" s="2" t="str">
        <f>IF($E$4=7,"Week",
IF(OR($E$4=31,$E$4=30,$E$4=29,$E$4=28),"Month",
IF(OR($E$4=366,$E$4=365),"Year",IF(OR($E$4=1),"Day",
"Custom"))))</f>
        <v>Day</v>
      </c>
    </row>
    <row r="4" spans="2:18" x14ac:dyDescent="0.25">
      <c r="B4" s="2" t="str">
        <f>$P$4  &amp; $Q$4 &amp; $R$4</f>
        <v>&lt;=10</v>
      </c>
      <c r="C4" s="2">
        <v>10</v>
      </c>
      <c r="E4" s="29">
        <v>1</v>
      </c>
      <c r="F4" s="29" t="s">
        <v>1303</v>
      </c>
      <c r="G4" s="2">
        <f>IF($F$4 &lt;= $R$4, 10,
    IF($F$4 &lt;= $R$5, 9,
    IF($F$4 &lt;= $R$6, 8,
    IF($F$4 &lt;= $R$7, 7,
    IF($F$4 &lt;= $R$8, 6,
    IF($F$4 &lt;= $R$9, 5,
    IF($F$4 &lt;= $R$10, 4,
    IF($F$4 &lt;= $R$11, 3,
    IF($F$4 &lt;= $R$12, 2,
    1)))))))))</f>
        <v>1</v>
      </c>
      <c r="O4" s="2">
        <v>10</v>
      </c>
      <c r="P4" s="2"/>
      <c r="Q4" s="2" t="s">
        <v>1280</v>
      </c>
      <c r="R4" s="2">
        <f>$O$4*$E$4</f>
        <v>10</v>
      </c>
    </row>
    <row r="5" spans="2:18" x14ac:dyDescent="0.25">
      <c r="B5" s="2" t="str">
        <f>$P$5  &amp; $Q$5 &amp; $R$5</f>
        <v>10&lt; X &lt;=15</v>
      </c>
      <c r="C5" s="2">
        <v>9</v>
      </c>
      <c r="O5" s="2">
        <v>15</v>
      </c>
      <c r="P5" s="2">
        <f>$R$4</f>
        <v>10</v>
      </c>
      <c r="Q5" s="2" t="s">
        <v>1281</v>
      </c>
      <c r="R5" s="2">
        <f>$O$5*$E$4</f>
        <v>15</v>
      </c>
    </row>
    <row r="6" spans="2:18" x14ac:dyDescent="0.25">
      <c r="B6" s="2" t="str">
        <f>$P$6  &amp; $Q$6 &amp; $R$6</f>
        <v>15&lt; X &lt;=20</v>
      </c>
      <c r="C6" s="2">
        <v>8</v>
      </c>
      <c r="O6" s="2">
        <v>20</v>
      </c>
      <c r="P6" s="2">
        <f>$R$5</f>
        <v>15</v>
      </c>
      <c r="Q6" s="2" t="s">
        <v>1281</v>
      </c>
      <c r="R6" s="2">
        <f>$O$6*$E$4</f>
        <v>20</v>
      </c>
    </row>
    <row r="7" spans="2:18" x14ac:dyDescent="0.25">
      <c r="B7" s="2" t="str">
        <f>$P$7  &amp; $Q$7 &amp; $R$7</f>
        <v>20&lt; X &lt;=25</v>
      </c>
      <c r="C7" s="2">
        <v>7</v>
      </c>
      <c r="O7" s="2">
        <v>25</v>
      </c>
      <c r="P7" s="2">
        <f>$R$6</f>
        <v>20</v>
      </c>
      <c r="Q7" s="2" t="s">
        <v>1281</v>
      </c>
      <c r="R7" s="2">
        <f>$O$7*$E$4</f>
        <v>25</v>
      </c>
    </row>
    <row r="8" spans="2:18" x14ac:dyDescent="0.25">
      <c r="B8" s="2" t="str">
        <f>$P$8  &amp; $Q$8 &amp; $R$8</f>
        <v>25&lt; X &lt;=30</v>
      </c>
      <c r="C8" s="2">
        <v>6</v>
      </c>
      <c r="O8" s="2">
        <v>30</v>
      </c>
      <c r="P8" s="2">
        <f>$R$7</f>
        <v>25</v>
      </c>
      <c r="Q8" s="2" t="s">
        <v>1281</v>
      </c>
      <c r="R8" s="2">
        <f>$O$8*$E$4</f>
        <v>30</v>
      </c>
    </row>
    <row r="9" spans="2:18" x14ac:dyDescent="0.25">
      <c r="B9" s="2" t="str">
        <f>$P$9  &amp; $Q$9 &amp; $R$9</f>
        <v>30&lt; X &lt;=35</v>
      </c>
      <c r="C9" s="2">
        <v>5</v>
      </c>
      <c r="O9" s="2">
        <v>35</v>
      </c>
      <c r="P9" s="2">
        <f>$R$8</f>
        <v>30</v>
      </c>
      <c r="Q9" s="2" t="s">
        <v>1281</v>
      </c>
      <c r="R9" s="2">
        <f>$O$9*$E$4</f>
        <v>35</v>
      </c>
    </row>
    <row r="10" spans="2:18" x14ac:dyDescent="0.25">
      <c r="B10" s="2" t="str">
        <f>$P$10  &amp; $Q$10 &amp; $R$10</f>
        <v>35&lt; X &lt;=40</v>
      </c>
      <c r="C10" s="2">
        <v>4</v>
      </c>
      <c r="O10" s="2">
        <v>40</v>
      </c>
      <c r="P10" s="2">
        <f>$R$9</f>
        <v>35</v>
      </c>
      <c r="Q10" s="2" t="s">
        <v>1281</v>
      </c>
      <c r="R10" s="2">
        <f>$O$10*$E$4</f>
        <v>40</v>
      </c>
    </row>
    <row r="11" spans="2:18" x14ac:dyDescent="0.25">
      <c r="B11" s="2" t="str">
        <f>$P$11  &amp; $Q$11 &amp; $R$11</f>
        <v>40&lt; X &lt;=45</v>
      </c>
      <c r="C11" s="2">
        <v>3</v>
      </c>
      <c r="O11" s="2">
        <v>45</v>
      </c>
      <c r="P11" s="2">
        <f>$R$10</f>
        <v>40</v>
      </c>
      <c r="Q11" s="2" t="s">
        <v>1281</v>
      </c>
      <c r="R11" s="2">
        <f>$O$11*$E$4</f>
        <v>45</v>
      </c>
    </row>
    <row r="12" spans="2:18" x14ac:dyDescent="0.25">
      <c r="B12" s="2" t="str">
        <f>$P$12  &amp; $Q$12 &amp; $R$12</f>
        <v>45&lt; X &lt;=50</v>
      </c>
      <c r="C12" s="2">
        <v>2</v>
      </c>
      <c r="O12" s="35">
        <v>50</v>
      </c>
      <c r="P12" s="2">
        <f>$R$11</f>
        <v>45</v>
      </c>
      <c r="Q12" s="2" t="s">
        <v>1281</v>
      </c>
      <c r="R12" s="2">
        <f>$O$12*$E$4</f>
        <v>50</v>
      </c>
    </row>
    <row r="13" spans="2:18" x14ac:dyDescent="0.25">
      <c r="B13" s="2" t="str">
        <f>$P$13  &amp; $Q$13 &amp; $R$13</f>
        <v>&gt;50</v>
      </c>
      <c r="C13" s="2">
        <v>1</v>
      </c>
      <c r="O13" s="2" t="s">
        <v>1285</v>
      </c>
      <c r="P13" s="2"/>
      <c r="Q13" s="2" t="s">
        <v>1282</v>
      </c>
      <c r="R13" s="2">
        <f>$R$12</f>
        <v>50</v>
      </c>
    </row>
    <row r="17" spans="15:15" x14ac:dyDescent="0.25">
      <c r="O17" s="2">
        <v>1</v>
      </c>
    </row>
    <row r="18" spans="15:15" x14ac:dyDescent="0.25">
      <c r="O18" s="2">
        <v>7</v>
      </c>
    </row>
    <row r="20" spans="15:15" x14ac:dyDescent="0.25">
      <c r="O20" s="2">
        <v>28</v>
      </c>
    </row>
    <row r="21" spans="15:15" x14ac:dyDescent="0.25">
      <c r="O21" s="2">
        <v>29</v>
      </c>
    </row>
    <row r="22" spans="15:15" x14ac:dyDescent="0.25">
      <c r="O22" s="2">
        <v>30</v>
      </c>
    </row>
    <row r="23" spans="15:15" x14ac:dyDescent="0.25">
      <c r="O23" s="2">
        <v>31</v>
      </c>
    </row>
    <row r="25" spans="15:15" x14ac:dyDescent="0.25">
      <c r="O25" s="2">
        <v>365</v>
      </c>
    </row>
    <row r="26" spans="15:15" x14ac:dyDescent="0.25">
      <c r="O26" s="2">
        <v>366</v>
      </c>
    </row>
  </sheetData>
  <sheetProtection sheet="1" objects="1" scenarios="1" selectLockedCells="1"/>
  <conditionalFormatting sqref="O9:O10">
    <cfRule type="cellIs" dxfId="3" priority="1" operator="equal">
      <formula>31</formula>
    </cfRule>
  </conditionalFormatting>
  <dataValidations count="1">
    <dataValidation type="list" allowBlank="1" showInputMessage="1" showErrorMessage="1" sqref="E4" xr:uid="{472CFAEC-6563-4E9F-9454-AF244C23E581}">
      <formula1>$O$17:$O$26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Driving Score</vt:lpstr>
      <vt:lpstr>Anticipation</vt:lpstr>
      <vt:lpstr>Self-confidence</vt:lpstr>
      <vt:lpstr>Driving skill</vt:lpstr>
      <vt:lpstr>Driver state</vt:lpstr>
      <vt:lpstr>Driving style</vt:lpstr>
      <vt:lpstr>Kms driven</vt:lpstr>
      <vt:lpstr>Mobile call</vt:lpstr>
      <vt:lpstr>Mobile screen </vt:lpstr>
      <vt:lpstr>Acce_Brak_Cor</vt:lpstr>
      <vt:lpstr>Final UBI Score</vt:lpstr>
      <vt:lpstr>Acce_Brak_Cor(test) 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Maruthu Pandiyan</dc:creator>
  <cp:lastModifiedBy>Administrator</cp:lastModifiedBy>
  <dcterms:created xsi:type="dcterms:W3CDTF">2024-06-17T06:38:26Z</dcterms:created>
  <dcterms:modified xsi:type="dcterms:W3CDTF">2024-07-04T05:15:35Z</dcterms:modified>
</cp:coreProperties>
</file>