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Temp\Deepak\"/>
    </mc:Choice>
  </mc:AlternateContent>
  <bookViews>
    <workbookView xWindow="0" yWindow="0" windowWidth="20490" windowHeight="7530"/>
  </bookViews>
  <sheets>
    <sheet name="CCT" sheetId="1" r:id="rId1"/>
  </sheets>
  <definedNames>
    <definedName name="ODmm">#REF!</definedName>
    <definedName name="WeldLocation">#REF!</definedName>
  </definedNames>
  <calcPr calcId="171027"/>
</workbook>
</file>

<file path=xl/calcChain.xml><?xml version="1.0" encoding="utf-8"?>
<calcChain xmlns="http://schemas.openxmlformats.org/spreadsheetml/2006/main">
  <c r="I80" i="1" l="1"/>
  <c r="J80" i="1" s="1"/>
  <c r="J87" i="1" l="1"/>
  <c r="J95" i="1"/>
  <c r="J96" i="1"/>
  <c r="J97" i="1"/>
  <c r="J108" i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H94" i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6" i="1"/>
  <c r="J86" i="1" s="1"/>
  <c r="I85" i="1"/>
  <c r="J85" i="1" s="1"/>
  <c r="I84" i="1"/>
  <c r="J84" i="1" s="1"/>
  <c r="I83" i="1"/>
  <c r="J83" i="1" s="1"/>
  <c r="I94" i="1" l="1"/>
  <c r="J94" i="1" s="1"/>
  <c r="G81" i="1" l="1"/>
  <c r="H81" i="1"/>
  <c r="F81" i="1"/>
  <c r="G78" i="1"/>
  <c r="H78" i="1"/>
  <c r="F78" i="1"/>
  <c r="I70" i="1" l="1"/>
  <c r="I76" i="1" l="1"/>
  <c r="I77" i="1"/>
  <c r="J77" i="1" s="1"/>
  <c r="I75" i="1"/>
  <c r="I78" i="1" l="1"/>
  <c r="J76" i="1"/>
  <c r="J75" i="1"/>
  <c r="J78" i="1" l="1"/>
  <c r="K187" i="1" l="1"/>
  <c r="I192" i="1" s="1"/>
  <c r="I31" i="1" l="1"/>
  <c r="H41" i="1" l="1"/>
  <c r="H59" i="1"/>
  <c r="I37" i="1"/>
  <c r="I10" i="1" l="1"/>
  <c r="I49" i="1"/>
  <c r="J49" i="1" s="1"/>
  <c r="I81" i="1" l="1"/>
  <c r="J81" i="1" l="1"/>
  <c r="I57" i="1"/>
  <c r="I58" i="1"/>
  <c r="I56" i="1"/>
  <c r="I63" i="1" l="1"/>
  <c r="I64" i="1"/>
  <c r="I65" i="1"/>
  <c r="I62" i="1"/>
  <c r="J68" i="1" l="1"/>
  <c r="J72" i="1" l="1"/>
  <c r="I61" i="1" l="1"/>
  <c r="I30" i="1" l="1"/>
  <c r="I32" i="1"/>
  <c r="I33" i="1"/>
  <c r="I34" i="1"/>
  <c r="I35" i="1"/>
  <c r="I36" i="1"/>
  <c r="I38" i="1"/>
  <c r="I39" i="1"/>
  <c r="I40" i="1"/>
  <c r="G13" i="1" l="1"/>
  <c r="I44" i="1" l="1"/>
  <c r="I45" i="1"/>
  <c r="I46" i="1"/>
  <c r="I47" i="1"/>
  <c r="I48" i="1"/>
  <c r="I50" i="1"/>
  <c r="I51" i="1"/>
  <c r="I52" i="1"/>
  <c r="I53" i="1"/>
  <c r="I54" i="1"/>
  <c r="I43" i="1"/>
  <c r="I11" i="1" l="1"/>
  <c r="I16" i="1" l="1"/>
  <c r="I17" i="1"/>
  <c r="I18" i="1"/>
  <c r="I19" i="1"/>
  <c r="I20" i="1"/>
  <c r="I21" i="1"/>
  <c r="I22" i="1"/>
  <c r="I23" i="1"/>
  <c r="I15" i="1"/>
  <c r="I12" i="1" l="1"/>
  <c r="I9" i="1" l="1"/>
  <c r="H66" i="1" l="1"/>
  <c r="I66" i="1"/>
  <c r="I41" i="1"/>
  <c r="G41" i="1"/>
  <c r="G28" i="1"/>
  <c r="I24" i="1"/>
  <c r="H24" i="1"/>
  <c r="G24" i="1"/>
  <c r="I13" i="1"/>
  <c r="H13" i="1"/>
  <c r="G59" i="1"/>
  <c r="G73" i="1" l="1"/>
  <c r="G153" i="1" s="1"/>
  <c r="J12" i="1"/>
  <c r="J16" i="1"/>
  <c r="J17" i="1"/>
  <c r="J20" i="1"/>
  <c r="J21" i="1"/>
  <c r="J22" i="1"/>
  <c r="J25" i="1"/>
  <c r="J30" i="1"/>
  <c r="J32" i="1"/>
  <c r="J33" i="1"/>
  <c r="J34" i="1"/>
  <c r="J36" i="1"/>
  <c r="J40" i="1"/>
  <c r="J45" i="1"/>
  <c r="J52" i="1"/>
  <c r="J53" i="1"/>
  <c r="I55" i="1"/>
  <c r="J56" i="1"/>
  <c r="J57" i="1"/>
  <c r="J60" i="1"/>
  <c r="J63" i="1"/>
  <c r="J64" i="1"/>
  <c r="J65" i="1"/>
  <c r="J70" i="1"/>
  <c r="J9" i="1"/>
  <c r="J11" i="1"/>
  <c r="J15" i="1"/>
  <c r="J18" i="1"/>
  <c r="J19" i="1"/>
  <c r="J23" i="1"/>
  <c r="J27" i="1"/>
  <c r="J31" i="1"/>
  <c r="J35" i="1"/>
  <c r="J38" i="1"/>
  <c r="J39" i="1"/>
  <c r="J43" i="1"/>
  <c r="J44" i="1"/>
  <c r="J46" i="1"/>
  <c r="J47" i="1"/>
  <c r="J48" i="1"/>
  <c r="J51" i="1"/>
  <c r="J54" i="1"/>
  <c r="J58" i="1"/>
  <c r="J61" i="1"/>
  <c r="J62" i="1"/>
  <c r="F66" i="1"/>
  <c r="F50" i="1"/>
  <c r="J50" i="1" s="1"/>
  <c r="F10" i="1"/>
  <c r="J10" i="1" s="1"/>
  <c r="F28" i="1"/>
  <c r="F24" i="1"/>
  <c r="J66" i="1" l="1"/>
  <c r="J55" i="1"/>
  <c r="I59" i="1"/>
  <c r="J24" i="1"/>
  <c r="F13" i="1" l="1"/>
  <c r="J13" i="1" s="1"/>
  <c r="F41" i="1" l="1"/>
  <c r="J41" i="1" s="1"/>
  <c r="J37" i="1"/>
  <c r="F59" i="1"/>
  <c r="F73" i="1" s="1"/>
  <c r="F153" i="1" s="1"/>
  <c r="J59" i="1" l="1"/>
  <c r="H28" i="1"/>
  <c r="H73" i="1" s="1"/>
  <c r="H153" i="1" s="1"/>
  <c r="I28" i="1" l="1"/>
  <c r="J26" i="1"/>
  <c r="J28" i="1" l="1"/>
  <c r="J73" i="1" s="1"/>
  <c r="J153" i="1" s="1"/>
  <c r="I73" i="1"/>
  <c r="I153" i="1" s="1"/>
</calcChain>
</file>

<file path=xl/sharedStrings.xml><?xml version="1.0" encoding="utf-8"?>
<sst xmlns="http://schemas.openxmlformats.org/spreadsheetml/2006/main" count="472" uniqueCount="211">
  <si>
    <t>DEEPAK FERTILISERS &amp; PERTOCHEMICALS COPORATION LIMITED</t>
  </si>
  <si>
    <t>ISGEC HEAVY ENGINEERING LIMITED</t>
  </si>
  <si>
    <t>SL.NO</t>
  </si>
  <si>
    <t>DESCRIPTION OF ITEM</t>
  </si>
  <si>
    <t>UOM</t>
  </si>
  <si>
    <t>SCOPE</t>
  </si>
  <si>
    <t>Progress</t>
  </si>
  <si>
    <t>Cumm</t>
  </si>
  <si>
    <t>Remarks</t>
  </si>
  <si>
    <t>STRUCTURE</t>
  </si>
  <si>
    <t>1.0</t>
  </si>
  <si>
    <t>Sub Total</t>
  </si>
  <si>
    <t>2.0</t>
  </si>
  <si>
    <t>BOILER PRESSURE PARTS</t>
  </si>
  <si>
    <t>Economiser Coils</t>
  </si>
  <si>
    <t>Front Water Wall Panels</t>
  </si>
  <si>
    <t>Rear Water Wall Panels</t>
  </si>
  <si>
    <t>RHS Water wall Panels</t>
  </si>
  <si>
    <t>LHS Water Wall Panels</t>
  </si>
  <si>
    <t>Bed Coil</t>
  </si>
  <si>
    <t>APH Casing</t>
  </si>
  <si>
    <t>De-aerator</t>
  </si>
  <si>
    <t>FD Fan</t>
  </si>
  <si>
    <t>ID Fan</t>
  </si>
  <si>
    <t>LP Dosing</t>
  </si>
  <si>
    <t>HP Dosing</t>
  </si>
  <si>
    <t>PIPING</t>
  </si>
  <si>
    <t>Intergral Piping</t>
  </si>
  <si>
    <t>Grand Total</t>
  </si>
  <si>
    <t>DUCTING AND CASING</t>
  </si>
  <si>
    <t>EQUIPMENT</t>
  </si>
  <si>
    <t>Feeders</t>
  </si>
  <si>
    <t>Lime stone Bunker</t>
  </si>
  <si>
    <t>Bed Material Bunker</t>
  </si>
  <si>
    <t xml:space="preserve">REFRACTORY </t>
  </si>
  <si>
    <t>INSULATION</t>
  </si>
  <si>
    <t>SQM</t>
  </si>
  <si>
    <t>Boiler House Piping</t>
  </si>
  <si>
    <t>Fitter</t>
  </si>
  <si>
    <t>Category</t>
  </si>
  <si>
    <t>Gas Cutter</t>
  </si>
  <si>
    <t>Grinder</t>
  </si>
  <si>
    <t>Rigger</t>
  </si>
  <si>
    <t>Mill Wright</t>
  </si>
  <si>
    <t>Helper</t>
  </si>
  <si>
    <t>Kalasi</t>
  </si>
  <si>
    <t>Total</t>
  </si>
  <si>
    <t>NDT</t>
  </si>
  <si>
    <t>Air Box</t>
  </si>
  <si>
    <t>Coal Bunker 1</t>
  </si>
  <si>
    <t>Coal Bunker 2</t>
  </si>
  <si>
    <t>CBD Tank</t>
  </si>
  <si>
    <t xml:space="preserve">ESP </t>
  </si>
  <si>
    <t>QC Engineer</t>
  </si>
  <si>
    <t>Stores</t>
  </si>
  <si>
    <t>Electrician</t>
  </si>
  <si>
    <t>Grating, Staircase, chequred Plate, Hand Rail</t>
  </si>
  <si>
    <t>PA Fan</t>
  </si>
  <si>
    <t>Supervisors</t>
  </si>
  <si>
    <t>Safety Officer</t>
  </si>
  <si>
    <t xml:space="preserve">Welder </t>
  </si>
  <si>
    <t>Canopy Strurcture</t>
  </si>
  <si>
    <t xml:space="preserve">Buckstay </t>
  </si>
  <si>
    <t>Seismic support</t>
  </si>
  <si>
    <t>Quantity</t>
  </si>
  <si>
    <t>Convective Super Heater Coil</t>
  </si>
  <si>
    <t>Radiant Super Heater Coil</t>
  </si>
  <si>
    <t>Steam drum</t>
  </si>
  <si>
    <t>Columns</t>
  </si>
  <si>
    <t>FD duct</t>
  </si>
  <si>
    <t>PA duct</t>
  </si>
  <si>
    <t>SA duct</t>
  </si>
  <si>
    <t>FG duct</t>
  </si>
  <si>
    <t>Cooling water piping</t>
  </si>
  <si>
    <t>Integral piping support</t>
  </si>
  <si>
    <t>Cover plates and doors</t>
  </si>
  <si>
    <t>Foundation bolts</t>
  </si>
  <si>
    <t>Beams and bracing</t>
  </si>
  <si>
    <t xml:space="preserve">Air heater </t>
  </si>
  <si>
    <t>BUCK STAY and seismic supports</t>
  </si>
  <si>
    <t>Economiser casing</t>
  </si>
  <si>
    <t>Furnace bottom Sealing</t>
  </si>
  <si>
    <t>Boiler House Piping supports</t>
  </si>
  <si>
    <t>Balance</t>
  </si>
  <si>
    <t>Hopper</t>
  </si>
  <si>
    <t>Fuel feeding system'</t>
  </si>
  <si>
    <t>Kg</t>
  </si>
  <si>
    <t>KG</t>
  </si>
  <si>
    <t>kg</t>
  </si>
  <si>
    <t>Till Previous day</t>
  </si>
  <si>
    <t>Today</t>
  </si>
  <si>
    <t>Hydra operator</t>
  </si>
  <si>
    <t>Crane operator + assistant</t>
  </si>
  <si>
    <t>Completed</t>
  </si>
  <si>
    <t>IBR welder</t>
  </si>
  <si>
    <t>Foreman</t>
  </si>
  <si>
    <t>Site Incharge</t>
  </si>
  <si>
    <t>Manpower Samarth Engineering</t>
  </si>
  <si>
    <t>ISGEC STAFF</t>
  </si>
  <si>
    <t>Store Keeper</t>
  </si>
  <si>
    <t>Engineer</t>
  </si>
  <si>
    <t>Coal Handling system</t>
  </si>
  <si>
    <t xml:space="preserve">nos </t>
  </si>
  <si>
    <t>Ash handling system</t>
  </si>
  <si>
    <t>EHS officer</t>
  </si>
  <si>
    <t>Erection Engineer</t>
  </si>
  <si>
    <t>CHS erection engineer</t>
  </si>
  <si>
    <t>Aditya insulation</t>
  </si>
  <si>
    <t>Scaffolder</t>
  </si>
  <si>
    <t>Welder</t>
  </si>
  <si>
    <t xml:space="preserve">Total </t>
  </si>
  <si>
    <t>Saarc Refractory</t>
  </si>
  <si>
    <t>fitter</t>
  </si>
  <si>
    <t>nos.</t>
  </si>
  <si>
    <t>Pressure Transmitter</t>
  </si>
  <si>
    <t>Nos.</t>
  </si>
  <si>
    <t>Differential Pressure Transmitter</t>
  </si>
  <si>
    <t>Level Switch / Transmitter</t>
  </si>
  <si>
    <t xml:space="preserve">Temperature Transmitter </t>
  </si>
  <si>
    <t xml:space="preserve">Pressure Switch </t>
  </si>
  <si>
    <t>Limit Switch (InBuilt with Actuator, CV, Damper etc.)</t>
  </si>
  <si>
    <t xml:space="preserve">Cable Tray </t>
  </si>
  <si>
    <t>Mtr.</t>
  </si>
  <si>
    <t>Cables</t>
  </si>
  <si>
    <t>Level Gauges</t>
  </si>
  <si>
    <t>Pressure Gauges</t>
  </si>
  <si>
    <t>Temperature Gauges</t>
  </si>
  <si>
    <t>Temperature Elements</t>
  </si>
  <si>
    <t>Flow Elements</t>
  </si>
  <si>
    <t>UPS SYSTEM</t>
  </si>
  <si>
    <t>DCS SYSTEM</t>
  </si>
  <si>
    <t xml:space="preserve">SWAS System </t>
  </si>
  <si>
    <t>O2 Analyzer (SET)</t>
  </si>
  <si>
    <t>AHS Pneumatic Panels</t>
  </si>
  <si>
    <t>Air compressor system</t>
  </si>
  <si>
    <t>Metal Detector</t>
  </si>
  <si>
    <t>Magnetic Seperator</t>
  </si>
  <si>
    <t>MCC Panels</t>
  </si>
  <si>
    <t>VFD Panels</t>
  </si>
  <si>
    <t>TRCC Panels</t>
  </si>
  <si>
    <t>Installation of LCS/JB/LPBS</t>
  </si>
  <si>
    <t>Erection of cable tray</t>
  </si>
  <si>
    <t>Erection of cable tray bend</t>
  </si>
  <si>
    <t xml:space="preserve">Earthing strip </t>
  </si>
  <si>
    <t xml:space="preserve">Laying of Power &amp; Control cables </t>
  </si>
  <si>
    <t>Glanding &amp; Termination of LV Cables (Panel gland Both Side)</t>
  </si>
  <si>
    <t>Control valves/ dampers</t>
  </si>
  <si>
    <t xml:space="preserve">On- Off valve / Actuator                                                                                                                                                                 </t>
  </si>
  <si>
    <t>Junction box/ PDB/ hooter along with cable gland</t>
  </si>
  <si>
    <t>Transformer forESP</t>
  </si>
  <si>
    <t>Mtrs.</t>
  </si>
  <si>
    <t>Switches</t>
  </si>
  <si>
    <t>BC-1</t>
  </si>
  <si>
    <t>BC-2</t>
  </si>
  <si>
    <t>BC-3 and RBC</t>
  </si>
  <si>
    <t>Carpenter</t>
  </si>
  <si>
    <t>Mason</t>
  </si>
  <si>
    <t>Steel structure support</t>
  </si>
  <si>
    <t>Electrical Engineer</t>
  </si>
  <si>
    <t>Instrumentation Engineer</t>
  </si>
  <si>
    <t>Supervisor</t>
  </si>
  <si>
    <t>Technican</t>
  </si>
  <si>
    <t>Khalasi</t>
  </si>
  <si>
    <t xml:space="preserve">Helper </t>
  </si>
  <si>
    <t>Star Instruments</t>
  </si>
  <si>
    <t>Boiler Total</t>
  </si>
  <si>
    <t>FHS Total</t>
  </si>
  <si>
    <t>AHS Total</t>
  </si>
  <si>
    <t>NA</t>
  </si>
  <si>
    <t>BFP with Motor</t>
  </si>
  <si>
    <t xml:space="preserve">Trial run of BFP Motor </t>
  </si>
  <si>
    <t>Trail run of BFP Pump 1 &amp; 2 with all logics</t>
  </si>
  <si>
    <t>Trial run of ID Fan with all logics</t>
  </si>
  <si>
    <t>Trial run of Air compressors</t>
  </si>
  <si>
    <t>Trial run of Ash Conveying system</t>
  </si>
  <si>
    <t>Trail run of FHS</t>
  </si>
  <si>
    <t>Trial run of FD Fan with all logics</t>
  </si>
  <si>
    <t>Trial run of PA Fan with all logics</t>
  </si>
  <si>
    <t>Trial run of CHP Motors</t>
  </si>
  <si>
    <t>Integrated Trial run BC - 1, BC - 2, BC - 3</t>
  </si>
  <si>
    <t>Receipt of Bed Material</t>
  </si>
  <si>
    <t xml:space="preserve">Receipt of Coal </t>
  </si>
  <si>
    <t>Start</t>
  </si>
  <si>
    <t>End</t>
  </si>
  <si>
    <t>Single Activity</t>
  </si>
  <si>
    <t>Receipt of Lime stone</t>
  </si>
  <si>
    <t>Availability of DM Water at terminal Point</t>
  </si>
  <si>
    <t xml:space="preserve">Availability of Coal </t>
  </si>
  <si>
    <t>Availability of Charcoal &amp; Wood</t>
  </si>
  <si>
    <t>Conducting DP Test for Furnace</t>
  </si>
  <si>
    <t>Bed material Filling</t>
  </si>
  <si>
    <t>TRIAL RUN</t>
  </si>
  <si>
    <t>AVAILABILITY OF COMMISSIONING MATERIAL</t>
  </si>
  <si>
    <t>PRE-COMMISSIONING</t>
  </si>
  <si>
    <t xml:space="preserve">Filling of coal bunker </t>
  </si>
  <si>
    <t>Filling of Lime stone</t>
  </si>
  <si>
    <t>Conducting DP Test after Bed material filling</t>
  </si>
  <si>
    <t>Charging of wood pieces</t>
  </si>
  <si>
    <t>Charging of chemicals and recirculation start for ABO</t>
  </si>
  <si>
    <t>Initial firing for RDO</t>
  </si>
  <si>
    <t>RDO Activity</t>
  </si>
  <si>
    <t>Blow down and rinsing</t>
  </si>
  <si>
    <t>Refractory inspection</t>
  </si>
  <si>
    <t>Installation of Steam drum internals.</t>
  </si>
  <si>
    <t>Replacing the bed material with new material</t>
  </si>
  <si>
    <t>Steam Out</t>
  </si>
  <si>
    <t>ELECTRICAL</t>
  </si>
  <si>
    <t>INSTRUMENTATION</t>
  </si>
  <si>
    <t>PHASE:Construction</t>
  </si>
  <si>
    <t>PROJECT :NITRIC ACID COMPLEX - Rev-03 (Updated)</t>
  </si>
  <si>
    <t>PARENT BUNDLE:40 TPH AFBC BOILER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</si>
</sst>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sz val="12"/>
      <color indexed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left" wrapText="1"/>
    </xf>
    <xf numFmtId="0" fontId="1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2" borderId="0" xfId="0" applyFill="1" applyAlignment="1">
      <alignment horizontal="center" vertical="center"/>
    </xf>
    <xf numFmtId="0" fontId="0" fillId="0" borderId="18" xfId="0" applyFont="1" applyBorder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5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" xfId="0" quotePrefix="1" applyFont="1" applyBorder="1" applyAlignment="1">
      <alignment horizontal="center"/>
    </xf>
    <xf numFmtId="0" fontId="1" fillId="0" borderId="7" xfId="0" quotePrefix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1" xfId="0" applyFont="1" applyBorder="1" applyAlignment="1"/>
    <xf numFmtId="0" fontId="0" fillId="0" borderId="0" xfId="0" applyBorder="1"/>
    <xf numFmtId="0" fontId="1" fillId="0" borderId="20" xfId="0" applyFont="1" applyBorder="1" applyAlignment="1">
      <alignment vertical="center"/>
    </xf>
    <xf numFmtId="0" fontId="1" fillId="0" borderId="20" xfId="0" applyFont="1" applyBorder="1"/>
    <xf numFmtId="0" fontId="5" fillId="0" borderId="20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left" wrapText="1"/>
    </xf>
    <xf numFmtId="0" fontId="0" fillId="0" borderId="0" xfId="0" applyAlignment="1">
      <alignment wrapText="1"/>
    </xf>
    <xf numFmtId="0" fontId="3" fillId="0" borderId="20" xfId="0" applyFont="1" applyFill="1" applyBorder="1" applyAlignment="1">
      <alignment vertical="center" wrapText="1"/>
    </xf>
    <xf numFmtId="0" fontId="0" fillId="0" borderId="20" xfId="0" applyBorder="1" applyAlignment="1">
      <alignment horizont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0" xfId="0" applyBorder="1" applyAlignment="1">
      <alignment wrapText="1"/>
    </xf>
    <xf numFmtId="0" fontId="0" fillId="2" borderId="0" xfId="0" applyFill="1" applyAlignment="1">
      <alignment horizontal="center" wrapText="1"/>
    </xf>
    <xf numFmtId="0" fontId="1" fillId="0" borderId="20" xfId="0" applyFont="1" applyBorder="1" applyAlignment="1">
      <alignment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0" fillId="0" borderId="25" xfId="0" applyBorder="1" applyAlignment="1">
      <alignment wrapText="1"/>
    </xf>
    <xf numFmtId="0" fontId="0" fillId="2" borderId="26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6" fillId="0" borderId="20" xfId="0" applyNumberFormat="1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20" xfId="0" applyFont="1" applyBorder="1" applyAlignment="1"/>
    <xf numFmtId="0" fontId="1" fillId="0" borderId="20" xfId="0" applyFont="1" applyFill="1" applyBorder="1" applyAlignment="1"/>
    <xf numFmtId="0" fontId="0" fillId="0" borderId="20" xfId="0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4" fontId="4" fillId="0" borderId="5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7" fillId="0" borderId="18" xfId="0" applyFont="1" applyBorder="1" applyAlignment="1">
      <alignment horizontal="center" vertical="center"/>
    </xf>
    <xf numFmtId="15" fontId="0" fillId="0" borderId="0" xfId="0" applyNumberFormat="1" applyBorder="1" applyAlignment="1">
      <alignment horizontal="center" vertical="center"/>
    </xf>
    <xf numFmtId="15" fontId="0" fillId="0" borderId="17" xfId="0" applyNumberFormat="1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2" borderId="2" xfId="0" applyNumberFormat="1" applyFill="1" applyBorder="1" applyAlignment="1">
      <alignment horizontal="center" vertical="center"/>
    </xf>
    <xf numFmtId="15" fontId="0" fillId="2" borderId="24" xfId="0" applyNumberFormat="1" applyFill="1" applyBorder="1" applyAlignment="1">
      <alignment horizontal="center" vertical="center"/>
    </xf>
    <xf numFmtId="15" fontId="0" fillId="2" borderId="17" xfId="0" applyNumberFormat="1" applyFill="1" applyBorder="1" applyAlignment="1">
      <alignment horizontal="center" vertical="center"/>
    </xf>
    <xf numFmtId="15" fontId="7" fillId="0" borderId="17" xfId="0" applyNumberFormat="1" applyFont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0" fillId="0" borderId="1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165" fontId="0" fillId="0" borderId="2" xfId="0" applyNumberFormat="1" applyBorder="1" applyAlignment="1">
      <alignment wrapText="1"/>
    </xf>
    <xf numFmtId="164" fontId="3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wrapText="1"/>
    </xf>
    <xf numFmtId="2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165" fontId="0" fillId="0" borderId="0" xfId="0" applyNumberFormat="1" applyBorder="1" applyAlignment="1">
      <alignment wrapText="1"/>
    </xf>
    <xf numFmtId="0" fontId="0" fillId="0" borderId="24" xfId="0" applyBorder="1" applyAlignment="1">
      <alignment wrapText="1"/>
    </xf>
    <xf numFmtId="0" fontId="1" fillId="0" borderId="0" xfId="0" applyFont="1" applyBorder="1" applyAlignment="1">
      <alignment wrapText="1"/>
    </xf>
    <xf numFmtId="165" fontId="0" fillId="0" borderId="24" xfId="0" applyNumberFormat="1" applyBorder="1" applyAlignment="1">
      <alignment wrapText="1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Border="1" applyAlignment="1"/>
    <xf numFmtId="0" fontId="1" fillId="0" borderId="2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6"/>
  <sheetViews>
    <sheetView tabSelected="1" workbookViewId="0">
      <pane ySplit="7" topLeftCell="A8" activePane="bottomLeft" state="frozen"/>
      <selection pane="bottomLeft" activeCell="B4" sqref="B4:M4"/>
    </sheetView>
  </sheetViews>
  <sheetFormatPr defaultRowHeight="14.25" x14ac:dyDescent="0.45"/>
  <cols>
    <col min="1" max="1" width="13" style="9" customWidth="1"/>
    <col min="2" max="2" width="35.1328125" customWidth="1"/>
    <col min="3" max="4" width="9.59765625" style="29" customWidth="1"/>
    <col min="5" max="5" width="9.265625" style="29" customWidth="1"/>
    <col min="6" max="6" width="9.59765625" style="29" bestFit="1" customWidth="1"/>
    <col min="7" max="8" width="9.59765625" style="29" customWidth="1"/>
    <col min="9" max="9" width="11.1328125" style="29" customWidth="1"/>
    <col min="10" max="10" width="9.1328125" style="29" customWidth="1"/>
    <col min="11" max="11" width="10.1328125" style="29" customWidth="1"/>
    <col min="12" max="12" width="10.3984375" style="29" customWidth="1"/>
    <col min="13" max="13" width="16.73046875" style="29" customWidth="1"/>
    <col min="14" max="14" width="14.3984375" customWidth="1"/>
  </cols>
  <sheetData>
    <row r="1" spans="1:17" x14ac:dyDescent="0.45">
      <c r="F1" s="190" t="s">
        <v>0</v>
      </c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1"/>
    </row>
    <row r="2" spans="1:17" s="1" customFormat="1" ht="18" customHeight="1" x14ac:dyDescent="0.45">
      <c r="A2" s="182"/>
      <c r="B2" s="178" t="s">
        <v>1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9"/>
    </row>
    <row r="3" spans="1:17" s="1" customFormat="1" ht="15.75" customHeight="1" x14ac:dyDescent="0.45">
      <c r="A3" s="182"/>
      <c r="B3" s="180" t="s">
        <v>209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1"/>
    </row>
    <row r="4" spans="1:17" s="1" customFormat="1" ht="15.75" customHeight="1" x14ac:dyDescent="0.45">
      <c r="A4" s="182"/>
      <c r="B4" s="180" t="s">
        <v>210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1"/>
    </row>
    <row r="5" spans="1:17" s="1" customFormat="1" ht="15.75" customHeight="1" x14ac:dyDescent="0.45">
      <c r="A5" s="183"/>
      <c r="B5" s="184" t="s">
        <v>208</v>
      </c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</row>
    <row r="6" spans="1:17" s="1" customFormat="1" ht="15" customHeight="1" x14ac:dyDescent="0.45">
      <c r="A6" s="176" t="s">
        <v>2</v>
      </c>
      <c r="B6" s="170" t="s">
        <v>3</v>
      </c>
      <c r="C6" s="161"/>
      <c r="D6" s="161"/>
      <c r="E6" s="167" t="s">
        <v>4</v>
      </c>
      <c r="F6" s="167" t="s">
        <v>5</v>
      </c>
      <c r="G6" s="172" t="s">
        <v>6</v>
      </c>
      <c r="H6" s="173"/>
      <c r="I6" s="173"/>
      <c r="J6" s="174"/>
      <c r="K6" s="165" t="s">
        <v>8</v>
      </c>
    </row>
    <row r="7" spans="1:17" s="1" customFormat="1" ht="43.15" thickBot="1" x14ac:dyDescent="0.5">
      <c r="A7" s="177"/>
      <c r="B7" s="171"/>
      <c r="C7" s="160" t="s">
        <v>182</v>
      </c>
      <c r="D7" s="160" t="s">
        <v>183</v>
      </c>
      <c r="E7" s="168"/>
      <c r="F7" s="168"/>
      <c r="G7" s="18" t="s">
        <v>89</v>
      </c>
      <c r="H7" s="19" t="s">
        <v>90</v>
      </c>
      <c r="I7" s="19" t="s">
        <v>7</v>
      </c>
      <c r="J7" s="20" t="s">
        <v>83</v>
      </c>
      <c r="K7" s="166"/>
    </row>
    <row r="8" spans="1:17" x14ac:dyDescent="0.45">
      <c r="A8" s="49" t="s">
        <v>10</v>
      </c>
      <c r="B8" s="14" t="s">
        <v>9</v>
      </c>
      <c r="C8" s="23"/>
      <c r="D8" s="23"/>
      <c r="E8" s="23"/>
      <c r="F8" s="23"/>
      <c r="G8" s="23"/>
      <c r="H8" s="23"/>
      <c r="I8" s="23"/>
      <c r="J8" s="24"/>
      <c r="K8" s="25"/>
      <c r="L8"/>
      <c r="M8"/>
    </row>
    <row r="9" spans="1:17" s="2" customFormat="1" x14ac:dyDescent="0.45">
      <c r="A9" s="5">
        <v>1.1000000000000001</v>
      </c>
      <c r="B9" s="120" t="s">
        <v>68</v>
      </c>
      <c r="C9" s="123" t="s">
        <v>168</v>
      </c>
      <c r="D9" s="123" t="s">
        <v>168</v>
      </c>
      <c r="E9" s="121" t="s">
        <v>86</v>
      </c>
      <c r="F9" s="122">
        <v>25152.73</v>
      </c>
      <c r="G9" s="121">
        <v>25152.73</v>
      </c>
      <c r="H9" s="121">
        <v>0</v>
      </c>
      <c r="I9" s="121">
        <f>G9+H9</f>
        <v>25152.73</v>
      </c>
      <c r="J9" s="124">
        <f>F9-I9</f>
        <v>0</v>
      </c>
      <c r="K9" s="125" t="s">
        <v>93</v>
      </c>
    </row>
    <row r="10" spans="1:17" s="2" customFormat="1" x14ac:dyDescent="0.45">
      <c r="A10" s="5">
        <v>1.2</v>
      </c>
      <c r="B10" s="4" t="s">
        <v>61</v>
      </c>
      <c r="C10" s="137">
        <v>43334</v>
      </c>
      <c r="D10" s="137">
        <v>43371</v>
      </c>
      <c r="E10" s="26" t="s">
        <v>86</v>
      </c>
      <c r="F10" s="26">
        <f>(962.55+901.19+545.95+1044.56+4198.18+3129.16+1546+1043.55+1197.07+1083.13+1385.17+1094.13+1861.39+670.25+115.64)</f>
        <v>20777.920000000002</v>
      </c>
      <c r="G10" s="26">
        <v>18252.73</v>
      </c>
      <c r="H10" s="26">
        <v>0</v>
      </c>
      <c r="I10" s="26">
        <f>G10+H10</f>
        <v>18252.73</v>
      </c>
      <c r="J10" s="27">
        <f>F10-I10</f>
        <v>2525.1900000000023</v>
      </c>
      <c r="K10" s="28"/>
    </row>
    <row r="11" spans="1:17" s="2" customFormat="1" x14ac:dyDescent="0.45">
      <c r="A11" s="5">
        <v>1.3</v>
      </c>
      <c r="B11" s="11" t="s">
        <v>77</v>
      </c>
      <c r="C11" s="141">
        <v>43322</v>
      </c>
      <c r="D11" s="141">
        <v>43363</v>
      </c>
      <c r="E11" s="26" t="s">
        <v>86</v>
      </c>
      <c r="F11" s="29">
        <v>56383.81</v>
      </c>
      <c r="G11" s="26">
        <v>55907.38</v>
      </c>
      <c r="H11" s="26">
        <v>0</v>
      </c>
      <c r="I11" s="26">
        <f>G11+H11</f>
        <v>55907.38</v>
      </c>
      <c r="J11" s="27">
        <f>F11-I11</f>
        <v>476.43000000000029</v>
      </c>
      <c r="K11" s="28"/>
    </row>
    <row r="12" spans="1:17" ht="31.5" customHeight="1" x14ac:dyDescent="0.45">
      <c r="A12" s="6">
        <v>1.4</v>
      </c>
      <c r="B12" s="13" t="s">
        <v>56</v>
      </c>
      <c r="C12" s="136">
        <v>43332</v>
      </c>
      <c r="D12" s="136">
        <v>43368</v>
      </c>
      <c r="E12" s="26" t="s">
        <v>86</v>
      </c>
      <c r="F12" s="30">
        <v>15925.34</v>
      </c>
      <c r="G12" s="26">
        <v>10935.569</v>
      </c>
      <c r="H12" s="26">
        <v>0</v>
      </c>
      <c r="I12" s="26">
        <f>G12+H12</f>
        <v>10935.569</v>
      </c>
      <c r="J12" s="27">
        <f>F12-I12</f>
        <v>4989.7710000000006</v>
      </c>
      <c r="K12" s="31"/>
      <c r="L12"/>
      <c r="M12"/>
    </row>
    <row r="13" spans="1:17" x14ac:dyDescent="0.45">
      <c r="A13" s="6"/>
      <c r="B13" s="10" t="s">
        <v>11</v>
      </c>
      <c r="C13" s="36"/>
      <c r="D13" s="36"/>
      <c r="E13" s="26" t="s">
        <v>86</v>
      </c>
      <c r="F13" s="36">
        <f>SUM(F9:F12)</f>
        <v>118239.79999999999</v>
      </c>
      <c r="G13" s="37">
        <f>SUM(G9:G12)</f>
        <v>110248.409</v>
      </c>
      <c r="H13" s="36">
        <f>SUM(H9:H12)</f>
        <v>0</v>
      </c>
      <c r="I13" s="37">
        <f>SUM(I9:I12)</f>
        <v>110248.409</v>
      </c>
      <c r="J13" s="33">
        <f>F13-I13</f>
        <v>7991.3909999999887</v>
      </c>
      <c r="K13" s="31"/>
      <c r="L13"/>
      <c r="M13"/>
    </row>
    <row r="14" spans="1:17" s="1" customFormat="1" x14ac:dyDescent="0.45">
      <c r="A14" s="48" t="s">
        <v>12</v>
      </c>
      <c r="B14" s="10" t="s">
        <v>13</v>
      </c>
      <c r="C14" s="36"/>
      <c r="D14" s="36"/>
      <c r="E14" s="36"/>
      <c r="F14" s="36"/>
      <c r="G14" s="37"/>
      <c r="H14" s="36"/>
      <c r="I14" s="37"/>
      <c r="J14" s="33"/>
      <c r="K14" s="34"/>
    </row>
    <row r="15" spans="1:17" x14ac:dyDescent="0.45">
      <c r="A15" s="7">
        <v>2.1</v>
      </c>
      <c r="B15" s="15" t="s">
        <v>67</v>
      </c>
      <c r="C15" s="135">
        <v>43315</v>
      </c>
      <c r="D15" s="135">
        <v>43361</v>
      </c>
      <c r="E15" s="30" t="s">
        <v>86</v>
      </c>
      <c r="F15" s="21">
        <v>11303.18</v>
      </c>
      <c r="G15" s="26">
        <v>10391.09</v>
      </c>
      <c r="H15" s="26">
        <v>0</v>
      </c>
      <c r="I15" s="26">
        <f>H15+G15</f>
        <v>10391.09</v>
      </c>
      <c r="J15" s="27">
        <f t="shared" ref="J15:J28" si="0">F15-I15</f>
        <v>912.09000000000015</v>
      </c>
      <c r="K15" s="31"/>
      <c r="L15"/>
      <c r="M15"/>
    </row>
    <row r="16" spans="1:17" x14ac:dyDescent="0.45">
      <c r="A16" s="6">
        <v>2.2000000000000002</v>
      </c>
      <c r="B16" s="126" t="s">
        <v>15</v>
      </c>
      <c r="C16" s="140">
        <v>43271</v>
      </c>
      <c r="D16" s="140">
        <v>43332</v>
      </c>
      <c r="E16" s="127" t="s">
        <v>86</v>
      </c>
      <c r="F16" s="128">
        <v>6798.83</v>
      </c>
      <c r="G16" s="121">
        <v>6798.83</v>
      </c>
      <c r="H16" s="121">
        <v>0</v>
      </c>
      <c r="I16" s="121">
        <f t="shared" ref="I16:I23" si="1">H16+G16</f>
        <v>6798.83</v>
      </c>
      <c r="J16" s="124">
        <f t="shared" si="0"/>
        <v>0</v>
      </c>
      <c r="K16" s="130" t="s">
        <v>93</v>
      </c>
      <c r="L16"/>
      <c r="M16"/>
    </row>
    <row r="17" spans="1:13" x14ac:dyDescent="0.45">
      <c r="A17" s="6">
        <v>2.2999999999999998</v>
      </c>
      <c r="B17" s="126" t="s">
        <v>16</v>
      </c>
      <c r="C17" s="140">
        <v>43276</v>
      </c>
      <c r="D17" s="140">
        <v>43336</v>
      </c>
      <c r="E17" s="127" t="s">
        <v>86</v>
      </c>
      <c r="F17" s="128">
        <v>4671.8900000000003</v>
      </c>
      <c r="G17" s="121">
        <v>4671.8900000000003</v>
      </c>
      <c r="H17" s="121">
        <v>0</v>
      </c>
      <c r="I17" s="121">
        <f t="shared" si="1"/>
        <v>4671.8900000000003</v>
      </c>
      <c r="J17" s="124">
        <f t="shared" si="0"/>
        <v>0</v>
      </c>
      <c r="K17" s="130" t="s">
        <v>93</v>
      </c>
      <c r="L17"/>
      <c r="M17"/>
    </row>
    <row r="18" spans="1:13" x14ac:dyDescent="0.45">
      <c r="A18" s="6">
        <v>2.4</v>
      </c>
      <c r="B18" s="126" t="s">
        <v>17</v>
      </c>
      <c r="C18" s="140">
        <v>43281</v>
      </c>
      <c r="D18" s="140">
        <v>43338</v>
      </c>
      <c r="E18" s="127" t="s">
        <v>86</v>
      </c>
      <c r="F18" s="128">
        <v>5722.54</v>
      </c>
      <c r="G18" s="121">
        <v>5722.54</v>
      </c>
      <c r="H18" s="121">
        <v>0</v>
      </c>
      <c r="I18" s="121">
        <f t="shared" si="1"/>
        <v>5722.54</v>
      </c>
      <c r="J18" s="124">
        <f t="shared" si="0"/>
        <v>0</v>
      </c>
      <c r="K18" s="130" t="s">
        <v>93</v>
      </c>
      <c r="L18"/>
      <c r="M18"/>
    </row>
    <row r="19" spans="1:13" x14ac:dyDescent="0.45">
      <c r="A19" s="6">
        <v>2.5</v>
      </c>
      <c r="B19" s="126" t="s">
        <v>18</v>
      </c>
      <c r="C19" s="140">
        <v>43293</v>
      </c>
      <c r="D19" s="140">
        <v>43334</v>
      </c>
      <c r="E19" s="127" t="s">
        <v>86</v>
      </c>
      <c r="F19" s="128">
        <v>5761.1</v>
      </c>
      <c r="G19" s="121">
        <v>5761.1</v>
      </c>
      <c r="H19" s="121">
        <v>0</v>
      </c>
      <c r="I19" s="121">
        <f t="shared" si="1"/>
        <v>5761.1</v>
      </c>
      <c r="J19" s="124">
        <f t="shared" si="0"/>
        <v>0</v>
      </c>
      <c r="K19" s="130" t="s">
        <v>93</v>
      </c>
      <c r="L19"/>
      <c r="M19"/>
    </row>
    <row r="20" spans="1:13" x14ac:dyDescent="0.45">
      <c r="A20" s="6">
        <v>2.6</v>
      </c>
      <c r="B20" s="12" t="s">
        <v>65</v>
      </c>
      <c r="C20" s="135">
        <v>43291</v>
      </c>
      <c r="D20" s="135">
        <v>43361</v>
      </c>
      <c r="E20" s="30" t="s">
        <v>86</v>
      </c>
      <c r="F20" s="21">
        <v>13627.34</v>
      </c>
      <c r="G20" s="26">
        <v>13393.460000000001</v>
      </c>
      <c r="H20" s="26">
        <v>0</v>
      </c>
      <c r="I20" s="26">
        <f t="shared" si="1"/>
        <v>13393.460000000001</v>
      </c>
      <c r="J20" s="27">
        <f t="shared" si="0"/>
        <v>233.8799999999992</v>
      </c>
      <c r="K20" s="31"/>
      <c r="L20"/>
      <c r="M20"/>
    </row>
    <row r="21" spans="1:13" x14ac:dyDescent="0.45">
      <c r="A21" s="6">
        <v>2.7</v>
      </c>
      <c r="B21" s="126" t="s">
        <v>66</v>
      </c>
      <c r="C21" s="129" t="s">
        <v>168</v>
      </c>
      <c r="D21" s="129" t="s">
        <v>168</v>
      </c>
      <c r="E21" s="127" t="s">
        <v>86</v>
      </c>
      <c r="F21" s="128">
        <v>8355.41</v>
      </c>
      <c r="G21" s="121">
        <v>8355.41</v>
      </c>
      <c r="H21" s="121">
        <v>0</v>
      </c>
      <c r="I21" s="121">
        <f t="shared" si="1"/>
        <v>8355.41</v>
      </c>
      <c r="J21" s="124">
        <f t="shared" si="0"/>
        <v>0</v>
      </c>
      <c r="K21" s="130" t="s">
        <v>93</v>
      </c>
      <c r="L21"/>
      <c r="M21"/>
    </row>
    <row r="22" spans="1:13" s="2" customFormat="1" x14ac:dyDescent="0.45">
      <c r="A22" s="5">
        <v>2.8</v>
      </c>
      <c r="B22" s="120" t="s">
        <v>14</v>
      </c>
      <c r="C22" s="129" t="s">
        <v>168</v>
      </c>
      <c r="D22" s="129" t="s">
        <v>168</v>
      </c>
      <c r="E22" s="127" t="s">
        <v>86</v>
      </c>
      <c r="F22" s="128">
        <v>21996.84</v>
      </c>
      <c r="G22" s="121">
        <v>21996.84</v>
      </c>
      <c r="H22" s="121">
        <v>0</v>
      </c>
      <c r="I22" s="121">
        <f t="shared" si="1"/>
        <v>21996.84</v>
      </c>
      <c r="J22" s="124">
        <f t="shared" si="0"/>
        <v>0</v>
      </c>
      <c r="K22" s="125" t="s">
        <v>93</v>
      </c>
    </row>
    <row r="23" spans="1:13" s="2" customFormat="1" x14ac:dyDescent="0.45">
      <c r="A23" s="5">
        <v>2.9</v>
      </c>
      <c r="B23" s="120" t="s">
        <v>19</v>
      </c>
      <c r="C23" s="129" t="s">
        <v>168</v>
      </c>
      <c r="D23" s="129" t="s">
        <v>168</v>
      </c>
      <c r="E23" s="127" t="s">
        <v>86</v>
      </c>
      <c r="F23" s="128">
        <v>10837.75</v>
      </c>
      <c r="G23" s="121">
        <v>10837.75</v>
      </c>
      <c r="H23" s="121">
        <v>0</v>
      </c>
      <c r="I23" s="121">
        <f t="shared" si="1"/>
        <v>10837.75</v>
      </c>
      <c r="J23" s="124">
        <f t="shared" si="0"/>
        <v>0</v>
      </c>
      <c r="K23" s="125" t="s">
        <v>93</v>
      </c>
    </row>
    <row r="24" spans="1:13" s="1" customFormat="1" x14ac:dyDescent="0.45">
      <c r="A24" s="3"/>
      <c r="B24" s="10" t="s">
        <v>11</v>
      </c>
      <c r="C24" s="36"/>
      <c r="D24" s="36"/>
      <c r="E24" s="30" t="s">
        <v>86</v>
      </c>
      <c r="F24" s="36">
        <f>SUM(F15:F23)</f>
        <v>89074.880000000005</v>
      </c>
      <c r="G24" s="37">
        <f>SUM(G15:G23)</f>
        <v>87928.909999999989</v>
      </c>
      <c r="H24" s="37">
        <f>SUM(H15:H23)</f>
        <v>0</v>
      </c>
      <c r="I24" s="37">
        <f>SUM(I15:I23)</f>
        <v>87928.909999999989</v>
      </c>
      <c r="J24" s="33">
        <f t="shared" si="0"/>
        <v>1145.9700000000157</v>
      </c>
      <c r="K24" s="34"/>
    </row>
    <row r="25" spans="1:13" x14ac:dyDescent="0.45">
      <c r="A25" s="3">
        <v>3</v>
      </c>
      <c r="B25" s="10" t="s">
        <v>79</v>
      </c>
      <c r="C25" s="30"/>
      <c r="D25" s="30"/>
      <c r="E25" s="30"/>
      <c r="F25" s="30"/>
      <c r="G25" s="26"/>
      <c r="H25" s="30"/>
      <c r="I25" s="26"/>
      <c r="J25" s="27">
        <f t="shared" si="0"/>
        <v>0</v>
      </c>
      <c r="K25" s="31"/>
      <c r="L25"/>
      <c r="M25"/>
    </row>
    <row r="26" spans="1:13" s="2" customFormat="1" x14ac:dyDescent="0.45">
      <c r="A26" s="5">
        <v>3.1</v>
      </c>
      <c r="B26" s="11" t="s">
        <v>62</v>
      </c>
      <c r="C26" s="135">
        <v>43314</v>
      </c>
      <c r="D26" s="135">
        <v>43361</v>
      </c>
      <c r="E26" s="26" t="s">
        <v>86</v>
      </c>
      <c r="F26" s="21">
        <v>5188.28</v>
      </c>
      <c r="G26" s="26">
        <v>4900.7999999999993</v>
      </c>
      <c r="H26" s="26">
        <v>0</v>
      </c>
      <c r="I26" s="26">
        <v>4900.7999999999993</v>
      </c>
      <c r="J26" s="27">
        <f t="shared" si="0"/>
        <v>287.48000000000047</v>
      </c>
      <c r="K26" s="28"/>
    </row>
    <row r="27" spans="1:13" s="2" customFormat="1" x14ac:dyDescent="0.45">
      <c r="A27" s="16">
        <v>3.2</v>
      </c>
      <c r="B27" s="131" t="s">
        <v>63</v>
      </c>
      <c r="C27" s="129" t="s">
        <v>168</v>
      </c>
      <c r="D27" s="129" t="s">
        <v>168</v>
      </c>
      <c r="E27" s="121" t="s">
        <v>86</v>
      </c>
      <c r="F27" s="128">
        <v>747.94</v>
      </c>
      <c r="G27" s="121">
        <v>747.94</v>
      </c>
      <c r="H27" s="121">
        <v>0</v>
      </c>
      <c r="I27" s="121">
        <v>747.94</v>
      </c>
      <c r="J27" s="124">
        <f t="shared" si="0"/>
        <v>0</v>
      </c>
      <c r="K27" s="125" t="s">
        <v>93</v>
      </c>
    </row>
    <row r="28" spans="1:13" s="1" customFormat="1" x14ac:dyDescent="0.45">
      <c r="A28" s="3"/>
      <c r="B28" s="10" t="s">
        <v>11</v>
      </c>
      <c r="C28" s="36"/>
      <c r="D28" s="36"/>
      <c r="E28" s="32" t="s">
        <v>86</v>
      </c>
      <c r="F28" s="36">
        <f>SUM(F26:F27)</f>
        <v>5936.2199999999993</v>
      </c>
      <c r="G28" s="37">
        <f>SUM(G26:G27)</f>
        <v>5648.74</v>
      </c>
      <c r="H28" s="37">
        <f>SUM(H26:H27)</f>
        <v>0</v>
      </c>
      <c r="I28" s="37">
        <f>SUM(I26:I27)</f>
        <v>5648.74</v>
      </c>
      <c r="J28" s="27">
        <f t="shared" si="0"/>
        <v>287.47999999999956</v>
      </c>
      <c r="K28" s="34"/>
    </row>
    <row r="29" spans="1:13" x14ac:dyDescent="0.45">
      <c r="A29" s="3">
        <v>4</v>
      </c>
      <c r="B29" s="10" t="s">
        <v>29</v>
      </c>
      <c r="C29" s="30"/>
      <c r="D29" s="30"/>
      <c r="E29" s="30"/>
      <c r="F29" s="30"/>
      <c r="G29" s="26"/>
      <c r="H29" s="30"/>
      <c r="I29" s="26"/>
      <c r="J29" s="27"/>
      <c r="K29" s="31"/>
      <c r="L29"/>
      <c r="M29"/>
    </row>
    <row r="30" spans="1:13" s="2" customFormat="1" x14ac:dyDescent="0.45">
      <c r="A30" s="5">
        <v>4.0999999999999996</v>
      </c>
      <c r="B30" s="40" t="s">
        <v>69</v>
      </c>
      <c r="C30" s="142">
        <v>43337</v>
      </c>
      <c r="D30" s="142">
        <v>43375</v>
      </c>
      <c r="E30" s="26" t="s">
        <v>86</v>
      </c>
      <c r="F30" s="22">
        <v>9947.6440000000002</v>
      </c>
      <c r="G30" s="26">
        <v>3250.4900000000002</v>
      </c>
      <c r="H30" s="26">
        <v>0</v>
      </c>
      <c r="I30" s="26">
        <f>G30+H30</f>
        <v>3250.4900000000002</v>
      </c>
      <c r="J30" s="27">
        <f t="shared" ref="J30:J41" si="2">F30-I30</f>
        <v>6697.1540000000005</v>
      </c>
      <c r="K30" s="28"/>
    </row>
    <row r="31" spans="1:13" x14ac:dyDescent="0.45">
      <c r="A31" s="6">
        <v>4.2</v>
      </c>
      <c r="B31" s="17" t="s">
        <v>70</v>
      </c>
      <c r="C31" s="135">
        <v>43339</v>
      </c>
      <c r="D31" s="135">
        <v>43368</v>
      </c>
      <c r="E31" s="30" t="s">
        <v>86</v>
      </c>
      <c r="F31" s="21">
        <v>3142.4920000000002</v>
      </c>
      <c r="G31" s="26">
        <v>2189.62</v>
      </c>
      <c r="H31" s="26">
        <v>0</v>
      </c>
      <c r="I31" s="26">
        <f>G31+H31</f>
        <v>2189.62</v>
      </c>
      <c r="J31" s="27">
        <f t="shared" si="2"/>
        <v>952.8720000000003</v>
      </c>
      <c r="K31" s="31"/>
      <c r="L31"/>
      <c r="M31"/>
    </row>
    <row r="32" spans="1:13" x14ac:dyDescent="0.45">
      <c r="A32" s="5">
        <v>4.3</v>
      </c>
      <c r="B32" s="17" t="s">
        <v>71</v>
      </c>
      <c r="C32" s="135">
        <v>43332</v>
      </c>
      <c r="D32" s="135">
        <v>43368</v>
      </c>
      <c r="E32" s="26" t="s">
        <v>86</v>
      </c>
      <c r="F32" s="21">
        <v>2146.35</v>
      </c>
      <c r="G32" s="26">
        <v>888.09</v>
      </c>
      <c r="H32" s="26">
        <v>0</v>
      </c>
      <c r="I32" s="26">
        <f t="shared" ref="I32:I40" si="3">G32+H32</f>
        <v>888.09</v>
      </c>
      <c r="J32" s="27">
        <f t="shared" si="2"/>
        <v>1258.2599999999998</v>
      </c>
      <c r="K32" s="31"/>
      <c r="L32"/>
      <c r="M32"/>
    </row>
    <row r="33" spans="1:13" x14ac:dyDescent="0.45">
      <c r="A33" s="6">
        <v>4.4000000000000004</v>
      </c>
      <c r="B33" s="41" t="s">
        <v>72</v>
      </c>
      <c r="C33" s="135">
        <v>43334</v>
      </c>
      <c r="D33" s="135">
        <v>43373</v>
      </c>
      <c r="E33" s="30" t="s">
        <v>86</v>
      </c>
      <c r="F33" s="21">
        <v>21845.680499999999</v>
      </c>
      <c r="G33" s="26">
        <v>6991.87</v>
      </c>
      <c r="H33" s="26">
        <v>789.35</v>
      </c>
      <c r="I33" s="26">
        <f t="shared" si="3"/>
        <v>7781.22</v>
      </c>
      <c r="J33" s="27">
        <f t="shared" si="2"/>
        <v>14064.460499999997</v>
      </c>
      <c r="K33" s="31"/>
      <c r="L33"/>
      <c r="M33"/>
    </row>
    <row r="34" spans="1:13" s="2" customFormat="1" x14ac:dyDescent="0.45">
      <c r="A34" s="5">
        <v>4.5</v>
      </c>
      <c r="B34" s="11" t="s">
        <v>48</v>
      </c>
      <c r="C34" s="135">
        <v>43322</v>
      </c>
      <c r="D34" s="135">
        <v>43358</v>
      </c>
      <c r="E34" s="26" t="s">
        <v>86</v>
      </c>
      <c r="F34" s="21">
        <v>12959.84</v>
      </c>
      <c r="G34" s="26">
        <v>12830.73</v>
      </c>
      <c r="H34" s="26">
        <v>0</v>
      </c>
      <c r="I34" s="26">
        <f t="shared" si="3"/>
        <v>12830.73</v>
      </c>
      <c r="J34" s="27">
        <f t="shared" si="2"/>
        <v>129.11000000000058</v>
      </c>
      <c r="K34" s="28"/>
    </row>
    <row r="35" spans="1:13" s="2" customFormat="1" x14ac:dyDescent="0.45">
      <c r="A35" s="5">
        <v>4.7</v>
      </c>
      <c r="B35" s="11" t="s">
        <v>20</v>
      </c>
      <c r="C35" s="135">
        <v>43324</v>
      </c>
      <c r="D35" s="135">
        <v>43361</v>
      </c>
      <c r="E35" s="26" t="s">
        <v>86</v>
      </c>
      <c r="F35" s="21">
        <v>2269.895</v>
      </c>
      <c r="G35" s="26">
        <v>2081.2399999999998</v>
      </c>
      <c r="H35" s="26">
        <v>0</v>
      </c>
      <c r="I35" s="26">
        <f t="shared" si="3"/>
        <v>2081.2399999999998</v>
      </c>
      <c r="J35" s="27">
        <f t="shared" si="2"/>
        <v>188.6550000000002</v>
      </c>
      <c r="K35" s="28"/>
    </row>
    <row r="36" spans="1:13" s="2" customFormat="1" x14ac:dyDescent="0.45">
      <c r="A36" s="6">
        <v>4.8</v>
      </c>
      <c r="B36" s="11" t="s">
        <v>80</v>
      </c>
      <c r="C36" s="137">
        <v>43339</v>
      </c>
      <c r="D36" s="137">
        <v>43361</v>
      </c>
      <c r="E36" s="30" t="s">
        <v>86</v>
      </c>
      <c r="F36" s="26">
        <v>4048.0250000000001</v>
      </c>
      <c r="G36" s="26">
        <v>3219.12</v>
      </c>
      <c r="H36" s="26">
        <v>0</v>
      </c>
      <c r="I36" s="26">
        <f t="shared" si="3"/>
        <v>3219.12</v>
      </c>
      <c r="J36" s="27">
        <f t="shared" si="2"/>
        <v>828.9050000000002</v>
      </c>
      <c r="K36" s="28"/>
    </row>
    <row r="37" spans="1:13" s="2" customFormat="1" x14ac:dyDescent="0.45">
      <c r="A37" s="5">
        <v>4.9000000000000004</v>
      </c>
      <c r="B37" s="11" t="s">
        <v>81</v>
      </c>
      <c r="C37" s="137">
        <v>43352</v>
      </c>
      <c r="D37" s="137">
        <v>43363</v>
      </c>
      <c r="E37" s="26" t="s">
        <v>86</v>
      </c>
      <c r="F37" s="26">
        <v>2215.37</v>
      </c>
      <c r="G37" s="26">
        <v>121</v>
      </c>
      <c r="H37" s="26">
        <v>0</v>
      </c>
      <c r="I37" s="26">
        <f t="shared" si="3"/>
        <v>121</v>
      </c>
      <c r="J37" s="27">
        <f t="shared" si="2"/>
        <v>2094.37</v>
      </c>
      <c r="K37" s="28"/>
    </row>
    <row r="38" spans="1:13" s="2" customFormat="1" x14ac:dyDescent="0.45">
      <c r="A38" s="6">
        <v>4.0999999999999996</v>
      </c>
      <c r="B38" s="11" t="s">
        <v>75</v>
      </c>
      <c r="C38" s="137">
        <v>43330</v>
      </c>
      <c r="D38" s="137">
        <v>43363</v>
      </c>
      <c r="E38" s="30" t="s">
        <v>86</v>
      </c>
      <c r="F38" s="26">
        <v>2357.15</v>
      </c>
      <c r="G38" s="26">
        <v>2092.79</v>
      </c>
      <c r="H38" s="58">
        <v>0</v>
      </c>
      <c r="I38" s="26">
        <f t="shared" si="3"/>
        <v>2092.79</v>
      </c>
      <c r="J38" s="27">
        <f t="shared" si="2"/>
        <v>264.36000000000013</v>
      </c>
      <c r="K38" s="28"/>
    </row>
    <row r="39" spans="1:13" s="2" customFormat="1" x14ac:dyDescent="0.45">
      <c r="A39" s="5">
        <v>4.1100000000000003</v>
      </c>
      <c r="B39" s="11" t="s">
        <v>84</v>
      </c>
      <c r="C39" s="139">
        <v>43332</v>
      </c>
      <c r="D39" s="139">
        <v>43363</v>
      </c>
      <c r="E39" s="26" t="s">
        <v>86</v>
      </c>
      <c r="F39" s="35">
        <v>3613.0650000000001</v>
      </c>
      <c r="G39" s="26">
        <v>3386.83</v>
      </c>
      <c r="H39" s="26">
        <v>0</v>
      </c>
      <c r="I39" s="26">
        <f t="shared" si="3"/>
        <v>3386.83</v>
      </c>
      <c r="J39" s="27">
        <f t="shared" si="2"/>
        <v>226.23500000000013</v>
      </c>
      <c r="K39" s="28"/>
    </row>
    <row r="40" spans="1:13" s="2" customFormat="1" x14ac:dyDescent="0.45">
      <c r="A40" s="6">
        <v>4.12</v>
      </c>
      <c r="B40" s="11" t="s">
        <v>76</v>
      </c>
      <c r="C40" s="135">
        <v>43326</v>
      </c>
      <c r="D40" s="135">
        <v>39716</v>
      </c>
      <c r="E40" s="30" t="s">
        <v>86</v>
      </c>
      <c r="F40" s="21">
        <v>2198.34</v>
      </c>
      <c r="G40" s="26">
        <v>1705.61</v>
      </c>
      <c r="H40" s="26">
        <v>0</v>
      </c>
      <c r="I40" s="26">
        <f t="shared" si="3"/>
        <v>1705.61</v>
      </c>
      <c r="J40" s="27">
        <f t="shared" si="2"/>
        <v>492.73000000000025</v>
      </c>
      <c r="K40" s="28"/>
    </row>
    <row r="41" spans="1:13" s="1" customFormat="1" x14ac:dyDescent="0.45">
      <c r="A41" s="3"/>
      <c r="B41" s="10" t="s">
        <v>11</v>
      </c>
      <c r="C41" s="36"/>
      <c r="D41" s="36"/>
      <c r="E41" s="26" t="s">
        <v>86</v>
      </c>
      <c r="F41" s="36">
        <f>SUM(F30:F40)</f>
        <v>66743.851500000004</v>
      </c>
      <c r="G41" s="37">
        <f>SUM(G30:G40)</f>
        <v>38757.39</v>
      </c>
      <c r="H41" s="37">
        <f>SUM(H30:H40)</f>
        <v>789.35</v>
      </c>
      <c r="I41" s="37">
        <f>SUM(I30:I40)</f>
        <v>39546.74</v>
      </c>
      <c r="J41" s="33">
        <f t="shared" si="2"/>
        <v>27197.111500000006</v>
      </c>
      <c r="K41" s="34"/>
    </row>
    <row r="42" spans="1:13" x14ac:dyDescent="0.45">
      <c r="A42" s="3">
        <v>5</v>
      </c>
      <c r="B42" s="10" t="s">
        <v>30</v>
      </c>
      <c r="C42" s="30"/>
      <c r="D42" s="30"/>
      <c r="E42" s="30"/>
      <c r="F42" s="30"/>
      <c r="G42" s="26"/>
      <c r="H42" s="30"/>
      <c r="I42" s="26"/>
      <c r="J42" s="27"/>
      <c r="K42" s="31"/>
      <c r="L42"/>
      <c r="M42"/>
    </row>
    <row r="43" spans="1:13" s="2" customFormat="1" x14ac:dyDescent="0.45">
      <c r="A43" s="5">
        <v>5.0999999999999996</v>
      </c>
      <c r="B43" s="11" t="s">
        <v>21</v>
      </c>
      <c r="C43" s="135">
        <v>43296</v>
      </c>
      <c r="D43" s="135">
        <v>43360</v>
      </c>
      <c r="E43" s="26" t="s">
        <v>86</v>
      </c>
      <c r="F43" s="21">
        <v>10050.5</v>
      </c>
      <c r="G43" s="26">
        <v>8474.48</v>
      </c>
      <c r="H43" s="26">
        <v>779.87</v>
      </c>
      <c r="I43" s="26">
        <f>G43+H43</f>
        <v>9254.35</v>
      </c>
      <c r="J43" s="27">
        <f t="shared" ref="J43:J66" si="4">F43-I43</f>
        <v>796.14999999999964</v>
      </c>
      <c r="K43" s="28"/>
    </row>
    <row r="44" spans="1:13" s="2" customFormat="1" x14ac:dyDescent="0.45">
      <c r="A44" s="5">
        <v>5.2</v>
      </c>
      <c r="B44" s="120" t="s">
        <v>78</v>
      </c>
      <c r="C44" s="129" t="s">
        <v>168</v>
      </c>
      <c r="D44" s="129" t="s">
        <v>168</v>
      </c>
      <c r="E44" s="121" t="s">
        <v>86</v>
      </c>
      <c r="F44" s="128">
        <v>15809.02</v>
      </c>
      <c r="G44" s="121">
        <v>15809.02</v>
      </c>
      <c r="H44" s="121">
        <v>0</v>
      </c>
      <c r="I44" s="121">
        <f t="shared" ref="I44:I54" si="5">G44+H44</f>
        <v>15809.02</v>
      </c>
      <c r="J44" s="124">
        <f t="shared" si="4"/>
        <v>0</v>
      </c>
      <c r="K44" s="125" t="s">
        <v>93</v>
      </c>
    </row>
    <row r="45" spans="1:13" x14ac:dyDescent="0.45">
      <c r="A45" s="5">
        <v>5.3</v>
      </c>
      <c r="B45" s="12" t="s">
        <v>22</v>
      </c>
      <c r="C45" s="136">
        <v>43354</v>
      </c>
      <c r="D45" s="136">
        <v>43361</v>
      </c>
      <c r="E45" s="26" t="s">
        <v>86</v>
      </c>
      <c r="F45" s="30">
        <v>4340</v>
      </c>
      <c r="G45" s="26">
        <v>4098</v>
      </c>
      <c r="H45" s="26">
        <v>0</v>
      </c>
      <c r="I45" s="26">
        <f t="shared" si="5"/>
        <v>4098</v>
      </c>
      <c r="J45" s="27">
        <f t="shared" si="4"/>
        <v>242</v>
      </c>
      <c r="K45" s="31"/>
      <c r="L45"/>
      <c r="M45"/>
    </row>
    <row r="46" spans="1:13" x14ac:dyDescent="0.45">
      <c r="A46" s="5">
        <v>5.4</v>
      </c>
      <c r="B46" s="12" t="s">
        <v>23</v>
      </c>
      <c r="C46" s="136">
        <v>43356</v>
      </c>
      <c r="D46" s="136">
        <v>43361</v>
      </c>
      <c r="E46" s="26" t="s">
        <v>86</v>
      </c>
      <c r="F46" s="30">
        <v>5060</v>
      </c>
      <c r="G46" s="26">
        <v>4759</v>
      </c>
      <c r="H46" s="26">
        <v>0</v>
      </c>
      <c r="I46" s="26">
        <f t="shared" si="5"/>
        <v>4759</v>
      </c>
      <c r="J46" s="27">
        <f t="shared" si="4"/>
        <v>301</v>
      </c>
      <c r="K46" s="31"/>
      <c r="L46"/>
      <c r="M46"/>
    </row>
    <row r="47" spans="1:13" x14ac:dyDescent="0.45">
      <c r="A47" s="5">
        <v>5.5</v>
      </c>
      <c r="B47" s="12" t="s">
        <v>57</v>
      </c>
      <c r="C47" s="136">
        <v>43357</v>
      </c>
      <c r="D47" s="136">
        <v>43359</v>
      </c>
      <c r="E47" s="26" t="s">
        <v>86</v>
      </c>
      <c r="F47" s="30">
        <v>2300</v>
      </c>
      <c r="G47" s="26">
        <v>2118</v>
      </c>
      <c r="H47" s="26">
        <v>0</v>
      </c>
      <c r="I47" s="26">
        <f t="shared" si="5"/>
        <v>2118</v>
      </c>
      <c r="J47" s="27">
        <f t="shared" si="4"/>
        <v>182</v>
      </c>
      <c r="K47" s="31"/>
      <c r="L47"/>
      <c r="M47"/>
    </row>
    <row r="48" spans="1:13" x14ac:dyDescent="0.45">
      <c r="A48" s="5">
        <v>5.6</v>
      </c>
      <c r="B48" s="12" t="s">
        <v>169</v>
      </c>
      <c r="C48" s="136">
        <v>43356</v>
      </c>
      <c r="D48" s="136">
        <v>43373</v>
      </c>
      <c r="E48" s="26" t="s">
        <v>86</v>
      </c>
      <c r="F48" s="30">
        <v>13930</v>
      </c>
      <c r="G48" s="26">
        <v>0</v>
      </c>
      <c r="H48" s="26">
        <v>0</v>
      </c>
      <c r="I48" s="26">
        <f t="shared" si="5"/>
        <v>0</v>
      </c>
      <c r="J48" s="27">
        <f t="shared" si="4"/>
        <v>13930</v>
      </c>
      <c r="K48" s="31"/>
      <c r="L48"/>
      <c r="M48"/>
    </row>
    <row r="49" spans="1:13" x14ac:dyDescent="0.45">
      <c r="A49" s="5">
        <v>5.7</v>
      </c>
      <c r="B49" s="12" t="s">
        <v>31</v>
      </c>
      <c r="C49" s="136">
        <v>43334</v>
      </c>
      <c r="D49" s="136">
        <v>43361</v>
      </c>
      <c r="E49" s="26" t="s">
        <v>86</v>
      </c>
      <c r="F49" s="30">
        <v>8735</v>
      </c>
      <c r="G49" s="26">
        <v>8235</v>
      </c>
      <c r="H49" s="26">
        <v>0</v>
      </c>
      <c r="I49" s="26">
        <f t="shared" si="5"/>
        <v>8235</v>
      </c>
      <c r="J49" s="27">
        <f t="shared" si="4"/>
        <v>500</v>
      </c>
      <c r="K49" s="31"/>
      <c r="L49"/>
      <c r="M49"/>
    </row>
    <row r="50" spans="1:13" s="2" customFormat="1" x14ac:dyDescent="0.45">
      <c r="A50" s="5">
        <v>5.8</v>
      </c>
      <c r="B50" s="11" t="s">
        <v>49</v>
      </c>
      <c r="C50" s="137">
        <v>43324</v>
      </c>
      <c r="D50" s="137">
        <v>43342</v>
      </c>
      <c r="E50" s="26" t="s">
        <v>86</v>
      </c>
      <c r="F50" s="26">
        <f>(18.58873+0.56784+0.5685)*1000</f>
        <v>19725.070000000003</v>
      </c>
      <c r="G50" s="26">
        <v>19725.070000000003</v>
      </c>
      <c r="H50" s="26">
        <v>0</v>
      </c>
      <c r="I50" s="26">
        <f t="shared" si="5"/>
        <v>19725.070000000003</v>
      </c>
      <c r="J50" s="27">
        <f t="shared" si="4"/>
        <v>0</v>
      </c>
      <c r="K50" s="28"/>
    </row>
    <row r="51" spans="1:13" s="2" customFormat="1" x14ac:dyDescent="0.45">
      <c r="A51" s="5">
        <v>5.9</v>
      </c>
      <c r="B51" s="11" t="s">
        <v>50</v>
      </c>
      <c r="C51" s="137">
        <v>43326</v>
      </c>
      <c r="D51" s="137">
        <v>43342</v>
      </c>
      <c r="E51" s="26" t="s">
        <v>86</v>
      </c>
      <c r="F51" s="26">
        <v>16941.28</v>
      </c>
      <c r="G51" s="26">
        <v>16941.28</v>
      </c>
      <c r="H51" s="26">
        <v>0</v>
      </c>
      <c r="I51" s="26">
        <f t="shared" si="5"/>
        <v>16941.28</v>
      </c>
      <c r="J51" s="27">
        <f t="shared" si="4"/>
        <v>0</v>
      </c>
      <c r="K51" s="28"/>
    </row>
    <row r="52" spans="1:13" s="2" customFormat="1" x14ac:dyDescent="0.45">
      <c r="A52" s="5">
        <v>5.0999999999999996</v>
      </c>
      <c r="B52" s="11" t="s">
        <v>32</v>
      </c>
      <c r="C52" s="137">
        <v>43326</v>
      </c>
      <c r="D52" s="137">
        <v>43342</v>
      </c>
      <c r="E52" s="26" t="s">
        <v>86</v>
      </c>
      <c r="F52" s="26">
        <v>10571.88</v>
      </c>
      <c r="G52" s="26">
        <v>10571.880000000001</v>
      </c>
      <c r="H52" s="26">
        <v>0</v>
      </c>
      <c r="I52" s="26">
        <f t="shared" si="5"/>
        <v>10571.880000000001</v>
      </c>
      <c r="J52" s="27">
        <f t="shared" si="4"/>
        <v>0</v>
      </c>
      <c r="K52" s="28"/>
    </row>
    <row r="53" spans="1:13" s="2" customFormat="1" x14ac:dyDescent="0.45">
      <c r="A53" s="5">
        <v>5.1100000000000003</v>
      </c>
      <c r="B53" s="11" t="s">
        <v>33</v>
      </c>
      <c r="C53" s="137">
        <v>43328</v>
      </c>
      <c r="D53" s="137">
        <v>43348</v>
      </c>
      <c r="E53" s="26" t="s">
        <v>86</v>
      </c>
      <c r="F53" s="26">
        <v>3955.5349999999999</v>
      </c>
      <c r="G53" s="26">
        <v>3955.5350000000003</v>
      </c>
      <c r="H53" s="26">
        <v>0</v>
      </c>
      <c r="I53" s="26">
        <f t="shared" si="5"/>
        <v>3955.5350000000003</v>
      </c>
      <c r="J53" s="27">
        <f t="shared" si="4"/>
        <v>0</v>
      </c>
      <c r="K53" s="28"/>
    </row>
    <row r="54" spans="1:13" s="2" customFormat="1" x14ac:dyDescent="0.45">
      <c r="A54" s="5">
        <v>5.12</v>
      </c>
      <c r="B54" s="11" t="s">
        <v>85</v>
      </c>
      <c r="C54" s="138">
        <v>43358</v>
      </c>
      <c r="D54" s="138">
        <v>43374</v>
      </c>
      <c r="E54" s="26" t="s">
        <v>86</v>
      </c>
      <c r="F54" s="26">
        <v>13262.19</v>
      </c>
      <c r="G54" s="56">
        <v>9372.92</v>
      </c>
      <c r="H54" s="90">
        <v>0</v>
      </c>
      <c r="I54" s="26">
        <f t="shared" si="5"/>
        <v>9372.92</v>
      </c>
      <c r="J54" s="27">
        <f t="shared" si="4"/>
        <v>3889.2700000000004</v>
      </c>
      <c r="K54" s="28"/>
    </row>
    <row r="55" spans="1:13" s="2" customFormat="1" x14ac:dyDescent="0.45">
      <c r="A55" s="5">
        <v>5.13</v>
      </c>
      <c r="B55" s="11" t="s">
        <v>52</v>
      </c>
      <c r="C55" s="139">
        <v>43261</v>
      </c>
      <c r="D55" s="139">
        <v>43363</v>
      </c>
      <c r="E55" s="26" t="s">
        <v>86</v>
      </c>
      <c r="F55" s="26">
        <v>125257.14</v>
      </c>
      <c r="G55" s="57">
        <v>120894.423333</v>
      </c>
      <c r="H55" s="9">
        <v>0</v>
      </c>
      <c r="I55" s="26">
        <f>G55+H55</f>
        <v>120894.423333</v>
      </c>
      <c r="J55" s="27">
        <f t="shared" si="4"/>
        <v>4362.7166670000006</v>
      </c>
      <c r="K55" s="28"/>
    </row>
    <row r="56" spans="1:13" s="2" customFormat="1" x14ac:dyDescent="0.45">
      <c r="A56" s="5">
        <v>5.14</v>
      </c>
      <c r="B56" s="120" t="s">
        <v>51</v>
      </c>
      <c r="C56" s="129" t="s">
        <v>168</v>
      </c>
      <c r="D56" s="129" t="s">
        <v>168</v>
      </c>
      <c r="E56" s="121" t="s">
        <v>86</v>
      </c>
      <c r="F56" s="121">
        <v>724.34</v>
      </c>
      <c r="G56" s="121">
        <v>724.34</v>
      </c>
      <c r="H56" s="121">
        <v>0</v>
      </c>
      <c r="I56" s="121">
        <f>H56+G56</f>
        <v>724.34</v>
      </c>
      <c r="J56" s="124">
        <f t="shared" si="4"/>
        <v>0</v>
      </c>
      <c r="K56" s="125" t="s">
        <v>93</v>
      </c>
    </row>
    <row r="57" spans="1:13" x14ac:dyDescent="0.45">
      <c r="A57" s="5">
        <v>5.15</v>
      </c>
      <c r="B57" s="12" t="s">
        <v>24</v>
      </c>
      <c r="C57" s="136">
        <v>43370</v>
      </c>
      <c r="D57" s="136">
        <v>43373</v>
      </c>
      <c r="E57" s="26" t="s">
        <v>86</v>
      </c>
      <c r="F57" s="30">
        <v>1050</v>
      </c>
      <c r="G57" s="30">
        <v>0</v>
      </c>
      <c r="H57" s="30">
        <v>0</v>
      </c>
      <c r="I57" s="26">
        <f>H57+G57</f>
        <v>0</v>
      </c>
      <c r="J57" s="27">
        <f t="shared" si="4"/>
        <v>1050</v>
      </c>
      <c r="K57" s="31"/>
      <c r="L57"/>
      <c r="M57"/>
    </row>
    <row r="58" spans="1:13" x14ac:dyDescent="0.45">
      <c r="A58" s="9">
        <v>5.17</v>
      </c>
      <c r="B58" s="126" t="s">
        <v>25</v>
      </c>
      <c r="C58" s="140">
        <v>43348</v>
      </c>
      <c r="D58" s="140">
        <v>43351</v>
      </c>
      <c r="E58" s="121" t="s">
        <v>86</v>
      </c>
      <c r="F58" s="127">
        <v>1250</v>
      </c>
      <c r="G58" s="127">
        <v>1250</v>
      </c>
      <c r="H58" s="127">
        <v>0</v>
      </c>
      <c r="I58" s="121">
        <f>H58+G58</f>
        <v>1250</v>
      </c>
      <c r="J58" s="124">
        <f t="shared" si="4"/>
        <v>0</v>
      </c>
      <c r="K58" s="130" t="s">
        <v>93</v>
      </c>
      <c r="L58"/>
      <c r="M58"/>
    </row>
    <row r="59" spans="1:13" x14ac:dyDescent="0.45">
      <c r="A59" s="6"/>
      <c r="B59" s="10" t="s">
        <v>11</v>
      </c>
      <c r="C59" s="36"/>
      <c r="D59" s="36"/>
      <c r="E59" s="32" t="s">
        <v>86</v>
      </c>
      <c r="F59" s="36">
        <f>SUM(F43:F58)</f>
        <v>252961.95500000002</v>
      </c>
      <c r="G59" s="36">
        <f>SUM(G43:G58)</f>
        <v>226928.94833300001</v>
      </c>
      <c r="H59" s="36">
        <f>SUM(H43:H58)</f>
        <v>779.87</v>
      </c>
      <c r="I59" s="37">
        <f>SUM(I43:I58)</f>
        <v>227708.818333</v>
      </c>
      <c r="J59" s="33">
        <f t="shared" si="4"/>
        <v>25253.136667000013</v>
      </c>
      <c r="K59" s="31"/>
      <c r="L59"/>
      <c r="M59"/>
    </row>
    <row r="60" spans="1:13" x14ac:dyDescent="0.45">
      <c r="A60" s="3">
        <v>6</v>
      </c>
      <c r="B60" s="10" t="s">
        <v>26</v>
      </c>
      <c r="C60" s="30"/>
      <c r="D60" s="30"/>
      <c r="E60" s="30"/>
      <c r="F60" s="30"/>
      <c r="G60" s="30"/>
      <c r="H60" s="30"/>
      <c r="I60" s="26"/>
      <c r="J60" s="27">
        <f t="shared" si="4"/>
        <v>0</v>
      </c>
      <c r="K60" s="31"/>
      <c r="L60"/>
      <c r="M60"/>
    </row>
    <row r="61" spans="1:13" s="2" customFormat="1" x14ac:dyDescent="0.45">
      <c r="A61" s="5">
        <v>6.1</v>
      </c>
      <c r="B61" s="120" t="s">
        <v>27</v>
      </c>
      <c r="C61" s="140">
        <v>43291</v>
      </c>
      <c r="D61" s="140">
        <v>43342</v>
      </c>
      <c r="E61" s="121" t="s">
        <v>86</v>
      </c>
      <c r="F61" s="128">
        <v>14916.490000000002</v>
      </c>
      <c r="G61" s="121">
        <v>14916.490000000002</v>
      </c>
      <c r="H61" s="121">
        <v>0</v>
      </c>
      <c r="I61" s="121">
        <f>H61+G61</f>
        <v>14916.490000000002</v>
      </c>
      <c r="J61" s="124">
        <f t="shared" si="4"/>
        <v>0</v>
      </c>
      <c r="K61" s="125" t="s">
        <v>93</v>
      </c>
    </row>
    <row r="62" spans="1:13" s="2" customFormat="1" x14ac:dyDescent="0.45">
      <c r="A62" s="5">
        <v>6.2</v>
      </c>
      <c r="B62" s="120" t="s">
        <v>74</v>
      </c>
      <c r="C62" s="140">
        <v>43291</v>
      </c>
      <c r="D62" s="140">
        <v>43342</v>
      </c>
      <c r="E62" s="121" t="s">
        <v>86</v>
      </c>
      <c r="F62" s="128">
        <v>1701.8704999999998</v>
      </c>
      <c r="G62" s="121">
        <v>1701.8704999999998</v>
      </c>
      <c r="H62" s="121">
        <v>0</v>
      </c>
      <c r="I62" s="121">
        <f>G62+H62</f>
        <v>1701.8704999999998</v>
      </c>
      <c r="J62" s="124">
        <f t="shared" si="4"/>
        <v>0</v>
      </c>
      <c r="K62" s="125" t="s">
        <v>93</v>
      </c>
    </row>
    <row r="63" spans="1:13" s="2" customFormat="1" x14ac:dyDescent="0.45">
      <c r="A63" s="5">
        <v>6.3</v>
      </c>
      <c r="B63" s="11" t="s">
        <v>73</v>
      </c>
      <c r="C63" s="135">
        <v>43353</v>
      </c>
      <c r="D63" s="135">
        <v>43373</v>
      </c>
      <c r="E63" s="26" t="s">
        <v>86</v>
      </c>
      <c r="F63" s="21">
        <v>1059.98</v>
      </c>
      <c r="G63" s="26">
        <v>0</v>
      </c>
      <c r="H63" s="26">
        <v>0</v>
      </c>
      <c r="I63" s="26">
        <f>G63+H63</f>
        <v>0</v>
      </c>
      <c r="J63" s="27">
        <f t="shared" si="4"/>
        <v>1059.98</v>
      </c>
      <c r="K63" s="28"/>
    </row>
    <row r="64" spans="1:13" x14ac:dyDescent="0.45">
      <c r="A64" s="5">
        <v>6.4</v>
      </c>
      <c r="B64" s="12" t="s">
        <v>37</v>
      </c>
      <c r="C64" s="136">
        <v>43348</v>
      </c>
      <c r="D64" s="136">
        <v>43373</v>
      </c>
      <c r="E64" s="26" t="s">
        <v>86</v>
      </c>
      <c r="F64" s="30">
        <v>22180.609999999997</v>
      </c>
      <c r="G64" s="30">
        <v>410</v>
      </c>
      <c r="H64" s="30">
        <v>0</v>
      </c>
      <c r="I64" s="26">
        <f>G64+H64</f>
        <v>410</v>
      </c>
      <c r="J64" s="27">
        <f t="shared" si="4"/>
        <v>21770.609999999997</v>
      </c>
      <c r="K64" s="31"/>
      <c r="L64"/>
      <c r="M64"/>
    </row>
    <row r="65" spans="1:13" x14ac:dyDescent="0.45">
      <c r="A65" s="5">
        <v>6.5</v>
      </c>
      <c r="B65" s="12" t="s">
        <v>82</v>
      </c>
      <c r="C65" s="135">
        <v>43358</v>
      </c>
      <c r="D65" s="135">
        <v>43378</v>
      </c>
      <c r="E65" s="26" t="s">
        <v>86</v>
      </c>
      <c r="F65" s="21">
        <v>10932.729499999999</v>
      </c>
      <c r="G65" s="30">
        <v>0</v>
      </c>
      <c r="H65" s="30">
        <v>0</v>
      </c>
      <c r="I65" s="26">
        <f>G65+H65</f>
        <v>0</v>
      </c>
      <c r="J65" s="27">
        <f t="shared" si="4"/>
        <v>10932.729499999999</v>
      </c>
      <c r="K65" s="31"/>
      <c r="L65"/>
      <c r="M65"/>
    </row>
    <row r="66" spans="1:13" x14ac:dyDescent="0.45">
      <c r="A66" s="6"/>
      <c r="B66" s="10" t="s">
        <v>11</v>
      </c>
      <c r="C66" s="36"/>
      <c r="D66" s="36"/>
      <c r="E66" s="37" t="s">
        <v>86</v>
      </c>
      <c r="F66" s="36">
        <f>SUM(F61:F65)</f>
        <v>50791.68</v>
      </c>
      <c r="G66" s="36">
        <v>4747.25</v>
      </c>
      <c r="H66" s="36">
        <f>SUM(H61:H65)</f>
        <v>0</v>
      </c>
      <c r="I66" s="36">
        <f>SUM(I61:I65)</f>
        <v>17028.360500000003</v>
      </c>
      <c r="J66" s="33">
        <f t="shared" si="4"/>
        <v>33763.319499999998</v>
      </c>
      <c r="K66" s="31"/>
      <c r="L66"/>
      <c r="M66"/>
    </row>
    <row r="67" spans="1:13" x14ac:dyDescent="0.45">
      <c r="A67" s="3">
        <v>7</v>
      </c>
      <c r="B67" s="132" t="s">
        <v>47</v>
      </c>
      <c r="L67"/>
      <c r="M67"/>
    </row>
    <row r="68" spans="1:13" x14ac:dyDescent="0.45">
      <c r="A68" s="86">
        <v>7.1</v>
      </c>
      <c r="B68" s="126" t="s">
        <v>47</v>
      </c>
      <c r="C68" s="140">
        <v>43332</v>
      </c>
      <c r="D68" s="140">
        <v>43351</v>
      </c>
      <c r="E68" s="121" t="s">
        <v>102</v>
      </c>
      <c r="F68" s="127">
        <v>120</v>
      </c>
      <c r="G68" s="127">
        <v>120</v>
      </c>
      <c r="H68" s="127">
        <v>0</v>
      </c>
      <c r="I68" s="127">
        <v>120</v>
      </c>
      <c r="J68" s="124">
        <f>F68-I68</f>
        <v>0</v>
      </c>
      <c r="K68" s="133" t="s">
        <v>93</v>
      </c>
      <c r="L68"/>
      <c r="M68"/>
    </row>
    <row r="69" spans="1:13" x14ac:dyDescent="0.45">
      <c r="A69" s="3">
        <v>8</v>
      </c>
      <c r="B69" s="10" t="s">
        <v>34</v>
      </c>
      <c r="K69" s="31"/>
      <c r="L69"/>
      <c r="M69"/>
    </row>
    <row r="70" spans="1:13" x14ac:dyDescent="0.45">
      <c r="A70" s="86">
        <v>8.1</v>
      </c>
      <c r="B70" s="15" t="s">
        <v>34</v>
      </c>
      <c r="C70" s="136">
        <v>43338</v>
      </c>
      <c r="D70" s="136">
        <v>43361</v>
      </c>
      <c r="E70" s="30" t="s">
        <v>88</v>
      </c>
      <c r="F70" s="30">
        <v>37000</v>
      </c>
      <c r="G70" s="30">
        <v>2400</v>
      </c>
      <c r="H70" s="30">
        <v>600</v>
      </c>
      <c r="I70" s="30">
        <f>G70+H70</f>
        <v>3000</v>
      </c>
      <c r="J70" s="27">
        <f>F70-I70</f>
        <v>34000</v>
      </c>
      <c r="K70" s="31"/>
      <c r="L70"/>
      <c r="M70"/>
    </row>
    <row r="71" spans="1:13" x14ac:dyDescent="0.45">
      <c r="A71" s="3">
        <v>9</v>
      </c>
      <c r="B71" s="10" t="s">
        <v>35</v>
      </c>
      <c r="K71" s="31"/>
      <c r="L71"/>
      <c r="M71"/>
    </row>
    <row r="72" spans="1:13" x14ac:dyDescent="0.45">
      <c r="A72" s="86">
        <v>9.1</v>
      </c>
      <c r="B72" s="15" t="s">
        <v>35</v>
      </c>
      <c r="C72" s="136">
        <v>43358</v>
      </c>
      <c r="D72" s="136">
        <v>43383</v>
      </c>
      <c r="E72" s="30" t="s">
        <v>36</v>
      </c>
      <c r="F72" s="30">
        <v>3820</v>
      </c>
      <c r="G72" s="30">
        <v>0</v>
      </c>
      <c r="H72" s="30">
        <v>0</v>
      </c>
      <c r="I72" s="30">
        <v>0</v>
      </c>
      <c r="J72" s="27">
        <f>F72-I72</f>
        <v>3820</v>
      </c>
      <c r="K72" s="31"/>
      <c r="L72"/>
      <c r="M72"/>
    </row>
    <row r="73" spans="1:13" s="1" customFormat="1" x14ac:dyDescent="0.45">
      <c r="A73" s="112"/>
      <c r="B73" s="113" t="s">
        <v>165</v>
      </c>
      <c r="C73" s="114"/>
      <c r="D73" s="114"/>
      <c r="E73" s="114"/>
      <c r="F73" s="114">
        <f>F70+F66+F59+F41+F28+F24+F13</f>
        <v>620748.38650000002</v>
      </c>
      <c r="G73" s="114">
        <f>G70+G66+G59+G41+G28+G24+G13</f>
        <v>476659.64733299997</v>
      </c>
      <c r="H73" s="114">
        <f>H70+H66+H59+H41+H28+H24+H13</f>
        <v>2169.2199999999998</v>
      </c>
      <c r="I73" s="114">
        <f>I70+I66+I59+I41+I28+I24+I13</f>
        <v>491109.97783299995</v>
      </c>
      <c r="J73" s="114">
        <f>J70+J66+J59+J41+J28+J24+J13</f>
        <v>129638.40866700003</v>
      </c>
      <c r="K73" s="115"/>
    </row>
    <row r="74" spans="1:13" x14ac:dyDescent="0.45">
      <c r="A74" s="3">
        <v>11</v>
      </c>
      <c r="B74" s="10" t="s">
        <v>101</v>
      </c>
      <c r="C74" s="30"/>
      <c r="D74" s="30"/>
      <c r="E74" s="30"/>
      <c r="F74" s="30"/>
      <c r="G74" s="30"/>
      <c r="H74" s="30"/>
      <c r="I74" s="30"/>
      <c r="J74" s="27"/>
      <c r="K74" s="31"/>
      <c r="L74"/>
      <c r="M74"/>
    </row>
    <row r="75" spans="1:13" x14ac:dyDescent="0.45">
      <c r="A75" s="86">
        <v>11.1</v>
      </c>
      <c r="B75" s="15" t="s">
        <v>152</v>
      </c>
      <c r="C75" s="134">
        <v>43332</v>
      </c>
      <c r="D75" s="134">
        <v>43358</v>
      </c>
      <c r="E75" s="30" t="s">
        <v>86</v>
      </c>
      <c r="F75" s="38">
        <v>32546.830000000009</v>
      </c>
      <c r="G75" s="30">
        <v>28777.26</v>
      </c>
      <c r="H75" s="30">
        <v>0</v>
      </c>
      <c r="I75" s="30">
        <f>G75+H75</f>
        <v>28777.26</v>
      </c>
      <c r="J75" s="27">
        <f>F75-I75</f>
        <v>3769.5700000000106</v>
      </c>
      <c r="K75" s="31"/>
      <c r="L75"/>
      <c r="M75"/>
    </row>
    <row r="76" spans="1:13" ht="15.75" x14ac:dyDescent="0.45">
      <c r="A76" s="86">
        <v>11.2</v>
      </c>
      <c r="B76" s="15" t="s">
        <v>153</v>
      </c>
      <c r="C76" s="134">
        <v>43334</v>
      </c>
      <c r="D76" s="134">
        <v>43361</v>
      </c>
      <c r="E76" s="30" t="s">
        <v>86</v>
      </c>
      <c r="F76" s="87">
        <v>5868.2599999999993</v>
      </c>
      <c r="G76" s="30">
        <v>2935.6</v>
      </c>
      <c r="H76" s="30">
        <v>0</v>
      </c>
      <c r="I76" s="30">
        <f>G76+H76</f>
        <v>2935.6</v>
      </c>
      <c r="J76" s="27">
        <f>F76-I76</f>
        <v>2932.6599999999994</v>
      </c>
      <c r="K76" s="31"/>
      <c r="L76"/>
      <c r="M76"/>
    </row>
    <row r="77" spans="1:13" x14ac:dyDescent="0.45">
      <c r="A77" s="86">
        <v>11.3</v>
      </c>
      <c r="B77" s="15" t="s">
        <v>154</v>
      </c>
      <c r="C77" s="134">
        <v>43337</v>
      </c>
      <c r="D77" s="134">
        <v>43370</v>
      </c>
      <c r="E77" s="30" t="s">
        <v>86</v>
      </c>
      <c r="F77" s="38">
        <v>20573.629999999994</v>
      </c>
      <c r="G77" s="30">
        <v>9646.67</v>
      </c>
      <c r="H77" s="93">
        <v>1111.4000000000001</v>
      </c>
      <c r="I77" s="30">
        <f>G77+H77</f>
        <v>10758.07</v>
      </c>
      <c r="J77" s="27">
        <f>F77-I77</f>
        <v>9815.559999999994</v>
      </c>
      <c r="K77" s="31"/>
      <c r="L77"/>
      <c r="M77"/>
    </row>
    <row r="78" spans="1:13" s="1" customFormat="1" x14ac:dyDescent="0.45">
      <c r="A78" s="112"/>
      <c r="B78" s="113" t="s">
        <v>166</v>
      </c>
      <c r="C78" s="134"/>
      <c r="D78" s="134"/>
      <c r="E78" s="114"/>
      <c r="F78" s="116">
        <f>SUM(F75:F77)</f>
        <v>58988.72</v>
      </c>
      <c r="G78" s="116">
        <f t="shared" ref="G78:J78" si="6">SUM(G75:G77)</f>
        <v>41359.53</v>
      </c>
      <c r="H78" s="116">
        <f t="shared" si="6"/>
        <v>1111.4000000000001</v>
      </c>
      <c r="I78" s="116">
        <f t="shared" si="6"/>
        <v>42470.929999999993</v>
      </c>
      <c r="J78" s="116">
        <f t="shared" si="6"/>
        <v>16517.790000000005</v>
      </c>
      <c r="K78" s="115"/>
    </row>
    <row r="79" spans="1:13" x14ac:dyDescent="0.45">
      <c r="A79" s="3">
        <v>17</v>
      </c>
      <c r="B79" s="10" t="s">
        <v>103</v>
      </c>
      <c r="C79" s="134"/>
      <c r="D79" s="134"/>
      <c r="E79" s="30"/>
      <c r="F79" s="9"/>
      <c r="G79" s="30"/>
      <c r="H79" s="30"/>
      <c r="I79" s="30"/>
      <c r="J79" s="27"/>
      <c r="K79" s="31"/>
      <c r="L79"/>
      <c r="M79"/>
    </row>
    <row r="80" spans="1:13" x14ac:dyDescent="0.45">
      <c r="A80" s="158">
        <v>17.100000000000001</v>
      </c>
      <c r="B80" s="10" t="s">
        <v>103</v>
      </c>
      <c r="C80" s="134">
        <v>43296</v>
      </c>
      <c r="D80" s="134">
        <v>43368</v>
      </c>
      <c r="E80" s="30" t="s">
        <v>86</v>
      </c>
      <c r="F80" s="9">
        <v>43829</v>
      </c>
      <c r="G80" s="30">
        <v>35266</v>
      </c>
      <c r="H80" s="30">
        <v>0</v>
      </c>
      <c r="I80" s="30">
        <f>G80+H80</f>
        <v>35266</v>
      </c>
      <c r="J80" s="27">
        <f>F80-I80</f>
        <v>8563</v>
      </c>
      <c r="K80" s="31"/>
      <c r="L80"/>
      <c r="M80"/>
    </row>
    <row r="81" spans="1:11" s="1" customFormat="1" ht="14.65" thickBot="1" x14ac:dyDescent="0.5">
      <c r="A81" s="117"/>
      <c r="B81" s="113" t="s">
        <v>167</v>
      </c>
      <c r="C81" s="134"/>
      <c r="D81" s="134"/>
      <c r="E81" s="114" t="s">
        <v>86</v>
      </c>
      <c r="F81" s="118">
        <f>F79</f>
        <v>0</v>
      </c>
      <c r="G81" s="118">
        <f t="shared" ref="G81:J81" si="7">G79</f>
        <v>0</v>
      </c>
      <c r="H81" s="118">
        <f t="shared" si="7"/>
        <v>0</v>
      </c>
      <c r="I81" s="118">
        <f t="shared" si="7"/>
        <v>0</v>
      </c>
      <c r="J81" s="118">
        <f t="shared" si="7"/>
        <v>0</v>
      </c>
      <c r="K81" s="115"/>
    </row>
    <row r="82" spans="1:11" s="47" customFormat="1" ht="20.100000000000001" customHeight="1" x14ac:dyDescent="0.45">
      <c r="A82" s="143">
        <v>12</v>
      </c>
      <c r="B82" s="69" t="s">
        <v>207</v>
      </c>
      <c r="C82" s="134"/>
      <c r="D82" s="134"/>
      <c r="E82" s="71"/>
      <c r="F82" s="72"/>
      <c r="G82" s="73"/>
      <c r="H82" s="73"/>
      <c r="I82" s="73"/>
      <c r="J82" s="74"/>
      <c r="K82" s="143"/>
    </row>
    <row r="83" spans="1:11" s="47" customFormat="1" ht="20.100000000000001" customHeight="1" x14ac:dyDescent="0.45">
      <c r="A83" s="143">
        <v>12.1</v>
      </c>
      <c r="B83" s="71" t="s">
        <v>114</v>
      </c>
      <c r="C83" s="134">
        <v>43358</v>
      </c>
      <c r="D83" s="134">
        <v>43373</v>
      </c>
      <c r="E83" s="71" t="s">
        <v>115</v>
      </c>
      <c r="F83" s="72">
        <v>15</v>
      </c>
      <c r="G83" s="73">
        <v>0</v>
      </c>
      <c r="H83" s="73">
        <v>0</v>
      </c>
      <c r="I83" s="73">
        <f>G83+H83</f>
        <v>0</v>
      </c>
      <c r="J83" s="74">
        <f t="shared" ref="J83:J119" si="8">F83-I83</f>
        <v>15</v>
      </c>
      <c r="K83" s="143"/>
    </row>
    <row r="84" spans="1:11" s="47" customFormat="1" ht="20.100000000000001" customHeight="1" x14ac:dyDescent="0.45">
      <c r="A84" s="143">
        <v>12.2</v>
      </c>
      <c r="B84" s="71" t="s">
        <v>116</v>
      </c>
      <c r="C84" s="134">
        <v>43358</v>
      </c>
      <c r="D84" s="134">
        <v>43373</v>
      </c>
      <c r="E84" s="71" t="s">
        <v>115</v>
      </c>
      <c r="F84" s="75">
        <v>26</v>
      </c>
      <c r="G84" s="73">
        <v>0</v>
      </c>
      <c r="H84" s="73">
        <v>0</v>
      </c>
      <c r="I84" s="73">
        <f>G84+H84</f>
        <v>0</v>
      </c>
      <c r="J84" s="74">
        <f t="shared" si="8"/>
        <v>26</v>
      </c>
      <c r="K84" s="143"/>
    </row>
    <row r="85" spans="1:11" s="47" customFormat="1" ht="20.100000000000001" customHeight="1" x14ac:dyDescent="0.45">
      <c r="A85" s="143">
        <v>12.3</v>
      </c>
      <c r="B85" s="71" t="s">
        <v>117</v>
      </c>
      <c r="C85" s="134">
        <v>43358</v>
      </c>
      <c r="D85" s="134">
        <v>43373</v>
      </c>
      <c r="E85" s="71" t="s">
        <v>115</v>
      </c>
      <c r="F85" s="72">
        <v>18</v>
      </c>
      <c r="G85" s="73">
        <v>0</v>
      </c>
      <c r="H85" s="73">
        <v>0</v>
      </c>
      <c r="I85" s="73">
        <f>G85+H85</f>
        <v>0</v>
      </c>
      <c r="J85" s="74">
        <f t="shared" si="8"/>
        <v>18</v>
      </c>
      <c r="K85" s="143"/>
    </row>
    <row r="86" spans="1:11" s="47" customFormat="1" ht="20.100000000000001" customHeight="1" x14ac:dyDescent="0.45">
      <c r="A86" s="143">
        <v>12.4</v>
      </c>
      <c r="B86" s="71" t="s">
        <v>118</v>
      </c>
      <c r="C86" s="134">
        <v>43358</v>
      </c>
      <c r="D86" s="134">
        <v>43373</v>
      </c>
      <c r="E86" s="71" t="s">
        <v>115</v>
      </c>
      <c r="F86" s="72">
        <v>8</v>
      </c>
      <c r="G86" s="73">
        <v>0</v>
      </c>
      <c r="H86" s="73">
        <v>0</v>
      </c>
      <c r="I86" s="73">
        <f>G86+H86</f>
        <v>0</v>
      </c>
      <c r="J86" s="74">
        <f t="shared" si="8"/>
        <v>8</v>
      </c>
      <c r="K86" s="143"/>
    </row>
    <row r="87" spans="1:11" s="47" customFormat="1" ht="20.100000000000001" customHeight="1" x14ac:dyDescent="0.45">
      <c r="A87" s="143">
        <v>12.5</v>
      </c>
      <c r="B87" s="71" t="s">
        <v>119</v>
      </c>
      <c r="C87" s="134">
        <v>43353</v>
      </c>
      <c r="D87" s="134">
        <v>43371</v>
      </c>
      <c r="E87" s="71" t="s">
        <v>115</v>
      </c>
      <c r="F87" s="72">
        <v>22</v>
      </c>
      <c r="G87" s="73">
        <v>0</v>
      </c>
      <c r="H87" s="76"/>
      <c r="I87" s="77"/>
      <c r="J87" s="74">
        <f t="shared" si="8"/>
        <v>22</v>
      </c>
      <c r="K87" s="143"/>
    </row>
    <row r="88" spans="1:11" s="47" customFormat="1" ht="31.5" x14ac:dyDescent="0.45">
      <c r="A88" s="143">
        <v>12.6</v>
      </c>
      <c r="B88" s="71" t="s">
        <v>120</v>
      </c>
      <c r="C88" s="134">
        <v>43363</v>
      </c>
      <c r="D88" s="134">
        <v>43375</v>
      </c>
      <c r="E88" s="71" t="s">
        <v>115</v>
      </c>
      <c r="F88" s="72">
        <v>24</v>
      </c>
      <c r="G88" s="73">
        <v>0</v>
      </c>
      <c r="H88" s="73">
        <v>0</v>
      </c>
      <c r="I88" s="73">
        <f t="shared" ref="I88:I93" si="9">H88+G88</f>
        <v>0</v>
      </c>
      <c r="J88" s="74">
        <f t="shared" si="8"/>
        <v>24</v>
      </c>
      <c r="K88" s="143"/>
    </row>
    <row r="89" spans="1:11" s="47" customFormat="1" ht="31.5" x14ac:dyDescent="0.45">
      <c r="A89" s="143">
        <v>12.7</v>
      </c>
      <c r="B89" s="71" t="s">
        <v>148</v>
      </c>
      <c r="C89" s="134">
        <v>43344</v>
      </c>
      <c r="D89" s="134">
        <v>43358</v>
      </c>
      <c r="E89" s="71" t="s">
        <v>115</v>
      </c>
      <c r="F89" s="72">
        <v>41</v>
      </c>
      <c r="G89" s="73">
        <v>0</v>
      </c>
      <c r="H89" s="73">
        <v>0</v>
      </c>
      <c r="I89" s="73">
        <f t="shared" si="9"/>
        <v>0</v>
      </c>
      <c r="J89" s="74">
        <f t="shared" si="8"/>
        <v>41</v>
      </c>
      <c r="K89" s="143"/>
    </row>
    <row r="90" spans="1:11" s="47" customFormat="1" ht="20.100000000000001" customHeight="1" x14ac:dyDescent="0.45">
      <c r="A90" s="143">
        <v>12.8</v>
      </c>
      <c r="B90" s="71" t="s">
        <v>121</v>
      </c>
      <c r="C90" s="134">
        <v>43344</v>
      </c>
      <c r="D90" s="134">
        <v>43361</v>
      </c>
      <c r="E90" s="71" t="s">
        <v>122</v>
      </c>
      <c r="F90" s="72">
        <v>1800</v>
      </c>
      <c r="G90" s="73">
        <v>0</v>
      </c>
      <c r="H90" s="73">
        <v>0</v>
      </c>
      <c r="I90" s="73">
        <f t="shared" si="9"/>
        <v>0</v>
      </c>
      <c r="J90" s="74">
        <f t="shared" si="8"/>
        <v>1800</v>
      </c>
      <c r="K90" s="143"/>
    </row>
    <row r="91" spans="1:11" s="47" customFormat="1" ht="20.100000000000001" customHeight="1" x14ac:dyDescent="0.45">
      <c r="A91" s="143">
        <v>12.9</v>
      </c>
      <c r="B91" s="71" t="s">
        <v>123</v>
      </c>
      <c r="C91" s="134">
        <v>43348</v>
      </c>
      <c r="D91" s="134">
        <v>43373</v>
      </c>
      <c r="E91" s="71" t="s">
        <v>122</v>
      </c>
      <c r="F91" s="72">
        <v>11480</v>
      </c>
      <c r="G91" s="73">
        <v>0</v>
      </c>
      <c r="H91" s="73">
        <v>0</v>
      </c>
      <c r="I91" s="73">
        <f t="shared" si="9"/>
        <v>0</v>
      </c>
      <c r="J91" s="74">
        <f t="shared" si="8"/>
        <v>11480</v>
      </c>
      <c r="K91" s="143"/>
    </row>
    <row r="92" spans="1:11" s="47" customFormat="1" ht="20.100000000000001" customHeight="1" x14ac:dyDescent="0.45">
      <c r="A92" s="151">
        <v>12.1</v>
      </c>
      <c r="B92" s="71" t="s">
        <v>124</v>
      </c>
      <c r="C92" s="134">
        <v>43353</v>
      </c>
      <c r="D92" s="134">
        <v>43368</v>
      </c>
      <c r="E92" s="71" t="s">
        <v>115</v>
      </c>
      <c r="F92" s="72">
        <v>8</v>
      </c>
      <c r="G92" s="73">
        <v>0</v>
      </c>
      <c r="H92" s="73">
        <v>0</v>
      </c>
      <c r="I92" s="73">
        <f t="shared" si="9"/>
        <v>0</v>
      </c>
      <c r="J92" s="74">
        <f t="shared" si="8"/>
        <v>8</v>
      </c>
      <c r="K92" s="143"/>
    </row>
    <row r="93" spans="1:11" s="47" customFormat="1" ht="20.100000000000001" customHeight="1" x14ac:dyDescent="0.45">
      <c r="A93" s="143">
        <v>12.11</v>
      </c>
      <c r="B93" s="71" t="s">
        <v>125</v>
      </c>
      <c r="C93" s="134">
        <v>43353</v>
      </c>
      <c r="D93" s="134">
        <v>43368</v>
      </c>
      <c r="E93" s="71" t="s">
        <v>115</v>
      </c>
      <c r="F93" s="72">
        <v>57</v>
      </c>
      <c r="G93" s="73">
        <v>0</v>
      </c>
      <c r="H93" s="73">
        <v>0</v>
      </c>
      <c r="I93" s="73">
        <f t="shared" si="9"/>
        <v>0</v>
      </c>
      <c r="J93" s="74">
        <f t="shared" si="8"/>
        <v>57</v>
      </c>
      <c r="K93" s="143"/>
    </row>
    <row r="94" spans="1:11" s="47" customFormat="1" ht="20.100000000000001" customHeight="1" x14ac:dyDescent="0.45">
      <c r="A94" s="151">
        <v>12.12</v>
      </c>
      <c r="B94" s="71" t="s">
        <v>126</v>
      </c>
      <c r="C94" s="134">
        <v>43353</v>
      </c>
      <c r="D94" s="134">
        <v>43368</v>
      </c>
      <c r="E94" s="71" t="s">
        <v>115</v>
      </c>
      <c r="F94" s="75">
        <v>8</v>
      </c>
      <c r="G94" s="73">
        <v>0</v>
      </c>
      <c r="H94" s="77">
        <f>SUM(H88:H93)</f>
        <v>0</v>
      </c>
      <c r="I94" s="77">
        <f>SUM(I88:I93)</f>
        <v>0</v>
      </c>
      <c r="J94" s="74">
        <f t="shared" si="8"/>
        <v>8</v>
      </c>
      <c r="K94" s="143"/>
    </row>
    <row r="95" spans="1:11" s="47" customFormat="1" ht="20.100000000000001" customHeight="1" x14ac:dyDescent="0.45">
      <c r="A95" s="143">
        <v>12.13</v>
      </c>
      <c r="B95" s="71" t="s">
        <v>127</v>
      </c>
      <c r="C95" s="134">
        <v>43353</v>
      </c>
      <c r="D95" s="134">
        <v>43371</v>
      </c>
      <c r="E95" s="71" t="s">
        <v>115</v>
      </c>
      <c r="F95" s="72">
        <v>71</v>
      </c>
      <c r="G95" s="73">
        <v>0</v>
      </c>
      <c r="H95" s="73">
        <v>0</v>
      </c>
      <c r="I95" s="73">
        <v>0</v>
      </c>
      <c r="J95" s="74">
        <f t="shared" si="8"/>
        <v>71</v>
      </c>
      <c r="K95" s="143"/>
    </row>
    <row r="96" spans="1:11" s="47" customFormat="1" ht="20.100000000000001" customHeight="1" x14ac:dyDescent="0.45">
      <c r="A96" s="151">
        <v>12.14</v>
      </c>
      <c r="B96" s="71" t="s">
        <v>128</v>
      </c>
      <c r="C96" s="134">
        <v>43353</v>
      </c>
      <c r="D96" s="134">
        <v>43371</v>
      </c>
      <c r="E96" s="71"/>
      <c r="F96" s="72">
        <v>4</v>
      </c>
      <c r="G96" s="73">
        <v>0</v>
      </c>
      <c r="H96" s="73">
        <v>0</v>
      </c>
      <c r="I96" s="73">
        <v>0</v>
      </c>
      <c r="J96" s="74">
        <f t="shared" si="8"/>
        <v>4</v>
      </c>
      <c r="K96" s="143"/>
    </row>
    <row r="97" spans="1:11" s="47" customFormat="1" ht="20.100000000000001" customHeight="1" x14ac:dyDescent="0.45">
      <c r="A97" s="143">
        <v>12.15</v>
      </c>
      <c r="B97" s="71" t="s">
        <v>146</v>
      </c>
      <c r="C97" s="134">
        <v>43355</v>
      </c>
      <c r="D97" s="134">
        <v>43373</v>
      </c>
      <c r="E97" s="71" t="s">
        <v>115</v>
      </c>
      <c r="F97" s="72">
        <v>19</v>
      </c>
      <c r="G97" s="73">
        <v>0</v>
      </c>
      <c r="H97" s="78"/>
      <c r="I97" s="73">
        <v>0</v>
      </c>
      <c r="J97" s="74">
        <f t="shared" si="8"/>
        <v>19</v>
      </c>
      <c r="K97" s="143"/>
    </row>
    <row r="98" spans="1:11" s="47" customFormat="1" ht="20.100000000000001" customHeight="1" x14ac:dyDescent="0.45">
      <c r="A98" s="151">
        <v>12.16</v>
      </c>
      <c r="B98" s="71" t="s">
        <v>147</v>
      </c>
      <c r="C98" s="134">
        <v>43355</v>
      </c>
      <c r="D98" s="134">
        <v>43373</v>
      </c>
      <c r="E98" s="71" t="s">
        <v>115</v>
      </c>
      <c r="F98" s="72">
        <v>29</v>
      </c>
      <c r="G98" s="73">
        <v>0</v>
      </c>
      <c r="H98" s="73">
        <v>0</v>
      </c>
      <c r="I98" s="73">
        <f>G98+H98</f>
        <v>0</v>
      </c>
      <c r="J98" s="74">
        <f t="shared" si="8"/>
        <v>29</v>
      </c>
      <c r="K98" s="143"/>
    </row>
    <row r="99" spans="1:11" s="47" customFormat="1" ht="20.100000000000001" customHeight="1" x14ac:dyDescent="0.45">
      <c r="A99" s="143">
        <v>12.17</v>
      </c>
      <c r="B99" s="71" t="s">
        <v>151</v>
      </c>
      <c r="C99" s="134">
        <v>43348</v>
      </c>
      <c r="D99" s="134">
        <v>43371</v>
      </c>
      <c r="E99" s="71" t="s">
        <v>115</v>
      </c>
      <c r="F99" s="72">
        <v>36</v>
      </c>
      <c r="G99" s="73">
        <v>0</v>
      </c>
      <c r="H99" s="73">
        <v>0</v>
      </c>
      <c r="I99" s="73">
        <f t="shared" ref="I99:I107" si="10">G99+H99</f>
        <v>0</v>
      </c>
      <c r="J99" s="74">
        <f t="shared" si="8"/>
        <v>36</v>
      </c>
      <c r="K99" s="143"/>
    </row>
    <row r="100" spans="1:11" s="47" customFormat="1" ht="20.100000000000001" customHeight="1" x14ac:dyDescent="0.45">
      <c r="A100" s="151">
        <v>12.18</v>
      </c>
      <c r="B100" s="71" t="s">
        <v>129</v>
      </c>
      <c r="C100" s="134">
        <v>43363</v>
      </c>
      <c r="D100" s="134">
        <v>43367</v>
      </c>
      <c r="E100" s="79" t="s">
        <v>115</v>
      </c>
      <c r="F100" s="72">
        <v>1</v>
      </c>
      <c r="G100" s="73">
        <v>0</v>
      </c>
      <c r="H100" s="73">
        <v>0</v>
      </c>
      <c r="I100" s="73">
        <f t="shared" si="10"/>
        <v>0</v>
      </c>
      <c r="J100" s="74">
        <f t="shared" si="8"/>
        <v>1</v>
      </c>
      <c r="K100" s="143"/>
    </row>
    <row r="101" spans="1:11" s="47" customFormat="1" ht="20.100000000000001" customHeight="1" x14ac:dyDescent="0.45">
      <c r="A101" s="143">
        <v>12.19</v>
      </c>
      <c r="B101" s="71" t="s">
        <v>130</v>
      </c>
      <c r="C101" s="134">
        <v>43358</v>
      </c>
      <c r="D101" s="134">
        <v>43373</v>
      </c>
      <c r="E101" s="79" t="s">
        <v>115</v>
      </c>
      <c r="F101" s="72">
        <v>1</v>
      </c>
      <c r="G101" s="73">
        <v>0</v>
      </c>
      <c r="H101" s="80">
        <v>0</v>
      </c>
      <c r="I101" s="73">
        <f t="shared" si="10"/>
        <v>0</v>
      </c>
      <c r="J101" s="74">
        <f t="shared" si="8"/>
        <v>1</v>
      </c>
      <c r="K101" s="143"/>
    </row>
    <row r="102" spans="1:11" s="47" customFormat="1" ht="20.100000000000001" customHeight="1" x14ac:dyDescent="0.45">
      <c r="A102" s="151">
        <v>12.2</v>
      </c>
      <c r="B102" s="71" t="s">
        <v>131</v>
      </c>
      <c r="C102" s="134">
        <v>43363</v>
      </c>
      <c r="D102" s="134">
        <v>43373</v>
      </c>
      <c r="E102" s="79" t="s">
        <v>115</v>
      </c>
      <c r="F102" s="72">
        <v>1</v>
      </c>
      <c r="G102" s="73">
        <v>0</v>
      </c>
      <c r="H102" s="73">
        <v>1</v>
      </c>
      <c r="I102" s="73">
        <f t="shared" si="10"/>
        <v>1</v>
      </c>
      <c r="J102" s="74">
        <f t="shared" si="8"/>
        <v>0</v>
      </c>
      <c r="K102" s="143"/>
    </row>
    <row r="103" spans="1:11" s="47" customFormat="1" ht="20.100000000000001" customHeight="1" x14ac:dyDescent="0.45">
      <c r="A103" s="143">
        <v>12.21</v>
      </c>
      <c r="B103" s="71" t="s">
        <v>132</v>
      </c>
      <c r="C103" s="134">
        <v>43368</v>
      </c>
      <c r="D103" s="134">
        <v>43375</v>
      </c>
      <c r="E103" s="79" t="s">
        <v>115</v>
      </c>
      <c r="F103" s="72">
        <v>1</v>
      </c>
      <c r="G103" s="73">
        <v>0</v>
      </c>
      <c r="H103" s="73">
        <v>0</v>
      </c>
      <c r="I103" s="73">
        <f t="shared" si="10"/>
        <v>0</v>
      </c>
      <c r="J103" s="74">
        <f t="shared" si="8"/>
        <v>1</v>
      </c>
      <c r="K103" s="143"/>
    </row>
    <row r="104" spans="1:11" s="47" customFormat="1" ht="20.100000000000001" customHeight="1" x14ac:dyDescent="0.45">
      <c r="A104" s="151">
        <v>12.22</v>
      </c>
      <c r="B104" s="71" t="s">
        <v>133</v>
      </c>
      <c r="C104" s="134">
        <v>43348</v>
      </c>
      <c r="D104" s="134">
        <v>43363</v>
      </c>
      <c r="E104" s="79" t="s">
        <v>115</v>
      </c>
      <c r="F104" s="75">
        <v>6</v>
      </c>
      <c r="G104" s="73">
        <v>0</v>
      </c>
      <c r="H104" s="77">
        <v>0</v>
      </c>
      <c r="I104" s="73">
        <f t="shared" si="10"/>
        <v>0</v>
      </c>
      <c r="J104" s="74">
        <f t="shared" si="8"/>
        <v>6</v>
      </c>
      <c r="K104" s="143"/>
    </row>
    <row r="105" spans="1:11" s="47" customFormat="1" ht="20.100000000000001" customHeight="1" x14ac:dyDescent="0.45">
      <c r="A105" s="143">
        <v>12.23</v>
      </c>
      <c r="B105" s="71" t="s">
        <v>134</v>
      </c>
      <c r="C105" s="134">
        <v>43355</v>
      </c>
      <c r="D105" s="134">
        <v>43363</v>
      </c>
      <c r="E105" s="79" t="s">
        <v>115</v>
      </c>
      <c r="F105" s="75">
        <v>2</v>
      </c>
      <c r="G105" s="73">
        <v>0</v>
      </c>
      <c r="H105" s="78"/>
      <c r="I105" s="73">
        <f t="shared" si="10"/>
        <v>0</v>
      </c>
      <c r="J105" s="74">
        <f t="shared" si="8"/>
        <v>2</v>
      </c>
      <c r="K105" s="143"/>
    </row>
    <row r="106" spans="1:11" s="47" customFormat="1" ht="20.100000000000001" customHeight="1" x14ac:dyDescent="0.45">
      <c r="A106" s="151">
        <v>12.24</v>
      </c>
      <c r="B106" s="71" t="s">
        <v>135</v>
      </c>
      <c r="C106" s="134">
        <v>43363</v>
      </c>
      <c r="D106" s="134">
        <v>43365</v>
      </c>
      <c r="E106" s="79" t="s">
        <v>115</v>
      </c>
      <c r="F106" s="75">
        <v>1</v>
      </c>
      <c r="G106" s="73">
        <v>0</v>
      </c>
      <c r="H106" s="73">
        <v>0</v>
      </c>
      <c r="I106" s="73">
        <f t="shared" si="10"/>
        <v>0</v>
      </c>
      <c r="J106" s="74">
        <f t="shared" si="8"/>
        <v>1</v>
      </c>
      <c r="K106" s="143"/>
    </row>
    <row r="107" spans="1:11" s="47" customFormat="1" ht="20.100000000000001" customHeight="1" x14ac:dyDescent="0.45">
      <c r="A107" s="143">
        <v>12.25</v>
      </c>
      <c r="B107" s="71" t="s">
        <v>136</v>
      </c>
      <c r="C107" s="134">
        <v>43371</v>
      </c>
      <c r="D107" s="134">
        <v>43373</v>
      </c>
      <c r="E107" s="79" t="s">
        <v>115</v>
      </c>
      <c r="F107" s="75">
        <v>1</v>
      </c>
      <c r="G107" s="73">
        <v>0</v>
      </c>
      <c r="H107" s="73">
        <v>0</v>
      </c>
      <c r="I107" s="73">
        <f t="shared" si="10"/>
        <v>0</v>
      </c>
      <c r="J107" s="74">
        <f t="shared" si="8"/>
        <v>1</v>
      </c>
      <c r="K107" s="143"/>
    </row>
    <row r="108" spans="1:11" s="47" customFormat="1" ht="20.100000000000001" customHeight="1" x14ac:dyDescent="0.45">
      <c r="A108" s="143">
        <v>13</v>
      </c>
      <c r="B108" s="81" t="s">
        <v>206</v>
      </c>
      <c r="C108" s="134"/>
      <c r="D108" s="134"/>
      <c r="E108" s="79"/>
      <c r="F108" s="73"/>
      <c r="G108" s="73"/>
      <c r="H108" s="73"/>
      <c r="I108" s="73"/>
      <c r="J108" s="74">
        <f t="shared" si="8"/>
        <v>0</v>
      </c>
      <c r="K108" s="143"/>
    </row>
    <row r="109" spans="1:11" s="47" customFormat="1" ht="20.100000000000001" customHeight="1" x14ac:dyDescent="0.45">
      <c r="A109" s="143">
        <v>13.1</v>
      </c>
      <c r="B109" s="68" t="s">
        <v>149</v>
      </c>
      <c r="C109" s="134">
        <v>43358</v>
      </c>
      <c r="D109" s="134">
        <v>43368</v>
      </c>
      <c r="E109" s="70" t="s">
        <v>115</v>
      </c>
      <c r="F109" s="82">
        <v>4</v>
      </c>
      <c r="G109" s="73">
        <v>0</v>
      </c>
      <c r="H109" s="73">
        <v>4</v>
      </c>
      <c r="I109" s="73">
        <f>G109+H109</f>
        <v>4</v>
      </c>
      <c r="J109" s="74">
        <f t="shared" si="8"/>
        <v>0</v>
      </c>
      <c r="K109" s="143"/>
    </row>
    <row r="110" spans="1:11" s="47" customFormat="1" ht="20.100000000000001" customHeight="1" x14ac:dyDescent="0.45">
      <c r="A110" s="143">
        <v>13.2</v>
      </c>
      <c r="B110" s="68" t="s">
        <v>137</v>
      </c>
      <c r="C110" s="134">
        <v>43363</v>
      </c>
      <c r="D110" s="134">
        <v>43368</v>
      </c>
      <c r="E110" s="70" t="s">
        <v>115</v>
      </c>
      <c r="F110" s="82">
        <v>2</v>
      </c>
      <c r="G110" s="73">
        <v>0</v>
      </c>
      <c r="H110" s="73">
        <v>0</v>
      </c>
      <c r="I110" s="73">
        <f>G110+H110</f>
        <v>0</v>
      </c>
      <c r="J110" s="74">
        <f t="shared" si="8"/>
        <v>2</v>
      </c>
      <c r="K110" s="143"/>
    </row>
    <row r="111" spans="1:11" s="47" customFormat="1" ht="20.100000000000001" customHeight="1" x14ac:dyDescent="0.45">
      <c r="A111" s="143">
        <v>13.3</v>
      </c>
      <c r="B111" s="68" t="s">
        <v>138</v>
      </c>
      <c r="C111" s="134">
        <v>43361</v>
      </c>
      <c r="D111" s="134">
        <v>43365</v>
      </c>
      <c r="E111" s="70" t="s">
        <v>115</v>
      </c>
      <c r="F111" s="82">
        <v>5</v>
      </c>
      <c r="G111" s="73">
        <v>0</v>
      </c>
      <c r="H111" s="73">
        <v>0</v>
      </c>
      <c r="I111" s="73">
        <f>G111+H111</f>
        <v>0</v>
      </c>
      <c r="J111" s="74">
        <f t="shared" si="8"/>
        <v>5</v>
      </c>
      <c r="K111" s="143"/>
    </row>
    <row r="112" spans="1:11" s="47" customFormat="1" ht="20.100000000000001" customHeight="1" x14ac:dyDescent="0.45">
      <c r="A112" s="143">
        <v>13.4</v>
      </c>
      <c r="B112" s="68" t="s">
        <v>139</v>
      </c>
      <c r="C112" s="134">
        <v>43363</v>
      </c>
      <c r="D112" s="134">
        <v>43365</v>
      </c>
      <c r="E112" s="70" t="s">
        <v>115</v>
      </c>
      <c r="F112" s="82">
        <v>4</v>
      </c>
      <c r="G112" s="73">
        <v>0</v>
      </c>
      <c r="H112" s="73">
        <v>4</v>
      </c>
      <c r="I112" s="73">
        <f>G112+H112</f>
        <v>4</v>
      </c>
      <c r="J112" s="74">
        <f t="shared" si="8"/>
        <v>0</v>
      </c>
      <c r="K112" s="143"/>
    </row>
    <row r="113" spans="1:11" s="47" customFormat="1" ht="20.100000000000001" customHeight="1" x14ac:dyDescent="0.45">
      <c r="A113" s="143">
        <v>13.5</v>
      </c>
      <c r="B113" s="68" t="s">
        <v>140</v>
      </c>
      <c r="C113" s="134">
        <v>43345</v>
      </c>
      <c r="D113" s="134">
        <v>43365</v>
      </c>
      <c r="E113" s="70" t="s">
        <v>115</v>
      </c>
      <c r="F113" s="82">
        <v>74</v>
      </c>
      <c r="G113" s="73">
        <v>0</v>
      </c>
      <c r="H113" s="73">
        <v>0</v>
      </c>
      <c r="I113" s="73">
        <f>G113+H113</f>
        <v>0</v>
      </c>
      <c r="J113" s="74">
        <f t="shared" si="8"/>
        <v>74</v>
      </c>
      <c r="K113" s="143"/>
    </row>
    <row r="114" spans="1:11" s="47" customFormat="1" ht="20.100000000000001" customHeight="1" x14ac:dyDescent="0.45">
      <c r="A114" s="143">
        <v>13.6</v>
      </c>
      <c r="B114" s="68" t="s">
        <v>141</v>
      </c>
      <c r="C114" s="134">
        <v>43344</v>
      </c>
      <c r="D114" s="134">
        <v>43363</v>
      </c>
      <c r="E114" s="70" t="s">
        <v>86</v>
      </c>
      <c r="F114" s="82">
        <v>1600</v>
      </c>
      <c r="G114" s="73">
        <v>53</v>
      </c>
      <c r="H114" s="73">
        <v>0</v>
      </c>
      <c r="I114" s="73">
        <f>H114+G114</f>
        <v>53</v>
      </c>
      <c r="J114" s="74">
        <f t="shared" si="8"/>
        <v>1547</v>
      </c>
      <c r="K114" s="143"/>
    </row>
    <row r="115" spans="1:11" s="47" customFormat="1" ht="20.100000000000001" customHeight="1" x14ac:dyDescent="0.45">
      <c r="A115" s="143">
        <v>13.7</v>
      </c>
      <c r="B115" s="68" t="s">
        <v>142</v>
      </c>
      <c r="C115" s="134">
        <v>43353</v>
      </c>
      <c r="D115" s="134">
        <v>43363</v>
      </c>
      <c r="E115" s="70" t="s">
        <v>115</v>
      </c>
      <c r="F115" s="82">
        <v>255</v>
      </c>
      <c r="G115" s="73">
        <v>0</v>
      </c>
      <c r="H115" s="73">
        <v>0</v>
      </c>
      <c r="I115" s="73">
        <f>H115+G115</f>
        <v>0</v>
      </c>
      <c r="J115" s="74">
        <f t="shared" si="8"/>
        <v>255</v>
      </c>
      <c r="K115" s="143"/>
    </row>
    <row r="116" spans="1:11" s="47" customFormat="1" ht="20.100000000000001" customHeight="1" x14ac:dyDescent="0.45">
      <c r="A116" s="143">
        <v>13.8</v>
      </c>
      <c r="B116" s="68" t="s">
        <v>143</v>
      </c>
      <c r="C116" s="134">
        <v>43344</v>
      </c>
      <c r="D116" s="134">
        <v>43358</v>
      </c>
      <c r="E116" s="70" t="s">
        <v>86</v>
      </c>
      <c r="F116" s="82">
        <v>2500</v>
      </c>
      <c r="G116" s="73">
        <v>0</v>
      </c>
      <c r="H116" s="73">
        <v>0</v>
      </c>
      <c r="I116" s="73">
        <f>H116+G116</f>
        <v>0</v>
      </c>
      <c r="J116" s="74">
        <f t="shared" si="8"/>
        <v>2500</v>
      </c>
      <c r="K116" s="143"/>
    </row>
    <row r="117" spans="1:11" s="47" customFormat="1" ht="20.100000000000001" customHeight="1" x14ac:dyDescent="0.45">
      <c r="A117" s="143">
        <v>13.9</v>
      </c>
      <c r="B117" s="68" t="s">
        <v>157</v>
      </c>
      <c r="C117" s="134">
        <v>43344</v>
      </c>
      <c r="D117" s="134">
        <v>43373</v>
      </c>
      <c r="E117" s="70" t="s">
        <v>86</v>
      </c>
      <c r="F117" s="82">
        <v>4960</v>
      </c>
      <c r="G117" s="73">
        <v>1400</v>
      </c>
      <c r="H117" s="73">
        <v>0</v>
      </c>
      <c r="I117" s="73">
        <f>H117+G117</f>
        <v>1400</v>
      </c>
      <c r="J117" s="74">
        <f t="shared" si="8"/>
        <v>3560</v>
      </c>
      <c r="K117" s="143"/>
    </row>
    <row r="118" spans="1:11" s="47" customFormat="1" ht="20.100000000000001" customHeight="1" x14ac:dyDescent="0.45">
      <c r="A118" s="151">
        <v>13.1</v>
      </c>
      <c r="B118" s="68" t="s">
        <v>144</v>
      </c>
      <c r="C118" s="134">
        <v>43348</v>
      </c>
      <c r="D118" s="134">
        <v>37167</v>
      </c>
      <c r="E118" s="70" t="s">
        <v>150</v>
      </c>
      <c r="F118" s="82">
        <v>17020</v>
      </c>
      <c r="G118" s="73">
        <v>0</v>
      </c>
      <c r="H118" s="73"/>
      <c r="I118" s="73">
        <f>G118+H118</f>
        <v>0</v>
      </c>
      <c r="J118" s="74">
        <f t="shared" si="8"/>
        <v>17020</v>
      </c>
      <c r="K118" s="143"/>
    </row>
    <row r="119" spans="1:11" s="47" customFormat="1" ht="28.5" x14ac:dyDescent="0.45">
      <c r="A119" s="143">
        <v>13.11</v>
      </c>
      <c r="B119" s="68" t="s">
        <v>145</v>
      </c>
      <c r="C119" s="134">
        <v>43363</v>
      </c>
      <c r="D119" s="134">
        <v>43378</v>
      </c>
      <c r="E119" s="83" t="s">
        <v>113</v>
      </c>
      <c r="F119" s="82">
        <v>2706</v>
      </c>
      <c r="G119" s="84">
        <v>0</v>
      </c>
      <c r="H119" s="84">
        <v>0</v>
      </c>
      <c r="I119" s="84">
        <f>G119+H119</f>
        <v>0</v>
      </c>
      <c r="J119" s="74">
        <f t="shared" si="8"/>
        <v>2706</v>
      </c>
      <c r="K119" s="143"/>
    </row>
    <row r="120" spans="1:11" s="47" customFormat="1" ht="18" customHeight="1" x14ac:dyDescent="0.45">
      <c r="A120" s="145">
        <v>14</v>
      </c>
      <c r="B120" s="144" t="s">
        <v>191</v>
      </c>
      <c r="C120" s="134"/>
      <c r="D120" s="134"/>
      <c r="E120" s="145"/>
      <c r="F120" s="146"/>
      <c r="G120" s="146"/>
      <c r="H120" s="146"/>
      <c r="I120" s="146"/>
      <c r="J120" s="146"/>
      <c r="K120" s="143"/>
    </row>
    <row r="121" spans="1:11" s="47" customFormat="1" ht="18" customHeight="1" x14ac:dyDescent="0.45">
      <c r="A121" s="143">
        <v>14.1</v>
      </c>
      <c r="B121" s="147" t="s">
        <v>170</v>
      </c>
      <c r="C121" s="148">
        <v>43379</v>
      </c>
      <c r="D121" s="148">
        <v>43379</v>
      </c>
      <c r="E121" s="145"/>
      <c r="F121" s="146"/>
      <c r="G121" s="149" t="s">
        <v>168</v>
      </c>
      <c r="H121" s="149" t="s">
        <v>168</v>
      </c>
      <c r="I121" s="149" t="s">
        <v>168</v>
      </c>
      <c r="J121" s="146"/>
      <c r="K121" s="143" t="s">
        <v>184</v>
      </c>
    </row>
    <row r="122" spans="1:11" s="47" customFormat="1" ht="15.75" x14ac:dyDescent="0.45">
      <c r="A122" s="143">
        <v>14.2</v>
      </c>
      <c r="B122" s="147" t="s">
        <v>171</v>
      </c>
      <c r="C122" s="148">
        <v>43379</v>
      </c>
      <c r="D122" s="148">
        <v>43379</v>
      </c>
      <c r="E122" s="145"/>
      <c r="F122" s="146"/>
      <c r="G122" s="149" t="s">
        <v>168</v>
      </c>
      <c r="H122" s="149" t="s">
        <v>168</v>
      </c>
      <c r="I122" s="149" t="s">
        <v>168</v>
      </c>
      <c r="J122" s="146"/>
      <c r="K122" s="143" t="s">
        <v>184</v>
      </c>
    </row>
    <row r="123" spans="1:11" s="47" customFormat="1" ht="18" customHeight="1" x14ac:dyDescent="0.45">
      <c r="A123" s="143">
        <v>14.3</v>
      </c>
      <c r="B123" s="147" t="s">
        <v>172</v>
      </c>
      <c r="C123" s="148">
        <v>43380</v>
      </c>
      <c r="D123" s="148">
        <v>43380</v>
      </c>
      <c r="E123" s="145"/>
      <c r="F123" s="146"/>
      <c r="G123" s="149" t="s">
        <v>168</v>
      </c>
      <c r="H123" s="149" t="s">
        <v>168</v>
      </c>
      <c r="I123" s="149" t="s">
        <v>168</v>
      </c>
      <c r="J123" s="146"/>
      <c r="K123" s="143" t="s">
        <v>184</v>
      </c>
    </row>
    <row r="124" spans="1:11" s="47" customFormat="1" ht="18" customHeight="1" x14ac:dyDescent="0.45">
      <c r="A124" s="143">
        <v>14.4</v>
      </c>
      <c r="B124" s="147" t="s">
        <v>173</v>
      </c>
      <c r="C124" s="148">
        <v>43381</v>
      </c>
      <c r="D124" s="148">
        <v>43381</v>
      </c>
      <c r="E124" s="145"/>
      <c r="F124" s="146"/>
      <c r="G124" s="149" t="s">
        <v>168</v>
      </c>
      <c r="H124" s="149" t="s">
        <v>168</v>
      </c>
      <c r="I124" s="149" t="s">
        <v>168</v>
      </c>
      <c r="J124" s="146"/>
      <c r="K124" s="143" t="s">
        <v>184</v>
      </c>
    </row>
    <row r="125" spans="1:11" s="47" customFormat="1" ht="18" customHeight="1" x14ac:dyDescent="0.45">
      <c r="A125" s="143">
        <v>14.5</v>
      </c>
      <c r="B125" s="147" t="s">
        <v>174</v>
      </c>
      <c r="C125" s="148">
        <v>43381</v>
      </c>
      <c r="D125" s="148">
        <v>43381</v>
      </c>
      <c r="E125" s="145"/>
      <c r="F125" s="146"/>
      <c r="G125" s="149" t="s">
        <v>168</v>
      </c>
      <c r="H125" s="149" t="s">
        <v>168</v>
      </c>
      <c r="I125" s="149" t="s">
        <v>168</v>
      </c>
      <c r="J125" s="146"/>
      <c r="K125" s="143" t="s">
        <v>184</v>
      </c>
    </row>
    <row r="126" spans="1:11" s="47" customFormat="1" ht="18" customHeight="1" x14ac:dyDescent="0.45">
      <c r="A126" s="143">
        <v>14.6</v>
      </c>
      <c r="B126" s="147" t="s">
        <v>175</v>
      </c>
      <c r="C126" s="148">
        <v>43382</v>
      </c>
      <c r="D126" s="148">
        <v>43384</v>
      </c>
      <c r="E126" s="145"/>
      <c r="F126" s="146"/>
      <c r="G126" s="149" t="s">
        <v>168</v>
      </c>
      <c r="H126" s="149" t="s">
        <v>168</v>
      </c>
      <c r="I126" s="149" t="s">
        <v>168</v>
      </c>
      <c r="J126" s="146"/>
      <c r="K126" s="143" t="s">
        <v>184</v>
      </c>
    </row>
    <row r="127" spans="1:11" s="47" customFormat="1" ht="18" customHeight="1" x14ac:dyDescent="0.45">
      <c r="A127" s="143">
        <v>14.7</v>
      </c>
      <c r="B127" s="147" t="s">
        <v>176</v>
      </c>
      <c r="C127" s="148">
        <v>43379</v>
      </c>
      <c r="D127" s="148">
        <v>43380</v>
      </c>
      <c r="E127" s="145"/>
      <c r="F127" s="146"/>
      <c r="G127" s="149" t="s">
        <v>168</v>
      </c>
      <c r="H127" s="149" t="s">
        <v>168</v>
      </c>
      <c r="I127" s="149" t="s">
        <v>168</v>
      </c>
      <c r="J127" s="146"/>
      <c r="K127" s="143" t="s">
        <v>184</v>
      </c>
    </row>
    <row r="128" spans="1:11" s="47" customFormat="1" ht="18" customHeight="1" x14ac:dyDescent="0.45">
      <c r="A128" s="143">
        <v>14.8</v>
      </c>
      <c r="B128" s="147" t="s">
        <v>177</v>
      </c>
      <c r="C128" s="148">
        <v>43378</v>
      </c>
      <c r="D128" s="148">
        <v>43378</v>
      </c>
      <c r="E128" s="145"/>
      <c r="F128" s="146"/>
      <c r="G128" s="149" t="s">
        <v>168</v>
      </c>
      <c r="H128" s="149" t="s">
        <v>168</v>
      </c>
      <c r="I128" s="149" t="s">
        <v>168</v>
      </c>
      <c r="J128" s="146"/>
      <c r="K128" s="143" t="s">
        <v>184</v>
      </c>
    </row>
    <row r="129" spans="1:11" s="47" customFormat="1" ht="18" customHeight="1" x14ac:dyDescent="0.45">
      <c r="A129" s="143">
        <v>14.9</v>
      </c>
      <c r="B129" s="147" t="s">
        <v>178</v>
      </c>
      <c r="C129" s="148">
        <v>43378</v>
      </c>
      <c r="D129" s="148">
        <v>43380</v>
      </c>
      <c r="E129" s="145"/>
      <c r="F129" s="146"/>
      <c r="G129" s="149" t="s">
        <v>168</v>
      </c>
      <c r="H129" s="149" t="s">
        <v>168</v>
      </c>
      <c r="I129" s="149" t="s">
        <v>168</v>
      </c>
      <c r="J129" s="146"/>
      <c r="K129" s="143" t="s">
        <v>184</v>
      </c>
    </row>
    <row r="130" spans="1:11" s="47" customFormat="1" ht="15.75" x14ac:dyDescent="0.45">
      <c r="A130" s="151">
        <v>14.1</v>
      </c>
      <c r="B130" s="147" t="s">
        <v>179</v>
      </c>
      <c r="C130" s="148">
        <v>43383</v>
      </c>
      <c r="D130" s="148">
        <v>43384</v>
      </c>
      <c r="E130" s="145"/>
      <c r="F130" s="146"/>
      <c r="G130" s="149" t="s">
        <v>168</v>
      </c>
      <c r="H130" s="149" t="s">
        <v>168</v>
      </c>
      <c r="I130" s="149" t="s">
        <v>168</v>
      </c>
      <c r="J130" s="146"/>
      <c r="K130" s="143" t="s">
        <v>184</v>
      </c>
    </row>
    <row r="131" spans="1:11" s="47" customFormat="1" ht="18" customHeight="1" x14ac:dyDescent="0.45">
      <c r="A131" s="143">
        <v>14.11</v>
      </c>
      <c r="B131" s="147" t="s">
        <v>180</v>
      </c>
      <c r="C131" s="148">
        <v>43378</v>
      </c>
      <c r="D131" s="148">
        <v>43378</v>
      </c>
      <c r="E131" s="145"/>
      <c r="F131" s="146"/>
      <c r="G131" s="149" t="s">
        <v>168</v>
      </c>
      <c r="H131" s="149" t="s">
        <v>168</v>
      </c>
      <c r="I131" s="149" t="s">
        <v>168</v>
      </c>
      <c r="J131" s="146"/>
      <c r="K131" s="143" t="s">
        <v>184</v>
      </c>
    </row>
    <row r="132" spans="1:11" s="47" customFormat="1" ht="18" customHeight="1" x14ac:dyDescent="0.45">
      <c r="A132" s="143">
        <v>14.12</v>
      </c>
      <c r="B132" s="147" t="s">
        <v>181</v>
      </c>
      <c r="C132" s="148">
        <v>43379</v>
      </c>
      <c r="D132" s="148">
        <v>43379</v>
      </c>
      <c r="E132" s="145"/>
      <c r="F132" s="146"/>
      <c r="G132" s="149" t="s">
        <v>168</v>
      </c>
      <c r="H132" s="149" t="s">
        <v>168</v>
      </c>
      <c r="I132" s="149" t="s">
        <v>168</v>
      </c>
      <c r="J132" s="146"/>
      <c r="K132" s="143" t="s">
        <v>184</v>
      </c>
    </row>
    <row r="133" spans="1:11" s="47" customFormat="1" ht="36" customHeight="1" x14ac:dyDescent="0.45">
      <c r="A133" s="143">
        <v>15</v>
      </c>
      <c r="B133" s="152" t="s">
        <v>192</v>
      </c>
      <c r="C133" s="134"/>
      <c r="D133" s="134"/>
      <c r="E133" s="145"/>
      <c r="F133" s="146"/>
      <c r="G133" s="146"/>
      <c r="H133" s="146"/>
      <c r="I133" s="146"/>
      <c r="J133" s="146"/>
      <c r="K133" s="143"/>
    </row>
    <row r="134" spans="1:11" s="47" customFormat="1" ht="18" customHeight="1" x14ac:dyDescent="0.45">
      <c r="A134" s="143">
        <v>15.1</v>
      </c>
      <c r="B134" s="147" t="s">
        <v>185</v>
      </c>
      <c r="C134" s="148">
        <v>43379</v>
      </c>
      <c r="D134" s="148">
        <v>43379</v>
      </c>
      <c r="E134" s="145"/>
      <c r="F134" s="146"/>
      <c r="G134" s="149" t="s">
        <v>168</v>
      </c>
      <c r="H134" s="149" t="s">
        <v>168</v>
      </c>
      <c r="I134" s="149" t="s">
        <v>168</v>
      </c>
      <c r="J134" s="149" t="s">
        <v>168</v>
      </c>
      <c r="K134" s="143"/>
    </row>
    <row r="135" spans="1:11" s="47" customFormat="1" ht="15.75" x14ac:dyDescent="0.45">
      <c r="A135" s="143">
        <v>15.2</v>
      </c>
      <c r="B135" s="147" t="s">
        <v>186</v>
      </c>
      <c r="C135" s="148">
        <v>408615</v>
      </c>
      <c r="D135" s="148">
        <v>43374</v>
      </c>
      <c r="E135" s="145"/>
      <c r="F135" s="146"/>
      <c r="G135" s="149" t="s">
        <v>168</v>
      </c>
      <c r="H135" s="149" t="s">
        <v>168</v>
      </c>
      <c r="I135" s="149" t="s">
        <v>168</v>
      </c>
      <c r="J135" s="149" t="s">
        <v>168</v>
      </c>
      <c r="K135" s="143"/>
    </row>
    <row r="136" spans="1:11" s="47" customFormat="1" ht="18" customHeight="1" x14ac:dyDescent="0.45">
      <c r="A136" s="143">
        <v>15.3</v>
      </c>
      <c r="B136" s="147" t="s">
        <v>187</v>
      </c>
      <c r="C136" s="148">
        <v>43373</v>
      </c>
      <c r="D136" s="148">
        <v>43373</v>
      </c>
      <c r="E136" s="145"/>
      <c r="F136" s="146"/>
      <c r="G136" s="149" t="s">
        <v>168</v>
      </c>
      <c r="H136" s="149" t="s">
        <v>168</v>
      </c>
      <c r="I136" s="149" t="s">
        <v>168</v>
      </c>
      <c r="J136" s="149" t="s">
        <v>168</v>
      </c>
      <c r="K136" s="143"/>
    </row>
    <row r="137" spans="1:11" s="47" customFormat="1" ht="18" customHeight="1" x14ac:dyDescent="0.45">
      <c r="A137" s="143">
        <v>15.4</v>
      </c>
      <c r="B137" s="147" t="s">
        <v>188</v>
      </c>
      <c r="C137" s="148">
        <v>43373</v>
      </c>
      <c r="D137" s="148">
        <v>43373</v>
      </c>
      <c r="E137" s="145"/>
      <c r="F137" s="146"/>
      <c r="G137" s="149" t="s">
        <v>168</v>
      </c>
      <c r="H137" s="149" t="s">
        <v>168</v>
      </c>
      <c r="I137" s="149" t="s">
        <v>168</v>
      </c>
      <c r="J137" s="149" t="s">
        <v>168</v>
      </c>
      <c r="K137" s="143"/>
    </row>
    <row r="138" spans="1:11" s="47" customFormat="1" ht="18" customHeight="1" x14ac:dyDescent="0.45">
      <c r="A138" s="143">
        <v>15.5</v>
      </c>
      <c r="B138" s="147" t="s">
        <v>189</v>
      </c>
      <c r="C138" s="148">
        <v>43379</v>
      </c>
      <c r="D138" s="148">
        <v>43379</v>
      </c>
      <c r="E138" s="145"/>
      <c r="F138" s="146"/>
      <c r="G138" s="149" t="s">
        <v>168</v>
      </c>
      <c r="H138" s="149" t="s">
        <v>168</v>
      </c>
      <c r="I138" s="149" t="s">
        <v>168</v>
      </c>
      <c r="J138" s="149" t="s">
        <v>168</v>
      </c>
      <c r="K138" s="143"/>
    </row>
    <row r="139" spans="1:11" s="47" customFormat="1" ht="18" customHeight="1" x14ac:dyDescent="0.45">
      <c r="A139" s="143">
        <v>15.6</v>
      </c>
      <c r="B139" s="150" t="s">
        <v>190</v>
      </c>
      <c r="C139" s="148">
        <v>43380</v>
      </c>
      <c r="D139" s="148">
        <v>43381</v>
      </c>
      <c r="E139" s="145"/>
      <c r="F139" s="146"/>
      <c r="G139" s="149" t="s">
        <v>168</v>
      </c>
      <c r="H139" s="149" t="s">
        <v>168</v>
      </c>
      <c r="I139" s="149" t="s">
        <v>168</v>
      </c>
      <c r="J139" s="149" t="s">
        <v>168</v>
      </c>
      <c r="K139" s="143"/>
    </row>
    <row r="140" spans="1:11" s="47" customFormat="1" ht="18" customHeight="1" x14ac:dyDescent="0.45">
      <c r="A140" s="145">
        <v>16</v>
      </c>
      <c r="B140" s="156" t="s">
        <v>193</v>
      </c>
      <c r="C140" s="154"/>
      <c r="D140" s="154"/>
      <c r="E140" s="145"/>
      <c r="F140" s="146"/>
      <c r="G140" s="146"/>
      <c r="H140" s="146"/>
      <c r="I140" s="146"/>
      <c r="J140" s="146"/>
      <c r="K140" s="143"/>
    </row>
    <row r="141" spans="1:11" s="47" customFormat="1" ht="18" customHeight="1" x14ac:dyDescent="0.45">
      <c r="A141" s="143">
        <v>16.100000000000001</v>
      </c>
      <c r="B141" s="150" t="s">
        <v>194</v>
      </c>
      <c r="C141" s="148">
        <v>43383</v>
      </c>
      <c r="D141" s="148">
        <v>43383</v>
      </c>
      <c r="E141" s="145"/>
      <c r="F141" s="146"/>
      <c r="G141" s="149" t="s">
        <v>168</v>
      </c>
      <c r="H141" s="149" t="s">
        <v>168</v>
      </c>
      <c r="I141" s="149" t="s">
        <v>168</v>
      </c>
      <c r="J141" s="149" t="s">
        <v>168</v>
      </c>
      <c r="K141" s="143"/>
    </row>
    <row r="142" spans="1:11" s="47" customFormat="1" ht="18" customHeight="1" x14ac:dyDescent="0.45">
      <c r="A142" s="143">
        <v>16.2</v>
      </c>
      <c r="B142" s="150" t="s">
        <v>195</v>
      </c>
      <c r="C142" s="148">
        <v>43384</v>
      </c>
      <c r="D142" s="148">
        <v>43384</v>
      </c>
      <c r="E142" s="145"/>
      <c r="F142" s="146"/>
      <c r="G142" s="149" t="s">
        <v>168</v>
      </c>
      <c r="H142" s="149" t="s">
        <v>168</v>
      </c>
      <c r="I142" s="149" t="s">
        <v>168</v>
      </c>
      <c r="J142" s="149" t="s">
        <v>168</v>
      </c>
      <c r="K142" s="143"/>
    </row>
    <row r="143" spans="1:11" s="47" customFormat="1" ht="18" customHeight="1" x14ac:dyDescent="0.45">
      <c r="A143" s="143">
        <v>16.3</v>
      </c>
      <c r="B143" s="150" t="s">
        <v>196</v>
      </c>
      <c r="C143" s="148">
        <v>43382</v>
      </c>
      <c r="D143" s="148">
        <v>43383</v>
      </c>
      <c r="E143" s="145"/>
      <c r="F143" s="146"/>
      <c r="G143" s="149" t="s">
        <v>168</v>
      </c>
      <c r="H143" s="149" t="s">
        <v>168</v>
      </c>
      <c r="I143" s="149" t="s">
        <v>168</v>
      </c>
      <c r="J143" s="149" t="s">
        <v>168</v>
      </c>
      <c r="K143" s="143"/>
    </row>
    <row r="144" spans="1:11" s="47" customFormat="1" ht="18" customHeight="1" x14ac:dyDescent="0.45">
      <c r="A144" s="143">
        <v>16.399999999999999</v>
      </c>
      <c r="B144" s="150" t="s">
        <v>197</v>
      </c>
      <c r="C144" s="148">
        <v>43383</v>
      </c>
      <c r="D144" s="148">
        <v>43383</v>
      </c>
      <c r="E144" s="145"/>
      <c r="F144" s="146"/>
      <c r="G144" s="149" t="s">
        <v>168</v>
      </c>
      <c r="H144" s="149" t="s">
        <v>168</v>
      </c>
      <c r="I144" s="149" t="s">
        <v>168</v>
      </c>
      <c r="J144" s="149" t="s">
        <v>168</v>
      </c>
      <c r="K144" s="143"/>
    </row>
    <row r="145" spans="1:13" s="47" customFormat="1" ht="18" customHeight="1" x14ac:dyDescent="0.45">
      <c r="A145" s="143">
        <v>16.5</v>
      </c>
      <c r="B145" s="150" t="s">
        <v>198</v>
      </c>
      <c r="C145" s="148">
        <v>43384</v>
      </c>
      <c r="D145" s="148">
        <v>43384</v>
      </c>
      <c r="E145" s="145"/>
      <c r="F145" s="146"/>
      <c r="G145" s="149" t="s">
        <v>168</v>
      </c>
      <c r="H145" s="149" t="s">
        <v>168</v>
      </c>
      <c r="I145" s="149" t="s">
        <v>168</v>
      </c>
      <c r="J145" s="149" t="s">
        <v>168</v>
      </c>
      <c r="K145" s="143"/>
    </row>
    <row r="146" spans="1:13" s="47" customFormat="1" ht="18" customHeight="1" x14ac:dyDescent="0.45">
      <c r="A146" s="143">
        <v>16.600000000000001</v>
      </c>
      <c r="B146" s="150" t="s">
        <v>199</v>
      </c>
      <c r="C146" s="148">
        <v>43385</v>
      </c>
      <c r="D146" s="148">
        <v>43385</v>
      </c>
      <c r="E146" s="145"/>
      <c r="F146" s="146"/>
      <c r="G146" s="149" t="s">
        <v>168</v>
      </c>
      <c r="H146" s="149" t="s">
        <v>168</v>
      </c>
      <c r="I146" s="149" t="s">
        <v>168</v>
      </c>
      <c r="J146" s="149" t="s">
        <v>168</v>
      </c>
      <c r="K146" s="143"/>
    </row>
    <row r="147" spans="1:13" s="47" customFormat="1" ht="18" customHeight="1" x14ac:dyDescent="0.45">
      <c r="A147" s="143">
        <v>16.7</v>
      </c>
      <c r="B147" s="150" t="s">
        <v>200</v>
      </c>
      <c r="C147" s="148">
        <v>43386</v>
      </c>
      <c r="D147" s="148">
        <v>43388</v>
      </c>
      <c r="E147" s="145"/>
      <c r="F147" s="146"/>
      <c r="G147" s="149" t="s">
        <v>168</v>
      </c>
      <c r="H147" s="149" t="s">
        <v>168</v>
      </c>
      <c r="I147" s="149" t="s">
        <v>168</v>
      </c>
      <c r="J147" s="149" t="s">
        <v>168</v>
      </c>
      <c r="K147" s="143"/>
    </row>
    <row r="148" spans="1:13" s="47" customFormat="1" ht="18" customHeight="1" x14ac:dyDescent="0.45">
      <c r="A148" s="143">
        <v>16.8</v>
      </c>
      <c r="B148" s="150" t="s">
        <v>201</v>
      </c>
      <c r="C148" s="148">
        <v>43389</v>
      </c>
      <c r="D148" s="148">
        <v>43389</v>
      </c>
      <c r="E148" s="145"/>
      <c r="F148" s="146"/>
      <c r="G148" s="149" t="s">
        <v>168</v>
      </c>
      <c r="H148" s="149" t="s">
        <v>168</v>
      </c>
      <c r="I148" s="149" t="s">
        <v>168</v>
      </c>
      <c r="J148" s="149" t="s">
        <v>168</v>
      </c>
      <c r="K148" s="143"/>
    </row>
    <row r="149" spans="1:13" s="47" customFormat="1" ht="18" customHeight="1" x14ac:dyDescent="0.45">
      <c r="A149" s="143">
        <v>16.899999999999999</v>
      </c>
      <c r="B149" s="150" t="s">
        <v>202</v>
      </c>
      <c r="C149" s="148">
        <v>43390</v>
      </c>
      <c r="D149" s="148">
        <v>43390</v>
      </c>
      <c r="E149" s="145"/>
      <c r="F149" s="146"/>
      <c r="G149" s="149" t="s">
        <v>168</v>
      </c>
      <c r="H149" s="149" t="s">
        <v>168</v>
      </c>
      <c r="I149" s="149" t="s">
        <v>168</v>
      </c>
      <c r="J149" s="149" t="s">
        <v>168</v>
      </c>
      <c r="K149" s="143"/>
    </row>
    <row r="150" spans="1:13" s="47" customFormat="1" ht="18" customHeight="1" x14ac:dyDescent="0.45">
      <c r="A150" s="151">
        <v>16.100000000000001</v>
      </c>
      <c r="B150" s="147" t="s">
        <v>203</v>
      </c>
      <c r="C150" s="148">
        <v>43391</v>
      </c>
      <c r="D150" s="148">
        <v>43391</v>
      </c>
      <c r="E150" s="145"/>
      <c r="F150" s="146"/>
      <c r="G150" s="149" t="s">
        <v>168</v>
      </c>
      <c r="H150" s="149" t="s">
        <v>168</v>
      </c>
      <c r="I150" s="149" t="s">
        <v>168</v>
      </c>
      <c r="J150" s="149" t="s">
        <v>168</v>
      </c>
      <c r="K150" s="143"/>
    </row>
    <row r="151" spans="1:13" s="47" customFormat="1" ht="28.5" x14ac:dyDescent="0.45">
      <c r="A151" s="143">
        <v>16.11</v>
      </c>
      <c r="B151" s="150" t="s">
        <v>204</v>
      </c>
      <c r="C151" s="148">
        <v>43391</v>
      </c>
      <c r="D151" s="148">
        <v>43391</v>
      </c>
      <c r="E151" s="145"/>
      <c r="F151" s="146"/>
      <c r="G151" s="149" t="s">
        <v>168</v>
      </c>
      <c r="H151" s="149" t="s">
        <v>168</v>
      </c>
      <c r="I151" s="149" t="s">
        <v>168</v>
      </c>
      <c r="J151" s="149" t="s">
        <v>168</v>
      </c>
      <c r="K151" s="143"/>
    </row>
    <row r="152" spans="1:13" s="47" customFormat="1" ht="18" customHeight="1" x14ac:dyDescent="0.45">
      <c r="A152" s="143">
        <v>16.12</v>
      </c>
      <c r="B152" s="155" t="s">
        <v>205</v>
      </c>
      <c r="C152" s="157">
        <v>43392</v>
      </c>
      <c r="D152" s="157">
        <v>43393</v>
      </c>
      <c r="E152" s="145"/>
      <c r="F152" s="146"/>
      <c r="G152" s="149" t="s">
        <v>168</v>
      </c>
      <c r="H152" s="149" t="s">
        <v>168</v>
      </c>
      <c r="I152" s="149" t="s">
        <v>168</v>
      </c>
      <c r="J152" s="149" t="s">
        <v>168</v>
      </c>
      <c r="K152" s="143"/>
    </row>
    <row r="153" spans="1:13" s="47" customFormat="1" ht="18" customHeight="1" thickBot="1" x14ac:dyDescent="0.5">
      <c r="A153" s="44"/>
      <c r="B153" s="45" t="s">
        <v>28</v>
      </c>
      <c r="C153" s="134"/>
      <c r="D153" s="134"/>
      <c r="E153" s="46" t="s">
        <v>87</v>
      </c>
      <c r="F153" s="111">
        <f>F81+F78+F73</f>
        <v>679737.10649999999</v>
      </c>
      <c r="G153" s="111">
        <f>G81+G78+G73</f>
        <v>518019.177333</v>
      </c>
      <c r="H153" s="111">
        <f>H81+H78+H73</f>
        <v>3280.62</v>
      </c>
      <c r="I153" s="111">
        <f>I81+I78+I73</f>
        <v>533580.90783299995</v>
      </c>
      <c r="J153" s="111">
        <f>J81+J78+J73</f>
        <v>146156.19866700002</v>
      </c>
      <c r="K153" s="143"/>
    </row>
    <row r="154" spans="1:13" s="47" customFormat="1" ht="18" customHeight="1" x14ac:dyDescent="0.45">
      <c r="A154" s="143"/>
      <c r="B154" s="153"/>
      <c r="C154" s="154"/>
      <c r="D154" s="154"/>
      <c r="E154" s="145"/>
      <c r="F154" s="146"/>
      <c r="G154" s="146"/>
      <c r="H154" s="146"/>
      <c r="I154" s="146"/>
      <c r="J154" s="146"/>
      <c r="K154" s="143"/>
    </row>
    <row r="155" spans="1:13" s="47" customFormat="1" ht="18" customHeight="1" x14ac:dyDescent="0.45">
      <c r="A155" s="143"/>
      <c r="B155" s="153"/>
      <c r="C155" s="154"/>
      <c r="D155" s="154"/>
      <c r="E155" s="145"/>
      <c r="F155" s="146"/>
      <c r="G155" s="154"/>
      <c r="H155" s="154"/>
      <c r="I155" s="146"/>
      <c r="J155" s="146"/>
      <c r="K155" s="146"/>
      <c r="L155" s="146"/>
      <c r="M155" s="143"/>
    </row>
    <row r="156" spans="1:13" s="47" customFormat="1" ht="18" customHeight="1" x14ac:dyDescent="0.45">
      <c r="A156" s="143"/>
      <c r="B156" s="153"/>
      <c r="C156" s="154"/>
      <c r="D156" s="154"/>
      <c r="E156" s="145"/>
      <c r="F156" s="146"/>
      <c r="G156" s="154"/>
      <c r="H156" s="154"/>
      <c r="I156" s="146"/>
      <c r="J156" s="146"/>
      <c r="K156" s="146"/>
      <c r="L156" s="146"/>
      <c r="M156" s="143"/>
    </row>
    <row r="157" spans="1:13" s="47" customFormat="1" ht="18" customHeight="1" x14ac:dyDescent="0.45">
      <c r="A157" s="143"/>
      <c r="B157" s="153"/>
      <c r="C157" s="154"/>
      <c r="D157" s="154"/>
      <c r="E157" s="145"/>
      <c r="F157" s="146"/>
      <c r="G157" s="154"/>
      <c r="H157" s="154"/>
      <c r="I157" s="146"/>
      <c r="J157" s="146"/>
      <c r="K157" s="146"/>
      <c r="L157" s="146"/>
      <c r="M157" s="143"/>
    </row>
    <row r="158" spans="1:13" s="47" customFormat="1" ht="18" customHeight="1" x14ac:dyDescent="0.45">
      <c r="A158" s="143"/>
      <c r="B158" s="153"/>
      <c r="C158" s="154"/>
      <c r="D158" s="154"/>
      <c r="E158" s="145"/>
      <c r="F158" s="146"/>
      <c r="G158" s="154"/>
      <c r="H158" s="154"/>
      <c r="I158" s="146"/>
      <c r="J158" s="146"/>
      <c r="K158" s="146"/>
      <c r="L158" s="146"/>
      <c r="M158" s="143"/>
    </row>
    <row r="159" spans="1:13" s="47" customFormat="1" ht="18" customHeight="1" x14ac:dyDescent="0.45">
      <c r="A159" s="143"/>
      <c r="B159" s="153"/>
      <c r="C159" s="154"/>
      <c r="D159" s="154"/>
      <c r="E159" s="145"/>
      <c r="F159" s="146"/>
      <c r="G159" s="154"/>
      <c r="H159" s="154"/>
      <c r="I159" s="146"/>
      <c r="J159" s="146"/>
      <c r="K159" s="146"/>
      <c r="L159" s="146"/>
      <c r="M159" s="143"/>
    </row>
    <row r="160" spans="1:13" s="47" customFormat="1" ht="18" customHeight="1" x14ac:dyDescent="0.45">
      <c r="A160" s="143"/>
      <c r="B160" s="153"/>
      <c r="C160" s="154"/>
      <c r="D160" s="154"/>
      <c r="E160" s="145"/>
      <c r="F160" s="146"/>
      <c r="G160" s="154"/>
      <c r="H160" s="154"/>
      <c r="I160" s="146"/>
      <c r="J160" s="146"/>
      <c r="K160" s="146"/>
      <c r="L160" s="146"/>
      <c r="M160" s="143"/>
    </row>
    <row r="161" spans="1:14" s="47" customFormat="1" ht="18" customHeight="1" x14ac:dyDescent="0.45">
      <c r="A161" s="143"/>
      <c r="B161" s="153"/>
      <c r="C161" s="154"/>
      <c r="D161" s="154"/>
      <c r="E161" s="145"/>
      <c r="F161" s="146"/>
      <c r="G161" s="154"/>
      <c r="H161" s="154"/>
      <c r="I161" s="146"/>
      <c r="J161" s="146"/>
      <c r="K161" s="146"/>
      <c r="L161" s="146"/>
      <c r="M161" s="143"/>
    </row>
    <row r="162" spans="1:14" s="47" customFormat="1" ht="18" customHeight="1" x14ac:dyDescent="0.45">
      <c r="A162" s="143"/>
      <c r="B162" s="144"/>
      <c r="C162" s="134"/>
      <c r="D162" s="134"/>
      <c r="E162" s="145"/>
      <c r="F162" s="146"/>
      <c r="G162" s="134"/>
      <c r="H162" s="134"/>
      <c r="I162" s="146"/>
      <c r="J162" s="146"/>
      <c r="K162" s="146"/>
      <c r="L162" s="146"/>
      <c r="M162" s="143"/>
    </row>
    <row r="163" spans="1:14" s="47" customFormat="1" ht="18" customHeight="1" x14ac:dyDescent="0.45">
      <c r="A163" s="143"/>
      <c r="B163" s="144"/>
      <c r="C163" s="134"/>
      <c r="D163" s="134"/>
      <c r="E163" s="145"/>
      <c r="F163" s="146"/>
      <c r="G163" s="134"/>
      <c r="H163" s="134"/>
      <c r="I163" s="146"/>
      <c r="J163" s="146"/>
      <c r="K163" s="146"/>
      <c r="L163" s="146"/>
      <c r="M163" s="143"/>
    </row>
    <row r="164" spans="1:14" s="47" customFormat="1" ht="18" customHeight="1" x14ac:dyDescent="0.45">
      <c r="A164" s="143"/>
      <c r="B164" s="144"/>
      <c r="C164" s="134"/>
      <c r="D164" s="134"/>
      <c r="E164" s="145"/>
      <c r="F164" s="146"/>
      <c r="G164" s="134"/>
      <c r="H164" s="134"/>
      <c r="I164" s="146"/>
      <c r="J164" s="146"/>
      <c r="K164" s="146"/>
      <c r="L164" s="146"/>
      <c r="M164" s="143"/>
    </row>
    <row r="165" spans="1:14" x14ac:dyDescent="0.45">
      <c r="C165"/>
      <c r="D165"/>
      <c r="E165" s="164"/>
      <c r="F165" s="164"/>
      <c r="G165" s="164"/>
      <c r="H165" s="164"/>
      <c r="I165" s="164"/>
      <c r="J165" s="164"/>
      <c r="K165" s="164"/>
      <c r="L165" s="164"/>
      <c r="M165" s="164"/>
    </row>
    <row r="166" spans="1:14" ht="30.75" customHeight="1" x14ac:dyDescent="0.45">
      <c r="B166" s="169" t="s">
        <v>98</v>
      </c>
      <c r="C166" s="169"/>
      <c r="D166" s="169"/>
      <c r="E166" s="169"/>
      <c r="F166" s="88"/>
      <c r="G166" s="119"/>
      <c r="H166" s="119"/>
      <c r="I166" s="185" t="s">
        <v>97</v>
      </c>
      <c r="J166" s="186"/>
      <c r="K166" s="187"/>
      <c r="L166" s="53"/>
      <c r="M166" s="175" t="s">
        <v>107</v>
      </c>
      <c r="N166" s="175"/>
    </row>
    <row r="167" spans="1:14" x14ac:dyDescent="0.45">
      <c r="B167" s="63" t="s">
        <v>39</v>
      </c>
      <c r="E167" s="62" t="s">
        <v>64</v>
      </c>
      <c r="I167" s="188" t="s">
        <v>39</v>
      </c>
      <c r="J167" s="189"/>
      <c r="K167" s="62" t="s">
        <v>64</v>
      </c>
      <c r="L167" s="54"/>
      <c r="M167" s="62" t="s">
        <v>39</v>
      </c>
      <c r="N167" s="62" t="s">
        <v>64</v>
      </c>
    </row>
    <row r="168" spans="1:14" x14ac:dyDescent="0.45">
      <c r="B168" s="64" t="s">
        <v>96</v>
      </c>
      <c r="E168" s="62">
        <v>1</v>
      </c>
      <c r="I168" s="162" t="s">
        <v>96</v>
      </c>
      <c r="J168" s="162"/>
      <c r="K168" s="62">
        <v>1</v>
      </c>
      <c r="L168" s="54"/>
      <c r="M168" s="62" t="s">
        <v>96</v>
      </c>
      <c r="N168" s="103">
        <v>1</v>
      </c>
    </row>
    <row r="169" spans="1:14" x14ac:dyDescent="0.45">
      <c r="B169" s="67" t="s">
        <v>105</v>
      </c>
      <c r="E169" s="92">
        <v>1</v>
      </c>
      <c r="I169" s="162" t="s">
        <v>100</v>
      </c>
      <c r="J169" s="162"/>
      <c r="K169" s="62">
        <v>2</v>
      </c>
      <c r="L169" s="55"/>
      <c r="M169" s="62" t="s">
        <v>109</v>
      </c>
      <c r="N169" s="103">
        <v>1</v>
      </c>
    </row>
    <row r="170" spans="1:14" x14ac:dyDescent="0.45">
      <c r="B170" s="94" t="s">
        <v>53</v>
      </c>
      <c r="E170" s="42">
        <v>1</v>
      </c>
      <c r="I170" s="162" t="s">
        <v>53</v>
      </c>
      <c r="J170" s="162"/>
      <c r="K170" s="42">
        <v>0</v>
      </c>
      <c r="L170" s="39"/>
      <c r="M170" s="62" t="s">
        <v>108</v>
      </c>
      <c r="N170" s="42">
        <v>4</v>
      </c>
    </row>
    <row r="171" spans="1:14" x14ac:dyDescent="0.45">
      <c r="B171" s="94" t="s">
        <v>158</v>
      </c>
      <c r="E171" s="92">
        <v>1</v>
      </c>
      <c r="I171" s="162" t="s">
        <v>55</v>
      </c>
      <c r="J171" s="162"/>
      <c r="K171" s="42">
        <v>1</v>
      </c>
      <c r="L171" s="39"/>
      <c r="M171" s="103" t="s">
        <v>44</v>
      </c>
      <c r="N171" s="109">
        <v>2</v>
      </c>
    </row>
    <row r="172" spans="1:14" x14ac:dyDescent="0.45">
      <c r="B172" s="95" t="s">
        <v>159</v>
      </c>
      <c r="E172" s="96">
        <v>1</v>
      </c>
      <c r="I172" s="162" t="s">
        <v>58</v>
      </c>
      <c r="J172" s="162"/>
      <c r="K172" s="42">
        <v>1</v>
      </c>
      <c r="L172" s="51"/>
      <c r="M172" s="103" t="s">
        <v>109</v>
      </c>
      <c r="N172" s="96">
        <v>1</v>
      </c>
    </row>
    <row r="173" spans="1:14" x14ac:dyDescent="0.45">
      <c r="B173" s="94" t="s">
        <v>104</v>
      </c>
      <c r="E173" s="92">
        <v>1</v>
      </c>
      <c r="I173" s="162" t="s">
        <v>59</v>
      </c>
      <c r="J173" s="162"/>
      <c r="K173" s="42">
        <v>1</v>
      </c>
      <c r="L173" s="39"/>
      <c r="M173" s="62" t="s">
        <v>110</v>
      </c>
      <c r="N173" s="42">
        <v>9</v>
      </c>
    </row>
    <row r="174" spans="1:14" x14ac:dyDescent="0.45">
      <c r="B174" s="66" t="s">
        <v>99</v>
      </c>
      <c r="E174" s="92">
        <v>1</v>
      </c>
      <c r="I174" s="162" t="s">
        <v>38</v>
      </c>
      <c r="J174" s="162"/>
      <c r="K174" s="42">
        <v>9</v>
      </c>
      <c r="L174" s="61"/>
      <c r="M174" s="102"/>
      <c r="N174" s="53"/>
    </row>
    <row r="175" spans="1:14" x14ac:dyDescent="0.45">
      <c r="B175" s="66" t="s">
        <v>106</v>
      </c>
      <c r="C175" s="159"/>
      <c r="D175" s="159"/>
      <c r="E175" s="92">
        <v>1</v>
      </c>
      <c r="F175" s="85"/>
      <c r="G175" s="110"/>
      <c r="H175" s="110"/>
      <c r="I175" s="162" t="s">
        <v>43</v>
      </c>
      <c r="J175" s="162"/>
      <c r="K175" s="59">
        <v>0</v>
      </c>
      <c r="L175" s="39"/>
      <c r="M175" s="100" t="s">
        <v>111</v>
      </c>
      <c r="N175" s="101"/>
    </row>
    <row r="176" spans="1:14" x14ac:dyDescent="0.45">
      <c r="B176" s="66" t="s">
        <v>46</v>
      </c>
      <c r="C176" s="43"/>
      <c r="D176" s="43"/>
      <c r="E176" s="59">
        <v>7</v>
      </c>
      <c r="F176" s="43"/>
      <c r="G176" s="43"/>
      <c r="H176" s="43"/>
      <c r="I176" s="162" t="s">
        <v>94</v>
      </c>
      <c r="J176" s="162"/>
      <c r="K176" s="59">
        <v>1</v>
      </c>
      <c r="L176" s="39"/>
      <c r="M176" s="97" t="s">
        <v>96</v>
      </c>
      <c r="N176" s="97">
        <v>1</v>
      </c>
    </row>
    <row r="177" spans="1:14" x14ac:dyDescent="0.45">
      <c r="B177" s="60"/>
      <c r="C177" s="43"/>
      <c r="D177" s="43"/>
      <c r="E177" s="61"/>
      <c r="F177" s="43"/>
      <c r="G177" s="43"/>
      <c r="H177" s="43"/>
      <c r="I177" s="162" t="s">
        <v>60</v>
      </c>
      <c r="J177" s="162"/>
      <c r="K177" s="59">
        <v>11</v>
      </c>
      <c r="L177" s="52"/>
      <c r="M177" s="97" t="s">
        <v>108</v>
      </c>
      <c r="N177" s="89">
        <v>2</v>
      </c>
    </row>
    <row r="178" spans="1:14" x14ac:dyDescent="0.45">
      <c r="B178" s="60"/>
      <c r="C178" s="43"/>
      <c r="D178" s="43"/>
      <c r="E178" s="61"/>
      <c r="F178" s="43"/>
      <c r="G178" s="43"/>
      <c r="H178" s="43"/>
      <c r="I178" s="162" t="s">
        <v>40</v>
      </c>
      <c r="J178" s="162"/>
      <c r="K178" s="59">
        <v>2</v>
      </c>
      <c r="L178" s="39"/>
      <c r="M178" s="97" t="s">
        <v>155</v>
      </c>
      <c r="N178" s="97">
        <v>1</v>
      </c>
    </row>
    <row r="179" spans="1:14" x14ac:dyDescent="0.45">
      <c r="B179" s="60"/>
      <c r="C179" s="43"/>
      <c r="D179" s="43"/>
      <c r="E179" s="61"/>
      <c r="F179" s="43"/>
      <c r="G179" s="43"/>
      <c r="H179" s="43"/>
      <c r="I179" s="162" t="s">
        <v>41</v>
      </c>
      <c r="J179" s="162"/>
      <c r="K179" s="42">
        <v>2</v>
      </c>
      <c r="L179" s="39"/>
      <c r="M179" s="103" t="s">
        <v>156</v>
      </c>
      <c r="N179" s="91">
        <v>1</v>
      </c>
    </row>
    <row r="180" spans="1:14" x14ac:dyDescent="0.45">
      <c r="B180" s="60"/>
      <c r="C180" s="43"/>
      <c r="D180" s="43"/>
      <c r="E180" s="53"/>
      <c r="F180" s="43"/>
      <c r="G180" s="43"/>
      <c r="H180" s="43"/>
      <c r="I180" s="162" t="s">
        <v>95</v>
      </c>
      <c r="J180" s="162"/>
      <c r="K180" s="42">
        <v>1</v>
      </c>
      <c r="L180" s="39"/>
      <c r="M180" s="97" t="s">
        <v>44</v>
      </c>
      <c r="N180" s="97">
        <v>3</v>
      </c>
    </row>
    <row r="181" spans="1:14" x14ac:dyDescent="0.45">
      <c r="B181" s="60"/>
      <c r="C181" s="43"/>
      <c r="D181" s="43"/>
      <c r="E181" s="53"/>
      <c r="F181" s="43"/>
      <c r="G181" s="43"/>
      <c r="H181" s="43"/>
      <c r="I181" s="162" t="s">
        <v>42</v>
      </c>
      <c r="J181" s="162"/>
      <c r="K181" s="42">
        <v>14</v>
      </c>
      <c r="L181" s="39"/>
      <c r="M181" s="97" t="s">
        <v>110</v>
      </c>
      <c r="N181" s="89">
        <v>8</v>
      </c>
    </row>
    <row r="182" spans="1:14" s="70" customFormat="1" ht="23.25" customHeight="1" x14ac:dyDescent="0.45">
      <c r="A182" s="93"/>
      <c r="B182" s="104"/>
      <c r="C182" s="106"/>
      <c r="D182" s="106"/>
      <c r="E182" s="105"/>
      <c r="F182" s="106"/>
      <c r="G182" s="106"/>
      <c r="H182" s="106"/>
      <c r="I182" s="163" t="s">
        <v>44</v>
      </c>
      <c r="J182" s="163"/>
      <c r="K182" s="107">
        <v>12</v>
      </c>
      <c r="L182" s="108"/>
      <c r="M182" s="29"/>
      <c r="N182"/>
    </row>
    <row r="183" spans="1:14" ht="15.75" x14ac:dyDescent="0.45">
      <c r="B183" s="60"/>
      <c r="C183" s="43"/>
      <c r="D183" s="43"/>
      <c r="E183" s="53"/>
      <c r="F183" s="43"/>
      <c r="G183" s="43"/>
      <c r="H183" s="43"/>
      <c r="I183" s="162" t="s">
        <v>45</v>
      </c>
      <c r="J183" s="162"/>
      <c r="K183" s="42">
        <v>5</v>
      </c>
      <c r="L183" s="39"/>
      <c r="M183" s="98" t="s">
        <v>164</v>
      </c>
      <c r="N183" s="99"/>
    </row>
    <row r="184" spans="1:14" x14ac:dyDescent="0.45">
      <c r="B184" s="60"/>
      <c r="C184" s="43"/>
      <c r="D184" s="43"/>
      <c r="E184" s="53"/>
      <c r="F184" s="43"/>
      <c r="G184" s="43"/>
      <c r="H184" s="43"/>
      <c r="I184" s="162" t="s">
        <v>54</v>
      </c>
      <c r="J184" s="162"/>
      <c r="K184" s="42">
        <v>1</v>
      </c>
      <c r="L184" s="39"/>
      <c r="M184" s="97" t="s">
        <v>39</v>
      </c>
      <c r="N184" s="97" t="s">
        <v>64</v>
      </c>
    </row>
    <row r="185" spans="1:14" x14ac:dyDescent="0.45">
      <c r="B185" s="60"/>
      <c r="C185" s="43"/>
      <c r="D185" s="43"/>
      <c r="E185" s="53"/>
      <c r="F185" s="43"/>
      <c r="G185" s="43"/>
      <c r="H185" s="43"/>
      <c r="I185" s="162" t="s">
        <v>91</v>
      </c>
      <c r="J185" s="162"/>
      <c r="K185" s="42">
        <v>1</v>
      </c>
      <c r="L185" s="39"/>
      <c r="M185" s="97" t="s">
        <v>160</v>
      </c>
      <c r="N185" s="97">
        <v>1</v>
      </c>
    </row>
    <row r="186" spans="1:14" x14ac:dyDescent="0.45">
      <c r="B186" s="60"/>
      <c r="C186" s="43"/>
      <c r="D186" s="43"/>
      <c r="E186" s="53"/>
      <c r="F186" s="43"/>
      <c r="G186" s="43"/>
      <c r="H186" s="43"/>
      <c r="I186" s="162" t="s">
        <v>92</v>
      </c>
      <c r="J186" s="162"/>
      <c r="K186" s="42">
        <v>2</v>
      </c>
      <c r="L186" s="50"/>
      <c r="M186" s="97" t="s">
        <v>109</v>
      </c>
      <c r="N186" s="97">
        <v>2</v>
      </c>
    </row>
    <row r="187" spans="1:14" x14ac:dyDescent="0.45">
      <c r="B187" s="60"/>
      <c r="C187" s="43"/>
      <c r="D187" s="43"/>
      <c r="E187" s="53"/>
      <c r="F187" s="43"/>
      <c r="G187" s="43"/>
      <c r="H187" s="43"/>
      <c r="I187" s="162" t="s">
        <v>46</v>
      </c>
      <c r="J187" s="162"/>
      <c r="K187" s="59">
        <f>SUM(K168:K186)</f>
        <v>67</v>
      </c>
      <c r="L187" s="50"/>
      <c r="M187" s="97" t="s">
        <v>112</v>
      </c>
      <c r="N187" s="42">
        <v>1</v>
      </c>
    </row>
    <row r="188" spans="1:14" x14ac:dyDescent="0.45">
      <c r="B188" s="60"/>
      <c r="C188" s="159"/>
      <c r="D188" s="159"/>
      <c r="E188" s="61"/>
      <c r="F188" s="85"/>
      <c r="G188" s="110"/>
      <c r="H188" s="110"/>
      <c r="M188" s="97" t="s">
        <v>161</v>
      </c>
      <c r="N188" s="42">
        <v>1</v>
      </c>
    </row>
    <row r="189" spans="1:14" x14ac:dyDescent="0.45">
      <c r="B189" s="65"/>
      <c r="E189" s="38"/>
      <c r="M189" s="97" t="s">
        <v>162</v>
      </c>
      <c r="N189" s="97">
        <v>1</v>
      </c>
    </row>
    <row r="190" spans="1:14" x14ac:dyDescent="0.45">
      <c r="A190" s="8"/>
      <c r="B190" s="65"/>
      <c r="E190" s="38"/>
      <c r="M190" s="97" t="s">
        <v>163</v>
      </c>
      <c r="N190" s="97">
        <v>1</v>
      </c>
    </row>
    <row r="191" spans="1:14" x14ac:dyDescent="0.45">
      <c r="B191" s="65"/>
      <c r="E191" s="38"/>
      <c r="M191" s="97" t="s">
        <v>110</v>
      </c>
      <c r="N191" s="42">
        <v>7</v>
      </c>
    </row>
    <row r="192" spans="1:14" x14ac:dyDescent="0.45">
      <c r="B192" s="65"/>
      <c r="E192" s="38"/>
      <c r="I192" s="29">
        <f>N173+N191+N181+K187</f>
        <v>91</v>
      </c>
    </row>
    <row r="196" spans="1:1" x14ac:dyDescent="0.45">
      <c r="A196" s="8"/>
    </row>
  </sheetData>
  <mergeCells count="36">
    <mergeCell ref="I167:J167"/>
    <mergeCell ref="I168:J168"/>
    <mergeCell ref="I170:J170"/>
    <mergeCell ref="I173:J173"/>
    <mergeCell ref="I172:J172"/>
    <mergeCell ref="I171:J171"/>
    <mergeCell ref="I169:J169"/>
    <mergeCell ref="A6:A7"/>
    <mergeCell ref="B2:M2"/>
    <mergeCell ref="B4:M4"/>
    <mergeCell ref="A2:A5"/>
    <mergeCell ref="B5:M5"/>
    <mergeCell ref="B3:M3"/>
    <mergeCell ref="E165:M165"/>
    <mergeCell ref="K6:K7"/>
    <mergeCell ref="F6:F7"/>
    <mergeCell ref="E6:E7"/>
    <mergeCell ref="B166:E166"/>
    <mergeCell ref="B6:B7"/>
    <mergeCell ref="G6:J6"/>
    <mergeCell ref="M166:N166"/>
    <mergeCell ref="I166:K166"/>
    <mergeCell ref="I185:J185"/>
    <mergeCell ref="I186:J186"/>
    <mergeCell ref="I187:J187"/>
    <mergeCell ref="I174:J174"/>
    <mergeCell ref="I180:J180"/>
    <mergeCell ref="I181:J181"/>
    <mergeCell ref="I182:J182"/>
    <mergeCell ref="I183:J183"/>
    <mergeCell ref="I184:J184"/>
    <mergeCell ref="I175:J175"/>
    <mergeCell ref="I176:J176"/>
    <mergeCell ref="I177:J177"/>
    <mergeCell ref="I178:J178"/>
    <mergeCell ref="I179:J17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Ravichandran S</dc:creator>
  <cp:lastModifiedBy>Lakshmi Damodara</cp:lastModifiedBy>
  <cp:lastPrinted>2018-03-02T14:25:40Z</cp:lastPrinted>
  <dcterms:created xsi:type="dcterms:W3CDTF">2018-03-02T07:46:56Z</dcterms:created>
  <dcterms:modified xsi:type="dcterms:W3CDTF">2018-09-12T16:51:14Z</dcterms:modified>
</cp:coreProperties>
</file>