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zycoupletravels/Desktop/LAKSHMI/"/>
    </mc:Choice>
  </mc:AlternateContent>
  <xr:revisionPtr revIDLastSave="0" documentId="13_ncr:1_{55E82D90-A14D-B24E-B882-23D92DFCA369}" xr6:coauthVersionLast="47" xr6:coauthVersionMax="47" xr10:uidLastSave="{00000000-0000-0000-0000-000000000000}"/>
  <bookViews>
    <workbookView xWindow="0" yWindow="500" windowWidth="38400" windowHeight="19380" activeTab="7" xr2:uid="{1039C34A-1ADC-C648-983D-F3595FB782B0}"/>
  </bookViews>
  <sheets>
    <sheet name="ERP" sheetId="2" r:id="rId1"/>
    <sheet name="LMS" sheetId="3" r:id="rId2"/>
    <sheet name="Login " sheetId="15" r:id="rId3"/>
    <sheet name="Survey" sheetId="17" r:id="rId4"/>
    <sheet name="1.Overview" sheetId="9" r:id="rId5"/>
    <sheet name="2.Engagement &amp; Progress" sheetId="14" r:id="rId6"/>
    <sheet name="3.Financial Overview" sheetId="6" r:id="rId7"/>
    <sheet name="4.Feedback Summary" sheetId="18" r:id="rId8"/>
  </sheets>
  <definedNames>
    <definedName name="_xlnm._FilterDatabase" localSheetId="2" hidden="1">'Login '!$A$1:$D$163</definedName>
    <definedName name="_xlnm._FilterDatabase" localSheetId="3" hidden="1">Survey!$A$1:$AJ$41</definedName>
    <definedName name="ExternalData_1" localSheetId="0" hidden="1">ERP!$A$1:$E$41</definedName>
    <definedName name="ExternalData_1" localSheetId="1" hidden="1">LMS!$A$1:$G$54</definedName>
  </definedNames>
  <calcPr calcId="191029"/>
  <pivotCaches>
    <pivotCache cacheId="10" r:id="rId9"/>
    <pivotCache cacheId="11" r:id="rId10"/>
    <pivotCache cacheId="12" r:id="rId11"/>
    <pivotCache cacheId="13" r:id="rId12"/>
    <pivotCache cacheId="14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2" i="17"/>
  <c r="F2" i="2"/>
  <c r="G2" i="2" s="1"/>
  <c r="F3" i="2"/>
  <c r="G3" i="2" s="1"/>
  <c r="F4" i="2"/>
  <c r="G4" i="2" s="1"/>
  <c r="F5" i="2"/>
  <c r="G5" i="2" s="1"/>
  <c r="F6" i="2"/>
  <c r="F7" i="2"/>
  <c r="F8" i="2"/>
  <c r="F9" i="2"/>
  <c r="G9" i="2" s="1"/>
  <c r="F10" i="2"/>
  <c r="F11" i="2"/>
  <c r="F12" i="2"/>
  <c r="F13" i="2"/>
  <c r="G13" i="2" s="1"/>
  <c r="F14" i="2"/>
  <c r="F15" i="2"/>
  <c r="F16" i="2"/>
  <c r="F17" i="2"/>
  <c r="G17" i="2" s="1"/>
  <c r="F18" i="2"/>
  <c r="F19" i="2"/>
  <c r="F20" i="2"/>
  <c r="F21" i="2"/>
  <c r="G21" i="2" s="1"/>
  <c r="F22" i="2"/>
  <c r="F23" i="2"/>
  <c r="F24" i="2"/>
  <c r="F25" i="2"/>
  <c r="G25" i="2" s="1"/>
  <c r="F26" i="2"/>
  <c r="F27" i="2"/>
  <c r="F28" i="2"/>
  <c r="F29" i="2"/>
  <c r="G29" i="2" s="1"/>
  <c r="F30" i="2"/>
  <c r="F31" i="2"/>
  <c r="F32" i="2"/>
  <c r="F33" i="2"/>
  <c r="G33" i="2" s="1"/>
  <c r="F34" i="2"/>
  <c r="F35" i="2"/>
  <c r="F36" i="2"/>
  <c r="F37" i="2"/>
  <c r="G37" i="2" s="1"/>
  <c r="F38" i="2"/>
  <c r="F39" i="2"/>
  <c r="F40" i="2"/>
  <c r="F41" i="2"/>
  <c r="G41" i="2" s="1"/>
  <c r="G6" i="2"/>
  <c r="G7" i="2"/>
  <c r="G8" i="2"/>
  <c r="G10" i="2"/>
  <c r="G11" i="2"/>
  <c r="G12" i="2"/>
  <c r="G14" i="2"/>
  <c r="G15" i="2"/>
  <c r="G16" i="2"/>
  <c r="G18" i="2"/>
  <c r="G19" i="2"/>
  <c r="G20" i="2"/>
  <c r="G22" i="2"/>
  <c r="G23" i="2"/>
  <c r="G24" i="2"/>
  <c r="G26" i="2"/>
  <c r="G27" i="2"/>
  <c r="G28" i="2"/>
  <c r="G30" i="2"/>
  <c r="G31" i="2"/>
  <c r="G32" i="2"/>
  <c r="G34" i="2"/>
  <c r="G35" i="2"/>
  <c r="G36" i="2"/>
  <c r="G38" i="2"/>
  <c r="G39" i="2"/>
  <c r="G40" i="2"/>
  <c r="B3" i="6"/>
  <c r="B3" i="9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2" i="15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B7" i="9"/>
  <c r="B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35976-1FC0-8B44-A931-7E03CE6D8E9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B74096B-84FA-E640-A1D5-C36CDA8168E8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<sst xmlns="http://schemas.openxmlformats.org/spreadsheetml/2006/main" count="680" uniqueCount="172">
  <si>
    <t>LearnerID</t>
  </si>
  <si>
    <t>Dept</t>
  </si>
  <si>
    <t>Salary</t>
  </si>
  <si>
    <t>BudgetAllocated</t>
  </si>
  <si>
    <t>ProgramManager</t>
  </si>
  <si>
    <t>Finance</t>
  </si>
  <si>
    <t>HR</t>
  </si>
  <si>
    <t>IT</t>
  </si>
  <si>
    <t>Sales</t>
  </si>
  <si>
    <t>Marketing</t>
  </si>
  <si>
    <t>CourseID</t>
  </si>
  <si>
    <t>CourseTitle</t>
  </si>
  <si>
    <t>CompletionDate</t>
  </si>
  <si>
    <t>Score</t>
  </si>
  <si>
    <t>Status</t>
  </si>
  <si>
    <t>C001</t>
  </si>
  <si>
    <t>Data Literacy</t>
  </si>
  <si>
    <t xml:space="preserve">John </t>
  </si>
  <si>
    <t>C002</t>
  </si>
  <si>
    <t>Leadership Basics</t>
  </si>
  <si>
    <t xml:space="preserve">Sarah </t>
  </si>
  <si>
    <t>In Progress</t>
  </si>
  <si>
    <t>Will</t>
  </si>
  <si>
    <t>C003</t>
  </si>
  <si>
    <t>Cybersecurity 101</t>
  </si>
  <si>
    <t xml:space="preserve">Alex </t>
  </si>
  <si>
    <t>C004</t>
  </si>
  <si>
    <t>Purpose &amp; Practice Program</t>
  </si>
  <si>
    <t xml:space="preserve">Vicky </t>
  </si>
  <si>
    <t>C005</t>
  </si>
  <si>
    <t>Mindfulon</t>
  </si>
  <si>
    <t xml:space="preserve">Will </t>
  </si>
  <si>
    <t xml:space="preserve">Jacob </t>
  </si>
  <si>
    <t>C006</t>
  </si>
  <si>
    <t>Mental Health First Aid Training</t>
  </si>
  <si>
    <t>Lauren</t>
  </si>
  <si>
    <t>C007</t>
  </si>
  <si>
    <t>AI Tutor for Onboarding</t>
  </si>
  <si>
    <t>Emily</t>
  </si>
  <si>
    <t>Thomas</t>
  </si>
  <si>
    <t>C008</t>
  </si>
  <si>
    <t>phishing simulations</t>
  </si>
  <si>
    <t>Divid Ross</t>
  </si>
  <si>
    <t>Kerry Le</t>
  </si>
  <si>
    <t>Kaye</t>
  </si>
  <si>
    <t>Karlie</t>
  </si>
  <si>
    <t xml:space="preserve">Hao </t>
  </si>
  <si>
    <t xml:space="preserve">Lily </t>
  </si>
  <si>
    <t>Sophie</t>
  </si>
  <si>
    <t xml:space="preserve">Smith </t>
  </si>
  <si>
    <t xml:space="preserve">Brown </t>
  </si>
  <si>
    <t>Li Smith</t>
  </si>
  <si>
    <t>Completed</t>
  </si>
  <si>
    <t>Lee White</t>
  </si>
  <si>
    <t>Oliver Jake</t>
  </si>
  <si>
    <t>Jack</t>
  </si>
  <si>
    <t>Harry</t>
  </si>
  <si>
    <t>Charlie</t>
  </si>
  <si>
    <t>George</t>
  </si>
  <si>
    <t>Oscar</t>
  </si>
  <si>
    <t>Elizabeth</t>
  </si>
  <si>
    <t>Poppy</t>
  </si>
  <si>
    <t>Jessica</t>
  </si>
  <si>
    <t>Michelle</t>
  </si>
  <si>
    <t>Isla</t>
  </si>
  <si>
    <t>Tracy</t>
  </si>
  <si>
    <t>Samantha</t>
  </si>
  <si>
    <t>Joanne</t>
  </si>
  <si>
    <t>Megan</t>
  </si>
  <si>
    <t>Bethany</t>
  </si>
  <si>
    <t>Sophia</t>
  </si>
  <si>
    <t>Isabella</t>
  </si>
  <si>
    <t>s</t>
  </si>
  <si>
    <t>Average Score</t>
  </si>
  <si>
    <t>(blank)</t>
  </si>
  <si>
    <t>Grand Total</t>
  </si>
  <si>
    <t>Sum of BudgetAllocated</t>
  </si>
  <si>
    <t>(All)</t>
  </si>
  <si>
    <t>Department</t>
  </si>
  <si>
    <t>Program Manager</t>
  </si>
  <si>
    <t>CourseID (Count)</t>
  </si>
  <si>
    <t>Column Labels</t>
  </si>
  <si>
    <t>Cost Per Completed Course</t>
  </si>
  <si>
    <t>1) Total Learners</t>
  </si>
  <si>
    <t>5) % of Budget Used per Department</t>
  </si>
  <si>
    <t xml:space="preserve"> Risk Status</t>
  </si>
  <si>
    <t>Average of Score</t>
  </si>
  <si>
    <t>Course Title</t>
  </si>
  <si>
    <t>LoginDate</t>
  </si>
  <si>
    <t>Login Month</t>
  </si>
  <si>
    <t>2024-04</t>
  </si>
  <si>
    <t>Count of LearnerID</t>
  </si>
  <si>
    <t>Budget Allocated vs Used</t>
  </si>
  <si>
    <t>Budget Allocated</t>
  </si>
  <si>
    <t>Used</t>
  </si>
  <si>
    <t>2) Average Score</t>
  </si>
  <si>
    <t>3) Compliance Rate</t>
  </si>
  <si>
    <t>5) Course Completed per Program Manager</t>
  </si>
  <si>
    <t>Assuming course cost is $500</t>
  </si>
  <si>
    <t>1. Learners at Risk Analysis</t>
  </si>
  <si>
    <t>2. Login Frequency</t>
  </si>
  <si>
    <t>At Risk</t>
  </si>
  <si>
    <t>Course Cost</t>
  </si>
  <si>
    <t>Available Amount</t>
  </si>
  <si>
    <t>John  Smith</t>
  </si>
  <si>
    <t>Sarah  Jones</t>
  </si>
  <si>
    <t>Will Williams</t>
  </si>
  <si>
    <t>Alex  Brown</t>
  </si>
  <si>
    <t>Vicky  Taylor</t>
  </si>
  <si>
    <t>Will  Davies</t>
  </si>
  <si>
    <t>Jacob  Wilson</t>
  </si>
  <si>
    <t>Lauren Evans</t>
  </si>
  <si>
    <t>Emily Thomas</t>
  </si>
  <si>
    <t>Divid Ross Roberts</t>
  </si>
  <si>
    <t>Kerry Le Li</t>
  </si>
  <si>
    <t>Kaye Smith</t>
  </si>
  <si>
    <t>Karlie Lam</t>
  </si>
  <si>
    <t>Hao  Martin</t>
  </si>
  <si>
    <t>Lily  Gelbero</t>
  </si>
  <si>
    <t>Sophie Roy</t>
  </si>
  <si>
    <t>Smith  Tremblay</t>
  </si>
  <si>
    <t>Brown  Lee</t>
  </si>
  <si>
    <t>Li Smith Gagnon</t>
  </si>
  <si>
    <t>Lee White Wilson</t>
  </si>
  <si>
    <t>Oliver Jake Smith</t>
  </si>
  <si>
    <t>Jack Johnson</t>
  </si>
  <si>
    <t>Harry Williams</t>
  </si>
  <si>
    <t>Jacob  Brown</t>
  </si>
  <si>
    <t>Charlie Jones</t>
  </si>
  <si>
    <t>Thomas Miller</t>
  </si>
  <si>
    <t>George Davis</t>
  </si>
  <si>
    <t>Oscar Garcia</t>
  </si>
  <si>
    <t>Elizabeth Rodriguez</t>
  </si>
  <si>
    <t>Poppy Wilson</t>
  </si>
  <si>
    <t>Jessica Murphy</t>
  </si>
  <si>
    <t>Michelle O'Kelly</t>
  </si>
  <si>
    <t>Isla O'Sullivan</t>
  </si>
  <si>
    <t>Tracy Walsh</t>
  </si>
  <si>
    <t>Samantha Smith</t>
  </si>
  <si>
    <t>Joanne O'Brien</t>
  </si>
  <si>
    <t>Megan Byrne</t>
  </si>
  <si>
    <t>Bethany O'Ryan</t>
  </si>
  <si>
    <t>Sophia O'Connor</t>
  </si>
  <si>
    <t>Isabella O'Neill</t>
  </si>
  <si>
    <t>Available  Amount</t>
  </si>
  <si>
    <t>Course  Cost</t>
  </si>
  <si>
    <t xml:space="preserve"> % Available Budget</t>
  </si>
  <si>
    <t>4) Department (Budget Analysis)</t>
  </si>
  <si>
    <t>SatisfactionRating</t>
  </si>
  <si>
    <t>InstructorRating</t>
  </si>
  <si>
    <t>CourseLengthRating</t>
  </si>
  <si>
    <t>FeedbackComment</t>
  </si>
  <si>
    <t>WouldRecommend</t>
  </si>
  <si>
    <t>Well structured</t>
  </si>
  <si>
    <t>No</t>
  </si>
  <si>
    <t>Difficult to follow</t>
  </si>
  <si>
    <t>Yes</t>
  </si>
  <si>
    <t>Needs improvement</t>
  </si>
  <si>
    <t>Informative but too fast</t>
  </si>
  <si>
    <t>Very useful</t>
  </si>
  <si>
    <t>Excellent content</t>
  </si>
  <si>
    <t>Average Satisfaction by Course</t>
  </si>
  <si>
    <t>% Who Would Recommend (Yes Count)</t>
  </si>
  <si>
    <t>Average of SatisfactionRating</t>
  </si>
  <si>
    <t>Count of WouldRecommend</t>
  </si>
  <si>
    <t>Average of InstructorRating</t>
  </si>
  <si>
    <t>Average of CourseLengthRating</t>
  </si>
  <si>
    <t>Average Instructor &amp; Length Ratings</t>
  </si>
  <si>
    <t>4. Summary of Survey Data (Feedback)</t>
  </si>
  <si>
    <t>3. Financial Overview</t>
  </si>
  <si>
    <t>2. Engagement &amp; Progress</t>
  </si>
  <si>
    <t xml:space="preserve">1. Overview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</si>
</sst>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FFFFD9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8" fillId="5" borderId="0" xfId="0" applyFont="1" applyFill="1"/>
    <xf numFmtId="0" fontId="0" fillId="0" borderId="0" xfId="0" pivotButton="1"/>
    <xf numFmtId="0" fontId="12" fillId="0" borderId="0" xfId="0" applyFont="1"/>
    <xf numFmtId="2" fontId="0" fillId="0" borderId="0" xfId="0" applyNumberFormat="1"/>
    <xf numFmtId="0" fontId="4" fillId="9" borderId="4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center" vertical="top"/>
    </xf>
    <xf numFmtId="0" fontId="3" fillId="9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9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0" borderId="0" xfId="0" applyFont="1" applyFill="1" applyAlignment="1">
      <alignment horizontal="center" vertical="center"/>
    </xf>
  </cellXfs>
  <cellStyles count="1">
    <cellStyle name="Normal" xfId="0" builtinId="0"/>
  </cellStyles>
  <dxfs count="96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sz val="14"/>
      </font>
      <fill>
        <patternFill patternType="solid">
          <fgColor indexed="64"/>
          <bgColor rgb="FFFFFFD9"/>
        </patternFill>
      </fill>
      <alignment horizontal="general" vertical="bottom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D9"/>
        </patternFill>
      </fill>
      <alignment horizontal="general" vertical="bottom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D9"/>
        </patternFill>
      </fill>
    </dxf>
    <dxf>
      <font>
        <sz val="14"/>
      </font>
      <fill>
        <patternFill patternType="solid">
          <fgColor indexed="64"/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left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7C7"/>
      <color rgb="FFFF8A8D"/>
      <color rgb="FFFFFFD9"/>
      <color rgb="FFFBFF80"/>
      <color rgb="FFFFFB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Allocated vs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F4-A54D-BE9F-859D2E570A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F4-A54D-BE9F-859D2E570A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'3.Financial Overview'!$A$7:$A$8</c:f>
              <c:strCache>
                <c:ptCount val="2"/>
                <c:pt idx="0">
                  <c:v>Budget Allocated</c:v>
                </c:pt>
                <c:pt idx="1">
                  <c:v>Used</c:v>
                </c:pt>
              </c:strCache>
            </c:strRef>
          </c:cat>
          <c:val>
            <c:numRef>
              <c:f>'3.Financial Overview'!$B$7:$B$8</c:f>
              <c:numCache>
                <c:formatCode>General</c:formatCode>
                <c:ptCount val="2"/>
                <c:pt idx="0">
                  <c:v>45200</c:v>
                </c:pt>
                <c:pt idx="1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4645-95D5-A449730774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6942257217834"/>
          <c:y val="0.44726778944298629"/>
          <c:w val="0.26646391076115483"/>
          <c:h val="0.2766214639836686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'4.Feedback Summary'!$B$6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'4.Feedback Summary'!$A$7:$A$16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Summary'!$B$7:$B$16</c:f>
              <c:numCache>
                <c:formatCode>General</c:formatCode>
                <c:ptCount val="9"/>
                <c:pt idx="0">
                  <c:v>3.1666666666666665</c:v>
                </c:pt>
                <c:pt idx="1">
                  <c:v>4</c:v>
                </c:pt>
                <c:pt idx="2">
                  <c:v>3.875</c:v>
                </c:pt>
                <c:pt idx="3">
                  <c:v>3.5</c:v>
                </c:pt>
                <c:pt idx="4">
                  <c:v>4.333333333333333</c:v>
                </c:pt>
                <c:pt idx="5">
                  <c:v>2.6666666666666665</c:v>
                </c:pt>
                <c:pt idx="6">
                  <c:v>3.5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EF4F-8882-EB799FAF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68367"/>
        <c:axId val="646607935"/>
      </c:barChart>
      <c:catAx>
        <c:axId val="4152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7935"/>
        <c:crosses val="autoZero"/>
        <c:auto val="1"/>
        <c:lblAlgn val="ctr"/>
        <c:lblOffset val="100"/>
        <c:noMultiLvlLbl val="0"/>
      </c:catAx>
      <c:valAx>
        <c:axId val="6466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'4.Feedback Summary'!$B$39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4B-9A48-806C-DEC08EBEE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4B-9A48-806C-DEC08EBEE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4B-9A48-806C-DEC08EBEE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4B-9A48-806C-DEC08EBEED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4B-9A48-806C-DEC08EBEED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4B-9A48-806C-DEC08EBEED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4B-9A48-806C-DEC08EBEED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4B-9A48-806C-DEC08EBEED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4B-9A48-806C-DEC08EBEED79}"/>
              </c:ext>
            </c:extLst>
          </c:dPt>
          <c:cat>
            <c:strRef>
              <c:f>'4.Feedback Summary'!$A$40:$A$49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Summary'!$B$40:$B$49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F44F-B01C-7FFA2ADD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'4.Feedback Summary'!$B$22</c:f>
              <c:strCache>
                <c:ptCount val="1"/>
                <c:pt idx="0">
                  <c:v>Average of InstructorRating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'4.Feedback Summary'!$A$23:$A$32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Summary'!$B$23:$B$32</c:f>
              <c:numCache>
                <c:formatCode>General</c:formatCode>
                <c:ptCount val="9"/>
                <c:pt idx="0">
                  <c:v>2.8333333333333335</c:v>
                </c:pt>
                <c:pt idx="1">
                  <c:v>2.25</c:v>
                </c:pt>
                <c:pt idx="2">
                  <c:v>2.75</c:v>
                </c:pt>
                <c:pt idx="3">
                  <c:v>2</c:v>
                </c:pt>
                <c:pt idx="4">
                  <c:v>2.3333333333333335</c:v>
                </c:pt>
                <c:pt idx="5">
                  <c:v>2</c:v>
                </c:pt>
                <c:pt idx="6">
                  <c:v>2.25</c:v>
                </c:pt>
                <c:pt idx="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B-5441-BCAA-77FFC92D981E}"/>
            </c:ext>
          </c:extLst>
        </c:ser>
        <c:ser>
          <c:idx val="1"/>
          <c:order val="1"/>
          <c:tx>
            <c:strRef>
              <c:f>'4.Feedback Summary'!$C$22</c:f>
              <c:strCache>
                <c:ptCount val="1"/>
                <c:pt idx="0">
                  <c:v>Average of CourseLengthRating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'4.Feedback Summary'!$A$23:$A$32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Summary'!$C$23:$C$32</c:f>
              <c:numCache>
                <c:formatCode>General</c:formatCode>
                <c:ptCount val="9"/>
                <c:pt idx="0">
                  <c:v>2.3333333333333335</c:v>
                </c:pt>
                <c:pt idx="1">
                  <c:v>2.75</c:v>
                </c:pt>
                <c:pt idx="2">
                  <c:v>2.125</c:v>
                </c:pt>
                <c:pt idx="3">
                  <c:v>3</c:v>
                </c:pt>
                <c:pt idx="4">
                  <c:v>2.1666666666666665</c:v>
                </c:pt>
                <c:pt idx="5">
                  <c:v>2</c:v>
                </c:pt>
                <c:pt idx="6">
                  <c:v>2.75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B-5441-BCAA-77FFC92D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84015"/>
        <c:axId val="380301647"/>
        <c:axId val="0"/>
      </c:bar3DChart>
      <c:catAx>
        <c:axId val="480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1647"/>
        <c:crosses val="autoZero"/>
        <c:auto val="1"/>
        <c:lblAlgn val="ctr"/>
        <c:lblOffset val="100"/>
        <c:noMultiLvlLbl val="0"/>
      </c:catAx>
      <c:valAx>
        <c:axId val="3803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304800</xdr:rowOff>
    </xdr:from>
    <xdr:to>
      <xdr:col>6</xdr:col>
      <xdr:colOff>12700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14493-84EB-6D16-3211-306ED5DF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2336800</xdr:colOff>
      <xdr:row>4</xdr:row>
      <xdr:rowOff>196850</xdr:rowOff>
    </xdr:from>
    <xdr:to>
      <xdr:col>7</xdr:col>
      <xdr:colOff>25400</xdr:colOff>
      <xdr:row>15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E812-2EF2-BD0C-4769-8705502F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1809750</xdr:colOff>
      <xdr:row>35</xdr:row>
      <xdr:rowOff>196850</xdr:rowOff>
    </xdr:from>
    <xdr:to>
      <xdr:col>6</xdr:col>
      <xdr:colOff>76200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C1334-6186-E250-00EF-4D837DE9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</xdr:row>
      <xdr:rowOff>196850</xdr:rowOff>
    </xdr:from>
    <xdr:to>
      <xdr:col>7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E491F0-4D10-7B4A-56A2-A05F562A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9.53777638889" createdVersion="8" refreshedVersion="8" minRefreshableVersion="3" recordCount="54" xr:uid="{676C8D78-DDA0-1642-910C-E6A04F116DA1}">
  <cacheSource type="worksheet">
    <worksheetSource ref="A1:H1048576" sheet="LMS"/>
  </cacheSource>
  <cacheFields count="9">
    <cacheField name="LearnerID" numFmtId="0">
      <sharedItems containsString="0" containsBlank="1" containsNumber="1" containsInteger="1" minValue="1" maxValue="40"/>
    </cacheField>
    <cacheField name="CourseID" numFmtId="0">
      <sharedItems containsBlank="1"/>
    </cacheField>
    <cacheField name="CourseTitle" numFmtId="0">
      <sharedItems containsBlank="1"/>
    </cacheField>
    <cacheField name="CompletionDate" numFmtId="14">
      <sharedItems containsNonDate="0" containsDate="1" containsString="0" containsBlank="1" minDate="2024-10-01T00:00:00" maxDate="2024-10-30T00:00:00"/>
    </cacheField>
    <cacheField name="Score" numFmtId="0">
      <sharedItems containsString="0" containsBlank="1" containsNumber="1" containsInteger="1" minValue="75" maxValue="98"/>
    </cacheField>
    <cacheField name="Status" numFmtId="0">
      <sharedItems containsBlank="1" count="3">
        <s v="Completed"/>
        <s v="In Progress"/>
        <m/>
      </sharedItems>
    </cacheField>
    <cacheField name="ProgramManager" numFmtId="0">
      <sharedItems containsBlank="1" count="41">
        <s v="John "/>
        <s v="Sarah "/>
        <s v="Will"/>
        <s v="Alex "/>
        <s v="Vicky "/>
        <s v="Will "/>
        <s v="Jacob "/>
        <s v="Lauren"/>
        <s v="Emily"/>
        <s v="Divid Ross"/>
        <s v="Kerry Le"/>
        <s v="Kaye"/>
        <s v="Karlie"/>
        <s v="Hao "/>
        <s v="Lily "/>
        <s v="Sophie"/>
        <s v="Smith "/>
        <s v="Brown "/>
        <s v="Li Smith"/>
        <s v="Lee White"/>
        <s v="Oliver Jake"/>
        <s v="Jack"/>
        <s v="Harry"/>
        <s v="Charlie"/>
        <s v="Thomas"/>
        <s v="George"/>
        <s v="Oscar"/>
        <s v="Elizabeth"/>
        <s v="Poppy"/>
        <s v="Jessica"/>
        <s v="Michelle"/>
        <s v="Isla"/>
        <s v="Tracy"/>
        <s v="Samantha"/>
        <s v="Joanne"/>
        <s v="Megan"/>
        <s v="Bethany"/>
        <s v="Sophia"/>
        <s v="Isabella"/>
        <m/>
        <s v="s"/>
      </sharedItems>
    </cacheField>
    <cacheField name="Dept" numFmtId="0">
      <sharedItems containsBlank="1"/>
    </cacheField>
    <cacheField name="Column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9.578164236111" createdVersion="8" refreshedVersion="8" minRefreshableVersion="3" recordCount="54" xr:uid="{CCBEB50E-AB8E-E343-BE59-0A2BA5D2D17E}">
  <cacheSource type="worksheet">
    <worksheetSource ref="A1:I1048576" sheet="LMS"/>
  </cacheSource>
  <cacheFields count="9">
    <cacheField name="LearnerID" numFmtId="0">
      <sharedItems containsString="0" containsBlank="1" containsNumber="1" containsInteger="1" minValue="1" maxValue="40"/>
    </cacheField>
    <cacheField name="CourseID" numFmtId="0">
      <sharedItems containsBlank="1"/>
    </cacheField>
    <cacheField name="CourseTitle" numFmtId="0">
      <sharedItems containsBlank="1" count="9">
        <s v="Data Literacy"/>
        <s v="Leadership Basics"/>
        <s v="Cybersecurity 101"/>
        <s v="Purpose &amp; Practice Program"/>
        <s v="Mindfulon"/>
        <s v="Mental Health First Aid Training"/>
        <s v="AI Tutor for Onboarding"/>
        <s v="phishing simulations"/>
        <m/>
      </sharedItems>
    </cacheField>
    <cacheField name="CompletionDate" numFmtId="14">
      <sharedItems containsNonDate="0" containsDate="1" containsString="0" containsBlank="1" minDate="2024-10-01T00:00:00" maxDate="2024-10-30T00:00:00"/>
    </cacheField>
    <cacheField name="Score" numFmtId="0">
      <sharedItems containsString="0" containsBlank="1" containsNumber="1" containsInteger="1" minValue="45" maxValue="98"/>
    </cacheField>
    <cacheField name="Status" numFmtId="0">
      <sharedItems containsBlank="1" count="3">
        <s v="Completed"/>
        <s v="In Progress"/>
        <m/>
      </sharedItems>
    </cacheField>
    <cacheField name="ProgramManager" numFmtId="0">
      <sharedItems containsBlank="1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 Risk Status" numFmtId="0">
      <sharedItems containsBlank="1" count="3">
        <s v="OK"/>
        <s v="At Ris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0.578216319445" createdVersion="8" refreshedVersion="8" minRefreshableVersion="3" recordCount="163" xr:uid="{B10CF44B-87AE-694C-926F-2223A477E24F}">
  <cacheSource type="worksheet">
    <worksheetSource ref="A1:D1048576" sheet="Login "/>
  </cacheSource>
  <cacheFields count="4">
    <cacheField name="LearnerID" numFmtId="0">
      <sharedItems containsString="0" containsBlank="1" containsNumber="1" containsInteger="1" minValue="1" maxValue="40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m/>
      </sharedItems>
    </cacheField>
    <cacheField name="LoginDate" numFmtId="0">
      <sharedItems containsString="0" containsBlank="1" containsNumber="1" containsInteger="1" minValue="45383" maxValue="45412"/>
    </cacheField>
    <cacheField name="Login Month" numFmtId="0">
      <sharedItems containsBlank="1" count="2">
        <s v="2024-04"/>
        <m/>
      </sharedItems>
    </cacheField>
    <cacheField name="Department" numFmtId="0">
      <sharedItems containsBlank="1" count="6">
        <s v="Finance"/>
        <s v="HR"/>
        <s v="IT"/>
        <s v="Sales"/>
        <s v="Market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3.530221990739" createdVersion="8" refreshedVersion="8" minRefreshableVersion="3" recordCount="41" xr:uid="{77593877-4FAB-9F49-A966-86B659473942}">
  <cacheSource type="worksheet">
    <worksheetSource ref="A1:E1048576" sheet="ERP"/>
  </cacheSource>
  <cacheFields count="5">
    <cacheField name="LearnerID" numFmtId="0">
      <sharedItems containsString="0" containsBlank="1" containsNumber="1" containsInteger="1" minValue="1" maxValue="40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Salary" numFmtId="0">
      <sharedItems containsString="0" containsBlank="1" containsNumber="1" containsInteger="1" minValue="70000" maxValue="75000"/>
    </cacheField>
    <cacheField name="BudgetAllocated" numFmtId="0">
      <sharedItems containsString="0" containsBlank="1" containsNumber="1" containsInteger="1" minValue="1000" maxValue="1300"/>
    </cacheField>
    <cacheField name="ProgramManag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3.548726388886" createdVersion="8" refreshedVersion="8" minRefreshableVersion="3" recordCount="41" xr:uid="{DB219826-017F-134D-B8D3-7444AA9592DF}">
  <cacheSource type="worksheet">
    <worksheetSource ref="A1:G1048576" sheet="Survey"/>
  </cacheSource>
  <cacheFields count="7">
    <cacheField name="LearnerID" numFmtId="0">
      <sharedItems containsString="0" containsBlank="1" containsNumber="1" containsInteger="1" minValue="1" maxValue="40"/>
    </cacheField>
    <cacheField name="CourseTitle" numFmtId="0">
      <sharedItems containsBlank="1" count="9">
        <s v="Data Literacy"/>
        <s v="Leadership Basics"/>
        <s v="Cybersecurity 101"/>
        <s v="Purpose &amp; Practice Program"/>
        <s v="Mindfulon"/>
        <s v="Mental Health First Aid Training"/>
        <s v="AI Tutor for Onboarding"/>
        <s v="phishing simulations"/>
        <m/>
      </sharedItems>
    </cacheField>
    <cacheField name="SatisfactionRating" numFmtId="0">
      <sharedItems containsString="0" containsBlank="1" containsNumber="1" containsInteger="1" minValue="1" maxValue="5"/>
    </cacheField>
    <cacheField name="InstructorRating" numFmtId="0">
      <sharedItems containsString="0" containsBlank="1" containsNumber="1" containsInteger="1" minValue="1" maxValue="5"/>
    </cacheField>
    <cacheField name="CourseLengthRating" numFmtId="0">
      <sharedItems containsString="0" containsBlank="1" containsNumber="1" containsInteger="1" minValue="1" maxValue="5"/>
    </cacheField>
    <cacheField name="FeedbackComment" numFmtId="0">
      <sharedItems containsBlank="1"/>
    </cacheField>
    <cacheField name="WouldRecommend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y Couple" refreshedDate="45776.616075694445" createdVersion="8" refreshedVersion="8" minRefreshableVersion="3" recordCount="41" xr:uid="{4265B713-AF29-7244-AF61-953FF8D9A75C}">
  <cacheSource type="worksheet">
    <worksheetSource ref="A1:G1048576" sheet="ERP"/>
  </cacheSource>
  <cacheFields count="8">
    <cacheField name="LearnerID" numFmtId="0">
      <sharedItems containsString="0" containsBlank="1" containsNumber="1" containsInteger="1" minValue="1" maxValue="40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Salary" numFmtId="0">
      <sharedItems containsString="0" containsBlank="1" containsNumber="1" containsInteger="1" minValue="70000" maxValue="75000"/>
    </cacheField>
    <cacheField name="BudgetAllocated" numFmtId="0">
      <sharedItems containsString="0" containsBlank="1" containsNumber="1" containsInteger="1" minValue="1000" maxValue="1300"/>
    </cacheField>
    <cacheField name="ProgramManager" numFmtId="0">
      <sharedItems containsBlank="1"/>
    </cacheField>
    <cacheField name="Course Cost" numFmtId="0">
      <sharedItems containsString="0" containsBlank="1" containsNumber="1" containsInteger="1" minValue="500" maxValue="500"/>
    </cacheField>
    <cacheField name="Available Amount" numFmtId="0">
      <sharedItems containsString="0" containsBlank="1" containsNumber="1" containsInteger="1" minValue="500" maxValue="800"/>
    </cacheField>
    <cacheField name="% Available" numFmtId="0" formula="'Available Amount'/BudgetAlloca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C001"/>
    <s v="Data Literacy"/>
    <d v="2024-10-05T00:00:00"/>
    <n v="92"/>
    <x v="0"/>
    <x v="0"/>
    <s v="Finance"/>
    <s v="Smith"/>
  </r>
  <r>
    <n v="2"/>
    <s v="C002"/>
    <s v="Leadership Basics"/>
    <d v="2024-10-07T00:00:00"/>
    <n v="85"/>
    <x v="0"/>
    <x v="1"/>
    <s v="HR"/>
    <s v="Jones"/>
  </r>
  <r>
    <n v="3"/>
    <s v="C001"/>
    <s v="Data Literacy"/>
    <d v="2024-10-09T00:00:00"/>
    <m/>
    <x v="1"/>
    <x v="2"/>
    <s v="Finance"/>
    <s v="Williams"/>
  </r>
  <r>
    <n v="4"/>
    <s v="C003"/>
    <s v="Cybersecurity 101"/>
    <d v="2024-10-01T00:00:00"/>
    <n v="76"/>
    <x v="0"/>
    <x v="3"/>
    <s v="IT"/>
    <s v="Brown"/>
  </r>
  <r>
    <n v="5"/>
    <s v="C004"/>
    <s v="Purpose &amp; Practice Program"/>
    <d v="2024-10-11T00:00:00"/>
    <m/>
    <x v="1"/>
    <x v="4"/>
    <s v="HR"/>
    <s v="Taylor"/>
  </r>
  <r>
    <n v="6"/>
    <s v="C005"/>
    <s v="Mindfulon"/>
    <d v="2024-10-12T00:00:00"/>
    <m/>
    <x v="1"/>
    <x v="5"/>
    <s v="HR"/>
    <s v="Davies"/>
  </r>
  <r>
    <n v="7"/>
    <s v="C005"/>
    <s v="Mindfulon"/>
    <d v="2024-10-09T00:00:00"/>
    <n v="89"/>
    <x v="0"/>
    <x v="6"/>
    <s v="Finance"/>
    <s v="Wilson"/>
  </r>
  <r>
    <n v="8"/>
    <s v="C006"/>
    <s v="Mental Health First Aid Training"/>
    <d v="2024-10-29T00:00:00"/>
    <n v="96"/>
    <x v="0"/>
    <x v="7"/>
    <s v="IT"/>
    <s v="Evans"/>
  </r>
  <r>
    <n v="9"/>
    <s v="C007"/>
    <s v="AI Tutor for Onboarding"/>
    <d v="2024-10-11T00:00:00"/>
    <m/>
    <x v="1"/>
    <x v="8"/>
    <s v="Sales"/>
    <s v="Thomas"/>
  </r>
  <r>
    <n v="10"/>
    <s v="C008"/>
    <s v="phishing simulations"/>
    <d v="2024-10-12T00:00:00"/>
    <n v="75"/>
    <x v="0"/>
    <x v="9"/>
    <s v="Finance"/>
    <s v="Roberts"/>
  </r>
  <r>
    <n v="11"/>
    <s v="C006"/>
    <s v="Mental Health First Aid Training"/>
    <d v="2024-10-09T00:00:00"/>
    <m/>
    <x v="1"/>
    <x v="10"/>
    <s v="Sales"/>
    <s v="Li"/>
  </r>
  <r>
    <n v="12"/>
    <s v="C008"/>
    <s v="phishing simulations"/>
    <d v="2024-10-10T00:00:00"/>
    <m/>
    <x v="1"/>
    <x v="11"/>
    <s v="Marketing"/>
    <s v="Smith"/>
  </r>
  <r>
    <n v="13"/>
    <s v="C007"/>
    <s v="AI Tutor for Onboarding"/>
    <d v="2024-10-25T00:00:00"/>
    <n v="82"/>
    <x v="0"/>
    <x v="12"/>
    <s v="IT"/>
    <s v="Lam"/>
  </r>
  <r>
    <n v="14"/>
    <s v="C007"/>
    <s v="AI Tutor for Onboarding"/>
    <d v="2024-10-12T00:00:00"/>
    <m/>
    <x v="1"/>
    <x v="13"/>
    <s v="Finance"/>
    <s v="Martin"/>
  </r>
  <r>
    <n v="15"/>
    <s v="C001"/>
    <s v="Data Literacy"/>
    <d v="2024-10-20T00:00:00"/>
    <n v="77"/>
    <x v="0"/>
    <x v="14"/>
    <s v="Sales"/>
    <s v="Gelbero"/>
  </r>
  <r>
    <n v="16"/>
    <s v="C003"/>
    <s v="Cybersecurity 101"/>
    <d v="2024-10-10T00:00:00"/>
    <n v="90"/>
    <x v="0"/>
    <x v="15"/>
    <s v="Finance"/>
    <s v="Roy"/>
  </r>
  <r>
    <n v="17"/>
    <s v="C004"/>
    <s v="Purpose &amp; Practice Program"/>
    <d v="2024-10-11T00:00:00"/>
    <m/>
    <x v="1"/>
    <x v="16"/>
    <s v="HR"/>
    <s v="Tremblay"/>
  </r>
  <r>
    <n v="18"/>
    <s v="C005"/>
    <s v="Mindfulon"/>
    <d v="2024-10-07T00:00:00"/>
    <n v="89"/>
    <x v="0"/>
    <x v="17"/>
    <s v="Marketing"/>
    <s v="Lee"/>
  </r>
  <r>
    <n v="19"/>
    <s v="C006"/>
    <s v="Mental Health First Aid Training"/>
    <d v="2024-10-09T00:00:00"/>
    <m/>
    <x v="1"/>
    <x v="18"/>
    <s v="IT"/>
    <s v="Gagnon"/>
  </r>
  <r>
    <n v="20"/>
    <s v="C001"/>
    <s v="Data Literacy"/>
    <d v="2024-10-10T00:00:00"/>
    <n v="98"/>
    <x v="0"/>
    <x v="19"/>
    <s v="Finance"/>
    <s v="Wilson"/>
  </r>
  <r>
    <n v="21"/>
    <s v="C001"/>
    <s v="Data Literacy"/>
    <d v="2024-10-05T00:00:00"/>
    <n v="92"/>
    <x v="0"/>
    <x v="20"/>
    <s v="Finance"/>
    <s v="Smith"/>
  </r>
  <r>
    <n v="22"/>
    <s v="C002"/>
    <s v="Leadership Basics"/>
    <d v="2024-10-07T00:00:00"/>
    <n v="85"/>
    <x v="0"/>
    <x v="21"/>
    <s v="HR"/>
    <s v="Johnson"/>
  </r>
  <r>
    <n v="23"/>
    <s v="C001"/>
    <s v="Data Literacy"/>
    <d v="2024-10-09T00:00:00"/>
    <m/>
    <x v="1"/>
    <x v="22"/>
    <s v="Finance"/>
    <s v="Williams"/>
  </r>
  <r>
    <n v="24"/>
    <s v="C003"/>
    <s v="Cybersecurity 101"/>
    <d v="2024-10-01T00:00:00"/>
    <n v="76"/>
    <x v="0"/>
    <x v="6"/>
    <s v="IT"/>
    <s v="Brown"/>
  </r>
  <r>
    <n v="25"/>
    <s v="C004"/>
    <s v="Purpose &amp; Practice Program"/>
    <d v="2024-10-11T00:00:00"/>
    <m/>
    <x v="1"/>
    <x v="23"/>
    <s v="HR"/>
    <s v="Jones"/>
  </r>
  <r>
    <n v="26"/>
    <s v="C005"/>
    <s v="Mindfulon"/>
    <d v="2024-10-12T00:00:00"/>
    <m/>
    <x v="1"/>
    <x v="24"/>
    <s v="HR"/>
    <s v="Miller"/>
  </r>
  <r>
    <n v="27"/>
    <s v="C005"/>
    <s v="Mindfulon"/>
    <d v="2024-10-09T00:00:00"/>
    <n v="89"/>
    <x v="0"/>
    <x v="25"/>
    <s v="Finance"/>
    <s v="Davis"/>
  </r>
  <r>
    <n v="28"/>
    <s v="C006"/>
    <s v="Mental Health First Aid Training"/>
    <d v="2024-10-29T00:00:00"/>
    <n v="96"/>
    <x v="0"/>
    <x v="26"/>
    <s v="IT"/>
    <s v="Garcia"/>
  </r>
  <r>
    <n v="29"/>
    <s v="C007"/>
    <s v="AI Tutor for Onboarding"/>
    <d v="2024-10-11T00:00:00"/>
    <m/>
    <x v="1"/>
    <x v="27"/>
    <s v="Sales"/>
    <s v="Rodriguez"/>
  </r>
  <r>
    <n v="30"/>
    <s v="C008"/>
    <s v="phishing simulations"/>
    <d v="2024-10-12T00:00:00"/>
    <n v="75"/>
    <x v="0"/>
    <x v="28"/>
    <s v="Finance"/>
    <s v="Wilson"/>
  </r>
  <r>
    <n v="31"/>
    <s v="C006"/>
    <s v="Mental Health First Aid Training"/>
    <d v="2024-10-09T00:00:00"/>
    <m/>
    <x v="1"/>
    <x v="29"/>
    <s v="Sales"/>
    <s v="Murphy"/>
  </r>
  <r>
    <n v="32"/>
    <s v="C008"/>
    <s v="phishing simulations"/>
    <d v="2024-10-10T00:00:00"/>
    <m/>
    <x v="1"/>
    <x v="30"/>
    <s v="Marketing"/>
    <s v="O'Kelly"/>
  </r>
  <r>
    <n v="33"/>
    <s v="C007"/>
    <s v="AI Tutor for Onboarding"/>
    <d v="2024-10-25T00:00:00"/>
    <n v="82"/>
    <x v="0"/>
    <x v="31"/>
    <s v="IT"/>
    <s v="O'Sullivan"/>
  </r>
  <r>
    <n v="34"/>
    <s v="C007"/>
    <s v="AI Tutor for Onboarding"/>
    <d v="2024-10-12T00:00:00"/>
    <m/>
    <x v="1"/>
    <x v="32"/>
    <s v="Finance"/>
    <s v="Walsh"/>
  </r>
  <r>
    <n v="35"/>
    <s v="C001"/>
    <s v="Data Literacy"/>
    <d v="2024-10-20T00:00:00"/>
    <n v="77"/>
    <x v="0"/>
    <x v="33"/>
    <s v="Sales"/>
    <s v="Smith"/>
  </r>
  <r>
    <n v="36"/>
    <s v="C003"/>
    <s v="Cybersecurity 101"/>
    <d v="2024-10-10T00:00:00"/>
    <n v="90"/>
    <x v="0"/>
    <x v="34"/>
    <s v="Finance"/>
    <s v="O'Brien"/>
  </r>
  <r>
    <n v="37"/>
    <s v="C004"/>
    <s v="Purpose &amp; Practice Program"/>
    <d v="2024-10-11T00:00:00"/>
    <m/>
    <x v="1"/>
    <x v="35"/>
    <s v="HR"/>
    <s v="Byrne"/>
  </r>
  <r>
    <n v="38"/>
    <s v="C005"/>
    <s v="Mindfulon"/>
    <d v="2024-10-07T00:00:00"/>
    <n v="89"/>
    <x v="0"/>
    <x v="36"/>
    <s v="Marketing"/>
    <s v="O'Ryan"/>
  </r>
  <r>
    <n v="39"/>
    <s v="C006"/>
    <s v="Mental Health First Aid Training"/>
    <d v="2024-10-09T00:00:00"/>
    <m/>
    <x v="1"/>
    <x v="37"/>
    <s v="IT"/>
    <s v="O'Connor"/>
  </r>
  <r>
    <n v="40"/>
    <s v="C001"/>
    <s v="Data Literacy"/>
    <d v="2024-10-10T00:00:00"/>
    <n v="98"/>
    <x v="0"/>
    <x v="38"/>
    <s v="Finance"/>
    <s v="O'Neill"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40"/>
    <m/>
    <m/>
  </r>
  <r>
    <m/>
    <m/>
    <m/>
    <m/>
    <m/>
    <x v="2"/>
    <x v="3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C001"/>
    <x v="0"/>
    <d v="2024-10-05T00:00:00"/>
    <n v="92"/>
    <x v="0"/>
    <s v="John "/>
    <x v="0"/>
    <x v="0"/>
  </r>
  <r>
    <n v="2"/>
    <s v="C002"/>
    <x v="1"/>
    <d v="2024-10-07T00:00:00"/>
    <n v="85"/>
    <x v="0"/>
    <s v="Sarah "/>
    <x v="1"/>
    <x v="0"/>
  </r>
  <r>
    <n v="3"/>
    <s v="C001"/>
    <x v="0"/>
    <d v="2024-10-09T00:00:00"/>
    <m/>
    <x v="1"/>
    <s v="Will"/>
    <x v="0"/>
    <x v="1"/>
  </r>
  <r>
    <n v="4"/>
    <s v="C003"/>
    <x v="2"/>
    <d v="2024-10-01T00:00:00"/>
    <n v="45"/>
    <x v="0"/>
    <s v="Alex "/>
    <x v="2"/>
    <x v="1"/>
  </r>
  <r>
    <n v="5"/>
    <s v="C004"/>
    <x v="3"/>
    <d v="2024-10-11T00:00:00"/>
    <m/>
    <x v="1"/>
    <s v="Vicky "/>
    <x v="1"/>
    <x v="1"/>
  </r>
  <r>
    <n v="6"/>
    <s v="C005"/>
    <x v="4"/>
    <d v="2024-10-12T00:00:00"/>
    <m/>
    <x v="1"/>
    <s v="Will "/>
    <x v="1"/>
    <x v="1"/>
  </r>
  <r>
    <n v="7"/>
    <s v="C005"/>
    <x v="4"/>
    <d v="2024-10-09T00:00:00"/>
    <n v="89"/>
    <x v="0"/>
    <s v="Jacob "/>
    <x v="0"/>
    <x v="0"/>
  </r>
  <r>
    <n v="8"/>
    <s v="C006"/>
    <x v="5"/>
    <d v="2024-10-29T00:00:00"/>
    <n v="96"/>
    <x v="0"/>
    <s v="Lauren"/>
    <x v="2"/>
    <x v="0"/>
  </r>
  <r>
    <n v="9"/>
    <s v="C007"/>
    <x v="6"/>
    <d v="2024-10-11T00:00:00"/>
    <m/>
    <x v="1"/>
    <s v="Emily"/>
    <x v="3"/>
    <x v="1"/>
  </r>
  <r>
    <n v="10"/>
    <s v="C008"/>
    <x v="7"/>
    <d v="2024-10-12T00:00:00"/>
    <n v="75"/>
    <x v="0"/>
    <s v="Divid Ross"/>
    <x v="0"/>
    <x v="0"/>
  </r>
  <r>
    <n v="11"/>
    <s v="C006"/>
    <x v="5"/>
    <d v="2024-10-09T00:00:00"/>
    <m/>
    <x v="1"/>
    <s v="Kerry Le"/>
    <x v="3"/>
    <x v="1"/>
  </r>
  <r>
    <n v="12"/>
    <s v="C008"/>
    <x v="7"/>
    <d v="2024-10-10T00:00:00"/>
    <m/>
    <x v="1"/>
    <s v="Kaye"/>
    <x v="4"/>
    <x v="1"/>
  </r>
  <r>
    <n v="13"/>
    <s v="C007"/>
    <x v="6"/>
    <d v="2024-10-25T00:00:00"/>
    <n v="66"/>
    <x v="0"/>
    <s v="Karlie"/>
    <x v="2"/>
    <x v="1"/>
  </r>
  <r>
    <n v="14"/>
    <s v="C007"/>
    <x v="6"/>
    <d v="2024-10-12T00:00:00"/>
    <m/>
    <x v="1"/>
    <s v="Hao "/>
    <x v="0"/>
    <x v="1"/>
  </r>
  <r>
    <n v="15"/>
    <s v="C001"/>
    <x v="0"/>
    <d v="2024-10-20T00:00:00"/>
    <n v="77"/>
    <x v="0"/>
    <s v="Lily "/>
    <x v="3"/>
    <x v="0"/>
  </r>
  <r>
    <n v="16"/>
    <s v="C003"/>
    <x v="2"/>
    <d v="2024-10-10T00:00:00"/>
    <n v="90"/>
    <x v="0"/>
    <s v="Sophie"/>
    <x v="0"/>
    <x v="0"/>
  </r>
  <r>
    <n v="17"/>
    <s v="C004"/>
    <x v="3"/>
    <d v="2024-10-11T00:00:00"/>
    <m/>
    <x v="1"/>
    <s v="Smith "/>
    <x v="1"/>
    <x v="1"/>
  </r>
  <r>
    <n v="18"/>
    <s v="C005"/>
    <x v="4"/>
    <d v="2024-10-07T00:00:00"/>
    <n v="89"/>
    <x v="0"/>
    <s v="Brown "/>
    <x v="4"/>
    <x v="0"/>
  </r>
  <r>
    <n v="19"/>
    <s v="C006"/>
    <x v="5"/>
    <d v="2024-10-09T00:00:00"/>
    <m/>
    <x v="1"/>
    <s v="Li Smith"/>
    <x v="2"/>
    <x v="1"/>
  </r>
  <r>
    <n v="20"/>
    <s v="C001"/>
    <x v="0"/>
    <d v="2024-10-10T00:00:00"/>
    <n v="49"/>
    <x v="0"/>
    <s v="Lee White"/>
    <x v="0"/>
    <x v="1"/>
  </r>
  <r>
    <n v="21"/>
    <s v="C001"/>
    <x v="0"/>
    <d v="2024-10-05T00:00:00"/>
    <n v="92"/>
    <x v="0"/>
    <s v="Oliver Jake"/>
    <x v="0"/>
    <x v="0"/>
  </r>
  <r>
    <n v="22"/>
    <s v="C002"/>
    <x v="1"/>
    <d v="2024-10-07T00:00:00"/>
    <n v="85"/>
    <x v="0"/>
    <s v="Jack"/>
    <x v="1"/>
    <x v="0"/>
  </r>
  <r>
    <n v="23"/>
    <s v="C001"/>
    <x v="0"/>
    <d v="2024-10-09T00:00:00"/>
    <m/>
    <x v="1"/>
    <s v="Harry"/>
    <x v="0"/>
    <x v="1"/>
  </r>
  <r>
    <n v="24"/>
    <s v="C003"/>
    <x v="2"/>
    <d v="2024-10-01T00:00:00"/>
    <n v="76"/>
    <x v="0"/>
    <s v="Jacob "/>
    <x v="2"/>
    <x v="0"/>
  </r>
  <r>
    <n v="25"/>
    <s v="C004"/>
    <x v="3"/>
    <d v="2024-10-11T00:00:00"/>
    <m/>
    <x v="1"/>
    <s v="Charlie"/>
    <x v="1"/>
    <x v="1"/>
  </r>
  <r>
    <n v="26"/>
    <s v="C005"/>
    <x v="4"/>
    <d v="2024-10-12T00:00:00"/>
    <m/>
    <x v="1"/>
    <s v="Thomas"/>
    <x v="1"/>
    <x v="1"/>
  </r>
  <r>
    <n v="27"/>
    <s v="C005"/>
    <x v="4"/>
    <d v="2024-10-09T00:00:00"/>
    <n v="89"/>
    <x v="0"/>
    <s v="George"/>
    <x v="0"/>
    <x v="0"/>
  </r>
  <r>
    <n v="28"/>
    <s v="C006"/>
    <x v="5"/>
    <d v="2024-10-29T00:00:00"/>
    <n v="96"/>
    <x v="0"/>
    <s v="Oscar"/>
    <x v="2"/>
    <x v="0"/>
  </r>
  <r>
    <n v="29"/>
    <s v="C007"/>
    <x v="6"/>
    <d v="2024-10-11T00:00:00"/>
    <m/>
    <x v="1"/>
    <s v="Elizabeth"/>
    <x v="3"/>
    <x v="1"/>
  </r>
  <r>
    <n v="30"/>
    <s v="C008"/>
    <x v="7"/>
    <d v="2024-10-12T00:00:00"/>
    <n v="75"/>
    <x v="0"/>
    <s v="Poppy"/>
    <x v="0"/>
    <x v="0"/>
  </r>
  <r>
    <n v="31"/>
    <s v="C006"/>
    <x v="5"/>
    <d v="2024-10-09T00:00:00"/>
    <m/>
    <x v="1"/>
    <s v="Jessica"/>
    <x v="3"/>
    <x v="1"/>
  </r>
  <r>
    <n v="32"/>
    <s v="C008"/>
    <x v="7"/>
    <d v="2024-10-10T00:00:00"/>
    <m/>
    <x v="1"/>
    <s v="Michelle"/>
    <x v="4"/>
    <x v="1"/>
  </r>
  <r>
    <n v="33"/>
    <s v="C007"/>
    <x v="6"/>
    <d v="2024-10-25T00:00:00"/>
    <n v="82"/>
    <x v="0"/>
    <s v="Isla"/>
    <x v="2"/>
    <x v="0"/>
  </r>
  <r>
    <n v="34"/>
    <s v="C007"/>
    <x v="6"/>
    <d v="2024-10-12T00:00:00"/>
    <m/>
    <x v="1"/>
    <s v="Tracy"/>
    <x v="0"/>
    <x v="1"/>
  </r>
  <r>
    <n v="35"/>
    <s v="C001"/>
    <x v="0"/>
    <d v="2024-10-20T00:00:00"/>
    <n v="54"/>
    <x v="0"/>
    <s v="Samantha"/>
    <x v="3"/>
    <x v="1"/>
  </r>
  <r>
    <n v="36"/>
    <s v="C003"/>
    <x v="2"/>
    <d v="2024-10-10T00:00:00"/>
    <n v="90"/>
    <x v="0"/>
    <s v="Joanne"/>
    <x v="0"/>
    <x v="0"/>
  </r>
  <r>
    <n v="37"/>
    <s v="C004"/>
    <x v="3"/>
    <d v="2024-10-11T00:00:00"/>
    <m/>
    <x v="1"/>
    <s v="Megan"/>
    <x v="1"/>
    <x v="1"/>
  </r>
  <r>
    <n v="38"/>
    <s v="C005"/>
    <x v="4"/>
    <d v="2024-10-07T00:00:00"/>
    <n v="89"/>
    <x v="0"/>
    <s v="Bethany"/>
    <x v="4"/>
    <x v="0"/>
  </r>
  <r>
    <n v="39"/>
    <s v="C006"/>
    <x v="5"/>
    <d v="2024-10-09T00:00:00"/>
    <m/>
    <x v="1"/>
    <s v="Sophia"/>
    <x v="2"/>
    <x v="1"/>
  </r>
  <r>
    <n v="40"/>
    <s v="C001"/>
    <x v="0"/>
    <d v="2024-10-10T00:00:00"/>
    <n v="98"/>
    <x v="0"/>
    <s v="Isabella"/>
    <x v="0"/>
    <x v="0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s v="s"/>
    <x v="5"/>
    <x v="2"/>
  </r>
  <r>
    <m/>
    <m/>
    <x v="8"/>
    <m/>
    <m/>
    <x v="2"/>
    <m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n v="45385"/>
    <x v="0"/>
    <x v="0"/>
  </r>
  <r>
    <x v="0"/>
    <n v="45391"/>
    <x v="0"/>
    <x v="0"/>
  </r>
  <r>
    <x v="0"/>
    <n v="45398"/>
    <x v="0"/>
    <x v="0"/>
  </r>
  <r>
    <x v="0"/>
    <n v="45391"/>
    <x v="0"/>
    <x v="0"/>
  </r>
  <r>
    <x v="1"/>
    <n v="45400"/>
    <x v="0"/>
    <x v="1"/>
  </r>
  <r>
    <x v="1"/>
    <n v="45403"/>
    <x v="0"/>
    <x v="1"/>
  </r>
  <r>
    <x v="1"/>
    <n v="45400"/>
    <x v="0"/>
    <x v="1"/>
  </r>
  <r>
    <x v="1"/>
    <n v="45402"/>
    <x v="0"/>
    <x v="1"/>
  </r>
  <r>
    <x v="2"/>
    <n v="45411"/>
    <x v="0"/>
    <x v="0"/>
  </r>
  <r>
    <x v="2"/>
    <n v="45403"/>
    <x v="0"/>
    <x v="0"/>
  </r>
  <r>
    <x v="2"/>
    <n v="45407"/>
    <x v="0"/>
    <x v="0"/>
  </r>
  <r>
    <x v="2"/>
    <n v="45408"/>
    <x v="0"/>
    <x v="0"/>
  </r>
  <r>
    <x v="3"/>
    <n v="45408"/>
    <x v="0"/>
    <x v="2"/>
  </r>
  <r>
    <x v="3"/>
    <n v="45398"/>
    <x v="0"/>
    <x v="2"/>
  </r>
  <r>
    <x v="3"/>
    <n v="45409"/>
    <x v="0"/>
    <x v="2"/>
  </r>
  <r>
    <x v="3"/>
    <n v="45388"/>
    <x v="0"/>
    <x v="2"/>
  </r>
  <r>
    <x v="3"/>
    <n v="45383"/>
    <x v="0"/>
    <x v="2"/>
  </r>
  <r>
    <x v="4"/>
    <n v="45402"/>
    <x v="0"/>
    <x v="1"/>
  </r>
  <r>
    <x v="4"/>
    <n v="45410"/>
    <x v="0"/>
    <x v="1"/>
  </r>
  <r>
    <x v="4"/>
    <n v="45409"/>
    <x v="0"/>
    <x v="1"/>
  </r>
  <r>
    <x v="5"/>
    <n v="45387"/>
    <x v="0"/>
    <x v="1"/>
  </r>
  <r>
    <x v="5"/>
    <n v="45402"/>
    <x v="0"/>
    <x v="1"/>
  </r>
  <r>
    <x v="5"/>
    <n v="45398"/>
    <x v="0"/>
    <x v="1"/>
  </r>
  <r>
    <x v="6"/>
    <n v="45394"/>
    <x v="0"/>
    <x v="0"/>
  </r>
  <r>
    <x v="6"/>
    <n v="45410"/>
    <x v="0"/>
    <x v="0"/>
  </r>
  <r>
    <x v="6"/>
    <n v="45411"/>
    <x v="0"/>
    <x v="0"/>
  </r>
  <r>
    <x v="6"/>
    <n v="45388"/>
    <x v="0"/>
    <x v="0"/>
  </r>
  <r>
    <x v="6"/>
    <n v="45392"/>
    <x v="0"/>
    <x v="0"/>
  </r>
  <r>
    <x v="7"/>
    <n v="45391"/>
    <x v="0"/>
    <x v="2"/>
  </r>
  <r>
    <x v="7"/>
    <n v="45398"/>
    <x v="0"/>
    <x v="2"/>
  </r>
  <r>
    <x v="7"/>
    <n v="45383"/>
    <x v="0"/>
    <x v="2"/>
  </r>
  <r>
    <x v="7"/>
    <n v="45384"/>
    <x v="0"/>
    <x v="2"/>
  </r>
  <r>
    <x v="8"/>
    <n v="45397"/>
    <x v="0"/>
    <x v="3"/>
  </r>
  <r>
    <x v="8"/>
    <n v="45404"/>
    <x v="0"/>
    <x v="3"/>
  </r>
  <r>
    <x v="8"/>
    <n v="45387"/>
    <x v="0"/>
    <x v="3"/>
  </r>
  <r>
    <x v="8"/>
    <n v="45389"/>
    <x v="0"/>
    <x v="3"/>
  </r>
  <r>
    <x v="8"/>
    <n v="45391"/>
    <x v="0"/>
    <x v="3"/>
  </r>
  <r>
    <x v="9"/>
    <n v="45412"/>
    <x v="0"/>
    <x v="0"/>
  </r>
  <r>
    <x v="9"/>
    <n v="45411"/>
    <x v="0"/>
    <x v="0"/>
  </r>
  <r>
    <x v="9"/>
    <n v="45386"/>
    <x v="0"/>
    <x v="0"/>
  </r>
  <r>
    <x v="9"/>
    <n v="45394"/>
    <x v="0"/>
    <x v="0"/>
  </r>
  <r>
    <x v="9"/>
    <n v="45400"/>
    <x v="0"/>
    <x v="0"/>
  </r>
  <r>
    <x v="10"/>
    <n v="45399"/>
    <x v="0"/>
    <x v="3"/>
  </r>
  <r>
    <x v="10"/>
    <n v="45409"/>
    <x v="0"/>
    <x v="3"/>
  </r>
  <r>
    <x v="10"/>
    <n v="45385"/>
    <x v="0"/>
    <x v="3"/>
  </r>
  <r>
    <x v="10"/>
    <n v="45387"/>
    <x v="0"/>
    <x v="3"/>
  </r>
  <r>
    <x v="11"/>
    <n v="45393"/>
    <x v="0"/>
    <x v="4"/>
  </r>
  <r>
    <x v="11"/>
    <n v="45397"/>
    <x v="0"/>
    <x v="4"/>
  </r>
  <r>
    <x v="11"/>
    <n v="45399"/>
    <x v="0"/>
    <x v="4"/>
  </r>
  <r>
    <x v="12"/>
    <n v="45383"/>
    <x v="0"/>
    <x v="2"/>
  </r>
  <r>
    <x v="12"/>
    <n v="45402"/>
    <x v="0"/>
    <x v="2"/>
  </r>
  <r>
    <x v="12"/>
    <n v="45408"/>
    <x v="0"/>
    <x v="2"/>
  </r>
  <r>
    <x v="12"/>
    <n v="45412"/>
    <x v="0"/>
    <x v="2"/>
  </r>
  <r>
    <x v="12"/>
    <n v="45387"/>
    <x v="0"/>
    <x v="2"/>
  </r>
  <r>
    <x v="13"/>
    <n v="45411"/>
    <x v="0"/>
    <x v="0"/>
  </r>
  <r>
    <x v="13"/>
    <n v="45409"/>
    <x v="0"/>
    <x v="0"/>
  </r>
  <r>
    <x v="13"/>
    <n v="45396"/>
    <x v="0"/>
    <x v="0"/>
  </r>
  <r>
    <x v="13"/>
    <n v="45390"/>
    <x v="0"/>
    <x v="0"/>
  </r>
  <r>
    <x v="14"/>
    <n v="45386"/>
    <x v="0"/>
    <x v="3"/>
  </r>
  <r>
    <x v="14"/>
    <n v="45401"/>
    <x v="0"/>
    <x v="3"/>
  </r>
  <r>
    <x v="14"/>
    <n v="45394"/>
    <x v="0"/>
    <x v="3"/>
  </r>
  <r>
    <x v="14"/>
    <n v="45406"/>
    <x v="0"/>
    <x v="3"/>
  </r>
  <r>
    <x v="15"/>
    <n v="45390"/>
    <x v="0"/>
    <x v="0"/>
  </r>
  <r>
    <x v="15"/>
    <n v="45394"/>
    <x v="0"/>
    <x v="0"/>
  </r>
  <r>
    <x v="15"/>
    <n v="45409"/>
    <x v="0"/>
    <x v="0"/>
  </r>
  <r>
    <x v="15"/>
    <n v="45400"/>
    <x v="0"/>
    <x v="0"/>
  </r>
  <r>
    <x v="16"/>
    <n v="45406"/>
    <x v="0"/>
    <x v="1"/>
  </r>
  <r>
    <x v="16"/>
    <n v="45389"/>
    <x v="0"/>
    <x v="1"/>
  </r>
  <r>
    <x v="16"/>
    <n v="45393"/>
    <x v="0"/>
    <x v="1"/>
  </r>
  <r>
    <x v="16"/>
    <n v="45387"/>
    <x v="0"/>
    <x v="1"/>
  </r>
  <r>
    <x v="16"/>
    <n v="45389"/>
    <x v="0"/>
    <x v="1"/>
  </r>
  <r>
    <x v="17"/>
    <n v="45391"/>
    <x v="0"/>
    <x v="4"/>
  </r>
  <r>
    <x v="17"/>
    <n v="45400"/>
    <x v="0"/>
    <x v="4"/>
  </r>
  <r>
    <x v="17"/>
    <n v="45392"/>
    <x v="0"/>
    <x v="4"/>
  </r>
  <r>
    <x v="18"/>
    <n v="45402"/>
    <x v="0"/>
    <x v="2"/>
  </r>
  <r>
    <x v="18"/>
    <n v="45404"/>
    <x v="0"/>
    <x v="2"/>
  </r>
  <r>
    <x v="18"/>
    <n v="45391"/>
    <x v="0"/>
    <x v="2"/>
  </r>
  <r>
    <x v="18"/>
    <n v="45412"/>
    <x v="0"/>
    <x v="2"/>
  </r>
  <r>
    <x v="19"/>
    <n v="45394"/>
    <x v="0"/>
    <x v="0"/>
  </r>
  <r>
    <x v="19"/>
    <n v="45387"/>
    <x v="0"/>
    <x v="0"/>
  </r>
  <r>
    <x v="19"/>
    <n v="45383"/>
    <x v="0"/>
    <x v="0"/>
  </r>
  <r>
    <x v="19"/>
    <n v="45399"/>
    <x v="0"/>
    <x v="0"/>
  </r>
  <r>
    <x v="19"/>
    <n v="45404"/>
    <x v="0"/>
    <x v="0"/>
  </r>
  <r>
    <x v="20"/>
    <n v="45394"/>
    <x v="0"/>
    <x v="0"/>
  </r>
  <r>
    <x v="20"/>
    <n v="45393"/>
    <x v="0"/>
    <x v="0"/>
  </r>
  <r>
    <x v="20"/>
    <n v="45405"/>
    <x v="0"/>
    <x v="0"/>
  </r>
  <r>
    <x v="20"/>
    <n v="45383"/>
    <x v="0"/>
    <x v="0"/>
  </r>
  <r>
    <x v="20"/>
    <n v="45408"/>
    <x v="0"/>
    <x v="0"/>
  </r>
  <r>
    <x v="21"/>
    <n v="45406"/>
    <x v="0"/>
    <x v="1"/>
  </r>
  <r>
    <x v="21"/>
    <n v="45402"/>
    <x v="0"/>
    <x v="1"/>
  </r>
  <r>
    <x v="21"/>
    <n v="45405"/>
    <x v="0"/>
    <x v="1"/>
  </r>
  <r>
    <x v="21"/>
    <n v="45400"/>
    <x v="0"/>
    <x v="1"/>
  </r>
  <r>
    <x v="21"/>
    <n v="45383"/>
    <x v="0"/>
    <x v="1"/>
  </r>
  <r>
    <x v="22"/>
    <n v="45404"/>
    <x v="0"/>
    <x v="0"/>
  </r>
  <r>
    <x v="22"/>
    <n v="45391"/>
    <x v="0"/>
    <x v="0"/>
  </r>
  <r>
    <x v="22"/>
    <n v="45397"/>
    <x v="0"/>
    <x v="0"/>
  </r>
  <r>
    <x v="22"/>
    <n v="45383"/>
    <x v="0"/>
    <x v="0"/>
  </r>
  <r>
    <x v="23"/>
    <n v="45385"/>
    <x v="0"/>
    <x v="2"/>
  </r>
  <r>
    <x v="23"/>
    <n v="45390"/>
    <x v="0"/>
    <x v="2"/>
  </r>
  <r>
    <x v="23"/>
    <n v="45387"/>
    <x v="0"/>
    <x v="2"/>
  </r>
  <r>
    <x v="23"/>
    <n v="45403"/>
    <x v="0"/>
    <x v="2"/>
  </r>
  <r>
    <x v="24"/>
    <n v="45387"/>
    <x v="0"/>
    <x v="1"/>
  </r>
  <r>
    <x v="24"/>
    <n v="45412"/>
    <x v="0"/>
    <x v="1"/>
  </r>
  <r>
    <x v="24"/>
    <n v="45391"/>
    <x v="0"/>
    <x v="1"/>
  </r>
  <r>
    <x v="24"/>
    <n v="45396"/>
    <x v="0"/>
    <x v="1"/>
  </r>
  <r>
    <x v="25"/>
    <n v="45387"/>
    <x v="0"/>
    <x v="1"/>
  </r>
  <r>
    <x v="25"/>
    <n v="45409"/>
    <x v="0"/>
    <x v="1"/>
  </r>
  <r>
    <x v="25"/>
    <n v="45398"/>
    <x v="0"/>
    <x v="1"/>
  </r>
  <r>
    <x v="25"/>
    <n v="45397"/>
    <x v="0"/>
    <x v="1"/>
  </r>
  <r>
    <x v="25"/>
    <n v="45401"/>
    <x v="0"/>
    <x v="1"/>
  </r>
  <r>
    <x v="26"/>
    <n v="45395"/>
    <x v="0"/>
    <x v="0"/>
  </r>
  <r>
    <x v="26"/>
    <n v="45389"/>
    <x v="0"/>
    <x v="0"/>
  </r>
  <r>
    <x v="26"/>
    <n v="45404"/>
    <x v="0"/>
    <x v="0"/>
  </r>
  <r>
    <x v="26"/>
    <n v="45395"/>
    <x v="0"/>
    <x v="0"/>
  </r>
  <r>
    <x v="27"/>
    <n v="45404"/>
    <x v="0"/>
    <x v="2"/>
  </r>
  <r>
    <x v="27"/>
    <n v="45389"/>
    <x v="0"/>
    <x v="2"/>
  </r>
  <r>
    <x v="27"/>
    <n v="45406"/>
    <x v="0"/>
    <x v="2"/>
  </r>
  <r>
    <x v="27"/>
    <n v="45389"/>
    <x v="0"/>
    <x v="2"/>
  </r>
  <r>
    <x v="28"/>
    <n v="45387"/>
    <x v="0"/>
    <x v="3"/>
  </r>
  <r>
    <x v="28"/>
    <n v="45388"/>
    <x v="0"/>
    <x v="3"/>
  </r>
  <r>
    <x v="28"/>
    <n v="45407"/>
    <x v="0"/>
    <x v="3"/>
  </r>
  <r>
    <x v="29"/>
    <n v="45397"/>
    <x v="0"/>
    <x v="0"/>
  </r>
  <r>
    <x v="29"/>
    <n v="45406"/>
    <x v="0"/>
    <x v="0"/>
  </r>
  <r>
    <x v="29"/>
    <n v="45383"/>
    <x v="0"/>
    <x v="0"/>
  </r>
  <r>
    <x v="30"/>
    <n v="45396"/>
    <x v="0"/>
    <x v="3"/>
  </r>
  <r>
    <x v="30"/>
    <n v="45387"/>
    <x v="0"/>
    <x v="3"/>
  </r>
  <r>
    <x v="30"/>
    <n v="45396"/>
    <x v="0"/>
    <x v="3"/>
  </r>
  <r>
    <x v="30"/>
    <n v="45383"/>
    <x v="0"/>
    <x v="3"/>
  </r>
  <r>
    <x v="31"/>
    <n v="45402"/>
    <x v="0"/>
    <x v="4"/>
  </r>
  <r>
    <x v="31"/>
    <n v="45383"/>
    <x v="0"/>
    <x v="4"/>
  </r>
  <r>
    <x v="31"/>
    <n v="45390"/>
    <x v="0"/>
    <x v="4"/>
  </r>
  <r>
    <x v="31"/>
    <n v="45409"/>
    <x v="0"/>
    <x v="4"/>
  </r>
  <r>
    <x v="32"/>
    <n v="45401"/>
    <x v="0"/>
    <x v="2"/>
  </r>
  <r>
    <x v="32"/>
    <n v="45404"/>
    <x v="0"/>
    <x v="2"/>
  </r>
  <r>
    <x v="32"/>
    <n v="45386"/>
    <x v="0"/>
    <x v="2"/>
  </r>
  <r>
    <x v="32"/>
    <n v="45402"/>
    <x v="0"/>
    <x v="2"/>
  </r>
  <r>
    <x v="33"/>
    <n v="45387"/>
    <x v="0"/>
    <x v="0"/>
  </r>
  <r>
    <x v="33"/>
    <n v="45396"/>
    <x v="0"/>
    <x v="0"/>
  </r>
  <r>
    <x v="33"/>
    <n v="45386"/>
    <x v="0"/>
    <x v="0"/>
  </r>
  <r>
    <x v="33"/>
    <n v="45383"/>
    <x v="0"/>
    <x v="0"/>
  </r>
  <r>
    <x v="34"/>
    <n v="45402"/>
    <x v="0"/>
    <x v="3"/>
  </r>
  <r>
    <x v="34"/>
    <n v="45384"/>
    <x v="0"/>
    <x v="3"/>
  </r>
  <r>
    <x v="34"/>
    <n v="45394"/>
    <x v="0"/>
    <x v="3"/>
  </r>
  <r>
    <x v="34"/>
    <n v="45390"/>
    <x v="0"/>
    <x v="3"/>
  </r>
  <r>
    <x v="34"/>
    <n v="45389"/>
    <x v="0"/>
    <x v="3"/>
  </r>
  <r>
    <x v="35"/>
    <n v="45403"/>
    <x v="0"/>
    <x v="0"/>
  </r>
  <r>
    <x v="35"/>
    <n v="45386"/>
    <x v="0"/>
    <x v="0"/>
  </r>
  <r>
    <x v="35"/>
    <n v="45403"/>
    <x v="0"/>
    <x v="0"/>
  </r>
  <r>
    <x v="35"/>
    <n v="45396"/>
    <x v="0"/>
    <x v="0"/>
  </r>
  <r>
    <x v="35"/>
    <n v="45406"/>
    <x v="0"/>
    <x v="0"/>
  </r>
  <r>
    <x v="36"/>
    <n v="45408"/>
    <x v="0"/>
    <x v="1"/>
  </r>
  <r>
    <x v="36"/>
    <n v="45384"/>
    <x v="0"/>
    <x v="1"/>
  </r>
  <r>
    <x v="36"/>
    <n v="45387"/>
    <x v="0"/>
    <x v="1"/>
  </r>
  <r>
    <x v="37"/>
    <n v="45407"/>
    <x v="0"/>
    <x v="4"/>
  </r>
  <r>
    <x v="37"/>
    <n v="45389"/>
    <x v="0"/>
    <x v="4"/>
  </r>
  <r>
    <x v="37"/>
    <n v="45407"/>
    <x v="0"/>
    <x v="4"/>
  </r>
  <r>
    <x v="38"/>
    <n v="45394"/>
    <x v="0"/>
    <x v="2"/>
  </r>
  <r>
    <x v="38"/>
    <n v="45403"/>
    <x v="0"/>
    <x v="2"/>
  </r>
  <r>
    <x v="38"/>
    <n v="45395"/>
    <x v="0"/>
    <x v="2"/>
  </r>
  <r>
    <x v="39"/>
    <n v="45385"/>
    <x v="0"/>
    <x v="0"/>
  </r>
  <r>
    <x v="39"/>
    <n v="45390"/>
    <x v="0"/>
    <x v="0"/>
  </r>
  <r>
    <x v="39"/>
    <n v="45391"/>
    <x v="0"/>
    <x v="0"/>
  </r>
  <r>
    <x v="40"/>
    <m/>
    <x v="1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70000"/>
    <n v="1200"/>
    <s v="John  Smith"/>
  </r>
  <r>
    <n v="2"/>
    <x v="1"/>
    <n v="75000"/>
    <n v="1000"/>
    <s v="Sarah  Jones"/>
  </r>
  <r>
    <n v="3"/>
    <x v="0"/>
    <n v="70000"/>
    <n v="1200"/>
    <s v="Will Williams"/>
  </r>
  <r>
    <n v="4"/>
    <x v="2"/>
    <n v="72000"/>
    <n v="1300"/>
    <s v="Alex  Brown"/>
  </r>
  <r>
    <n v="5"/>
    <x v="1"/>
    <n v="75000"/>
    <n v="1000"/>
    <s v="Vicky  Taylor"/>
  </r>
  <r>
    <n v="6"/>
    <x v="1"/>
    <n v="75000"/>
    <n v="1000"/>
    <s v="Will  Davies"/>
  </r>
  <r>
    <n v="7"/>
    <x v="0"/>
    <n v="70000"/>
    <n v="1200"/>
    <s v="Jacob  Wilson"/>
  </r>
  <r>
    <n v="8"/>
    <x v="2"/>
    <n v="72000"/>
    <n v="1300"/>
    <s v="Lauren Evans"/>
  </r>
  <r>
    <n v="9"/>
    <x v="3"/>
    <n v="70000"/>
    <n v="1000"/>
    <s v="Emily Thomas"/>
  </r>
  <r>
    <n v="10"/>
    <x v="0"/>
    <n v="70000"/>
    <n v="1200"/>
    <s v="Divid Ross Roberts"/>
  </r>
  <r>
    <n v="11"/>
    <x v="3"/>
    <n v="70000"/>
    <n v="1000"/>
    <s v="Kerry Le Li"/>
  </r>
  <r>
    <n v="12"/>
    <x v="4"/>
    <n v="70000"/>
    <n v="1000"/>
    <s v="Kaye Smith"/>
  </r>
  <r>
    <n v="13"/>
    <x v="2"/>
    <n v="72000"/>
    <n v="1300"/>
    <s v="Karlie Lam"/>
  </r>
  <r>
    <n v="14"/>
    <x v="0"/>
    <n v="70000"/>
    <n v="1200"/>
    <s v="Hao  Martin"/>
  </r>
  <r>
    <n v="15"/>
    <x v="3"/>
    <n v="70000"/>
    <n v="1000"/>
    <s v="Lily  Gelbero"/>
  </r>
  <r>
    <n v="16"/>
    <x v="0"/>
    <n v="70000"/>
    <n v="1200"/>
    <s v="Sophie Roy"/>
  </r>
  <r>
    <n v="17"/>
    <x v="1"/>
    <n v="75000"/>
    <n v="1000"/>
    <s v="Smith  Tremblay"/>
  </r>
  <r>
    <n v="18"/>
    <x v="4"/>
    <n v="70000"/>
    <n v="1000"/>
    <s v="Brown  Lee"/>
  </r>
  <r>
    <n v="19"/>
    <x v="2"/>
    <n v="72000"/>
    <n v="1300"/>
    <s v="Li Smith Gagnon"/>
  </r>
  <r>
    <n v="20"/>
    <x v="0"/>
    <n v="70000"/>
    <n v="1200"/>
    <s v="Lee White Wilson"/>
  </r>
  <r>
    <n v="21"/>
    <x v="0"/>
    <n v="70000"/>
    <n v="1200"/>
    <s v="Oliver Jake Smith"/>
  </r>
  <r>
    <n v="22"/>
    <x v="1"/>
    <n v="75000"/>
    <n v="1000"/>
    <s v="Jack Johnson"/>
  </r>
  <r>
    <n v="23"/>
    <x v="0"/>
    <n v="70000"/>
    <n v="1200"/>
    <s v="Harry Williams"/>
  </r>
  <r>
    <n v="24"/>
    <x v="2"/>
    <n v="72000"/>
    <n v="1300"/>
    <s v="Jacob  Brown"/>
  </r>
  <r>
    <n v="25"/>
    <x v="1"/>
    <n v="75000"/>
    <n v="1000"/>
    <s v="Charlie Jones"/>
  </r>
  <r>
    <n v="26"/>
    <x v="1"/>
    <n v="75000"/>
    <n v="1000"/>
    <s v="Thomas Miller"/>
  </r>
  <r>
    <n v="27"/>
    <x v="0"/>
    <n v="70000"/>
    <n v="1200"/>
    <s v="George Davis"/>
  </r>
  <r>
    <n v="28"/>
    <x v="2"/>
    <n v="72000"/>
    <n v="1300"/>
    <s v="Oscar Garcia"/>
  </r>
  <r>
    <n v="29"/>
    <x v="3"/>
    <n v="70000"/>
    <n v="1000"/>
    <s v="Elizabeth Rodriguez"/>
  </r>
  <r>
    <n v="30"/>
    <x v="0"/>
    <n v="70000"/>
    <n v="1200"/>
    <s v="Poppy Wilson"/>
  </r>
  <r>
    <n v="31"/>
    <x v="3"/>
    <n v="70000"/>
    <n v="1000"/>
    <s v="Jessica Murphy"/>
  </r>
  <r>
    <n v="32"/>
    <x v="4"/>
    <n v="70000"/>
    <n v="1000"/>
    <s v="Michelle O'Kelly"/>
  </r>
  <r>
    <n v="33"/>
    <x v="2"/>
    <n v="72000"/>
    <n v="1300"/>
    <s v="Isla O'Sullivan"/>
  </r>
  <r>
    <n v="34"/>
    <x v="0"/>
    <n v="70000"/>
    <n v="1200"/>
    <s v="Tracy Walsh"/>
  </r>
  <r>
    <n v="35"/>
    <x v="3"/>
    <n v="70000"/>
    <n v="1000"/>
    <s v="Samantha Smith"/>
  </r>
  <r>
    <n v="36"/>
    <x v="0"/>
    <n v="70000"/>
    <n v="1200"/>
    <s v="Joanne O'Brien"/>
  </r>
  <r>
    <n v="37"/>
    <x v="1"/>
    <n v="75000"/>
    <n v="1000"/>
    <s v="Megan Byrne"/>
  </r>
  <r>
    <n v="38"/>
    <x v="4"/>
    <n v="70000"/>
    <n v="1000"/>
    <s v="Bethany O'Ryan"/>
  </r>
  <r>
    <n v="39"/>
    <x v="2"/>
    <n v="72000"/>
    <n v="1300"/>
    <s v="Sophia O'Connor"/>
  </r>
  <r>
    <n v="40"/>
    <x v="0"/>
    <n v="70000"/>
    <n v="1200"/>
    <s v="Isabella O'Neill"/>
  </r>
  <r>
    <m/>
    <x v="5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2"/>
    <n v="2"/>
    <n v="4"/>
    <s v="Well structured"/>
    <x v="0"/>
  </r>
  <r>
    <n v="2"/>
    <x v="1"/>
    <n v="5"/>
    <n v="1"/>
    <n v="2"/>
    <s v="Difficult to follow"/>
    <x v="1"/>
  </r>
  <r>
    <n v="3"/>
    <x v="0"/>
    <n v="4"/>
    <n v="4"/>
    <n v="3"/>
    <s v="Needs improvement"/>
    <x v="1"/>
  </r>
  <r>
    <n v="4"/>
    <x v="2"/>
    <n v="5"/>
    <n v="4"/>
    <n v="3"/>
    <s v="Informative but too fast"/>
    <x v="1"/>
  </r>
  <r>
    <n v="5"/>
    <x v="3"/>
    <n v="3"/>
    <n v="1"/>
    <n v="5"/>
    <s v="Well structured"/>
    <x v="0"/>
  </r>
  <r>
    <n v="6"/>
    <x v="4"/>
    <n v="5"/>
    <n v="1"/>
    <n v="3"/>
    <s v="Informative but too fast"/>
    <x v="1"/>
  </r>
  <r>
    <n v="7"/>
    <x v="4"/>
    <n v="2"/>
    <n v="3"/>
    <n v="4"/>
    <s v="Difficult to follow"/>
    <x v="0"/>
  </r>
  <r>
    <n v="8"/>
    <x v="5"/>
    <n v="5"/>
    <n v="4"/>
    <n v="1"/>
    <s v="Very useful"/>
    <x v="1"/>
  </r>
  <r>
    <n v="9"/>
    <x v="6"/>
    <n v="1"/>
    <n v="5"/>
    <n v="5"/>
    <s v="Very useful"/>
    <x v="0"/>
  </r>
  <r>
    <n v="10"/>
    <x v="7"/>
    <n v="4"/>
    <n v="2"/>
    <n v="1"/>
    <s v="Informative but too fast"/>
    <x v="1"/>
  </r>
  <r>
    <n v="11"/>
    <x v="5"/>
    <n v="3"/>
    <n v="3"/>
    <n v="3"/>
    <s v="Needs improvement"/>
    <x v="0"/>
  </r>
  <r>
    <n v="12"/>
    <x v="7"/>
    <n v="5"/>
    <n v="3"/>
    <n v="1"/>
    <s v="Difficult to follow"/>
    <x v="1"/>
  </r>
  <r>
    <n v="13"/>
    <x v="6"/>
    <n v="5"/>
    <n v="1"/>
    <n v="2"/>
    <s v="Very useful"/>
    <x v="0"/>
  </r>
  <r>
    <n v="14"/>
    <x v="6"/>
    <n v="5"/>
    <n v="3"/>
    <n v="1"/>
    <s v="Well structured"/>
    <x v="0"/>
  </r>
  <r>
    <n v="15"/>
    <x v="0"/>
    <n v="1"/>
    <n v="1"/>
    <n v="1"/>
    <s v="Excellent content"/>
    <x v="1"/>
  </r>
  <r>
    <n v="16"/>
    <x v="2"/>
    <n v="1"/>
    <n v="3"/>
    <n v="4"/>
    <s v="Well structured"/>
    <x v="0"/>
  </r>
  <r>
    <n v="17"/>
    <x v="3"/>
    <n v="4"/>
    <n v="2"/>
    <n v="3"/>
    <s v="Well structured"/>
    <x v="0"/>
  </r>
  <r>
    <n v="18"/>
    <x v="4"/>
    <n v="2"/>
    <n v="5"/>
    <n v="1"/>
    <s v="Difficult to follow"/>
    <x v="1"/>
  </r>
  <r>
    <n v="19"/>
    <x v="5"/>
    <n v="3"/>
    <n v="2"/>
    <n v="3"/>
    <s v="Difficult to follow"/>
    <x v="0"/>
  </r>
  <r>
    <n v="20"/>
    <x v="0"/>
    <n v="4"/>
    <n v="3"/>
    <n v="3"/>
    <s v="Very useful"/>
    <x v="0"/>
  </r>
  <r>
    <n v="21"/>
    <x v="0"/>
    <n v="5"/>
    <n v="1"/>
    <n v="3"/>
    <s v="Informative but too fast"/>
    <x v="1"/>
  </r>
  <r>
    <n v="22"/>
    <x v="1"/>
    <n v="2"/>
    <n v="3"/>
    <n v="4"/>
    <s v="Difficult to follow"/>
    <x v="0"/>
  </r>
  <r>
    <n v="23"/>
    <x v="0"/>
    <n v="5"/>
    <n v="4"/>
    <n v="1"/>
    <s v="Very useful"/>
    <x v="1"/>
  </r>
  <r>
    <n v="24"/>
    <x v="2"/>
    <n v="5"/>
    <n v="1"/>
    <n v="2"/>
    <s v="Very useful"/>
    <x v="0"/>
  </r>
  <r>
    <n v="25"/>
    <x v="3"/>
    <n v="5"/>
    <n v="3"/>
    <n v="1"/>
    <s v="Well structured"/>
    <x v="0"/>
  </r>
  <r>
    <n v="26"/>
    <x v="4"/>
    <n v="1"/>
    <n v="1"/>
    <n v="1"/>
    <s v="Excellent content"/>
    <x v="1"/>
  </r>
  <r>
    <n v="27"/>
    <x v="4"/>
    <n v="5"/>
    <n v="1"/>
    <n v="2"/>
    <s v="Very useful"/>
    <x v="0"/>
  </r>
  <r>
    <n v="28"/>
    <x v="5"/>
    <n v="5"/>
    <n v="3"/>
    <n v="1"/>
    <s v="Well structured"/>
    <x v="0"/>
  </r>
  <r>
    <n v="29"/>
    <x v="6"/>
    <n v="1"/>
    <n v="1"/>
    <n v="1"/>
    <s v="Excellent content"/>
    <x v="1"/>
  </r>
  <r>
    <n v="30"/>
    <x v="7"/>
    <n v="3"/>
    <n v="1"/>
    <n v="5"/>
    <s v="Well structured"/>
    <x v="0"/>
  </r>
  <r>
    <n v="31"/>
    <x v="5"/>
    <n v="5"/>
    <n v="1"/>
    <n v="3"/>
    <s v="Informative but too fast"/>
    <x v="1"/>
  </r>
  <r>
    <n v="32"/>
    <x v="7"/>
    <n v="2"/>
    <n v="3"/>
    <n v="4"/>
    <s v="Difficult to follow"/>
    <x v="0"/>
  </r>
  <r>
    <n v="33"/>
    <x v="6"/>
    <n v="5"/>
    <n v="4"/>
    <n v="1"/>
    <s v="Very useful"/>
    <x v="1"/>
  </r>
  <r>
    <n v="34"/>
    <x v="6"/>
    <n v="2"/>
    <n v="3"/>
    <n v="4"/>
    <s v="Difficult to follow"/>
    <x v="0"/>
  </r>
  <r>
    <n v="35"/>
    <x v="0"/>
    <n v="5"/>
    <n v="4"/>
    <n v="1"/>
    <s v="Very useful"/>
    <x v="1"/>
  </r>
  <r>
    <n v="36"/>
    <x v="2"/>
    <n v="5"/>
    <n v="1"/>
    <n v="2"/>
    <s v="Very useful"/>
    <x v="0"/>
  </r>
  <r>
    <n v="37"/>
    <x v="3"/>
    <n v="5"/>
    <n v="3"/>
    <n v="1"/>
    <s v="Well structured"/>
    <x v="0"/>
  </r>
  <r>
    <n v="38"/>
    <x v="4"/>
    <n v="1"/>
    <n v="1"/>
    <n v="1"/>
    <s v="Excellent content"/>
    <x v="1"/>
  </r>
  <r>
    <n v="39"/>
    <x v="5"/>
    <n v="5"/>
    <n v="1"/>
    <n v="2"/>
    <s v="Very useful"/>
    <x v="0"/>
  </r>
  <r>
    <n v="40"/>
    <x v="0"/>
    <n v="5"/>
    <n v="3"/>
    <n v="1"/>
    <s v="Well structured"/>
    <x v="0"/>
  </r>
  <r>
    <m/>
    <x v="8"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70000"/>
    <n v="1200"/>
    <s v="John  Smith"/>
    <n v="500"/>
    <n v="700"/>
  </r>
  <r>
    <n v="2"/>
    <x v="1"/>
    <n v="75000"/>
    <n v="1000"/>
    <s v="Sarah  Jones"/>
    <n v="500"/>
    <n v="500"/>
  </r>
  <r>
    <n v="3"/>
    <x v="0"/>
    <n v="70000"/>
    <n v="1200"/>
    <s v="Will Williams"/>
    <n v="500"/>
    <n v="700"/>
  </r>
  <r>
    <n v="4"/>
    <x v="2"/>
    <n v="72000"/>
    <n v="1300"/>
    <s v="Alex  Brown"/>
    <n v="500"/>
    <n v="800"/>
  </r>
  <r>
    <n v="5"/>
    <x v="1"/>
    <n v="75000"/>
    <n v="1000"/>
    <s v="Vicky  Taylor"/>
    <n v="500"/>
    <n v="500"/>
  </r>
  <r>
    <n v="6"/>
    <x v="1"/>
    <n v="75000"/>
    <n v="1000"/>
    <s v="Will  Davies"/>
    <n v="500"/>
    <n v="500"/>
  </r>
  <r>
    <n v="7"/>
    <x v="0"/>
    <n v="70000"/>
    <n v="1200"/>
    <s v="Jacob  Wilson"/>
    <n v="500"/>
    <n v="700"/>
  </r>
  <r>
    <n v="8"/>
    <x v="2"/>
    <n v="72000"/>
    <n v="1300"/>
    <s v="Lauren Evans"/>
    <n v="500"/>
    <n v="800"/>
  </r>
  <r>
    <n v="9"/>
    <x v="3"/>
    <n v="70000"/>
    <n v="1000"/>
    <s v="Emily Thomas"/>
    <n v="500"/>
    <n v="500"/>
  </r>
  <r>
    <n v="10"/>
    <x v="0"/>
    <n v="70000"/>
    <n v="1200"/>
    <s v="Divid Ross Roberts"/>
    <n v="500"/>
    <n v="700"/>
  </r>
  <r>
    <n v="11"/>
    <x v="3"/>
    <n v="70000"/>
    <n v="1000"/>
    <s v="Kerry Le Li"/>
    <n v="500"/>
    <n v="500"/>
  </r>
  <r>
    <n v="12"/>
    <x v="4"/>
    <n v="70000"/>
    <n v="1000"/>
    <s v="Kaye Smith"/>
    <n v="500"/>
    <n v="500"/>
  </r>
  <r>
    <n v="13"/>
    <x v="2"/>
    <n v="72000"/>
    <n v="1300"/>
    <s v="Karlie Lam"/>
    <n v="500"/>
    <n v="800"/>
  </r>
  <r>
    <n v="14"/>
    <x v="0"/>
    <n v="70000"/>
    <n v="1200"/>
    <s v="Hao  Martin"/>
    <n v="500"/>
    <n v="700"/>
  </r>
  <r>
    <n v="15"/>
    <x v="3"/>
    <n v="70000"/>
    <n v="1000"/>
    <s v="Lily  Gelbero"/>
    <n v="500"/>
    <n v="500"/>
  </r>
  <r>
    <n v="16"/>
    <x v="0"/>
    <n v="70000"/>
    <n v="1200"/>
    <s v="Sophie Roy"/>
    <n v="500"/>
    <n v="700"/>
  </r>
  <r>
    <n v="17"/>
    <x v="1"/>
    <n v="75000"/>
    <n v="1000"/>
    <s v="Smith  Tremblay"/>
    <n v="500"/>
    <n v="500"/>
  </r>
  <r>
    <n v="18"/>
    <x v="4"/>
    <n v="70000"/>
    <n v="1000"/>
    <s v="Brown  Lee"/>
    <n v="500"/>
    <n v="500"/>
  </r>
  <r>
    <n v="19"/>
    <x v="2"/>
    <n v="72000"/>
    <n v="1300"/>
    <s v="Li Smith Gagnon"/>
    <n v="500"/>
    <n v="800"/>
  </r>
  <r>
    <n v="20"/>
    <x v="0"/>
    <n v="70000"/>
    <n v="1200"/>
    <s v="Lee White Wilson"/>
    <n v="500"/>
    <n v="700"/>
  </r>
  <r>
    <n v="21"/>
    <x v="0"/>
    <n v="70000"/>
    <n v="1200"/>
    <s v="Oliver Jake Smith"/>
    <n v="500"/>
    <n v="700"/>
  </r>
  <r>
    <n v="22"/>
    <x v="1"/>
    <n v="75000"/>
    <n v="1000"/>
    <s v="Jack Johnson"/>
    <n v="500"/>
    <n v="500"/>
  </r>
  <r>
    <n v="23"/>
    <x v="0"/>
    <n v="70000"/>
    <n v="1200"/>
    <s v="Harry Williams"/>
    <n v="500"/>
    <n v="700"/>
  </r>
  <r>
    <n v="24"/>
    <x v="2"/>
    <n v="72000"/>
    <n v="1300"/>
    <s v="Jacob  Brown"/>
    <n v="500"/>
    <n v="800"/>
  </r>
  <r>
    <n v="25"/>
    <x v="1"/>
    <n v="75000"/>
    <n v="1000"/>
    <s v="Charlie Jones"/>
    <n v="500"/>
    <n v="500"/>
  </r>
  <r>
    <n v="26"/>
    <x v="1"/>
    <n v="75000"/>
    <n v="1000"/>
    <s v="Thomas Miller"/>
    <n v="500"/>
    <n v="500"/>
  </r>
  <r>
    <n v="27"/>
    <x v="0"/>
    <n v="70000"/>
    <n v="1200"/>
    <s v="George Davis"/>
    <n v="500"/>
    <n v="700"/>
  </r>
  <r>
    <n v="28"/>
    <x v="2"/>
    <n v="72000"/>
    <n v="1300"/>
    <s v="Oscar Garcia"/>
    <n v="500"/>
    <n v="800"/>
  </r>
  <r>
    <n v="29"/>
    <x v="3"/>
    <n v="70000"/>
    <n v="1000"/>
    <s v="Elizabeth Rodriguez"/>
    <n v="500"/>
    <n v="500"/>
  </r>
  <r>
    <n v="30"/>
    <x v="0"/>
    <n v="70000"/>
    <n v="1200"/>
    <s v="Poppy Wilson"/>
    <n v="500"/>
    <n v="700"/>
  </r>
  <r>
    <n v="31"/>
    <x v="3"/>
    <n v="70000"/>
    <n v="1000"/>
    <s v="Jessica Murphy"/>
    <n v="500"/>
    <n v="500"/>
  </r>
  <r>
    <n v="32"/>
    <x v="4"/>
    <n v="70000"/>
    <n v="1000"/>
    <s v="Michelle O'Kelly"/>
    <n v="500"/>
    <n v="500"/>
  </r>
  <r>
    <n v="33"/>
    <x v="2"/>
    <n v="72000"/>
    <n v="1300"/>
    <s v="Isla O'Sullivan"/>
    <n v="500"/>
    <n v="800"/>
  </r>
  <r>
    <n v="34"/>
    <x v="0"/>
    <n v="70000"/>
    <n v="1200"/>
    <s v="Tracy Walsh"/>
    <n v="500"/>
    <n v="700"/>
  </r>
  <r>
    <n v="35"/>
    <x v="3"/>
    <n v="70000"/>
    <n v="1000"/>
    <s v="Samantha Smith"/>
    <n v="500"/>
    <n v="500"/>
  </r>
  <r>
    <n v="36"/>
    <x v="0"/>
    <n v="70000"/>
    <n v="1200"/>
    <s v="Joanne O'Brien"/>
    <n v="500"/>
    <n v="700"/>
  </r>
  <r>
    <n v="37"/>
    <x v="1"/>
    <n v="75000"/>
    <n v="1000"/>
    <s v="Megan Byrne"/>
    <n v="500"/>
    <n v="500"/>
  </r>
  <r>
    <n v="38"/>
    <x v="4"/>
    <n v="70000"/>
    <n v="1000"/>
    <s v="Bethany O'Ryan"/>
    <n v="500"/>
    <n v="500"/>
  </r>
  <r>
    <n v="39"/>
    <x v="2"/>
    <n v="72000"/>
    <n v="1300"/>
    <s v="Sophia O'Connor"/>
    <n v="500"/>
    <n v="800"/>
  </r>
  <r>
    <n v="40"/>
    <x v="0"/>
    <n v="70000"/>
    <n v="1200"/>
    <s v="Isabella O'Neill"/>
    <n v="500"/>
    <n v="700"/>
  </r>
  <r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B24D-239B-6D4F-8C25-59D961FC683D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gram Manager">
  <location ref="G7:H26" firstHeaderRow="1" firstDataRow="1" firstDataCol="1" rowPageCount="1" colPageCount="1"/>
  <pivotFields count="9"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42">
        <item x="3"/>
        <item x="36"/>
        <item x="17"/>
        <item x="23"/>
        <item x="9"/>
        <item x="27"/>
        <item x="8"/>
        <item x="25"/>
        <item x="13"/>
        <item x="22"/>
        <item x="38"/>
        <item x="31"/>
        <item x="21"/>
        <item x="6"/>
        <item x="29"/>
        <item x="34"/>
        <item x="0"/>
        <item x="12"/>
        <item x="11"/>
        <item x="10"/>
        <item x="7"/>
        <item x="19"/>
        <item x="18"/>
        <item x="14"/>
        <item x="35"/>
        <item x="30"/>
        <item x="20"/>
        <item x="26"/>
        <item x="28"/>
        <item x="40"/>
        <item x="33"/>
        <item x="1"/>
        <item x="16"/>
        <item x="37"/>
        <item x="15"/>
        <item x="24"/>
        <item x="32"/>
        <item x="4"/>
        <item x="2"/>
        <item x="5"/>
        <item x="39"/>
        <item t="default"/>
      </items>
    </pivotField>
    <pivotField showAll="0"/>
    <pivotField showAll="0"/>
  </pivotFields>
  <rowFields count="1">
    <field x="6"/>
  </rowFields>
  <rowItems count="19">
    <i>
      <x v="3"/>
    </i>
    <i>
      <x v="5"/>
    </i>
    <i>
      <x v="6"/>
    </i>
    <i>
      <x v="8"/>
    </i>
    <i>
      <x v="9"/>
    </i>
    <i>
      <x v="14"/>
    </i>
    <i>
      <x v="18"/>
    </i>
    <i>
      <x v="19"/>
    </i>
    <i>
      <x v="22"/>
    </i>
    <i>
      <x v="24"/>
    </i>
    <i>
      <x v="25"/>
    </i>
    <i>
      <x v="32"/>
    </i>
    <i>
      <x v="33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5" hier="-1"/>
  </pageFields>
  <dataFields count="1">
    <dataField name="CourseID (Count)" fld="1" subtotal="count" baseField="0" baseItem="0"/>
  </dataFields>
  <formats count="9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5" count="0"/>
        </references>
      </pivotArea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5571A-A055-9449-A634-DD25491C8DB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24:B31" firstHeaderRow="1" firstDataRow="1" firstDataCol="1"/>
  <pivotFields count="5"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dgetAllocated" fld="3" baseField="0" baseItem="0"/>
  </dataFields>
  <formats count="18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outline="0" axis="axisValues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field="1" type="button" dataOnly="0" labelOnly="1" outline="0" axis="axisRow" fieldPosition="0"/>
    </format>
    <format dxfId="59">
      <pivotArea dataOnly="0" labelOnly="1" outline="0" axis="axisValues" fieldPosition="0"/>
    </format>
    <format dxfId="58">
      <pivotArea field="1" type="button" dataOnly="0" labelOnly="1" outline="0" axis="axisRow" fieldPosition="0"/>
    </format>
    <format dxfId="57">
      <pivotArea dataOnly="0" labelOnly="1" outline="0" axis="axisValues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081E0-0388-8944-A47D-D1E259F389D7}" name="PivotTable2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1:E18" firstHeaderRow="0" firstDataRow="1" firstDataCol="1"/>
  <pivotFields count="8"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Allocated" fld="3" baseField="0" baseItem="0"/>
    <dataField name="Course  Cost" fld="5" baseField="0" baseItem="0"/>
    <dataField name="Available  Amount" fld="6" baseField="0" baseItem="0"/>
    <dataField name=" % Available Budget" fld="7" baseField="0" baseItem="0"/>
  </dataFields>
  <formats count="2">
    <format dxfId="74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E5900-AD30-6644-B4B9-AE83591F57E5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gin Month">
  <location ref="G8:H10" firstHeaderRow="1" firstDataRow="1" firstDataCol="1" rowPageCount="2" colPageCount="1"/>
  <pivotFields count="4">
    <pivotField axis="axisPage"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7">
        <item h="1" x="0"/>
        <item h="1" x="1"/>
        <item h="1" x="2"/>
        <item x="4"/>
        <item h="1" x="3"/>
        <item h="1" x="5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0" hier="-1"/>
    <pageField fld="3" hier="-1"/>
  </pageFields>
  <dataFields count="1">
    <dataField name="Count of LearnerID" fld="0" subtotal="count" baseField="0" baseItem="0"/>
  </dataFields>
  <formats count="4"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4E2C-4B32-B645-A840-7B46DC1EDDAF}" name="PivotTable10" cacheId="11" applyNumberFormats="0" applyBorderFormats="0" applyFontFormats="0" applyPatternFormats="0" applyAlignmentFormats="0" applyWidthHeightFormats="1" dataCaption="Values" grandTotalCaption="Average Score" updatedVersion="8" minRefreshableVersion="3" useAutoFormatting="1" itemPrintTitles="1" createdVersion="8" indent="0" outline="1" outlineData="1" multipleFieldFilters="0" rowHeaderCaption="Course Title">
  <location ref="A8:D17" firstHeaderRow="1" firstDataRow="2" firstDataCol="1" rowPageCount="2" colPageCount="1"/>
  <pivotFields count="9">
    <pivotField showAll="0"/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Page" showAll="0">
      <items count="7">
        <item x="0"/>
        <item x="1"/>
        <item x="2"/>
        <item x="4"/>
        <item x="3"/>
        <item x="5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8" hier="-1"/>
    <pageField fld="7" hier="-1"/>
  </pageFields>
  <dataFields count="1">
    <dataField name="Average of Score" fld="4" subtotal="average" baseField="0" baseItem="0"/>
  </dataFields>
  <formats count="2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5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dataOnly="0" grandRow="1" axis="axisRow" fieldPosition="0"/>
    </format>
    <format dxfId="28">
      <pivotArea field="8" type="button" dataOnly="0" labelOnly="1" outline="0" axis="axisPage" fieldPosition="0"/>
    </format>
    <format dxfId="27">
      <pivotArea field="7" type="button" dataOnly="0" labelOnly="1" outline="0" axis="axisPage" fieldPosition="1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22BA8-FA1F-A248-9EA9-D8FBA6B51374}" name="PivotTable2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6:B16" firstHeaderRow="1" firstDataRow="1" firstDataCol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SatisfactionRating" fld="2" subtotal="average" baseField="0" baseItem="0"/>
  </dataFields>
  <formats count="5">
    <format dxfId="4">
      <pivotArea collapsedLevelsAreSubtotals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7C356-6D3B-504F-B73B-1E082341B3AF}" name="PivotTable2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22:C32" firstHeaderRow="0" firstDataRow="1" firstDataCol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tructorRating" fld="3" subtotal="average" baseField="0" baseItem="0"/>
    <dataField name="Average of CourseLengthRating" fld="4" subtotal="average" baseField="0" baseItem="0"/>
  </dataFields>
  <formats count="7">
    <format dxfId="11">
      <pivotArea collapsedLevelsAreSubtotals="1" fieldPosition="0">
        <references count="2">
          <reference field="4294967294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D998C-89E1-6646-B9C0-B5F56F7C2417}" name="PivotTable2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39:B49" firstHeaderRow="1" firstDataRow="1" firstDataCol="1" rowPageCount="1" colPageCount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6" hier="-1"/>
  </pageFields>
  <dataFields count="1">
    <dataField name="Count of WouldRecommend" fld="6" subtotal="count" baseField="0" baseItem="0"/>
  </dataFields>
  <formats count="3"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" dataOnly="0" grandRow="1" axis="axisRow" fieldPosition="0">
        <references count="1">
          <reference field="1" count="1">
            <x v="8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706C79-BC91-D44B-84D7-6BE88DD7A3FF}" autoFormatId="16" applyNumberFormats="0" applyBorderFormats="0" applyFontFormats="0" applyPatternFormats="0" applyAlignmentFormats="0" applyWidthHeightFormats="0">
  <queryTableRefresh nextId="12" unboundColumnsRight="2">
    <queryTableFields count="7">
      <queryTableField id="1" name="LearnerID" tableColumnId="1"/>
      <queryTableField id="2" name="Dept" tableColumnId="2"/>
      <queryTableField id="3" name="Salary" tableColumnId="3"/>
      <queryTableField id="4" name="BudgetAllocated" tableColumnId="4"/>
      <queryTableField id="5" name="ProgramManager" tableColumnId="5"/>
      <queryTableField id="10" dataBound="0" tableColumnId="6"/>
      <queryTableField id="11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E164DA-69E1-FE4F-918B-5F0506ABB008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LearnerID" tableColumnId="1"/>
      <queryTableField id="2" name="CourseID" tableColumnId="2"/>
      <queryTableField id="3" name="CourseTitle" tableColumnId="3"/>
      <queryTableField id="4" name="CompletionDate" tableColumnId="4"/>
      <queryTableField id="5" name="Score" tableColumnId="5"/>
      <queryTableField id="6" name="Status" tableColumnId="6"/>
      <queryTableField id="7" name="ProgramManager" tableColumnId="7"/>
      <queryTableField id="11" dataBound="0" tableColumnId="11"/>
      <queryTableField id="14" dataBound="0" tableColumnId="13"/>
      <queryTableField id="16" dataBound="0" tableColumnId="8"/>
    </queryTableFields>
    <queryTableDeletedFields count="3">
      <deletedField name="Column8"/>
      <deletedField name="Column8"/>
      <deletedField name="Dep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6C038-E831-8E40-942D-93829C7D024C}" name="Sheet1" displayName="Sheet1" ref="A1:G41" tableType="queryTable" totalsRowShown="0" headerRowDxfId="95" dataDxfId="94">
  <autoFilter ref="A1:G41" xr:uid="{60A6C038-E831-8E40-942D-93829C7D024C}"/>
  <tableColumns count="7">
    <tableColumn id="1" xr3:uid="{9A46147E-4C31-C04F-9786-89166BD8BF95}" uniqueName="1" name="LearnerID" queryTableFieldId="1" dataDxfId="93"/>
    <tableColumn id="2" xr3:uid="{FEA017FC-7F16-954D-BA70-60B4C3C97D7C}" uniqueName="2" name="Dept" queryTableFieldId="2" dataDxfId="92"/>
    <tableColumn id="3" xr3:uid="{BE4B16C9-6E2E-0C4F-83D1-A3E76ECD17CF}" uniqueName="3" name="Salary" queryTableFieldId="3" dataDxfId="91"/>
    <tableColumn id="4" xr3:uid="{62407CFD-D390-9541-BFB7-246B4B4C5E24}" uniqueName="4" name="BudgetAllocated" queryTableFieldId="4" dataDxfId="90"/>
    <tableColumn id="5" xr3:uid="{A7FA9572-2D63-F14B-ACF5-13C90BDB7BA4}" uniqueName="5" name="ProgramManager" queryTableFieldId="5" dataDxfId="89"/>
    <tableColumn id="6" xr3:uid="{08C71ABD-551B-3243-8C9A-1B32AA11EBC9}" uniqueName="6" name="Course Cost" queryTableFieldId="10" dataDxfId="88">
      <calculatedColumnFormula>VLOOKUP(Sheet1[[#This Row],[LearnerID]],LMS!A:J,10,FALSE)</calculatedColumnFormula>
    </tableColumn>
    <tableColumn id="7" xr3:uid="{FCBF1224-0A46-6E4C-8C87-C6BCA617C286}" uniqueName="7" name="Available Amount" queryTableFieldId="11" dataDxfId="87">
      <calculatedColumnFormula>D2-F2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852DA-A65D-0944-B6F6-5F2D8129BBCC}" name="Sheet1__2" displayName="Sheet1__2" ref="A1:J54" tableType="queryTable" totalsRowShown="0" headerRowDxfId="86" dataDxfId="85">
  <autoFilter ref="A1:J54" xr:uid="{475852DA-A65D-0944-B6F6-5F2D8129BBCC}"/>
  <tableColumns count="10">
    <tableColumn id="1" xr3:uid="{5C959AC0-798E-6F4A-A0FF-5F504ECDF9D5}" uniqueName="1" name="LearnerID" queryTableFieldId="1" dataDxfId="84"/>
    <tableColumn id="2" xr3:uid="{4C86CE40-304A-4349-84BC-51A7A3DC792B}" uniqueName="2" name="CourseID" queryTableFieldId="2" dataDxfId="83"/>
    <tableColumn id="3" xr3:uid="{2ACE59DF-9144-BB42-81B9-980C45CA4A06}" uniqueName="3" name="CourseTitle" queryTableFieldId="3" dataDxfId="82"/>
    <tableColumn id="4" xr3:uid="{1F77B4C5-D4A7-994F-A28F-3B40829B7A40}" uniqueName="4" name="CompletionDate" queryTableFieldId="4" dataDxfId="81"/>
    <tableColumn id="5" xr3:uid="{C177FD40-FF75-3844-B9AD-BFE364365174}" uniqueName="5" name="Score" queryTableFieldId="5" dataDxfId="80"/>
    <tableColumn id="6" xr3:uid="{735437A2-C57E-3D45-8522-A61A26D16DDA}" uniqueName="6" name="Status" queryTableFieldId="6" dataDxfId="79"/>
    <tableColumn id="7" xr3:uid="{CC0C2AC1-6004-9C4A-BBBC-EB148D4BEA93}" uniqueName="7" name="ProgramManager" queryTableFieldId="7" dataDxfId="78"/>
    <tableColumn id="11" xr3:uid="{DA4329B6-452D-AA41-92EE-8EC9DF67653B}" uniqueName="11" name="Dept" queryTableFieldId="11" dataDxfId="77"/>
    <tableColumn id="13" xr3:uid="{5FCF0744-D08D-814C-8FD7-090AF1CFF4E0}" uniqueName="13" name=" Risk Status" queryTableFieldId="14" dataDxfId="76">
      <calculatedColumnFormula>IF(OR(Sheet1__2[[#This Row],[Score]]&lt;70, Sheet1__2[[#This Row],[Status]]="In Progress"), "At Risk", "OK")</calculatedColumnFormula>
    </tableColumn>
    <tableColumn id="8" xr3:uid="{5DB24250-8BDB-7A48-8960-EBB71188A252}" uniqueName="8" name="Course Cost" queryTableFieldId="16" dataDxfId="7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540D-6FE0-E542-8A9D-C22CE95B6C3C}">
  <sheetPr>
    <tabColor theme="9" tint="0.39997558519241921"/>
  </sheetPr>
  <dimension ref="A1:G41"/>
  <sheetViews>
    <sheetView workbookViewId="0">
      <selection sqref="A1:XFD1048576"/>
    </sheetView>
  </sheetViews>
  <sheetFormatPr baseColWidth="10" defaultColWidth="19.6640625" defaultRowHeight="19" x14ac:dyDescent="0.2"/>
  <cols>
    <col min="1" max="1" width="16.6640625" style="4" bestFit="1" customWidth="1"/>
    <col min="2" max="2" width="10.1640625" style="6" bestFit="1" customWidth="1"/>
    <col min="3" max="3" width="13" style="4" bestFit="1" customWidth="1"/>
    <col min="4" max="4" width="24.1640625" style="4" bestFit="1" customWidth="1"/>
    <col min="5" max="5" width="22.33203125" style="6" bestFit="1" customWidth="1"/>
    <col min="6" max="6" width="19.33203125" style="4" bestFit="1" customWidth="1"/>
    <col min="7" max="7" width="25.33203125" style="4" bestFit="1" customWidth="1"/>
    <col min="8" max="16384" width="19.6640625" style="4"/>
  </cols>
  <sheetData>
    <row r="1" spans="1:7" s="12" customFormat="1" ht="22" x14ac:dyDescent="0.2">
      <c r="A1" s="12" t="s">
        <v>0</v>
      </c>
      <c r="B1" s="13" t="s">
        <v>1</v>
      </c>
      <c r="C1" s="12" t="s">
        <v>2</v>
      </c>
      <c r="D1" s="12" t="s">
        <v>3</v>
      </c>
      <c r="E1" s="13" t="s">
        <v>4</v>
      </c>
      <c r="F1" s="12" t="s">
        <v>102</v>
      </c>
      <c r="G1" s="12" t="s">
        <v>103</v>
      </c>
    </row>
    <row r="2" spans="1:7" x14ac:dyDescent="0.2">
      <c r="A2" s="4">
        <v>1</v>
      </c>
      <c r="B2" s="6" t="s">
        <v>5</v>
      </c>
      <c r="C2" s="4">
        <v>70000</v>
      </c>
      <c r="D2" s="4">
        <v>1200</v>
      </c>
      <c r="E2" s="6" t="s">
        <v>104</v>
      </c>
      <c r="F2" s="4">
        <f>VLOOKUP(Sheet1[[#This Row],[LearnerID]],LMS!A:J,10,FALSE)</f>
        <v>500</v>
      </c>
      <c r="G2" s="4">
        <f t="shared" ref="G2:G41" si="0">D2-F2</f>
        <v>700</v>
      </c>
    </row>
    <row r="3" spans="1:7" x14ac:dyDescent="0.2">
      <c r="A3" s="4">
        <v>2</v>
      </c>
      <c r="B3" s="6" t="s">
        <v>6</v>
      </c>
      <c r="C3" s="4">
        <v>75000</v>
      </c>
      <c r="D3" s="4">
        <v>1000</v>
      </c>
      <c r="E3" s="6" t="s">
        <v>105</v>
      </c>
      <c r="F3" s="4">
        <f>VLOOKUP(Sheet1[[#This Row],[LearnerID]],LMS!A:J,10,FALSE)</f>
        <v>500</v>
      </c>
      <c r="G3" s="4">
        <f t="shared" si="0"/>
        <v>500</v>
      </c>
    </row>
    <row r="4" spans="1:7" x14ac:dyDescent="0.2">
      <c r="A4" s="4">
        <v>3</v>
      </c>
      <c r="B4" s="6" t="s">
        <v>5</v>
      </c>
      <c r="C4" s="4">
        <v>70000</v>
      </c>
      <c r="D4" s="4">
        <v>1200</v>
      </c>
      <c r="E4" s="6" t="s">
        <v>106</v>
      </c>
      <c r="F4" s="4">
        <f>VLOOKUP(Sheet1[[#This Row],[LearnerID]],LMS!A:J,10,FALSE)</f>
        <v>500</v>
      </c>
      <c r="G4" s="4">
        <f t="shared" si="0"/>
        <v>700</v>
      </c>
    </row>
    <row r="5" spans="1:7" x14ac:dyDescent="0.2">
      <c r="A5" s="4">
        <v>4</v>
      </c>
      <c r="B5" s="6" t="s">
        <v>7</v>
      </c>
      <c r="C5" s="4">
        <v>72000</v>
      </c>
      <c r="D5" s="4">
        <v>1300</v>
      </c>
      <c r="E5" s="6" t="s">
        <v>107</v>
      </c>
      <c r="F5" s="4">
        <f>VLOOKUP(Sheet1[[#This Row],[LearnerID]],LMS!A:J,10,FALSE)</f>
        <v>500</v>
      </c>
      <c r="G5" s="4">
        <f t="shared" si="0"/>
        <v>800</v>
      </c>
    </row>
    <row r="6" spans="1:7" x14ac:dyDescent="0.2">
      <c r="A6" s="4">
        <v>5</v>
      </c>
      <c r="B6" s="6" t="s">
        <v>6</v>
      </c>
      <c r="C6" s="4">
        <v>75000</v>
      </c>
      <c r="D6" s="4">
        <v>1000</v>
      </c>
      <c r="E6" s="6" t="s">
        <v>108</v>
      </c>
      <c r="F6" s="4">
        <f>VLOOKUP(Sheet1[[#This Row],[LearnerID]],LMS!A:J,10,FALSE)</f>
        <v>500</v>
      </c>
      <c r="G6" s="4">
        <f t="shared" si="0"/>
        <v>500</v>
      </c>
    </row>
    <row r="7" spans="1:7" x14ac:dyDescent="0.2">
      <c r="A7" s="4">
        <v>6</v>
      </c>
      <c r="B7" s="6" t="s">
        <v>6</v>
      </c>
      <c r="C7" s="4">
        <v>75000</v>
      </c>
      <c r="D7" s="4">
        <v>1000</v>
      </c>
      <c r="E7" s="6" t="s">
        <v>109</v>
      </c>
      <c r="F7" s="4">
        <f>VLOOKUP(Sheet1[[#This Row],[LearnerID]],LMS!A:J,10,FALSE)</f>
        <v>500</v>
      </c>
      <c r="G7" s="4">
        <f t="shared" si="0"/>
        <v>500</v>
      </c>
    </row>
    <row r="8" spans="1:7" x14ac:dyDescent="0.2">
      <c r="A8" s="4">
        <v>7</v>
      </c>
      <c r="B8" s="6" t="s">
        <v>5</v>
      </c>
      <c r="C8" s="4">
        <v>70000</v>
      </c>
      <c r="D8" s="4">
        <v>1200</v>
      </c>
      <c r="E8" s="6" t="s">
        <v>110</v>
      </c>
      <c r="F8" s="4">
        <f>VLOOKUP(Sheet1[[#This Row],[LearnerID]],LMS!A:J,10,FALSE)</f>
        <v>500</v>
      </c>
      <c r="G8" s="4">
        <f t="shared" si="0"/>
        <v>700</v>
      </c>
    </row>
    <row r="9" spans="1:7" x14ac:dyDescent="0.2">
      <c r="A9" s="4">
        <v>8</v>
      </c>
      <c r="B9" s="6" t="s">
        <v>7</v>
      </c>
      <c r="C9" s="4">
        <v>72000</v>
      </c>
      <c r="D9" s="4">
        <v>1300</v>
      </c>
      <c r="E9" s="6" t="s">
        <v>111</v>
      </c>
      <c r="F9" s="4">
        <f>VLOOKUP(Sheet1[[#This Row],[LearnerID]],LMS!A:J,10,FALSE)</f>
        <v>500</v>
      </c>
      <c r="G9" s="4">
        <f t="shared" si="0"/>
        <v>800</v>
      </c>
    </row>
    <row r="10" spans="1:7" x14ac:dyDescent="0.2">
      <c r="A10" s="4">
        <v>9</v>
      </c>
      <c r="B10" s="6" t="s">
        <v>8</v>
      </c>
      <c r="C10" s="4">
        <v>70000</v>
      </c>
      <c r="D10" s="4">
        <v>1000</v>
      </c>
      <c r="E10" s="6" t="s">
        <v>112</v>
      </c>
      <c r="F10" s="4">
        <f>VLOOKUP(Sheet1[[#This Row],[LearnerID]],LMS!A:J,10,FALSE)</f>
        <v>500</v>
      </c>
      <c r="G10" s="4">
        <f t="shared" si="0"/>
        <v>500</v>
      </c>
    </row>
    <row r="11" spans="1:7" x14ac:dyDescent="0.2">
      <c r="A11" s="4">
        <v>10</v>
      </c>
      <c r="B11" s="6" t="s">
        <v>5</v>
      </c>
      <c r="C11" s="4">
        <v>70000</v>
      </c>
      <c r="D11" s="4">
        <v>1200</v>
      </c>
      <c r="E11" s="6" t="s">
        <v>113</v>
      </c>
      <c r="F11" s="4">
        <f>VLOOKUP(Sheet1[[#This Row],[LearnerID]],LMS!A:J,10,FALSE)</f>
        <v>500</v>
      </c>
      <c r="G11" s="4">
        <f t="shared" si="0"/>
        <v>700</v>
      </c>
    </row>
    <row r="12" spans="1:7" x14ac:dyDescent="0.2">
      <c r="A12" s="4">
        <v>11</v>
      </c>
      <c r="B12" s="6" t="s">
        <v>8</v>
      </c>
      <c r="C12" s="4">
        <v>70000</v>
      </c>
      <c r="D12" s="4">
        <v>1000</v>
      </c>
      <c r="E12" s="6" t="s">
        <v>114</v>
      </c>
      <c r="F12" s="4">
        <f>VLOOKUP(Sheet1[[#This Row],[LearnerID]],LMS!A:J,10,FALSE)</f>
        <v>500</v>
      </c>
      <c r="G12" s="4">
        <f t="shared" si="0"/>
        <v>500</v>
      </c>
    </row>
    <row r="13" spans="1:7" x14ac:dyDescent="0.2">
      <c r="A13" s="4">
        <v>12</v>
      </c>
      <c r="B13" s="6" t="s">
        <v>9</v>
      </c>
      <c r="C13" s="4">
        <v>70000</v>
      </c>
      <c r="D13" s="4">
        <v>1000</v>
      </c>
      <c r="E13" s="6" t="s">
        <v>115</v>
      </c>
      <c r="F13" s="4">
        <f>VLOOKUP(Sheet1[[#This Row],[LearnerID]],LMS!A:J,10,FALSE)</f>
        <v>500</v>
      </c>
      <c r="G13" s="4">
        <f t="shared" si="0"/>
        <v>500</v>
      </c>
    </row>
    <row r="14" spans="1:7" x14ac:dyDescent="0.2">
      <c r="A14" s="4">
        <v>13</v>
      </c>
      <c r="B14" s="6" t="s">
        <v>7</v>
      </c>
      <c r="C14" s="4">
        <v>72000</v>
      </c>
      <c r="D14" s="4">
        <v>1300</v>
      </c>
      <c r="E14" s="6" t="s">
        <v>116</v>
      </c>
      <c r="F14" s="4">
        <f>VLOOKUP(Sheet1[[#This Row],[LearnerID]],LMS!A:J,10,FALSE)</f>
        <v>500</v>
      </c>
      <c r="G14" s="4">
        <f t="shared" si="0"/>
        <v>800</v>
      </c>
    </row>
    <row r="15" spans="1:7" x14ac:dyDescent="0.2">
      <c r="A15" s="4">
        <v>14</v>
      </c>
      <c r="B15" s="6" t="s">
        <v>5</v>
      </c>
      <c r="C15" s="4">
        <v>70000</v>
      </c>
      <c r="D15" s="4">
        <v>1200</v>
      </c>
      <c r="E15" s="6" t="s">
        <v>117</v>
      </c>
      <c r="F15" s="4">
        <f>VLOOKUP(Sheet1[[#This Row],[LearnerID]],LMS!A:J,10,FALSE)</f>
        <v>500</v>
      </c>
      <c r="G15" s="4">
        <f t="shared" si="0"/>
        <v>700</v>
      </c>
    </row>
    <row r="16" spans="1:7" x14ac:dyDescent="0.2">
      <c r="A16" s="4">
        <v>15</v>
      </c>
      <c r="B16" s="6" t="s">
        <v>8</v>
      </c>
      <c r="C16" s="4">
        <v>70000</v>
      </c>
      <c r="D16" s="4">
        <v>1000</v>
      </c>
      <c r="E16" s="6" t="s">
        <v>118</v>
      </c>
      <c r="F16" s="4">
        <f>VLOOKUP(Sheet1[[#This Row],[LearnerID]],LMS!A:J,10,FALSE)</f>
        <v>500</v>
      </c>
      <c r="G16" s="4">
        <f t="shared" si="0"/>
        <v>500</v>
      </c>
    </row>
    <row r="17" spans="1:7" x14ac:dyDescent="0.2">
      <c r="A17" s="4">
        <v>16</v>
      </c>
      <c r="B17" s="6" t="s">
        <v>5</v>
      </c>
      <c r="C17" s="4">
        <v>70000</v>
      </c>
      <c r="D17" s="4">
        <v>1200</v>
      </c>
      <c r="E17" s="6" t="s">
        <v>119</v>
      </c>
      <c r="F17" s="4">
        <f>VLOOKUP(Sheet1[[#This Row],[LearnerID]],LMS!A:J,10,FALSE)</f>
        <v>500</v>
      </c>
      <c r="G17" s="4">
        <f t="shared" si="0"/>
        <v>700</v>
      </c>
    </row>
    <row r="18" spans="1:7" x14ac:dyDescent="0.2">
      <c r="A18" s="4">
        <v>17</v>
      </c>
      <c r="B18" s="6" t="s">
        <v>6</v>
      </c>
      <c r="C18" s="4">
        <v>75000</v>
      </c>
      <c r="D18" s="4">
        <v>1000</v>
      </c>
      <c r="E18" s="6" t="s">
        <v>120</v>
      </c>
      <c r="F18" s="4">
        <f>VLOOKUP(Sheet1[[#This Row],[LearnerID]],LMS!A:J,10,FALSE)</f>
        <v>500</v>
      </c>
      <c r="G18" s="4">
        <f t="shared" si="0"/>
        <v>500</v>
      </c>
    </row>
    <row r="19" spans="1:7" x14ac:dyDescent="0.2">
      <c r="A19" s="4">
        <v>18</v>
      </c>
      <c r="B19" s="6" t="s">
        <v>9</v>
      </c>
      <c r="C19" s="4">
        <v>70000</v>
      </c>
      <c r="D19" s="4">
        <v>1000</v>
      </c>
      <c r="E19" s="6" t="s">
        <v>121</v>
      </c>
      <c r="F19" s="4">
        <f>VLOOKUP(Sheet1[[#This Row],[LearnerID]],LMS!A:J,10,FALSE)</f>
        <v>500</v>
      </c>
      <c r="G19" s="4">
        <f t="shared" si="0"/>
        <v>500</v>
      </c>
    </row>
    <row r="20" spans="1:7" x14ac:dyDescent="0.2">
      <c r="A20" s="4">
        <v>19</v>
      </c>
      <c r="B20" s="6" t="s">
        <v>7</v>
      </c>
      <c r="C20" s="4">
        <v>72000</v>
      </c>
      <c r="D20" s="4">
        <v>1300</v>
      </c>
      <c r="E20" s="6" t="s">
        <v>122</v>
      </c>
      <c r="F20" s="4">
        <f>VLOOKUP(Sheet1[[#This Row],[LearnerID]],LMS!A:J,10,FALSE)</f>
        <v>500</v>
      </c>
      <c r="G20" s="4">
        <f t="shared" si="0"/>
        <v>800</v>
      </c>
    </row>
    <row r="21" spans="1:7" x14ac:dyDescent="0.2">
      <c r="A21" s="4">
        <v>20</v>
      </c>
      <c r="B21" s="6" t="s">
        <v>5</v>
      </c>
      <c r="C21" s="4">
        <v>70000</v>
      </c>
      <c r="D21" s="4">
        <v>1200</v>
      </c>
      <c r="E21" s="6" t="s">
        <v>123</v>
      </c>
      <c r="F21" s="4">
        <f>VLOOKUP(Sheet1[[#This Row],[LearnerID]],LMS!A:J,10,FALSE)</f>
        <v>500</v>
      </c>
      <c r="G21" s="4">
        <f t="shared" si="0"/>
        <v>700</v>
      </c>
    </row>
    <row r="22" spans="1:7" x14ac:dyDescent="0.2">
      <c r="A22" s="4">
        <v>21</v>
      </c>
      <c r="B22" s="6" t="s">
        <v>5</v>
      </c>
      <c r="C22" s="4">
        <v>70000</v>
      </c>
      <c r="D22" s="4">
        <v>1200</v>
      </c>
      <c r="E22" s="6" t="s">
        <v>124</v>
      </c>
      <c r="F22" s="4">
        <f>VLOOKUP(Sheet1[[#This Row],[LearnerID]],LMS!A:J,10,FALSE)</f>
        <v>500</v>
      </c>
      <c r="G22" s="4">
        <f t="shared" si="0"/>
        <v>700</v>
      </c>
    </row>
    <row r="23" spans="1:7" x14ac:dyDescent="0.2">
      <c r="A23" s="4">
        <v>22</v>
      </c>
      <c r="B23" s="6" t="s">
        <v>6</v>
      </c>
      <c r="C23" s="4">
        <v>75000</v>
      </c>
      <c r="D23" s="4">
        <v>1000</v>
      </c>
      <c r="E23" s="6" t="s">
        <v>125</v>
      </c>
      <c r="F23" s="4">
        <f>VLOOKUP(Sheet1[[#This Row],[LearnerID]],LMS!A:J,10,FALSE)</f>
        <v>500</v>
      </c>
      <c r="G23" s="4">
        <f t="shared" si="0"/>
        <v>500</v>
      </c>
    </row>
    <row r="24" spans="1:7" x14ac:dyDescent="0.2">
      <c r="A24" s="4">
        <v>23</v>
      </c>
      <c r="B24" s="6" t="s">
        <v>5</v>
      </c>
      <c r="C24" s="4">
        <v>70000</v>
      </c>
      <c r="D24" s="4">
        <v>1200</v>
      </c>
      <c r="E24" s="6" t="s">
        <v>126</v>
      </c>
      <c r="F24" s="4">
        <f>VLOOKUP(Sheet1[[#This Row],[LearnerID]],LMS!A:J,10,FALSE)</f>
        <v>500</v>
      </c>
      <c r="G24" s="4">
        <f t="shared" si="0"/>
        <v>700</v>
      </c>
    </row>
    <row r="25" spans="1:7" x14ac:dyDescent="0.2">
      <c r="A25" s="4">
        <v>24</v>
      </c>
      <c r="B25" s="6" t="s">
        <v>7</v>
      </c>
      <c r="C25" s="4">
        <v>72000</v>
      </c>
      <c r="D25" s="4">
        <v>1300</v>
      </c>
      <c r="E25" s="6" t="s">
        <v>127</v>
      </c>
      <c r="F25" s="4">
        <f>VLOOKUP(Sheet1[[#This Row],[LearnerID]],LMS!A:J,10,FALSE)</f>
        <v>500</v>
      </c>
      <c r="G25" s="4">
        <f t="shared" si="0"/>
        <v>800</v>
      </c>
    </row>
    <row r="26" spans="1:7" x14ac:dyDescent="0.2">
      <c r="A26" s="4">
        <v>25</v>
      </c>
      <c r="B26" s="6" t="s">
        <v>6</v>
      </c>
      <c r="C26" s="4">
        <v>75000</v>
      </c>
      <c r="D26" s="4">
        <v>1000</v>
      </c>
      <c r="E26" s="6" t="s">
        <v>128</v>
      </c>
      <c r="F26" s="4">
        <f>VLOOKUP(Sheet1[[#This Row],[LearnerID]],LMS!A:J,10,FALSE)</f>
        <v>500</v>
      </c>
      <c r="G26" s="4">
        <f t="shared" si="0"/>
        <v>500</v>
      </c>
    </row>
    <row r="27" spans="1:7" x14ac:dyDescent="0.2">
      <c r="A27" s="4">
        <v>26</v>
      </c>
      <c r="B27" s="6" t="s">
        <v>6</v>
      </c>
      <c r="C27" s="4">
        <v>75000</v>
      </c>
      <c r="D27" s="4">
        <v>1000</v>
      </c>
      <c r="E27" s="6" t="s">
        <v>129</v>
      </c>
      <c r="F27" s="4">
        <f>VLOOKUP(Sheet1[[#This Row],[LearnerID]],LMS!A:J,10,FALSE)</f>
        <v>500</v>
      </c>
      <c r="G27" s="4">
        <f t="shared" si="0"/>
        <v>500</v>
      </c>
    </row>
    <row r="28" spans="1:7" x14ac:dyDescent="0.2">
      <c r="A28" s="4">
        <v>27</v>
      </c>
      <c r="B28" s="6" t="s">
        <v>5</v>
      </c>
      <c r="C28" s="4">
        <v>70000</v>
      </c>
      <c r="D28" s="4">
        <v>1200</v>
      </c>
      <c r="E28" s="6" t="s">
        <v>130</v>
      </c>
      <c r="F28" s="4">
        <f>VLOOKUP(Sheet1[[#This Row],[LearnerID]],LMS!A:J,10,FALSE)</f>
        <v>500</v>
      </c>
      <c r="G28" s="4">
        <f t="shared" si="0"/>
        <v>700</v>
      </c>
    </row>
    <row r="29" spans="1:7" x14ac:dyDescent="0.2">
      <c r="A29" s="4">
        <v>28</v>
      </c>
      <c r="B29" s="6" t="s">
        <v>7</v>
      </c>
      <c r="C29" s="4">
        <v>72000</v>
      </c>
      <c r="D29" s="4">
        <v>1300</v>
      </c>
      <c r="E29" s="6" t="s">
        <v>131</v>
      </c>
      <c r="F29" s="4">
        <f>VLOOKUP(Sheet1[[#This Row],[LearnerID]],LMS!A:J,10,FALSE)</f>
        <v>500</v>
      </c>
      <c r="G29" s="4">
        <f t="shared" si="0"/>
        <v>800</v>
      </c>
    </row>
    <row r="30" spans="1:7" x14ac:dyDescent="0.2">
      <c r="A30" s="4">
        <v>29</v>
      </c>
      <c r="B30" s="6" t="s">
        <v>8</v>
      </c>
      <c r="C30" s="4">
        <v>70000</v>
      </c>
      <c r="D30" s="4">
        <v>1000</v>
      </c>
      <c r="E30" s="6" t="s">
        <v>132</v>
      </c>
      <c r="F30" s="4">
        <f>VLOOKUP(Sheet1[[#This Row],[LearnerID]],LMS!A:J,10,FALSE)</f>
        <v>500</v>
      </c>
      <c r="G30" s="4">
        <f t="shared" si="0"/>
        <v>500</v>
      </c>
    </row>
    <row r="31" spans="1:7" x14ac:dyDescent="0.2">
      <c r="A31" s="4">
        <v>30</v>
      </c>
      <c r="B31" s="6" t="s">
        <v>5</v>
      </c>
      <c r="C31" s="4">
        <v>70000</v>
      </c>
      <c r="D31" s="4">
        <v>1200</v>
      </c>
      <c r="E31" s="6" t="s">
        <v>133</v>
      </c>
      <c r="F31" s="4">
        <f>VLOOKUP(Sheet1[[#This Row],[LearnerID]],LMS!A:J,10,FALSE)</f>
        <v>500</v>
      </c>
      <c r="G31" s="4">
        <f t="shared" si="0"/>
        <v>700</v>
      </c>
    </row>
    <row r="32" spans="1:7" x14ac:dyDescent="0.2">
      <c r="A32" s="4">
        <v>31</v>
      </c>
      <c r="B32" s="6" t="s">
        <v>8</v>
      </c>
      <c r="C32" s="4">
        <v>70000</v>
      </c>
      <c r="D32" s="4">
        <v>1000</v>
      </c>
      <c r="E32" s="6" t="s">
        <v>134</v>
      </c>
      <c r="F32" s="4">
        <f>VLOOKUP(Sheet1[[#This Row],[LearnerID]],LMS!A:J,10,FALSE)</f>
        <v>500</v>
      </c>
      <c r="G32" s="4">
        <f t="shared" si="0"/>
        <v>500</v>
      </c>
    </row>
    <row r="33" spans="1:7" x14ac:dyDescent="0.2">
      <c r="A33" s="4">
        <v>32</v>
      </c>
      <c r="B33" s="6" t="s">
        <v>9</v>
      </c>
      <c r="C33" s="4">
        <v>70000</v>
      </c>
      <c r="D33" s="4">
        <v>1000</v>
      </c>
      <c r="E33" s="6" t="s">
        <v>135</v>
      </c>
      <c r="F33" s="4">
        <f>VLOOKUP(Sheet1[[#This Row],[LearnerID]],LMS!A:J,10,FALSE)</f>
        <v>500</v>
      </c>
      <c r="G33" s="4">
        <f t="shared" si="0"/>
        <v>500</v>
      </c>
    </row>
    <row r="34" spans="1:7" x14ac:dyDescent="0.2">
      <c r="A34" s="4">
        <v>33</v>
      </c>
      <c r="B34" s="6" t="s">
        <v>7</v>
      </c>
      <c r="C34" s="4">
        <v>72000</v>
      </c>
      <c r="D34" s="4">
        <v>1300</v>
      </c>
      <c r="E34" s="6" t="s">
        <v>136</v>
      </c>
      <c r="F34" s="4">
        <f>VLOOKUP(Sheet1[[#This Row],[LearnerID]],LMS!A:J,10,FALSE)</f>
        <v>500</v>
      </c>
      <c r="G34" s="4">
        <f t="shared" si="0"/>
        <v>800</v>
      </c>
    </row>
    <row r="35" spans="1:7" x14ac:dyDescent="0.2">
      <c r="A35" s="4">
        <v>34</v>
      </c>
      <c r="B35" s="6" t="s">
        <v>5</v>
      </c>
      <c r="C35" s="4">
        <v>70000</v>
      </c>
      <c r="D35" s="4">
        <v>1200</v>
      </c>
      <c r="E35" s="6" t="s">
        <v>137</v>
      </c>
      <c r="F35" s="4">
        <f>VLOOKUP(Sheet1[[#This Row],[LearnerID]],LMS!A:J,10,FALSE)</f>
        <v>500</v>
      </c>
      <c r="G35" s="4">
        <f t="shared" si="0"/>
        <v>700</v>
      </c>
    </row>
    <row r="36" spans="1:7" x14ac:dyDescent="0.2">
      <c r="A36" s="4">
        <v>35</v>
      </c>
      <c r="B36" s="6" t="s">
        <v>8</v>
      </c>
      <c r="C36" s="4">
        <v>70000</v>
      </c>
      <c r="D36" s="4">
        <v>1000</v>
      </c>
      <c r="E36" s="6" t="s">
        <v>138</v>
      </c>
      <c r="F36" s="4">
        <f>VLOOKUP(Sheet1[[#This Row],[LearnerID]],LMS!A:J,10,FALSE)</f>
        <v>500</v>
      </c>
      <c r="G36" s="4">
        <f t="shared" si="0"/>
        <v>500</v>
      </c>
    </row>
    <row r="37" spans="1:7" x14ac:dyDescent="0.2">
      <c r="A37" s="4">
        <v>36</v>
      </c>
      <c r="B37" s="6" t="s">
        <v>5</v>
      </c>
      <c r="C37" s="4">
        <v>70000</v>
      </c>
      <c r="D37" s="4">
        <v>1200</v>
      </c>
      <c r="E37" s="6" t="s">
        <v>139</v>
      </c>
      <c r="F37" s="4">
        <f>VLOOKUP(Sheet1[[#This Row],[LearnerID]],LMS!A:J,10,FALSE)</f>
        <v>500</v>
      </c>
      <c r="G37" s="4">
        <f t="shared" si="0"/>
        <v>700</v>
      </c>
    </row>
    <row r="38" spans="1:7" x14ac:dyDescent="0.2">
      <c r="A38" s="4">
        <v>37</v>
      </c>
      <c r="B38" s="6" t="s">
        <v>6</v>
      </c>
      <c r="C38" s="4">
        <v>75000</v>
      </c>
      <c r="D38" s="4">
        <v>1000</v>
      </c>
      <c r="E38" s="6" t="s">
        <v>140</v>
      </c>
      <c r="F38" s="4">
        <f>VLOOKUP(Sheet1[[#This Row],[LearnerID]],LMS!A:J,10,FALSE)</f>
        <v>500</v>
      </c>
      <c r="G38" s="4">
        <f t="shared" si="0"/>
        <v>500</v>
      </c>
    </row>
    <row r="39" spans="1:7" x14ac:dyDescent="0.2">
      <c r="A39" s="4">
        <v>38</v>
      </c>
      <c r="B39" s="6" t="s">
        <v>9</v>
      </c>
      <c r="C39" s="4">
        <v>70000</v>
      </c>
      <c r="D39" s="4">
        <v>1000</v>
      </c>
      <c r="E39" s="6" t="s">
        <v>141</v>
      </c>
      <c r="F39" s="4">
        <f>VLOOKUP(Sheet1[[#This Row],[LearnerID]],LMS!A:J,10,FALSE)</f>
        <v>500</v>
      </c>
      <c r="G39" s="4">
        <f t="shared" si="0"/>
        <v>500</v>
      </c>
    </row>
    <row r="40" spans="1:7" x14ac:dyDescent="0.2">
      <c r="A40" s="4">
        <v>39</v>
      </c>
      <c r="B40" s="6" t="s">
        <v>7</v>
      </c>
      <c r="C40" s="4">
        <v>72000</v>
      </c>
      <c r="D40" s="4">
        <v>1300</v>
      </c>
      <c r="E40" s="6" t="s">
        <v>142</v>
      </c>
      <c r="F40" s="4">
        <f>VLOOKUP(Sheet1[[#This Row],[LearnerID]],LMS!A:J,10,FALSE)</f>
        <v>500</v>
      </c>
      <c r="G40" s="4">
        <f t="shared" si="0"/>
        <v>800</v>
      </c>
    </row>
    <row r="41" spans="1:7" x14ac:dyDescent="0.2">
      <c r="A41" s="4">
        <v>40</v>
      </c>
      <c r="B41" s="6" t="s">
        <v>5</v>
      </c>
      <c r="C41" s="4">
        <v>70000</v>
      </c>
      <c r="D41" s="4">
        <v>1200</v>
      </c>
      <c r="E41" s="6" t="s">
        <v>143</v>
      </c>
      <c r="F41" s="4">
        <f>VLOOKUP(Sheet1[[#This Row],[LearnerID]],LMS!A:J,10,FALSE)</f>
        <v>500</v>
      </c>
      <c r="G41" s="4">
        <f t="shared" si="0"/>
        <v>700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389A-445F-ED4A-9FD8-25E60E95AE8D}">
  <sheetPr>
    <tabColor theme="5" tint="0.39997558519241921"/>
  </sheetPr>
  <dimension ref="A1:J54"/>
  <sheetViews>
    <sheetView workbookViewId="0">
      <selection activeCell="C7" sqref="C7"/>
    </sheetView>
  </sheetViews>
  <sheetFormatPr baseColWidth="10" defaultColWidth="18.5" defaultRowHeight="19" x14ac:dyDescent="0.2"/>
  <cols>
    <col min="1" max="2" width="18.5" style="4"/>
    <col min="3" max="3" width="32.5" style="6" customWidth="1"/>
    <col min="4" max="4" width="23.83203125" style="5" customWidth="1"/>
    <col min="5" max="6" width="18.5" style="4"/>
    <col min="7" max="7" width="24.33203125" style="6" customWidth="1"/>
    <col min="8" max="8" width="18.5" style="6"/>
    <col min="9" max="16384" width="18.5" style="4"/>
  </cols>
  <sheetData>
    <row r="1" spans="1:10" s="12" customFormat="1" ht="22" x14ac:dyDescent="0.2">
      <c r="A1" s="12" t="s">
        <v>0</v>
      </c>
      <c r="B1" s="12" t="s">
        <v>10</v>
      </c>
      <c r="C1" s="13" t="s">
        <v>11</v>
      </c>
      <c r="D1" s="14" t="s">
        <v>12</v>
      </c>
      <c r="E1" s="12" t="s">
        <v>13</v>
      </c>
      <c r="F1" s="12" t="s">
        <v>14</v>
      </c>
      <c r="G1" s="13" t="s">
        <v>4</v>
      </c>
      <c r="H1" s="13" t="s">
        <v>1</v>
      </c>
      <c r="I1" s="12" t="s">
        <v>85</v>
      </c>
      <c r="J1" s="12" t="s">
        <v>102</v>
      </c>
    </row>
    <row r="2" spans="1:10" x14ac:dyDescent="0.2">
      <c r="A2" s="4">
        <v>1</v>
      </c>
      <c r="B2" s="4" t="s">
        <v>15</v>
      </c>
      <c r="C2" s="6" t="s">
        <v>16</v>
      </c>
      <c r="D2" s="5">
        <v>45570</v>
      </c>
      <c r="E2" s="4">
        <v>92</v>
      </c>
      <c r="F2" s="4" t="s">
        <v>52</v>
      </c>
      <c r="G2" s="6" t="s">
        <v>17</v>
      </c>
      <c r="H2" s="6" t="s">
        <v>5</v>
      </c>
      <c r="I2" s="4" t="str">
        <f>IF(OR(Sheet1__2[[#This Row],[Score]]&lt;70, Sheet1__2[[#This Row],[Status]]="In Progress"), "At Risk", "OK")</f>
        <v>OK</v>
      </c>
      <c r="J2" s="4">
        <v>500</v>
      </c>
    </row>
    <row r="3" spans="1:10" x14ac:dyDescent="0.2">
      <c r="A3" s="4">
        <v>2</v>
      </c>
      <c r="B3" s="4" t="s">
        <v>18</v>
      </c>
      <c r="C3" s="6" t="s">
        <v>19</v>
      </c>
      <c r="D3" s="5">
        <v>45572</v>
      </c>
      <c r="E3" s="4">
        <v>85</v>
      </c>
      <c r="F3" s="4" t="s">
        <v>52</v>
      </c>
      <c r="G3" s="6" t="s">
        <v>20</v>
      </c>
      <c r="H3" s="6" t="s">
        <v>6</v>
      </c>
      <c r="I3" s="4" t="str">
        <f>IF(OR(Sheet1__2[[#This Row],[Score]]&lt;70, Sheet1__2[[#This Row],[Status]]="In Progress"), "At Risk", "OK")</f>
        <v>OK</v>
      </c>
      <c r="J3" s="4">
        <v>500</v>
      </c>
    </row>
    <row r="4" spans="1:10" x14ac:dyDescent="0.2">
      <c r="A4" s="4">
        <v>3</v>
      </c>
      <c r="B4" s="4" t="s">
        <v>15</v>
      </c>
      <c r="C4" s="6" t="s">
        <v>16</v>
      </c>
      <c r="D4" s="5">
        <v>45574</v>
      </c>
      <c r="F4" s="4" t="s">
        <v>21</v>
      </c>
      <c r="G4" s="6" t="s">
        <v>22</v>
      </c>
      <c r="H4" s="6" t="s">
        <v>5</v>
      </c>
      <c r="I4" s="4" t="str">
        <f>IF(OR(Sheet1__2[[#This Row],[Score]]&lt;70, Sheet1__2[[#This Row],[Status]]="In Progress"), "At Risk", "OK")</f>
        <v>At Risk</v>
      </c>
      <c r="J4" s="4">
        <v>500</v>
      </c>
    </row>
    <row r="5" spans="1:10" x14ac:dyDescent="0.2">
      <c r="A5" s="4">
        <v>4</v>
      </c>
      <c r="B5" s="4" t="s">
        <v>23</v>
      </c>
      <c r="C5" s="6" t="s">
        <v>24</v>
      </c>
      <c r="D5" s="5">
        <v>45566</v>
      </c>
      <c r="E5" s="4">
        <v>45</v>
      </c>
      <c r="F5" s="4" t="s">
        <v>52</v>
      </c>
      <c r="G5" s="6" t="s">
        <v>25</v>
      </c>
      <c r="H5" s="6" t="s">
        <v>7</v>
      </c>
      <c r="I5" s="4" t="str">
        <f>IF(OR(Sheet1__2[[#This Row],[Score]]&lt;70, Sheet1__2[[#This Row],[Status]]="In Progress"), "At Risk", "OK")</f>
        <v>At Risk</v>
      </c>
      <c r="J5" s="4">
        <v>500</v>
      </c>
    </row>
    <row r="6" spans="1:10" x14ac:dyDescent="0.2">
      <c r="A6" s="4">
        <v>5</v>
      </c>
      <c r="B6" s="4" t="s">
        <v>26</v>
      </c>
      <c r="C6" s="6" t="s">
        <v>27</v>
      </c>
      <c r="D6" s="5">
        <v>45576</v>
      </c>
      <c r="F6" s="4" t="s">
        <v>21</v>
      </c>
      <c r="G6" s="6" t="s">
        <v>28</v>
      </c>
      <c r="H6" s="6" t="s">
        <v>6</v>
      </c>
      <c r="I6" s="4" t="str">
        <f>IF(OR(Sheet1__2[[#This Row],[Score]]&lt;70, Sheet1__2[[#This Row],[Status]]="In Progress"), "At Risk", "OK")</f>
        <v>At Risk</v>
      </c>
      <c r="J6" s="4">
        <v>500</v>
      </c>
    </row>
    <row r="7" spans="1:10" x14ac:dyDescent="0.2">
      <c r="A7" s="4">
        <v>6</v>
      </c>
      <c r="B7" s="4" t="s">
        <v>29</v>
      </c>
      <c r="C7" s="6" t="s">
        <v>30</v>
      </c>
      <c r="D7" s="5">
        <v>45577</v>
      </c>
      <c r="F7" s="4" t="s">
        <v>21</v>
      </c>
      <c r="G7" s="6" t="s">
        <v>31</v>
      </c>
      <c r="H7" s="6" t="s">
        <v>6</v>
      </c>
      <c r="I7" s="4" t="str">
        <f>IF(OR(Sheet1__2[[#This Row],[Score]]&lt;70, Sheet1__2[[#This Row],[Status]]="In Progress"), "At Risk", "OK")</f>
        <v>At Risk</v>
      </c>
      <c r="J7" s="4">
        <v>500</v>
      </c>
    </row>
    <row r="8" spans="1:10" x14ac:dyDescent="0.2">
      <c r="A8" s="4">
        <v>7</v>
      </c>
      <c r="B8" s="4" t="s">
        <v>29</v>
      </c>
      <c r="C8" s="6" t="s">
        <v>30</v>
      </c>
      <c r="D8" s="5">
        <v>45574</v>
      </c>
      <c r="E8" s="4">
        <v>89</v>
      </c>
      <c r="F8" s="4" t="s">
        <v>52</v>
      </c>
      <c r="G8" s="6" t="s">
        <v>32</v>
      </c>
      <c r="H8" s="6" t="s">
        <v>5</v>
      </c>
      <c r="I8" s="4" t="str">
        <f>IF(OR(Sheet1__2[[#This Row],[Score]]&lt;70, Sheet1__2[[#This Row],[Status]]="In Progress"), "At Risk", "OK")</f>
        <v>OK</v>
      </c>
      <c r="J8" s="4">
        <v>500</v>
      </c>
    </row>
    <row r="9" spans="1:10" x14ac:dyDescent="0.2">
      <c r="A9" s="4">
        <v>8</v>
      </c>
      <c r="B9" s="4" t="s">
        <v>33</v>
      </c>
      <c r="C9" s="6" t="s">
        <v>34</v>
      </c>
      <c r="D9" s="5">
        <v>45594</v>
      </c>
      <c r="E9" s="4">
        <v>96</v>
      </c>
      <c r="F9" s="4" t="s">
        <v>52</v>
      </c>
      <c r="G9" s="6" t="s">
        <v>35</v>
      </c>
      <c r="H9" s="6" t="s">
        <v>7</v>
      </c>
      <c r="I9" s="4" t="str">
        <f>IF(OR(Sheet1__2[[#This Row],[Score]]&lt;70, Sheet1__2[[#This Row],[Status]]="In Progress"), "At Risk", "OK")</f>
        <v>OK</v>
      </c>
      <c r="J9" s="4">
        <v>500</v>
      </c>
    </row>
    <row r="10" spans="1:10" x14ac:dyDescent="0.2">
      <c r="A10" s="4">
        <v>9</v>
      </c>
      <c r="B10" s="4" t="s">
        <v>36</v>
      </c>
      <c r="C10" s="6" t="s">
        <v>37</v>
      </c>
      <c r="D10" s="5">
        <v>45576</v>
      </c>
      <c r="F10" s="4" t="s">
        <v>21</v>
      </c>
      <c r="G10" s="6" t="s">
        <v>38</v>
      </c>
      <c r="H10" s="6" t="s">
        <v>8</v>
      </c>
      <c r="I10" s="4" t="str">
        <f>IF(OR(Sheet1__2[[#This Row],[Score]]&lt;70, Sheet1__2[[#This Row],[Status]]="In Progress"), "At Risk", "OK")</f>
        <v>At Risk</v>
      </c>
      <c r="J10" s="4">
        <v>500</v>
      </c>
    </row>
    <row r="11" spans="1:10" x14ac:dyDescent="0.2">
      <c r="A11" s="4">
        <v>10</v>
      </c>
      <c r="B11" s="4" t="s">
        <v>40</v>
      </c>
      <c r="C11" s="6" t="s">
        <v>41</v>
      </c>
      <c r="D11" s="5">
        <v>45577</v>
      </c>
      <c r="E11" s="4">
        <v>75</v>
      </c>
      <c r="F11" s="4" t="s">
        <v>52</v>
      </c>
      <c r="G11" s="6" t="s">
        <v>42</v>
      </c>
      <c r="H11" s="6" t="s">
        <v>5</v>
      </c>
      <c r="I11" s="4" t="str">
        <f>IF(OR(Sheet1__2[[#This Row],[Score]]&lt;70, Sheet1__2[[#This Row],[Status]]="In Progress"), "At Risk", "OK")</f>
        <v>OK</v>
      </c>
      <c r="J11" s="4">
        <v>500</v>
      </c>
    </row>
    <row r="12" spans="1:10" x14ac:dyDescent="0.2">
      <c r="A12" s="4">
        <v>11</v>
      </c>
      <c r="B12" s="4" t="s">
        <v>33</v>
      </c>
      <c r="C12" s="6" t="s">
        <v>34</v>
      </c>
      <c r="D12" s="5">
        <v>45574</v>
      </c>
      <c r="F12" s="4" t="s">
        <v>21</v>
      </c>
      <c r="G12" s="6" t="s">
        <v>43</v>
      </c>
      <c r="H12" s="6" t="s">
        <v>8</v>
      </c>
      <c r="I12" s="4" t="str">
        <f>IF(OR(Sheet1__2[[#This Row],[Score]]&lt;70, Sheet1__2[[#This Row],[Status]]="In Progress"), "At Risk", "OK")</f>
        <v>At Risk</v>
      </c>
      <c r="J12" s="4">
        <v>500</v>
      </c>
    </row>
    <row r="13" spans="1:10" x14ac:dyDescent="0.2">
      <c r="A13" s="4">
        <v>12</v>
      </c>
      <c r="B13" s="4" t="s">
        <v>40</v>
      </c>
      <c r="C13" s="6" t="s">
        <v>41</v>
      </c>
      <c r="D13" s="5">
        <v>45575</v>
      </c>
      <c r="F13" s="4" t="s">
        <v>21</v>
      </c>
      <c r="G13" s="6" t="s">
        <v>44</v>
      </c>
      <c r="H13" s="6" t="s">
        <v>9</v>
      </c>
      <c r="I13" s="4" t="str">
        <f>IF(OR(Sheet1__2[[#This Row],[Score]]&lt;70, Sheet1__2[[#This Row],[Status]]="In Progress"), "At Risk", "OK")</f>
        <v>At Risk</v>
      </c>
      <c r="J13" s="4">
        <v>500</v>
      </c>
    </row>
    <row r="14" spans="1:10" x14ac:dyDescent="0.2">
      <c r="A14" s="4">
        <v>13</v>
      </c>
      <c r="B14" s="4" t="s">
        <v>36</v>
      </c>
      <c r="C14" s="6" t="s">
        <v>37</v>
      </c>
      <c r="D14" s="5">
        <v>45590</v>
      </c>
      <c r="E14" s="4">
        <v>66</v>
      </c>
      <c r="F14" s="4" t="s">
        <v>52</v>
      </c>
      <c r="G14" s="6" t="s">
        <v>45</v>
      </c>
      <c r="H14" s="6" t="s">
        <v>7</v>
      </c>
      <c r="I14" s="4" t="str">
        <f>IF(OR(Sheet1__2[[#This Row],[Score]]&lt;70, Sheet1__2[[#This Row],[Status]]="In Progress"), "At Risk", "OK")</f>
        <v>At Risk</v>
      </c>
      <c r="J14" s="4">
        <v>500</v>
      </c>
    </row>
    <row r="15" spans="1:10" x14ac:dyDescent="0.2">
      <c r="A15" s="4">
        <v>14</v>
      </c>
      <c r="B15" s="4" t="s">
        <v>36</v>
      </c>
      <c r="C15" s="6" t="s">
        <v>37</v>
      </c>
      <c r="D15" s="5">
        <v>45577</v>
      </c>
      <c r="F15" s="4" t="s">
        <v>21</v>
      </c>
      <c r="G15" s="6" t="s">
        <v>46</v>
      </c>
      <c r="H15" s="6" t="s">
        <v>5</v>
      </c>
      <c r="I15" s="4" t="str">
        <f>IF(OR(Sheet1__2[[#This Row],[Score]]&lt;70, Sheet1__2[[#This Row],[Status]]="In Progress"), "At Risk", "OK")</f>
        <v>At Risk</v>
      </c>
      <c r="J15" s="4">
        <v>500</v>
      </c>
    </row>
    <row r="16" spans="1:10" x14ac:dyDescent="0.2">
      <c r="A16" s="4">
        <v>15</v>
      </c>
      <c r="B16" s="4" t="s">
        <v>15</v>
      </c>
      <c r="C16" s="6" t="s">
        <v>16</v>
      </c>
      <c r="D16" s="5">
        <v>45585</v>
      </c>
      <c r="E16" s="4">
        <v>77</v>
      </c>
      <c r="F16" s="4" t="s">
        <v>52</v>
      </c>
      <c r="G16" s="6" t="s">
        <v>47</v>
      </c>
      <c r="H16" s="6" t="s">
        <v>8</v>
      </c>
      <c r="I16" s="4" t="str">
        <f>IF(OR(Sheet1__2[[#This Row],[Score]]&lt;70, Sheet1__2[[#This Row],[Status]]="In Progress"), "At Risk", "OK")</f>
        <v>OK</v>
      </c>
      <c r="J16" s="4">
        <v>500</v>
      </c>
    </row>
    <row r="17" spans="1:10" x14ac:dyDescent="0.2">
      <c r="A17" s="4">
        <v>16</v>
      </c>
      <c r="B17" s="4" t="s">
        <v>23</v>
      </c>
      <c r="C17" s="6" t="s">
        <v>24</v>
      </c>
      <c r="D17" s="5">
        <v>45575</v>
      </c>
      <c r="E17" s="4">
        <v>90</v>
      </c>
      <c r="F17" s="4" t="s">
        <v>52</v>
      </c>
      <c r="G17" s="6" t="s">
        <v>48</v>
      </c>
      <c r="H17" s="6" t="s">
        <v>5</v>
      </c>
      <c r="I17" s="4" t="str">
        <f>IF(OR(Sheet1__2[[#This Row],[Score]]&lt;70, Sheet1__2[[#This Row],[Status]]="In Progress"), "At Risk", "OK")</f>
        <v>OK</v>
      </c>
      <c r="J17" s="4">
        <v>500</v>
      </c>
    </row>
    <row r="18" spans="1:10" x14ac:dyDescent="0.2">
      <c r="A18" s="4">
        <v>17</v>
      </c>
      <c r="B18" s="4" t="s">
        <v>26</v>
      </c>
      <c r="C18" s="6" t="s">
        <v>27</v>
      </c>
      <c r="D18" s="5">
        <v>45576</v>
      </c>
      <c r="F18" s="4" t="s">
        <v>21</v>
      </c>
      <c r="G18" s="6" t="s">
        <v>49</v>
      </c>
      <c r="H18" s="6" t="s">
        <v>6</v>
      </c>
      <c r="I18" s="4" t="str">
        <f>IF(OR(Sheet1__2[[#This Row],[Score]]&lt;70, Sheet1__2[[#This Row],[Status]]="In Progress"), "At Risk", "OK")</f>
        <v>At Risk</v>
      </c>
      <c r="J18" s="4">
        <v>500</v>
      </c>
    </row>
    <row r="19" spans="1:10" x14ac:dyDescent="0.2">
      <c r="A19" s="4">
        <v>18</v>
      </c>
      <c r="B19" s="4" t="s">
        <v>29</v>
      </c>
      <c r="C19" s="6" t="s">
        <v>30</v>
      </c>
      <c r="D19" s="5">
        <v>45572</v>
      </c>
      <c r="E19" s="4">
        <v>89</v>
      </c>
      <c r="F19" s="4" t="s">
        <v>52</v>
      </c>
      <c r="G19" s="6" t="s">
        <v>50</v>
      </c>
      <c r="H19" s="6" t="s">
        <v>9</v>
      </c>
      <c r="I19" s="4" t="str">
        <f>IF(OR(Sheet1__2[[#This Row],[Score]]&lt;70, Sheet1__2[[#This Row],[Status]]="In Progress"), "At Risk", "OK")</f>
        <v>OK</v>
      </c>
      <c r="J19" s="4">
        <v>500</v>
      </c>
    </row>
    <row r="20" spans="1:10" x14ac:dyDescent="0.2">
      <c r="A20" s="4">
        <v>19</v>
      </c>
      <c r="B20" s="4" t="s">
        <v>33</v>
      </c>
      <c r="C20" s="6" t="s">
        <v>34</v>
      </c>
      <c r="D20" s="5">
        <v>45574</v>
      </c>
      <c r="F20" s="4" t="s">
        <v>21</v>
      </c>
      <c r="G20" s="6" t="s">
        <v>51</v>
      </c>
      <c r="H20" s="6" t="s">
        <v>7</v>
      </c>
      <c r="I20" s="4" t="str">
        <f>IF(OR(Sheet1__2[[#This Row],[Score]]&lt;70, Sheet1__2[[#This Row],[Status]]="In Progress"), "At Risk", "OK")</f>
        <v>At Risk</v>
      </c>
      <c r="J20" s="4">
        <v>500</v>
      </c>
    </row>
    <row r="21" spans="1:10" x14ac:dyDescent="0.2">
      <c r="A21" s="4">
        <v>20</v>
      </c>
      <c r="B21" s="4" t="s">
        <v>15</v>
      </c>
      <c r="C21" s="6" t="s">
        <v>16</v>
      </c>
      <c r="D21" s="5">
        <v>45575</v>
      </c>
      <c r="E21" s="4">
        <v>49</v>
      </c>
      <c r="F21" s="4" t="s">
        <v>52</v>
      </c>
      <c r="G21" s="6" t="s">
        <v>53</v>
      </c>
      <c r="H21" s="6" t="s">
        <v>5</v>
      </c>
      <c r="I21" s="4" t="str">
        <f>IF(OR(Sheet1__2[[#This Row],[Score]]&lt;70, Sheet1__2[[#This Row],[Status]]="In Progress"), "At Risk", "OK")</f>
        <v>At Risk</v>
      </c>
      <c r="J21" s="4">
        <v>500</v>
      </c>
    </row>
    <row r="22" spans="1:10" x14ac:dyDescent="0.2">
      <c r="A22" s="4">
        <v>21</v>
      </c>
      <c r="B22" s="4" t="s">
        <v>15</v>
      </c>
      <c r="C22" s="6" t="s">
        <v>16</v>
      </c>
      <c r="D22" s="5">
        <v>45570</v>
      </c>
      <c r="E22" s="4">
        <v>92</v>
      </c>
      <c r="F22" s="4" t="s">
        <v>52</v>
      </c>
      <c r="G22" s="6" t="s">
        <v>54</v>
      </c>
      <c r="H22" s="6" t="s">
        <v>5</v>
      </c>
      <c r="I22" s="4" t="str">
        <f>IF(OR(Sheet1__2[[#This Row],[Score]]&lt;70, Sheet1__2[[#This Row],[Status]]="In Progress"), "At Risk", "OK")</f>
        <v>OK</v>
      </c>
      <c r="J22" s="4">
        <v>500</v>
      </c>
    </row>
    <row r="23" spans="1:10" x14ac:dyDescent="0.2">
      <c r="A23" s="4">
        <v>22</v>
      </c>
      <c r="B23" s="4" t="s">
        <v>18</v>
      </c>
      <c r="C23" s="6" t="s">
        <v>19</v>
      </c>
      <c r="D23" s="5">
        <v>45572</v>
      </c>
      <c r="E23" s="4">
        <v>85</v>
      </c>
      <c r="F23" s="4" t="s">
        <v>52</v>
      </c>
      <c r="G23" s="6" t="s">
        <v>55</v>
      </c>
      <c r="H23" s="6" t="s">
        <v>6</v>
      </c>
      <c r="I23" s="4" t="str">
        <f>IF(OR(Sheet1__2[[#This Row],[Score]]&lt;70, Sheet1__2[[#This Row],[Status]]="In Progress"), "At Risk", "OK")</f>
        <v>OK</v>
      </c>
      <c r="J23" s="4">
        <v>500</v>
      </c>
    </row>
    <row r="24" spans="1:10" x14ac:dyDescent="0.2">
      <c r="A24" s="4">
        <v>23</v>
      </c>
      <c r="B24" s="4" t="s">
        <v>15</v>
      </c>
      <c r="C24" s="6" t="s">
        <v>16</v>
      </c>
      <c r="D24" s="5">
        <v>45574</v>
      </c>
      <c r="F24" s="4" t="s">
        <v>21</v>
      </c>
      <c r="G24" s="6" t="s">
        <v>56</v>
      </c>
      <c r="H24" s="6" t="s">
        <v>5</v>
      </c>
      <c r="I24" s="4" t="str">
        <f>IF(OR(Sheet1__2[[#This Row],[Score]]&lt;70, Sheet1__2[[#This Row],[Status]]="In Progress"), "At Risk", "OK")</f>
        <v>At Risk</v>
      </c>
      <c r="J24" s="4">
        <v>500</v>
      </c>
    </row>
    <row r="25" spans="1:10" x14ac:dyDescent="0.2">
      <c r="A25" s="4">
        <v>24</v>
      </c>
      <c r="B25" s="4" t="s">
        <v>23</v>
      </c>
      <c r="C25" s="6" t="s">
        <v>24</v>
      </c>
      <c r="D25" s="5">
        <v>45566</v>
      </c>
      <c r="E25" s="4">
        <v>76</v>
      </c>
      <c r="F25" s="4" t="s">
        <v>52</v>
      </c>
      <c r="G25" s="6" t="s">
        <v>32</v>
      </c>
      <c r="H25" s="6" t="s">
        <v>7</v>
      </c>
      <c r="I25" s="4" t="str">
        <f>IF(OR(Sheet1__2[[#This Row],[Score]]&lt;70, Sheet1__2[[#This Row],[Status]]="In Progress"), "At Risk", "OK")</f>
        <v>OK</v>
      </c>
      <c r="J25" s="4">
        <v>500</v>
      </c>
    </row>
    <row r="26" spans="1:10" x14ac:dyDescent="0.2">
      <c r="A26" s="4">
        <v>25</v>
      </c>
      <c r="B26" s="4" t="s">
        <v>26</v>
      </c>
      <c r="C26" s="6" t="s">
        <v>27</v>
      </c>
      <c r="D26" s="5">
        <v>45576</v>
      </c>
      <c r="F26" s="4" t="s">
        <v>21</v>
      </c>
      <c r="G26" s="6" t="s">
        <v>57</v>
      </c>
      <c r="H26" s="6" t="s">
        <v>6</v>
      </c>
      <c r="I26" s="4" t="str">
        <f>IF(OR(Sheet1__2[[#This Row],[Score]]&lt;70, Sheet1__2[[#This Row],[Status]]="In Progress"), "At Risk", "OK")</f>
        <v>At Risk</v>
      </c>
      <c r="J26" s="4">
        <v>500</v>
      </c>
    </row>
    <row r="27" spans="1:10" x14ac:dyDescent="0.2">
      <c r="A27" s="4">
        <v>26</v>
      </c>
      <c r="B27" s="4" t="s">
        <v>29</v>
      </c>
      <c r="C27" s="6" t="s">
        <v>30</v>
      </c>
      <c r="D27" s="5">
        <v>45577</v>
      </c>
      <c r="F27" s="4" t="s">
        <v>21</v>
      </c>
      <c r="G27" s="6" t="s">
        <v>39</v>
      </c>
      <c r="H27" s="6" t="s">
        <v>6</v>
      </c>
      <c r="I27" s="4" t="str">
        <f>IF(OR(Sheet1__2[[#This Row],[Score]]&lt;70, Sheet1__2[[#This Row],[Status]]="In Progress"), "At Risk", "OK")</f>
        <v>At Risk</v>
      </c>
      <c r="J27" s="4">
        <v>500</v>
      </c>
    </row>
    <row r="28" spans="1:10" x14ac:dyDescent="0.2">
      <c r="A28" s="4">
        <v>27</v>
      </c>
      <c r="B28" s="4" t="s">
        <v>29</v>
      </c>
      <c r="C28" s="6" t="s">
        <v>30</v>
      </c>
      <c r="D28" s="5">
        <v>45574</v>
      </c>
      <c r="E28" s="4">
        <v>89</v>
      </c>
      <c r="F28" s="4" t="s">
        <v>52</v>
      </c>
      <c r="G28" s="6" t="s">
        <v>58</v>
      </c>
      <c r="H28" s="6" t="s">
        <v>5</v>
      </c>
      <c r="I28" s="4" t="str">
        <f>IF(OR(Sheet1__2[[#This Row],[Score]]&lt;70, Sheet1__2[[#This Row],[Status]]="In Progress"), "At Risk", "OK")</f>
        <v>OK</v>
      </c>
      <c r="J28" s="4">
        <v>500</v>
      </c>
    </row>
    <row r="29" spans="1:10" x14ac:dyDescent="0.2">
      <c r="A29" s="4">
        <v>28</v>
      </c>
      <c r="B29" s="4" t="s">
        <v>33</v>
      </c>
      <c r="C29" s="6" t="s">
        <v>34</v>
      </c>
      <c r="D29" s="5">
        <v>45594</v>
      </c>
      <c r="E29" s="4">
        <v>96</v>
      </c>
      <c r="F29" s="4" t="s">
        <v>52</v>
      </c>
      <c r="G29" s="6" t="s">
        <v>59</v>
      </c>
      <c r="H29" s="6" t="s">
        <v>7</v>
      </c>
      <c r="I29" s="4" t="str">
        <f>IF(OR(Sheet1__2[[#This Row],[Score]]&lt;70, Sheet1__2[[#This Row],[Status]]="In Progress"), "At Risk", "OK")</f>
        <v>OK</v>
      </c>
      <c r="J29" s="4">
        <v>500</v>
      </c>
    </row>
    <row r="30" spans="1:10" x14ac:dyDescent="0.2">
      <c r="A30" s="4">
        <v>29</v>
      </c>
      <c r="B30" s="4" t="s">
        <v>36</v>
      </c>
      <c r="C30" s="6" t="s">
        <v>37</v>
      </c>
      <c r="D30" s="5">
        <v>45576</v>
      </c>
      <c r="F30" s="4" t="s">
        <v>21</v>
      </c>
      <c r="G30" s="6" t="s">
        <v>60</v>
      </c>
      <c r="H30" s="6" t="s">
        <v>8</v>
      </c>
      <c r="I30" s="4" t="str">
        <f>IF(OR(Sheet1__2[[#This Row],[Score]]&lt;70, Sheet1__2[[#This Row],[Status]]="In Progress"), "At Risk", "OK")</f>
        <v>At Risk</v>
      </c>
      <c r="J30" s="4">
        <v>500</v>
      </c>
    </row>
    <row r="31" spans="1:10" x14ac:dyDescent="0.2">
      <c r="A31" s="4">
        <v>30</v>
      </c>
      <c r="B31" s="4" t="s">
        <v>40</v>
      </c>
      <c r="C31" s="6" t="s">
        <v>41</v>
      </c>
      <c r="D31" s="5">
        <v>45577</v>
      </c>
      <c r="E31" s="4">
        <v>75</v>
      </c>
      <c r="F31" s="4" t="s">
        <v>52</v>
      </c>
      <c r="G31" s="6" t="s">
        <v>61</v>
      </c>
      <c r="H31" s="6" t="s">
        <v>5</v>
      </c>
      <c r="I31" s="4" t="str">
        <f>IF(OR(Sheet1__2[[#This Row],[Score]]&lt;70, Sheet1__2[[#This Row],[Status]]="In Progress"), "At Risk", "OK")</f>
        <v>OK</v>
      </c>
      <c r="J31" s="4">
        <v>500</v>
      </c>
    </row>
    <row r="32" spans="1:10" x14ac:dyDescent="0.2">
      <c r="A32" s="4">
        <v>31</v>
      </c>
      <c r="B32" s="4" t="s">
        <v>33</v>
      </c>
      <c r="C32" s="6" t="s">
        <v>34</v>
      </c>
      <c r="D32" s="5">
        <v>45574</v>
      </c>
      <c r="F32" s="4" t="s">
        <v>21</v>
      </c>
      <c r="G32" s="6" t="s">
        <v>62</v>
      </c>
      <c r="H32" s="6" t="s">
        <v>8</v>
      </c>
      <c r="I32" s="4" t="str">
        <f>IF(OR(Sheet1__2[[#This Row],[Score]]&lt;70, Sheet1__2[[#This Row],[Status]]="In Progress"), "At Risk", "OK")</f>
        <v>At Risk</v>
      </c>
      <c r="J32" s="4">
        <v>500</v>
      </c>
    </row>
    <row r="33" spans="1:10" x14ac:dyDescent="0.2">
      <c r="A33" s="4">
        <v>32</v>
      </c>
      <c r="B33" s="4" t="s">
        <v>40</v>
      </c>
      <c r="C33" s="6" t="s">
        <v>41</v>
      </c>
      <c r="D33" s="5">
        <v>45575</v>
      </c>
      <c r="F33" s="4" t="s">
        <v>21</v>
      </c>
      <c r="G33" s="6" t="s">
        <v>63</v>
      </c>
      <c r="H33" s="6" t="s">
        <v>9</v>
      </c>
      <c r="I33" s="4" t="str">
        <f>IF(OR(Sheet1__2[[#This Row],[Score]]&lt;70, Sheet1__2[[#This Row],[Status]]="In Progress"), "At Risk", "OK")</f>
        <v>At Risk</v>
      </c>
      <c r="J33" s="4">
        <v>500</v>
      </c>
    </row>
    <row r="34" spans="1:10" x14ac:dyDescent="0.2">
      <c r="A34" s="4">
        <v>33</v>
      </c>
      <c r="B34" s="4" t="s">
        <v>36</v>
      </c>
      <c r="C34" s="6" t="s">
        <v>37</v>
      </c>
      <c r="D34" s="5">
        <v>45590</v>
      </c>
      <c r="E34" s="4">
        <v>82</v>
      </c>
      <c r="F34" s="4" t="s">
        <v>52</v>
      </c>
      <c r="G34" s="6" t="s">
        <v>64</v>
      </c>
      <c r="H34" s="6" t="s">
        <v>7</v>
      </c>
      <c r="I34" s="4" t="str">
        <f>IF(OR(Sheet1__2[[#This Row],[Score]]&lt;70, Sheet1__2[[#This Row],[Status]]="In Progress"), "At Risk", "OK")</f>
        <v>OK</v>
      </c>
      <c r="J34" s="4">
        <v>500</v>
      </c>
    </row>
    <row r="35" spans="1:10" x14ac:dyDescent="0.2">
      <c r="A35" s="4">
        <v>34</v>
      </c>
      <c r="B35" s="4" t="s">
        <v>36</v>
      </c>
      <c r="C35" s="6" t="s">
        <v>37</v>
      </c>
      <c r="D35" s="5">
        <v>45577</v>
      </c>
      <c r="F35" s="4" t="s">
        <v>21</v>
      </c>
      <c r="G35" s="6" t="s">
        <v>65</v>
      </c>
      <c r="H35" s="6" t="s">
        <v>5</v>
      </c>
      <c r="I35" s="4" t="str">
        <f>IF(OR(Sheet1__2[[#This Row],[Score]]&lt;70, Sheet1__2[[#This Row],[Status]]="In Progress"), "At Risk", "OK")</f>
        <v>At Risk</v>
      </c>
      <c r="J35" s="4">
        <v>500</v>
      </c>
    </row>
    <row r="36" spans="1:10" x14ac:dyDescent="0.2">
      <c r="A36" s="4">
        <v>35</v>
      </c>
      <c r="B36" s="4" t="s">
        <v>15</v>
      </c>
      <c r="C36" s="6" t="s">
        <v>16</v>
      </c>
      <c r="D36" s="5">
        <v>45585</v>
      </c>
      <c r="E36" s="4">
        <v>54</v>
      </c>
      <c r="F36" s="4" t="s">
        <v>52</v>
      </c>
      <c r="G36" s="6" t="s">
        <v>66</v>
      </c>
      <c r="H36" s="6" t="s">
        <v>8</v>
      </c>
      <c r="I36" s="4" t="str">
        <f>IF(OR(Sheet1__2[[#This Row],[Score]]&lt;70, Sheet1__2[[#This Row],[Status]]="In Progress"), "At Risk", "OK")</f>
        <v>At Risk</v>
      </c>
      <c r="J36" s="4">
        <v>500</v>
      </c>
    </row>
    <row r="37" spans="1:10" x14ac:dyDescent="0.2">
      <c r="A37" s="4">
        <v>36</v>
      </c>
      <c r="B37" s="4" t="s">
        <v>23</v>
      </c>
      <c r="C37" s="6" t="s">
        <v>24</v>
      </c>
      <c r="D37" s="5">
        <v>45575</v>
      </c>
      <c r="E37" s="4">
        <v>90</v>
      </c>
      <c r="F37" s="4" t="s">
        <v>52</v>
      </c>
      <c r="G37" s="6" t="s">
        <v>67</v>
      </c>
      <c r="H37" s="6" t="s">
        <v>5</v>
      </c>
      <c r="I37" s="4" t="str">
        <f>IF(OR(Sheet1__2[[#This Row],[Score]]&lt;70, Sheet1__2[[#This Row],[Status]]="In Progress"), "At Risk", "OK")</f>
        <v>OK</v>
      </c>
      <c r="J37" s="4">
        <v>500</v>
      </c>
    </row>
    <row r="38" spans="1:10" x14ac:dyDescent="0.2">
      <c r="A38" s="4">
        <v>37</v>
      </c>
      <c r="B38" s="4" t="s">
        <v>26</v>
      </c>
      <c r="C38" s="6" t="s">
        <v>27</v>
      </c>
      <c r="D38" s="5">
        <v>45576</v>
      </c>
      <c r="F38" s="4" t="s">
        <v>21</v>
      </c>
      <c r="G38" s="6" t="s">
        <v>68</v>
      </c>
      <c r="H38" s="6" t="s">
        <v>6</v>
      </c>
      <c r="I38" s="4" t="str">
        <f>IF(OR(Sheet1__2[[#This Row],[Score]]&lt;70, Sheet1__2[[#This Row],[Status]]="In Progress"), "At Risk", "OK")</f>
        <v>At Risk</v>
      </c>
      <c r="J38" s="4">
        <v>500</v>
      </c>
    </row>
    <row r="39" spans="1:10" x14ac:dyDescent="0.2">
      <c r="A39" s="4">
        <v>38</v>
      </c>
      <c r="B39" s="4" t="s">
        <v>29</v>
      </c>
      <c r="C39" s="6" t="s">
        <v>30</v>
      </c>
      <c r="D39" s="5">
        <v>45572</v>
      </c>
      <c r="E39" s="4">
        <v>89</v>
      </c>
      <c r="F39" s="4" t="s">
        <v>52</v>
      </c>
      <c r="G39" s="6" t="s">
        <v>69</v>
      </c>
      <c r="H39" s="6" t="s">
        <v>9</v>
      </c>
      <c r="I39" s="4" t="str">
        <f>IF(OR(Sheet1__2[[#This Row],[Score]]&lt;70, Sheet1__2[[#This Row],[Status]]="In Progress"), "At Risk", "OK")</f>
        <v>OK</v>
      </c>
      <c r="J39" s="4">
        <v>500</v>
      </c>
    </row>
    <row r="40" spans="1:10" x14ac:dyDescent="0.2">
      <c r="A40" s="4">
        <v>39</v>
      </c>
      <c r="B40" s="4" t="s">
        <v>33</v>
      </c>
      <c r="C40" s="6" t="s">
        <v>34</v>
      </c>
      <c r="D40" s="5">
        <v>45574</v>
      </c>
      <c r="F40" s="4" t="s">
        <v>21</v>
      </c>
      <c r="G40" s="6" t="s">
        <v>70</v>
      </c>
      <c r="H40" s="6" t="s">
        <v>7</v>
      </c>
      <c r="I40" s="4" t="str">
        <f>IF(OR(Sheet1__2[[#This Row],[Score]]&lt;70, Sheet1__2[[#This Row],[Status]]="In Progress"), "At Risk", "OK")</f>
        <v>At Risk</v>
      </c>
      <c r="J40" s="4">
        <v>500</v>
      </c>
    </row>
    <row r="41" spans="1:10" x14ac:dyDescent="0.2">
      <c r="A41" s="4">
        <v>40</v>
      </c>
      <c r="B41" s="4" t="s">
        <v>15</v>
      </c>
      <c r="C41" s="6" t="s">
        <v>16</v>
      </c>
      <c r="D41" s="5">
        <v>45575</v>
      </c>
      <c r="E41" s="4">
        <v>98</v>
      </c>
      <c r="F41" s="4" t="s">
        <v>52</v>
      </c>
      <c r="G41" s="6" t="s">
        <v>71</v>
      </c>
      <c r="H41" s="6" t="s">
        <v>5</v>
      </c>
      <c r="I41" s="4" t="str">
        <f>IF(OR(Sheet1__2[[#This Row],[Score]]&lt;70, Sheet1__2[[#This Row],[Status]]="In Progress"), "At Risk", "OK")</f>
        <v>OK</v>
      </c>
      <c r="J41" s="4">
        <v>500</v>
      </c>
    </row>
    <row r="54" spans="7:7" x14ac:dyDescent="0.2">
      <c r="G54" s="6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A6A7-5855-FD41-B0F3-7578A765D835}">
  <sheetPr>
    <tabColor theme="5" tint="0.79998168889431442"/>
  </sheetPr>
  <dimension ref="A1:D163"/>
  <sheetViews>
    <sheetView workbookViewId="0"/>
  </sheetViews>
  <sheetFormatPr baseColWidth="10" defaultRowHeight="19" x14ac:dyDescent="0.2"/>
  <cols>
    <col min="1" max="2" width="18.5" style="4"/>
    <col min="3" max="3" width="32.5" style="6" customWidth="1"/>
    <col min="4" max="4" width="16.83203125" customWidth="1"/>
  </cols>
  <sheetData>
    <row r="1" spans="1:4" ht="22" x14ac:dyDescent="0.2">
      <c r="A1" s="17" t="s">
        <v>0</v>
      </c>
      <c r="B1" s="18" t="s">
        <v>88</v>
      </c>
      <c r="C1" s="19" t="s">
        <v>89</v>
      </c>
      <c r="D1" s="19" t="s">
        <v>78</v>
      </c>
    </row>
    <row r="2" spans="1:4" x14ac:dyDescent="0.2">
      <c r="A2" s="4">
        <v>1</v>
      </c>
      <c r="B2" s="4">
        <v>45385</v>
      </c>
      <c r="C2" s="6" t="str">
        <f>TEXT(B2, "YYYY-MM")</f>
        <v>2024-04</v>
      </c>
      <c r="D2" t="s">
        <v>5</v>
      </c>
    </row>
    <row r="3" spans="1:4" x14ac:dyDescent="0.2">
      <c r="A3" s="4">
        <v>1</v>
      </c>
      <c r="B3" s="4">
        <v>45391</v>
      </c>
      <c r="C3" s="6" t="str">
        <f t="shared" ref="C3:C66" si="0">TEXT(B3, "YYYY-MM")</f>
        <v>2024-04</v>
      </c>
      <c r="D3" t="s">
        <v>5</v>
      </c>
    </row>
    <row r="4" spans="1:4" x14ac:dyDescent="0.2">
      <c r="A4" s="4">
        <v>1</v>
      </c>
      <c r="B4" s="4">
        <v>45398</v>
      </c>
      <c r="C4" s="6" t="str">
        <f t="shared" si="0"/>
        <v>2024-04</v>
      </c>
      <c r="D4" t="s">
        <v>5</v>
      </c>
    </row>
    <row r="5" spans="1:4" x14ac:dyDescent="0.2">
      <c r="A5" s="4">
        <v>1</v>
      </c>
      <c r="B5" s="4">
        <v>45391</v>
      </c>
      <c r="C5" s="6" t="str">
        <f t="shared" si="0"/>
        <v>2024-04</v>
      </c>
      <c r="D5" t="s">
        <v>5</v>
      </c>
    </row>
    <row r="6" spans="1:4" x14ac:dyDescent="0.2">
      <c r="A6" s="4">
        <v>2</v>
      </c>
      <c r="B6" s="4">
        <v>45400</v>
      </c>
      <c r="C6" s="6" t="str">
        <f t="shared" si="0"/>
        <v>2024-04</v>
      </c>
      <c r="D6" t="s">
        <v>6</v>
      </c>
    </row>
    <row r="7" spans="1:4" x14ac:dyDescent="0.2">
      <c r="A7" s="4">
        <v>2</v>
      </c>
      <c r="B7" s="4">
        <v>45403</v>
      </c>
      <c r="C7" s="6" t="str">
        <f t="shared" si="0"/>
        <v>2024-04</v>
      </c>
      <c r="D7" t="s">
        <v>6</v>
      </c>
    </row>
    <row r="8" spans="1:4" x14ac:dyDescent="0.2">
      <c r="A8" s="4">
        <v>2</v>
      </c>
      <c r="B8" s="4">
        <v>45400</v>
      </c>
      <c r="C8" s="6" t="str">
        <f t="shared" si="0"/>
        <v>2024-04</v>
      </c>
      <c r="D8" t="s">
        <v>6</v>
      </c>
    </row>
    <row r="9" spans="1:4" x14ac:dyDescent="0.2">
      <c r="A9" s="4">
        <v>2</v>
      </c>
      <c r="B9" s="4">
        <v>45402</v>
      </c>
      <c r="C9" s="6" t="str">
        <f t="shared" si="0"/>
        <v>2024-04</v>
      </c>
      <c r="D9" t="s">
        <v>6</v>
      </c>
    </row>
    <row r="10" spans="1:4" x14ac:dyDescent="0.2">
      <c r="A10" s="4">
        <v>3</v>
      </c>
      <c r="B10" s="4">
        <v>45411</v>
      </c>
      <c r="C10" s="6" t="str">
        <f t="shared" si="0"/>
        <v>2024-04</v>
      </c>
      <c r="D10" t="s">
        <v>5</v>
      </c>
    </row>
    <row r="11" spans="1:4" x14ac:dyDescent="0.2">
      <c r="A11" s="4">
        <v>3</v>
      </c>
      <c r="B11" s="4">
        <v>45403</v>
      </c>
      <c r="C11" s="6" t="str">
        <f t="shared" si="0"/>
        <v>2024-04</v>
      </c>
      <c r="D11" t="s">
        <v>5</v>
      </c>
    </row>
    <row r="12" spans="1:4" x14ac:dyDescent="0.2">
      <c r="A12" s="4">
        <v>3</v>
      </c>
      <c r="B12" s="4">
        <v>45407</v>
      </c>
      <c r="C12" s="6" t="str">
        <f t="shared" si="0"/>
        <v>2024-04</v>
      </c>
      <c r="D12" t="s">
        <v>5</v>
      </c>
    </row>
    <row r="13" spans="1:4" x14ac:dyDescent="0.2">
      <c r="A13" s="4">
        <v>3</v>
      </c>
      <c r="B13" s="4">
        <v>45408</v>
      </c>
      <c r="C13" s="6" t="str">
        <f t="shared" si="0"/>
        <v>2024-04</v>
      </c>
      <c r="D13" t="s">
        <v>5</v>
      </c>
    </row>
    <row r="14" spans="1:4" x14ac:dyDescent="0.2">
      <c r="A14" s="4">
        <v>4</v>
      </c>
      <c r="B14" s="4">
        <v>45408</v>
      </c>
      <c r="C14" s="6" t="str">
        <f t="shared" si="0"/>
        <v>2024-04</v>
      </c>
      <c r="D14" t="s">
        <v>7</v>
      </c>
    </row>
    <row r="15" spans="1:4" x14ac:dyDescent="0.2">
      <c r="A15" s="4">
        <v>4</v>
      </c>
      <c r="B15" s="4">
        <v>45398</v>
      </c>
      <c r="C15" s="6" t="str">
        <f t="shared" si="0"/>
        <v>2024-04</v>
      </c>
      <c r="D15" t="s">
        <v>7</v>
      </c>
    </row>
    <row r="16" spans="1:4" x14ac:dyDescent="0.2">
      <c r="A16" s="4">
        <v>4</v>
      </c>
      <c r="B16" s="4">
        <v>45409</v>
      </c>
      <c r="C16" s="6" t="str">
        <f t="shared" si="0"/>
        <v>2024-04</v>
      </c>
      <c r="D16" t="s">
        <v>7</v>
      </c>
    </row>
    <row r="17" spans="1:4" x14ac:dyDescent="0.2">
      <c r="A17" s="4">
        <v>4</v>
      </c>
      <c r="B17" s="4">
        <v>45388</v>
      </c>
      <c r="C17" s="6" t="str">
        <f t="shared" si="0"/>
        <v>2024-04</v>
      </c>
      <c r="D17" t="s">
        <v>7</v>
      </c>
    </row>
    <row r="18" spans="1:4" x14ac:dyDescent="0.2">
      <c r="A18" s="4">
        <v>4</v>
      </c>
      <c r="B18" s="4">
        <v>45383</v>
      </c>
      <c r="C18" s="6" t="str">
        <f t="shared" si="0"/>
        <v>2024-04</v>
      </c>
      <c r="D18" t="s">
        <v>7</v>
      </c>
    </row>
    <row r="19" spans="1:4" x14ac:dyDescent="0.2">
      <c r="A19" s="4">
        <v>5</v>
      </c>
      <c r="B19" s="4">
        <v>45402</v>
      </c>
      <c r="C19" s="6" t="str">
        <f t="shared" si="0"/>
        <v>2024-04</v>
      </c>
      <c r="D19" t="s">
        <v>6</v>
      </c>
    </row>
    <row r="20" spans="1:4" x14ac:dyDescent="0.2">
      <c r="A20" s="4">
        <v>5</v>
      </c>
      <c r="B20" s="4">
        <v>45410</v>
      </c>
      <c r="C20" s="6" t="str">
        <f t="shared" si="0"/>
        <v>2024-04</v>
      </c>
      <c r="D20" t="s">
        <v>6</v>
      </c>
    </row>
    <row r="21" spans="1:4" x14ac:dyDescent="0.2">
      <c r="A21" s="4">
        <v>5</v>
      </c>
      <c r="B21" s="4">
        <v>45409</v>
      </c>
      <c r="C21" s="6" t="str">
        <f t="shared" si="0"/>
        <v>2024-04</v>
      </c>
      <c r="D21" t="s">
        <v>6</v>
      </c>
    </row>
    <row r="22" spans="1:4" x14ac:dyDescent="0.2">
      <c r="A22" s="4">
        <v>6</v>
      </c>
      <c r="B22" s="4">
        <v>45387</v>
      </c>
      <c r="C22" s="6" t="str">
        <f t="shared" si="0"/>
        <v>2024-04</v>
      </c>
      <c r="D22" t="s">
        <v>6</v>
      </c>
    </row>
    <row r="23" spans="1:4" x14ac:dyDescent="0.2">
      <c r="A23" s="4">
        <v>6</v>
      </c>
      <c r="B23" s="4">
        <v>45402</v>
      </c>
      <c r="C23" s="6" t="str">
        <f t="shared" si="0"/>
        <v>2024-04</v>
      </c>
      <c r="D23" t="s">
        <v>6</v>
      </c>
    </row>
    <row r="24" spans="1:4" x14ac:dyDescent="0.2">
      <c r="A24" s="4">
        <v>6</v>
      </c>
      <c r="B24" s="4">
        <v>45398</v>
      </c>
      <c r="C24" s="6" t="str">
        <f t="shared" si="0"/>
        <v>2024-04</v>
      </c>
      <c r="D24" t="s">
        <v>6</v>
      </c>
    </row>
    <row r="25" spans="1:4" x14ac:dyDescent="0.2">
      <c r="A25" s="4">
        <v>7</v>
      </c>
      <c r="B25" s="4">
        <v>45394</v>
      </c>
      <c r="C25" s="6" t="str">
        <f t="shared" si="0"/>
        <v>2024-04</v>
      </c>
      <c r="D25" t="s">
        <v>5</v>
      </c>
    </row>
    <row r="26" spans="1:4" x14ac:dyDescent="0.2">
      <c r="A26" s="4">
        <v>7</v>
      </c>
      <c r="B26" s="4">
        <v>45410</v>
      </c>
      <c r="C26" s="6" t="str">
        <f t="shared" si="0"/>
        <v>2024-04</v>
      </c>
      <c r="D26" t="s">
        <v>5</v>
      </c>
    </row>
    <row r="27" spans="1:4" x14ac:dyDescent="0.2">
      <c r="A27" s="4">
        <v>7</v>
      </c>
      <c r="B27" s="4">
        <v>45411</v>
      </c>
      <c r="C27" s="6" t="str">
        <f t="shared" si="0"/>
        <v>2024-04</v>
      </c>
      <c r="D27" t="s">
        <v>5</v>
      </c>
    </row>
    <row r="28" spans="1:4" x14ac:dyDescent="0.2">
      <c r="A28" s="4">
        <v>7</v>
      </c>
      <c r="B28" s="4">
        <v>45388</v>
      </c>
      <c r="C28" s="6" t="str">
        <f t="shared" si="0"/>
        <v>2024-04</v>
      </c>
      <c r="D28" t="s">
        <v>5</v>
      </c>
    </row>
    <row r="29" spans="1:4" x14ac:dyDescent="0.2">
      <c r="A29" s="4">
        <v>7</v>
      </c>
      <c r="B29" s="4">
        <v>45392</v>
      </c>
      <c r="C29" s="6" t="str">
        <f t="shared" si="0"/>
        <v>2024-04</v>
      </c>
      <c r="D29" t="s">
        <v>5</v>
      </c>
    </row>
    <row r="30" spans="1:4" x14ac:dyDescent="0.2">
      <c r="A30" s="4">
        <v>8</v>
      </c>
      <c r="B30" s="4">
        <v>45391</v>
      </c>
      <c r="C30" s="6" t="str">
        <f t="shared" si="0"/>
        <v>2024-04</v>
      </c>
      <c r="D30" t="s">
        <v>7</v>
      </c>
    </row>
    <row r="31" spans="1:4" x14ac:dyDescent="0.2">
      <c r="A31" s="4">
        <v>8</v>
      </c>
      <c r="B31" s="4">
        <v>45398</v>
      </c>
      <c r="C31" s="6" t="str">
        <f t="shared" si="0"/>
        <v>2024-04</v>
      </c>
      <c r="D31" t="s">
        <v>7</v>
      </c>
    </row>
    <row r="32" spans="1:4" x14ac:dyDescent="0.2">
      <c r="A32" s="4">
        <v>8</v>
      </c>
      <c r="B32" s="4">
        <v>45383</v>
      </c>
      <c r="C32" s="6" t="str">
        <f t="shared" si="0"/>
        <v>2024-04</v>
      </c>
      <c r="D32" t="s">
        <v>7</v>
      </c>
    </row>
    <row r="33" spans="1:4" x14ac:dyDescent="0.2">
      <c r="A33" s="4">
        <v>8</v>
      </c>
      <c r="B33" s="4">
        <v>45384</v>
      </c>
      <c r="C33" s="6" t="str">
        <f t="shared" si="0"/>
        <v>2024-04</v>
      </c>
      <c r="D33" t="s">
        <v>7</v>
      </c>
    </row>
    <row r="34" spans="1:4" x14ac:dyDescent="0.2">
      <c r="A34" s="4">
        <v>9</v>
      </c>
      <c r="B34" s="4">
        <v>45397</v>
      </c>
      <c r="C34" s="6" t="str">
        <f t="shared" si="0"/>
        <v>2024-04</v>
      </c>
      <c r="D34" t="s">
        <v>8</v>
      </c>
    </row>
    <row r="35" spans="1:4" x14ac:dyDescent="0.2">
      <c r="A35" s="4">
        <v>9</v>
      </c>
      <c r="B35" s="4">
        <v>45404</v>
      </c>
      <c r="C35" s="6" t="str">
        <f t="shared" si="0"/>
        <v>2024-04</v>
      </c>
      <c r="D35" t="s">
        <v>8</v>
      </c>
    </row>
    <row r="36" spans="1:4" x14ac:dyDescent="0.2">
      <c r="A36" s="4">
        <v>9</v>
      </c>
      <c r="B36" s="4">
        <v>45387</v>
      </c>
      <c r="C36" s="6" t="str">
        <f t="shared" si="0"/>
        <v>2024-04</v>
      </c>
      <c r="D36" t="s">
        <v>8</v>
      </c>
    </row>
    <row r="37" spans="1:4" x14ac:dyDescent="0.2">
      <c r="A37" s="4">
        <v>9</v>
      </c>
      <c r="B37" s="4">
        <v>45389</v>
      </c>
      <c r="C37" s="6" t="str">
        <f t="shared" si="0"/>
        <v>2024-04</v>
      </c>
      <c r="D37" t="s">
        <v>8</v>
      </c>
    </row>
    <row r="38" spans="1:4" x14ac:dyDescent="0.2">
      <c r="A38" s="4">
        <v>9</v>
      </c>
      <c r="B38" s="4">
        <v>45391</v>
      </c>
      <c r="C38" s="6" t="str">
        <f t="shared" si="0"/>
        <v>2024-04</v>
      </c>
      <c r="D38" t="s">
        <v>8</v>
      </c>
    </row>
    <row r="39" spans="1:4" x14ac:dyDescent="0.2">
      <c r="A39" s="4">
        <v>10</v>
      </c>
      <c r="B39" s="4">
        <v>45412</v>
      </c>
      <c r="C39" s="6" t="str">
        <f t="shared" si="0"/>
        <v>2024-04</v>
      </c>
      <c r="D39" t="s">
        <v>5</v>
      </c>
    </row>
    <row r="40" spans="1:4" x14ac:dyDescent="0.2">
      <c r="A40" s="4">
        <v>10</v>
      </c>
      <c r="B40" s="4">
        <v>45411</v>
      </c>
      <c r="C40" s="6" t="str">
        <f t="shared" si="0"/>
        <v>2024-04</v>
      </c>
      <c r="D40" t="s">
        <v>5</v>
      </c>
    </row>
    <row r="41" spans="1:4" x14ac:dyDescent="0.2">
      <c r="A41" s="4">
        <v>10</v>
      </c>
      <c r="B41" s="4">
        <v>45386</v>
      </c>
      <c r="C41" s="6" t="str">
        <f t="shared" si="0"/>
        <v>2024-04</v>
      </c>
      <c r="D41" t="s">
        <v>5</v>
      </c>
    </row>
    <row r="42" spans="1:4" x14ac:dyDescent="0.2">
      <c r="A42" s="4">
        <v>10</v>
      </c>
      <c r="B42" s="4">
        <v>45394</v>
      </c>
      <c r="C42" s="6" t="str">
        <f t="shared" si="0"/>
        <v>2024-04</v>
      </c>
      <c r="D42" t="s">
        <v>5</v>
      </c>
    </row>
    <row r="43" spans="1:4" x14ac:dyDescent="0.2">
      <c r="A43" s="4">
        <v>10</v>
      </c>
      <c r="B43" s="4">
        <v>45400</v>
      </c>
      <c r="C43" s="6" t="str">
        <f t="shared" si="0"/>
        <v>2024-04</v>
      </c>
      <c r="D43" t="s">
        <v>5</v>
      </c>
    </row>
    <row r="44" spans="1:4" x14ac:dyDescent="0.2">
      <c r="A44" s="4">
        <v>11</v>
      </c>
      <c r="B44" s="4">
        <v>45399</v>
      </c>
      <c r="C44" s="6" t="str">
        <f t="shared" si="0"/>
        <v>2024-04</v>
      </c>
      <c r="D44" t="s">
        <v>8</v>
      </c>
    </row>
    <row r="45" spans="1:4" x14ac:dyDescent="0.2">
      <c r="A45" s="4">
        <v>11</v>
      </c>
      <c r="B45" s="4">
        <v>45409</v>
      </c>
      <c r="C45" s="6" t="str">
        <f t="shared" si="0"/>
        <v>2024-04</v>
      </c>
      <c r="D45" t="s">
        <v>8</v>
      </c>
    </row>
    <row r="46" spans="1:4" x14ac:dyDescent="0.2">
      <c r="A46" s="4">
        <v>11</v>
      </c>
      <c r="B46" s="4">
        <v>45385</v>
      </c>
      <c r="C46" s="6" t="str">
        <f t="shared" si="0"/>
        <v>2024-04</v>
      </c>
      <c r="D46" t="s">
        <v>8</v>
      </c>
    </row>
    <row r="47" spans="1:4" x14ac:dyDescent="0.2">
      <c r="A47" s="4">
        <v>11</v>
      </c>
      <c r="B47" s="4">
        <v>45387</v>
      </c>
      <c r="C47" s="6" t="str">
        <f t="shared" si="0"/>
        <v>2024-04</v>
      </c>
      <c r="D47" t="s">
        <v>8</v>
      </c>
    </row>
    <row r="48" spans="1:4" x14ac:dyDescent="0.2">
      <c r="A48" s="4">
        <v>12</v>
      </c>
      <c r="B48" s="4">
        <v>45393</v>
      </c>
      <c r="C48" s="6" t="str">
        <f t="shared" si="0"/>
        <v>2024-04</v>
      </c>
      <c r="D48" t="s">
        <v>9</v>
      </c>
    </row>
    <row r="49" spans="1:4" x14ac:dyDescent="0.2">
      <c r="A49" s="4">
        <v>12</v>
      </c>
      <c r="B49" s="4">
        <v>45397</v>
      </c>
      <c r="C49" s="6" t="str">
        <f t="shared" si="0"/>
        <v>2024-04</v>
      </c>
      <c r="D49" t="s">
        <v>9</v>
      </c>
    </row>
    <row r="50" spans="1:4" x14ac:dyDescent="0.2">
      <c r="A50" s="4">
        <v>12</v>
      </c>
      <c r="B50" s="4">
        <v>45399</v>
      </c>
      <c r="C50" s="6" t="str">
        <f t="shared" si="0"/>
        <v>2024-04</v>
      </c>
      <c r="D50" t="s">
        <v>9</v>
      </c>
    </row>
    <row r="51" spans="1:4" x14ac:dyDescent="0.2">
      <c r="A51" s="4">
        <v>13</v>
      </c>
      <c r="B51" s="4">
        <v>45383</v>
      </c>
      <c r="C51" s="6" t="str">
        <f t="shared" si="0"/>
        <v>2024-04</v>
      </c>
      <c r="D51" t="s">
        <v>7</v>
      </c>
    </row>
    <row r="52" spans="1:4" x14ac:dyDescent="0.2">
      <c r="A52" s="4">
        <v>13</v>
      </c>
      <c r="B52" s="4">
        <v>45402</v>
      </c>
      <c r="C52" s="6" t="str">
        <f t="shared" si="0"/>
        <v>2024-04</v>
      </c>
      <c r="D52" t="s">
        <v>7</v>
      </c>
    </row>
    <row r="53" spans="1:4" x14ac:dyDescent="0.2">
      <c r="A53" s="4">
        <v>13</v>
      </c>
      <c r="B53" s="4">
        <v>45408</v>
      </c>
      <c r="C53" s="6" t="str">
        <f t="shared" si="0"/>
        <v>2024-04</v>
      </c>
      <c r="D53" t="s">
        <v>7</v>
      </c>
    </row>
    <row r="54" spans="1:4" x14ac:dyDescent="0.2">
      <c r="A54" s="4">
        <v>13</v>
      </c>
      <c r="B54" s="4">
        <v>45412</v>
      </c>
      <c r="C54" s="6" t="str">
        <f t="shared" si="0"/>
        <v>2024-04</v>
      </c>
      <c r="D54" t="s">
        <v>7</v>
      </c>
    </row>
    <row r="55" spans="1:4" x14ac:dyDescent="0.2">
      <c r="A55" s="4">
        <v>13</v>
      </c>
      <c r="B55" s="4">
        <v>45387</v>
      </c>
      <c r="C55" s="6" t="str">
        <f t="shared" si="0"/>
        <v>2024-04</v>
      </c>
      <c r="D55" t="s">
        <v>7</v>
      </c>
    </row>
    <row r="56" spans="1:4" x14ac:dyDescent="0.2">
      <c r="A56" s="4">
        <v>14</v>
      </c>
      <c r="B56" s="4">
        <v>45411</v>
      </c>
      <c r="C56" s="6" t="str">
        <f t="shared" si="0"/>
        <v>2024-04</v>
      </c>
      <c r="D56" t="s">
        <v>5</v>
      </c>
    </row>
    <row r="57" spans="1:4" x14ac:dyDescent="0.2">
      <c r="A57" s="4">
        <v>14</v>
      </c>
      <c r="B57" s="4">
        <v>45409</v>
      </c>
      <c r="C57" s="6" t="str">
        <f t="shared" si="0"/>
        <v>2024-04</v>
      </c>
      <c r="D57" t="s">
        <v>5</v>
      </c>
    </row>
    <row r="58" spans="1:4" x14ac:dyDescent="0.2">
      <c r="A58" s="4">
        <v>14</v>
      </c>
      <c r="B58" s="4">
        <v>45396</v>
      </c>
      <c r="C58" s="6" t="str">
        <f t="shared" si="0"/>
        <v>2024-04</v>
      </c>
      <c r="D58" t="s">
        <v>5</v>
      </c>
    </row>
    <row r="59" spans="1:4" x14ac:dyDescent="0.2">
      <c r="A59" s="4">
        <v>14</v>
      </c>
      <c r="B59" s="4">
        <v>45390</v>
      </c>
      <c r="C59" s="6" t="str">
        <f t="shared" si="0"/>
        <v>2024-04</v>
      </c>
      <c r="D59" t="s">
        <v>5</v>
      </c>
    </row>
    <row r="60" spans="1:4" x14ac:dyDescent="0.2">
      <c r="A60" s="4">
        <v>15</v>
      </c>
      <c r="B60" s="4">
        <v>45386</v>
      </c>
      <c r="C60" s="6" t="str">
        <f t="shared" si="0"/>
        <v>2024-04</v>
      </c>
      <c r="D60" t="s">
        <v>8</v>
      </c>
    </row>
    <row r="61" spans="1:4" x14ac:dyDescent="0.2">
      <c r="A61" s="4">
        <v>15</v>
      </c>
      <c r="B61" s="4">
        <v>45401</v>
      </c>
      <c r="C61" s="6" t="str">
        <f t="shared" si="0"/>
        <v>2024-04</v>
      </c>
      <c r="D61" t="s">
        <v>8</v>
      </c>
    </row>
    <row r="62" spans="1:4" x14ac:dyDescent="0.2">
      <c r="A62" s="4">
        <v>15</v>
      </c>
      <c r="B62" s="4">
        <v>45394</v>
      </c>
      <c r="C62" s="6" t="str">
        <f t="shared" si="0"/>
        <v>2024-04</v>
      </c>
      <c r="D62" t="s">
        <v>8</v>
      </c>
    </row>
    <row r="63" spans="1:4" x14ac:dyDescent="0.2">
      <c r="A63" s="4">
        <v>15</v>
      </c>
      <c r="B63" s="4">
        <v>45406</v>
      </c>
      <c r="C63" s="6" t="str">
        <f t="shared" si="0"/>
        <v>2024-04</v>
      </c>
      <c r="D63" t="s">
        <v>8</v>
      </c>
    </row>
    <row r="64" spans="1:4" x14ac:dyDescent="0.2">
      <c r="A64" s="4">
        <v>16</v>
      </c>
      <c r="B64" s="4">
        <v>45390</v>
      </c>
      <c r="C64" s="6" t="str">
        <f t="shared" si="0"/>
        <v>2024-04</v>
      </c>
      <c r="D64" t="s">
        <v>5</v>
      </c>
    </row>
    <row r="65" spans="1:4" x14ac:dyDescent="0.2">
      <c r="A65" s="4">
        <v>16</v>
      </c>
      <c r="B65" s="4">
        <v>45394</v>
      </c>
      <c r="C65" s="6" t="str">
        <f t="shared" si="0"/>
        <v>2024-04</v>
      </c>
      <c r="D65" t="s">
        <v>5</v>
      </c>
    </row>
    <row r="66" spans="1:4" x14ac:dyDescent="0.2">
      <c r="A66" s="4">
        <v>16</v>
      </c>
      <c r="B66" s="4">
        <v>45409</v>
      </c>
      <c r="C66" s="6" t="str">
        <f t="shared" si="0"/>
        <v>2024-04</v>
      </c>
      <c r="D66" t="s">
        <v>5</v>
      </c>
    </row>
    <row r="67" spans="1:4" x14ac:dyDescent="0.2">
      <c r="A67" s="4">
        <v>16</v>
      </c>
      <c r="B67" s="4">
        <v>45400</v>
      </c>
      <c r="C67" s="6" t="str">
        <f t="shared" ref="C67:C130" si="1">TEXT(B67, "YYYY-MM")</f>
        <v>2024-04</v>
      </c>
      <c r="D67" t="s">
        <v>5</v>
      </c>
    </row>
    <row r="68" spans="1:4" x14ac:dyDescent="0.2">
      <c r="A68" s="4">
        <v>17</v>
      </c>
      <c r="B68" s="4">
        <v>45406</v>
      </c>
      <c r="C68" s="6" t="str">
        <f t="shared" si="1"/>
        <v>2024-04</v>
      </c>
      <c r="D68" t="s">
        <v>6</v>
      </c>
    </row>
    <row r="69" spans="1:4" x14ac:dyDescent="0.2">
      <c r="A69" s="4">
        <v>17</v>
      </c>
      <c r="B69" s="4">
        <v>45389</v>
      </c>
      <c r="C69" s="6" t="str">
        <f t="shared" si="1"/>
        <v>2024-04</v>
      </c>
      <c r="D69" t="s">
        <v>6</v>
      </c>
    </row>
    <row r="70" spans="1:4" x14ac:dyDescent="0.2">
      <c r="A70" s="4">
        <v>17</v>
      </c>
      <c r="B70" s="4">
        <v>45393</v>
      </c>
      <c r="C70" s="6" t="str">
        <f t="shared" si="1"/>
        <v>2024-04</v>
      </c>
      <c r="D70" t="s">
        <v>6</v>
      </c>
    </row>
    <row r="71" spans="1:4" x14ac:dyDescent="0.2">
      <c r="A71" s="4">
        <v>17</v>
      </c>
      <c r="B71" s="4">
        <v>45387</v>
      </c>
      <c r="C71" s="6" t="str">
        <f t="shared" si="1"/>
        <v>2024-04</v>
      </c>
      <c r="D71" t="s">
        <v>6</v>
      </c>
    </row>
    <row r="72" spans="1:4" x14ac:dyDescent="0.2">
      <c r="A72" s="4">
        <v>17</v>
      </c>
      <c r="B72" s="4">
        <v>45389</v>
      </c>
      <c r="C72" s="6" t="str">
        <f t="shared" si="1"/>
        <v>2024-04</v>
      </c>
      <c r="D72" t="s">
        <v>6</v>
      </c>
    </row>
    <row r="73" spans="1:4" x14ac:dyDescent="0.2">
      <c r="A73" s="4">
        <v>18</v>
      </c>
      <c r="B73" s="4">
        <v>45391</v>
      </c>
      <c r="C73" s="6" t="str">
        <f t="shared" si="1"/>
        <v>2024-04</v>
      </c>
      <c r="D73" t="s">
        <v>9</v>
      </c>
    </row>
    <row r="74" spans="1:4" x14ac:dyDescent="0.2">
      <c r="A74" s="4">
        <v>18</v>
      </c>
      <c r="B74" s="4">
        <v>45400</v>
      </c>
      <c r="C74" s="6" t="str">
        <f t="shared" si="1"/>
        <v>2024-04</v>
      </c>
      <c r="D74" t="s">
        <v>9</v>
      </c>
    </row>
    <row r="75" spans="1:4" x14ac:dyDescent="0.2">
      <c r="A75" s="4">
        <v>18</v>
      </c>
      <c r="B75" s="4">
        <v>45392</v>
      </c>
      <c r="C75" s="6" t="str">
        <f t="shared" si="1"/>
        <v>2024-04</v>
      </c>
      <c r="D75" t="s">
        <v>9</v>
      </c>
    </row>
    <row r="76" spans="1:4" x14ac:dyDescent="0.2">
      <c r="A76" s="4">
        <v>19</v>
      </c>
      <c r="B76" s="4">
        <v>45402</v>
      </c>
      <c r="C76" s="6" t="str">
        <f t="shared" si="1"/>
        <v>2024-04</v>
      </c>
      <c r="D76" t="s">
        <v>7</v>
      </c>
    </row>
    <row r="77" spans="1:4" x14ac:dyDescent="0.2">
      <c r="A77" s="4">
        <v>19</v>
      </c>
      <c r="B77" s="4">
        <v>45404</v>
      </c>
      <c r="C77" s="6" t="str">
        <f t="shared" si="1"/>
        <v>2024-04</v>
      </c>
      <c r="D77" t="s">
        <v>7</v>
      </c>
    </row>
    <row r="78" spans="1:4" x14ac:dyDescent="0.2">
      <c r="A78" s="4">
        <v>19</v>
      </c>
      <c r="B78" s="4">
        <v>45391</v>
      </c>
      <c r="C78" s="6" t="str">
        <f t="shared" si="1"/>
        <v>2024-04</v>
      </c>
      <c r="D78" t="s">
        <v>7</v>
      </c>
    </row>
    <row r="79" spans="1:4" x14ac:dyDescent="0.2">
      <c r="A79" s="4">
        <v>19</v>
      </c>
      <c r="B79" s="4">
        <v>45412</v>
      </c>
      <c r="C79" s="6" t="str">
        <f t="shared" si="1"/>
        <v>2024-04</v>
      </c>
      <c r="D79" t="s">
        <v>7</v>
      </c>
    </row>
    <row r="80" spans="1:4" x14ac:dyDescent="0.2">
      <c r="A80" s="4">
        <v>20</v>
      </c>
      <c r="B80" s="4">
        <v>45394</v>
      </c>
      <c r="C80" s="6" t="str">
        <f t="shared" si="1"/>
        <v>2024-04</v>
      </c>
      <c r="D80" t="s">
        <v>5</v>
      </c>
    </row>
    <row r="81" spans="1:4" x14ac:dyDescent="0.2">
      <c r="A81" s="4">
        <v>20</v>
      </c>
      <c r="B81" s="4">
        <v>45387</v>
      </c>
      <c r="C81" s="6" t="str">
        <f t="shared" si="1"/>
        <v>2024-04</v>
      </c>
      <c r="D81" t="s">
        <v>5</v>
      </c>
    </row>
    <row r="82" spans="1:4" x14ac:dyDescent="0.2">
      <c r="A82" s="4">
        <v>20</v>
      </c>
      <c r="B82" s="4">
        <v>45383</v>
      </c>
      <c r="C82" s="6" t="str">
        <f t="shared" si="1"/>
        <v>2024-04</v>
      </c>
      <c r="D82" t="s">
        <v>5</v>
      </c>
    </row>
    <row r="83" spans="1:4" x14ac:dyDescent="0.2">
      <c r="A83" s="4">
        <v>20</v>
      </c>
      <c r="B83" s="4">
        <v>45399</v>
      </c>
      <c r="C83" s="6" t="str">
        <f t="shared" si="1"/>
        <v>2024-04</v>
      </c>
      <c r="D83" t="s">
        <v>5</v>
      </c>
    </row>
    <row r="84" spans="1:4" x14ac:dyDescent="0.2">
      <c r="A84" s="4">
        <v>20</v>
      </c>
      <c r="B84" s="4">
        <v>45404</v>
      </c>
      <c r="C84" s="6" t="str">
        <f t="shared" si="1"/>
        <v>2024-04</v>
      </c>
      <c r="D84" t="s">
        <v>5</v>
      </c>
    </row>
    <row r="85" spans="1:4" x14ac:dyDescent="0.2">
      <c r="A85" s="4">
        <v>21</v>
      </c>
      <c r="B85" s="4">
        <v>45394</v>
      </c>
      <c r="C85" s="6" t="str">
        <f t="shared" si="1"/>
        <v>2024-04</v>
      </c>
      <c r="D85" t="s">
        <v>5</v>
      </c>
    </row>
    <row r="86" spans="1:4" x14ac:dyDescent="0.2">
      <c r="A86" s="4">
        <v>21</v>
      </c>
      <c r="B86" s="4">
        <v>45393</v>
      </c>
      <c r="C86" s="6" t="str">
        <f t="shared" si="1"/>
        <v>2024-04</v>
      </c>
      <c r="D86" t="s">
        <v>5</v>
      </c>
    </row>
    <row r="87" spans="1:4" x14ac:dyDescent="0.2">
      <c r="A87" s="4">
        <v>21</v>
      </c>
      <c r="B87" s="4">
        <v>45405</v>
      </c>
      <c r="C87" s="6" t="str">
        <f t="shared" si="1"/>
        <v>2024-04</v>
      </c>
      <c r="D87" t="s">
        <v>5</v>
      </c>
    </row>
    <row r="88" spans="1:4" x14ac:dyDescent="0.2">
      <c r="A88" s="4">
        <v>21</v>
      </c>
      <c r="B88" s="4">
        <v>45383</v>
      </c>
      <c r="C88" s="6" t="str">
        <f t="shared" si="1"/>
        <v>2024-04</v>
      </c>
      <c r="D88" t="s">
        <v>5</v>
      </c>
    </row>
    <row r="89" spans="1:4" x14ac:dyDescent="0.2">
      <c r="A89" s="4">
        <v>21</v>
      </c>
      <c r="B89" s="4">
        <v>45408</v>
      </c>
      <c r="C89" s="6" t="str">
        <f t="shared" si="1"/>
        <v>2024-04</v>
      </c>
      <c r="D89" t="s">
        <v>5</v>
      </c>
    </row>
    <row r="90" spans="1:4" x14ac:dyDescent="0.2">
      <c r="A90" s="4">
        <v>22</v>
      </c>
      <c r="B90" s="4">
        <v>45406</v>
      </c>
      <c r="C90" s="6" t="str">
        <f t="shared" si="1"/>
        <v>2024-04</v>
      </c>
      <c r="D90" t="s">
        <v>6</v>
      </c>
    </row>
    <row r="91" spans="1:4" x14ac:dyDescent="0.2">
      <c r="A91" s="4">
        <v>22</v>
      </c>
      <c r="B91" s="4">
        <v>45402</v>
      </c>
      <c r="C91" s="6" t="str">
        <f t="shared" si="1"/>
        <v>2024-04</v>
      </c>
      <c r="D91" t="s">
        <v>6</v>
      </c>
    </row>
    <row r="92" spans="1:4" x14ac:dyDescent="0.2">
      <c r="A92" s="4">
        <v>22</v>
      </c>
      <c r="B92" s="4">
        <v>45405</v>
      </c>
      <c r="C92" s="6" t="str">
        <f t="shared" si="1"/>
        <v>2024-04</v>
      </c>
      <c r="D92" t="s">
        <v>6</v>
      </c>
    </row>
    <row r="93" spans="1:4" x14ac:dyDescent="0.2">
      <c r="A93" s="4">
        <v>22</v>
      </c>
      <c r="B93" s="4">
        <v>45400</v>
      </c>
      <c r="C93" s="6" t="str">
        <f t="shared" si="1"/>
        <v>2024-04</v>
      </c>
      <c r="D93" t="s">
        <v>6</v>
      </c>
    </row>
    <row r="94" spans="1:4" x14ac:dyDescent="0.2">
      <c r="A94" s="4">
        <v>22</v>
      </c>
      <c r="B94" s="4">
        <v>45383</v>
      </c>
      <c r="C94" s="6" t="str">
        <f t="shared" si="1"/>
        <v>2024-04</v>
      </c>
      <c r="D94" t="s">
        <v>6</v>
      </c>
    </row>
    <row r="95" spans="1:4" x14ac:dyDescent="0.2">
      <c r="A95" s="4">
        <v>23</v>
      </c>
      <c r="B95" s="4">
        <v>45404</v>
      </c>
      <c r="C95" s="6" t="str">
        <f t="shared" si="1"/>
        <v>2024-04</v>
      </c>
      <c r="D95" t="s">
        <v>5</v>
      </c>
    </row>
    <row r="96" spans="1:4" x14ac:dyDescent="0.2">
      <c r="A96" s="4">
        <v>23</v>
      </c>
      <c r="B96" s="4">
        <v>45391</v>
      </c>
      <c r="C96" s="6" t="str">
        <f t="shared" si="1"/>
        <v>2024-04</v>
      </c>
      <c r="D96" t="s">
        <v>5</v>
      </c>
    </row>
    <row r="97" spans="1:4" x14ac:dyDescent="0.2">
      <c r="A97" s="4">
        <v>23</v>
      </c>
      <c r="B97" s="4">
        <v>45397</v>
      </c>
      <c r="C97" s="6" t="str">
        <f t="shared" si="1"/>
        <v>2024-04</v>
      </c>
      <c r="D97" t="s">
        <v>5</v>
      </c>
    </row>
    <row r="98" spans="1:4" x14ac:dyDescent="0.2">
      <c r="A98" s="4">
        <v>23</v>
      </c>
      <c r="B98" s="4">
        <v>45383</v>
      </c>
      <c r="C98" s="6" t="str">
        <f t="shared" si="1"/>
        <v>2024-04</v>
      </c>
      <c r="D98" t="s">
        <v>5</v>
      </c>
    </row>
    <row r="99" spans="1:4" x14ac:dyDescent="0.2">
      <c r="A99" s="4">
        <v>24</v>
      </c>
      <c r="B99" s="4">
        <v>45385</v>
      </c>
      <c r="C99" s="6" t="str">
        <f t="shared" si="1"/>
        <v>2024-04</v>
      </c>
      <c r="D99" t="s">
        <v>7</v>
      </c>
    </row>
    <row r="100" spans="1:4" x14ac:dyDescent="0.2">
      <c r="A100" s="4">
        <v>24</v>
      </c>
      <c r="B100" s="4">
        <v>45390</v>
      </c>
      <c r="C100" s="6" t="str">
        <f t="shared" si="1"/>
        <v>2024-04</v>
      </c>
      <c r="D100" t="s">
        <v>7</v>
      </c>
    </row>
    <row r="101" spans="1:4" x14ac:dyDescent="0.2">
      <c r="A101" s="4">
        <v>24</v>
      </c>
      <c r="B101" s="4">
        <v>45387</v>
      </c>
      <c r="C101" s="6" t="str">
        <f t="shared" si="1"/>
        <v>2024-04</v>
      </c>
      <c r="D101" t="s">
        <v>7</v>
      </c>
    </row>
    <row r="102" spans="1:4" x14ac:dyDescent="0.2">
      <c r="A102" s="4">
        <v>24</v>
      </c>
      <c r="B102" s="4">
        <v>45403</v>
      </c>
      <c r="C102" s="6" t="str">
        <f t="shared" si="1"/>
        <v>2024-04</v>
      </c>
      <c r="D102" t="s">
        <v>7</v>
      </c>
    </row>
    <row r="103" spans="1:4" x14ac:dyDescent="0.2">
      <c r="A103" s="4">
        <v>25</v>
      </c>
      <c r="B103" s="4">
        <v>45387</v>
      </c>
      <c r="C103" s="6" t="str">
        <f t="shared" si="1"/>
        <v>2024-04</v>
      </c>
      <c r="D103" t="s">
        <v>6</v>
      </c>
    </row>
    <row r="104" spans="1:4" x14ac:dyDescent="0.2">
      <c r="A104" s="4">
        <v>25</v>
      </c>
      <c r="B104" s="4">
        <v>45412</v>
      </c>
      <c r="C104" s="6" t="str">
        <f t="shared" si="1"/>
        <v>2024-04</v>
      </c>
      <c r="D104" t="s">
        <v>6</v>
      </c>
    </row>
    <row r="105" spans="1:4" x14ac:dyDescent="0.2">
      <c r="A105" s="4">
        <v>25</v>
      </c>
      <c r="B105" s="4">
        <v>45391</v>
      </c>
      <c r="C105" s="6" t="str">
        <f t="shared" si="1"/>
        <v>2024-04</v>
      </c>
      <c r="D105" t="s">
        <v>6</v>
      </c>
    </row>
    <row r="106" spans="1:4" x14ac:dyDescent="0.2">
      <c r="A106" s="4">
        <v>25</v>
      </c>
      <c r="B106" s="4">
        <v>45396</v>
      </c>
      <c r="C106" s="6" t="str">
        <f t="shared" si="1"/>
        <v>2024-04</v>
      </c>
      <c r="D106" t="s">
        <v>6</v>
      </c>
    </row>
    <row r="107" spans="1:4" x14ac:dyDescent="0.2">
      <c r="A107" s="4">
        <v>26</v>
      </c>
      <c r="B107" s="4">
        <v>45387</v>
      </c>
      <c r="C107" s="6" t="str">
        <f t="shared" si="1"/>
        <v>2024-04</v>
      </c>
      <c r="D107" t="s">
        <v>6</v>
      </c>
    </row>
    <row r="108" spans="1:4" x14ac:dyDescent="0.2">
      <c r="A108" s="4">
        <v>26</v>
      </c>
      <c r="B108" s="4">
        <v>45409</v>
      </c>
      <c r="C108" s="6" t="str">
        <f t="shared" si="1"/>
        <v>2024-04</v>
      </c>
      <c r="D108" t="s">
        <v>6</v>
      </c>
    </row>
    <row r="109" spans="1:4" x14ac:dyDescent="0.2">
      <c r="A109" s="4">
        <v>26</v>
      </c>
      <c r="B109" s="4">
        <v>45398</v>
      </c>
      <c r="C109" s="6" t="str">
        <f t="shared" si="1"/>
        <v>2024-04</v>
      </c>
      <c r="D109" t="s">
        <v>6</v>
      </c>
    </row>
    <row r="110" spans="1:4" x14ac:dyDescent="0.2">
      <c r="A110" s="4">
        <v>26</v>
      </c>
      <c r="B110" s="4">
        <v>45397</v>
      </c>
      <c r="C110" s="6" t="str">
        <f t="shared" si="1"/>
        <v>2024-04</v>
      </c>
      <c r="D110" t="s">
        <v>6</v>
      </c>
    </row>
    <row r="111" spans="1:4" x14ac:dyDescent="0.2">
      <c r="A111" s="4">
        <v>26</v>
      </c>
      <c r="B111" s="4">
        <v>45401</v>
      </c>
      <c r="C111" s="6" t="str">
        <f t="shared" si="1"/>
        <v>2024-04</v>
      </c>
      <c r="D111" t="s">
        <v>6</v>
      </c>
    </row>
    <row r="112" spans="1:4" x14ac:dyDescent="0.2">
      <c r="A112" s="4">
        <v>27</v>
      </c>
      <c r="B112" s="4">
        <v>45395</v>
      </c>
      <c r="C112" s="6" t="str">
        <f t="shared" si="1"/>
        <v>2024-04</v>
      </c>
      <c r="D112" t="s">
        <v>5</v>
      </c>
    </row>
    <row r="113" spans="1:4" x14ac:dyDescent="0.2">
      <c r="A113" s="4">
        <v>27</v>
      </c>
      <c r="B113" s="4">
        <v>45389</v>
      </c>
      <c r="C113" s="6" t="str">
        <f t="shared" si="1"/>
        <v>2024-04</v>
      </c>
      <c r="D113" t="s">
        <v>5</v>
      </c>
    </row>
    <row r="114" spans="1:4" x14ac:dyDescent="0.2">
      <c r="A114" s="4">
        <v>27</v>
      </c>
      <c r="B114" s="4">
        <v>45404</v>
      </c>
      <c r="C114" s="6" t="str">
        <f t="shared" si="1"/>
        <v>2024-04</v>
      </c>
      <c r="D114" t="s">
        <v>5</v>
      </c>
    </row>
    <row r="115" spans="1:4" x14ac:dyDescent="0.2">
      <c r="A115" s="4">
        <v>27</v>
      </c>
      <c r="B115" s="4">
        <v>45395</v>
      </c>
      <c r="C115" s="6" t="str">
        <f t="shared" si="1"/>
        <v>2024-04</v>
      </c>
      <c r="D115" t="s">
        <v>5</v>
      </c>
    </row>
    <row r="116" spans="1:4" x14ac:dyDescent="0.2">
      <c r="A116" s="4">
        <v>28</v>
      </c>
      <c r="B116" s="4">
        <v>45404</v>
      </c>
      <c r="C116" s="6" t="str">
        <f t="shared" si="1"/>
        <v>2024-04</v>
      </c>
      <c r="D116" t="s">
        <v>7</v>
      </c>
    </row>
    <row r="117" spans="1:4" x14ac:dyDescent="0.2">
      <c r="A117" s="4">
        <v>28</v>
      </c>
      <c r="B117" s="4">
        <v>45389</v>
      </c>
      <c r="C117" s="6" t="str">
        <f t="shared" si="1"/>
        <v>2024-04</v>
      </c>
      <c r="D117" t="s">
        <v>7</v>
      </c>
    </row>
    <row r="118" spans="1:4" x14ac:dyDescent="0.2">
      <c r="A118" s="4">
        <v>28</v>
      </c>
      <c r="B118" s="4">
        <v>45406</v>
      </c>
      <c r="C118" s="6" t="str">
        <f t="shared" si="1"/>
        <v>2024-04</v>
      </c>
      <c r="D118" t="s">
        <v>7</v>
      </c>
    </row>
    <row r="119" spans="1:4" x14ac:dyDescent="0.2">
      <c r="A119" s="4">
        <v>28</v>
      </c>
      <c r="B119" s="4">
        <v>45389</v>
      </c>
      <c r="C119" s="6" t="str">
        <f t="shared" si="1"/>
        <v>2024-04</v>
      </c>
      <c r="D119" t="s">
        <v>7</v>
      </c>
    </row>
    <row r="120" spans="1:4" x14ac:dyDescent="0.2">
      <c r="A120" s="4">
        <v>29</v>
      </c>
      <c r="B120" s="4">
        <v>45387</v>
      </c>
      <c r="C120" s="6" t="str">
        <f t="shared" si="1"/>
        <v>2024-04</v>
      </c>
      <c r="D120" t="s">
        <v>8</v>
      </c>
    </row>
    <row r="121" spans="1:4" x14ac:dyDescent="0.2">
      <c r="A121" s="4">
        <v>29</v>
      </c>
      <c r="B121" s="4">
        <v>45388</v>
      </c>
      <c r="C121" s="6" t="str">
        <f t="shared" si="1"/>
        <v>2024-04</v>
      </c>
      <c r="D121" t="s">
        <v>8</v>
      </c>
    </row>
    <row r="122" spans="1:4" x14ac:dyDescent="0.2">
      <c r="A122" s="4">
        <v>29</v>
      </c>
      <c r="B122" s="4">
        <v>45407</v>
      </c>
      <c r="C122" s="6" t="str">
        <f t="shared" si="1"/>
        <v>2024-04</v>
      </c>
      <c r="D122" t="s">
        <v>8</v>
      </c>
    </row>
    <row r="123" spans="1:4" x14ac:dyDescent="0.2">
      <c r="A123" s="4">
        <v>30</v>
      </c>
      <c r="B123" s="4">
        <v>45397</v>
      </c>
      <c r="C123" s="6" t="str">
        <f t="shared" si="1"/>
        <v>2024-04</v>
      </c>
      <c r="D123" t="s">
        <v>5</v>
      </c>
    </row>
    <row r="124" spans="1:4" x14ac:dyDescent="0.2">
      <c r="A124" s="4">
        <v>30</v>
      </c>
      <c r="B124" s="4">
        <v>45406</v>
      </c>
      <c r="C124" s="6" t="str">
        <f t="shared" si="1"/>
        <v>2024-04</v>
      </c>
      <c r="D124" t="s">
        <v>5</v>
      </c>
    </row>
    <row r="125" spans="1:4" x14ac:dyDescent="0.2">
      <c r="A125" s="4">
        <v>30</v>
      </c>
      <c r="B125" s="4">
        <v>45383</v>
      </c>
      <c r="C125" s="6" t="str">
        <f t="shared" si="1"/>
        <v>2024-04</v>
      </c>
      <c r="D125" t="s">
        <v>5</v>
      </c>
    </row>
    <row r="126" spans="1:4" x14ac:dyDescent="0.2">
      <c r="A126" s="4">
        <v>31</v>
      </c>
      <c r="B126" s="4">
        <v>45396</v>
      </c>
      <c r="C126" s="6" t="str">
        <f t="shared" si="1"/>
        <v>2024-04</v>
      </c>
      <c r="D126" t="s">
        <v>8</v>
      </c>
    </row>
    <row r="127" spans="1:4" x14ac:dyDescent="0.2">
      <c r="A127" s="4">
        <v>31</v>
      </c>
      <c r="B127" s="4">
        <v>45387</v>
      </c>
      <c r="C127" s="6" t="str">
        <f t="shared" si="1"/>
        <v>2024-04</v>
      </c>
      <c r="D127" t="s">
        <v>8</v>
      </c>
    </row>
    <row r="128" spans="1:4" x14ac:dyDescent="0.2">
      <c r="A128" s="4">
        <v>31</v>
      </c>
      <c r="B128" s="4">
        <v>45396</v>
      </c>
      <c r="C128" s="6" t="str">
        <f t="shared" si="1"/>
        <v>2024-04</v>
      </c>
      <c r="D128" t="s">
        <v>8</v>
      </c>
    </row>
    <row r="129" spans="1:4" x14ac:dyDescent="0.2">
      <c r="A129" s="4">
        <v>31</v>
      </c>
      <c r="B129" s="4">
        <v>45383</v>
      </c>
      <c r="C129" s="6" t="str">
        <f t="shared" si="1"/>
        <v>2024-04</v>
      </c>
      <c r="D129" t="s">
        <v>8</v>
      </c>
    </row>
    <row r="130" spans="1:4" x14ac:dyDescent="0.2">
      <c r="A130" s="4">
        <v>32</v>
      </c>
      <c r="B130" s="4">
        <v>45402</v>
      </c>
      <c r="C130" s="6" t="str">
        <f t="shared" si="1"/>
        <v>2024-04</v>
      </c>
      <c r="D130" t="s">
        <v>9</v>
      </c>
    </row>
    <row r="131" spans="1:4" x14ac:dyDescent="0.2">
      <c r="A131" s="4">
        <v>32</v>
      </c>
      <c r="B131" s="4">
        <v>45383</v>
      </c>
      <c r="C131" s="6" t="str">
        <f t="shared" ref="C131:C163" si="2">TEXT(B131, "YYYY-MM")</f>
        <v>2024-04</v>
      </c>
      <c r="D131" t="s">
        <v>9</v>
      </c>
    </row>
    <row r="132" spans="1:4" x14ac:dyDescent="0.2">
      <c r="A132" s="4">
        <v>32</v>
      </c>
      <c r="B132" s="4">
        <v>45390</v>
      </c>
      <c r="C132" s="6" t="str">
        <f t="shared" si="2"/>
        <v>2024-04</v>
      </c>
      <c r="D132" t="s">
        <v>9</v>
      </c>
    </row>
    <row r="133" spans="1:4" x14ac:dyDescent="0.2">
      <c r="A133" s="4">
        <v>32</v>
      </c>
      <c r="B133" s="4">
        <v>45409</v>
      </c>
      <c r="C133" s="6" t="str">
        <f t="shared" si="2"/>
        <v>2024-04</v>
      </c>
      <c r="D133" t="s">
        <v>9</v>
      </c>
    </row>
    <row r="134" spans="1:4" x14ac:dyDescent="0.2">
      <c r="A134" s="4">
        <v>33</v>
      </c>
      <c r="B134" s="4">
        <v>45401</v>
      </c>
      <c r="C134" s="6" t="str">
        <f t="shared" si="2"/>
        <v>2024-04</v>
      </c>
      <c r="D134" t="s">
        <v>7</v>
      </c>
    </row>
    <row r="135" spans="1:4" x14ac:dyDescent="0.2">
      <c r="A135" s="4">
        <v>33</v>
      </c>
      <c r="B135" s="4">
        <v>45404</v>
      </c>
      <c r="C135" s="6" t="str">
        <f t="shared" si="2"/>
        <v>2024-04</v>
      </c>
      <c r="D135" t="s">
        <v>7</v>
      </c>
    </row>
    <row r="136" spans="1:4" x14ac:dyDescent="0.2">
      <c r="A136" s="4">
        <v>33</v>
      </c>
      <c r="B136" s="4">
        <v>45386</v>
      </c>
      <c r="C136" s="6" t="str">
        <f t="shared" si="2"/>
        <v>2024-04</v>
      </c>
      <c r="D136" t="s">
        <v>7</v>
      </c>
    </row>
    <row r="137" spans="1:4" x14ac:dyDescent="0.2">
      <c r="A137" s="4">
        <v>33</v>
      </c>
      <c r="B137" s="4">
        <v>45402</v>
      </c>
      <c r="C137" s="6" t="str">
        <f t="shared" si="2"/>
        <v>2024-04</v>
      </c>
      <c r="D137" t="s">
        <v>7</v>
      </c>
    </row>
    <row r="138" spans="1:4" x14ac:dyDescent="0.2">
      <c r="A138" s="4">
        <v>34</v>
      </c>
      <c r="B138" s="4">
        <v>45387</v>
      </c>
      <c r="C138" s="6" t="str">
        <f t="shared" si="2"/>
        <v>2024-04</v>
      </c>
      <c r="D138" t="s">
        <v>5</v>
      </c>
    </row>
    <row r="139" spans="1:4" x14ac:dyDescent="0.2">
      <c r="A139" s="4">
        <v>34</v>
      </c>
      <c r="B139" s="4">
        <v>45396</v>
      </c>
      <c r="C139" s="6" t="str">
        <f t="shared" si="2"/>
        <v>2024-04</v>
      </c>
      <c r="D139" t="s">
        <v>5</v>
      </c>
    </row>
    <row r="140" spans="1:4" x14ac:dyDescent="0.2">
      <c r="A140" s="4">
        <v>34</v>
      </c>
      <c r="B140" s="4">
        <v>45386</v>
      </c>
      <c r="C140" s="6" t="str">
        <f t="shared" si="2"/>
        <v>2024-04</v>
      </c>
      <c r="D140" t="s">
        <v>5</v>
      </c>
    </row>
    <row r="141" spans="1:4" x14ac:dyDescent="0.2">
      <c r="A141" s="4">
        <v>34</v>
      </c>
      <c r="B141" s="4">
        <v>45383</v>
      </c>
      <c r="C141" s="6" t="str">
        <f t="shared" si="2"/>
        <v>2024-04</v>
      </c>
      <c r="D141" t="s">
        <v>5</v>
      </c>
    </row>
    <row r="142" spans="1:4" x14ac:dyDescent="0.2">
      <c r="A142" s="4">
        <v>35</v>
      </c>
      <c r="B142" s="4">
        <v>45402</v>
      </c>
      <c r="C142" s="6" t="str">
        <f t="shared" si="2"/>
        <v>2024-04</v>
      </c>
      <c r="D142" t="s">
        <v>8</v>
      </c>
    </row>
    <row r="143" spans="1:4" x14ac:dyDescent="0.2">
      <c r="A143" s="4">
        <v>35</v>
      </c>
      <c r="B143" s="4">
        <v>45384</v>
      </c>
      <c r="C143" s="6" t="str">
        <f t="shared" si="2"/>
        <v>2024-04</v>
      </c>
      <c r="D143" t="s">
        <v>8</v>
      </c>
    </row>
    <row r="144" spans="1:4" x14ac:dyDescent="0.2">
      <c r="A144" s="4">
        <v>35</v>
      </c>
      <c r="B144" s="4">
        <v>45394</v>
      </c>
      <c r="C144" s="6" t="str">
        <f t="shared" si="2"/>
        <v>2024-04</v>
      </c>
      <c r="D144" t="s">
        <v>8</v>
      </c>
    </row>
    <row r="145" spans="1:4" x14ac:dyDescent="0.2">
      <c r="A145" s="4">
        <v>35</v>
      </c>
      <c r="B145" s="4">
        <v>45390</v>
      </c>
      <c r="C145" s="6" t="str">
        <f t="shared" si="2"/>
        <v>2024-04</v>
      </c>
      <c r="D145" t="s">
        <v>8</v>
      </c>
    </row>
    <row r="146" spans="1:4" x14ac:dyDescent="0.2">
      <c r="A146" s="4">
        <v>35</v>
      </c>
      <c r="B146" s="4">
        <v>45389</v>
      </c>
      <c r="C146" s="6" t="str">
        <f t="shared" si="2"/>
        <v>2024-04</v>
      </c>
      <c r="D146" t="s">
        <v>8</v>
      </c>
    </row>
    <row r="147" spans="1:4" x14ac:dyDescent="0.2">
      <c r="A147" s="4">
        <v>36</v>
      </c>
      <c r="B147" s="4">
        <v>45403</v>
      </c>
      <c r="C147" s="6" t="str">
        <f t="shared" si="2"/>
        <v>2024-04</v>
      </c>
      <c r="D147" t="s">
        <v>5</v>
      </c>
    </row>
    <row r="148" spans="1:4" x14ac:dyDescent="0.2">
      <c r="A148" s="4">
        <v>36</v>
      </c>
      <c r="B148" s="4">
        <v>45386</v>
      </c>
      <c r="C148" s="6" t="str">
        <f t="shared" si="2"/>
        <v>2024-04</v>
      </c>
      <c r="D148" t="s">
        <v>5</v>
      </c>
    </row>
    <row r="149" spans="1:4" x14ac:dyDescent="0.2">
      <c r="A149" s="4">
        <v>36</v>
      </c>
      <c r="B149" s="4">
        <v>45403</v>
      </c>
      <c r="C149" s="6" t="str">
        <f t="shared" si="2"/>
        <v>2024-04</v>
      </c>
      <c r="D149" t="s">
        <v>5</v>
      </c>
    </row>
    <row r="150" spans="1:4" x14ac:dyDescent="0.2">
      <c r="A150" s="4">
        <v>36</v>
      </c>
      <c r="B150" s="4">
        <v>45396</v>
      </c>
      <c r="C150" s="6" t="str">
        <f t="shared" si="2"/>
        <v>2024-04</v>
      </c>
      <c r="D150" t="s">
        <v>5</v>
      </c>
    </row>
    <row r="151" spans="1:4" x14ac:dyDescent="0.2">
      <c r="A151" s="4">
        <v>36</v>
      </c>
      <c r="B151" s="4">
        <v>45406</v>
      </c>
      <c r="C151" s="6" t="str">
        <f t="shared" si="2"/>
        <v>2024-04</v>
      </c>
      <c r="D151" t="s">
        <v>5</v>
      </c>
    </row>
    <row r="152" spans="1:4" x14ac:dyDescent="0.2">
      <c r="A152" s="4">
        <v>37</v>
      </c>
      <c r="B152" s="4">
        <v>45408</v>
      </c>
      <c r="C152" s="6" t="str">
        <f t="shared" si="2"/>
        <v>2024-04</v>
      </c>
      <c r="D152" t="s">
        <v>6</v>
      </c>
    </row>
    <row r="153" spans="1:4" x14ac:dyDescent="0.2">
      <c r="A153" s="4">
        <v>37</v>
      </c>
      <c r="B153" s="4">
        <v>45384</v>
      </c>
      <c r="C153" s="6" t="str">
        <f t="shared" si="2"/>
        <v>2024-04</v>
      </c>
      <c r="D153" t="s">
        <v>6</v>
      </c>
    </row>
    <row r="154" spans="1:4" x14ac:dyDescent="0.2">
      <c r="A154" s="4">
        <v>37</v>
      </c>
      <c r="B154" s="4">
        <v>45387</v>
      </c>
      <c r="C154" s="6" t="str">
        <f t="shared" si="2"/>
        <v>2024-04</v>
      </c>
      <c r="D154" t="s">
        <v>6</v>
      </c>
    </row>
    <row r="155" spans="1:4" x14ac:dyDescent="0.2">
      <c r="A155" s="4">
        <v>38</v>
      </c>
      <c r="B155" s="4">
        <v>45407</v>
      </c>
      <c r="C155" s="6" t="str">
        <f t="shared" si="2"/>
        <v>2024-04</v>
      </c>
      <c r="D155" t="s">
        <v>9</v>
      </c>
    </row>
    <row r="156" spans="1:4" x14ac:dyDescent="0.2">
      <c r="A156" s="4">
        <v>38</v>
      </c>
      <c r="B156" s="4">
        <v>45389</v>
      </c>
      <c r="C156" s="6" t="str">
        <f t="shared" si="2"/>
        <v>2024-04</v>
      </c>
      <c r="D156" t="s">
        <v>9</v>
      </c>
    </row>
    <row r="157" spans="1:4" x14ac:dyDescent="0.2">
      <c r="A157" s="4">
        <v>38</v>
      </c>
      <c r="B157" s="4">
        <v>45407</v>
      </c>
      <c r="C157" s="6" t="str">
        <f t="shared" si="2"/>
        <v>2024-04</v>
      </c>
      <c r="D157" t="s">
        <v>9</v>
      </c>
    </row>
    <row r="158" spans="1:4" x14ac:dyDescent="0.2">
      <c r="A158" s="4">
        <v>39</v>
      </c>
      <c r="B158" s="4">
        <v>45394</v>
      </c>
      <c r="C158" s="6" t="str">
        <f t="shared" si="2"/>
        <v>2024-04</v>
      </c>
      <c r="D158" t="s">
        <v>7</v>
      </c>
    </row>
    <row r="159" spans="1:4" x14ac:dyDescent="0.2">
      <c r="A159" s="4">
        <v>39</v>
      </c>
      <c r="B159" s="4">
        <v>45403</v>
      </c>
      <c r="C159" s="6" t="str">
        <f t="shared" si="2"/>
        <v>2024-04</v>
      </c>
      <c r="D159" t="s">
        <v>7</v>
      </c>
    </row>
    <row r="160" spans="1:4" x14ac:dyDescent="0.2">
      <c r="A160" s="4">
        <v>39</v>
      </c>
      <c r="B160" s="4">
        <v>45395</v>
      </c>
      <c r="C160" s="6" t="str">
        <f t="shared" si="2"/>
        <v>2024-04</v>
      </c>
      <c r="D160" t="s">
        <v>7</v>
      </c>
    </row>
    <row r="161" spans="1:4" x14ac:dyDescent="0.2">
      <c r="A161" s="4">
        <v>40</v>
      </c>
      <c r="B161" s="4">
        <v>45385</v>
      </c>
      <c r="C161" s="6" t="str">
        <f t="shared" si="2"/>
        <v>2024-04</v>
      </c>
      <c r="D161" t="s">
        <v>5</v>
      </c>
    </row>
    <row r="162" spans="1:4" x14ac:dyDescent="0.2">
      <c r="A162" s="4">
        <v>40</v>
      </c>
      <c r="B162" s="4">
        <v>45390</v>
      </c>
      <c r="C162" s="6" t="str">
        <f t="shared" si="2"/>
        <v>2024-04</v>
      </c>
      <c r="D162" t="s">
        <v>5</v>
      </c>
    </row>
    <row r="163" spans="1:4" x14ac:dyDescent="0.2">
      <c r="A163" s="4">
        <v>40</v>
      </c>
      <c r="B163" s="4">
        <v>45391</v>
      </c>
      <c r="C163" s="6" t="str">
        <f t="shared" si="2"/>
        <v>2024-04</v>
      </c>
      <c r="D163" t="s">
        <v>5</v>
      </c>
    </row>
  </sheetData>
  <autoFilter ref="A1:D163" xr:uid="{DE47A6A7-5855-FD41-B0F3-7578A765D83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FCD8-2243-4648-9AF5-9D5A9BD2DC5A}">
  <sheetPr>
    <tabColor theme="8" tint="0.79998168889431442"/>
  </sheetPr>
  <dimension ref="A1:AJ41"/>
  <sheetViews>
    <sheetView workbookViewId="0">
      <selection activeCell="B9" sqref="B9"/>
    </sheetView>
  </sheetViews>
  <sheetFormatPr baseColWidth="10" defaultColWidth="25.1640625" defaultRowHeight="19" x14ac:dyDescent="0.25"/>
  <cols>
    <col min="1" max="1" width="13.6640625" style="10" customWidth="1"/>
    <col min="2" max="16384" width="25.1640625" style="2"/>
  </cols>
  <sheetData>
    <row r="1" spans="1:36" s="28" customFormat="1" ht="22" x14ac:dyDescent="0.3">
      <c r="A1" s="26" t="s">
        <v>0</v>
      </c>
      <c r="B1" s="27" t="s">
        <v>11</v>
      </c>
      <c r="C1" s="27" t="s">
        <v>148</v>
      </c>
      <c r="D1" s="27" t="s">
        <v>149</v>
      </c>
      <c r="E1" s="27" t="s">
        <v>150</v>
      </c>
      <c r="F1" s="27" t="s">
        <v>151</v>
      </c>
      <c r="G1" s="27" t="s">
        <v>152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0">
        <v>1</v>
      </c>
      <c r="B2" s="2" t="str">
        <f>VLOOKUP(A:A,LMS!A:C,3,FALSE)</f>
        <v>Data Literacy</v>
      </c>
      <c r="C2" s="2">
        <v>2</v>
      </c>
      <c r="D2" s="2">
        <v>2</v>
      </c>
      <c r="E2" s="2">
        <v>4</v>
      </c>
      <c r="F2" s="2" t="s">
        <v>153</v>
      </c>
      <c r="G2" s="2" t="s">
        <v>154</v>
      </c>
    </row>
    <row r="3" spans="1:36" x14ac:dyDescent="0.25">
      <c r="A3" s="10">
        <v>2</v>
      </c>
      <c r="B3" s="2" t="str">
        <f>VLOOKUP(A:A,LMS!A:C,3,FALSE)</f>
        <v>Leadership Basics</v>
      </c>
      <c r="C3" s="2">
        <v>5</v>
      </c>
      <c r="D3" s="2">
        <v>1</v>
      </c>
      <c r="E3" s="2">
        <v>2</v>
      </c>
      <c r="F3" s="2" t="s">
        <v>155</v>
      </c>
      <c r="G3" s="2" t="s">
        <v>156</v>
      </c>
    </row>
    <row r="4" spans="1:36" x14ac:dyDescent="0.25">
      <c r="A4" s="10">
        <v>3</v>
      </c>
      <c r="B4" s="2" t="str">
        <f>VLOOKUP(A:A,LMS!A:C,3,FALSE)</f>
        <v>Data Literacy</v>
      </c>
      <c r="C4" s="2">
        <v>4</v>
      </c>
      <c r="D4" s="2">
        <v>4</v>
      </c>
      <c r="E4" s="2">
        <v>3</v>
      </c>
      <c r="F4" s="2" t="s">
        <v>157</v>
      </c>
      <c r="G4" s="2" t="s">
        <v>156</v>
      </c>
    </row>
    <row r="5" spans="1:36" x14ac:dyDescent="0.25">
      <c r="A5" s="10">
        <v>4</v>
      </c>
      <c r="B5" s="2" t="str">
        <f>VLOOKUP(A:A,LMS!A:C,3,FALSE)</f>
        <v>Cybersecurity 101</v>
      </c>
      <c r="C5" s="2">
        <v>5</v>
      </c>
      <c r="D5" s="2">
        <v>4</v>
      </c>
      <c r="E5" s="2">
        <v>3</v>
      </c>
      <c r="F5" s="2" t="s">
        <v>158</v>
      </c>
      <c r="G5" s="2" t="s">
        <v>156</v>
      </c>
    </row>
    <row r="6" spans="1:36" x14ac:dyDescent="0.25">
      <c r="A6" s="10">
        <v>5</v>
      </c>
      <c r="B6" s="2" t="str">
        <f>VLOOKUP(A:A,LMS!A:C,3,FALSE)</f>
        <v>Purpose &amp; Practice Program</v>
      </c>
      <c r="C6" s="2">
        <v>3</v>
      </c>
      <c r="D6" s="2">
        <v>1</v>
      </c>
      <c r="E6" s="2">
        <v>5</v>
      </c>
      <c r="F6" s="2" t="s">
        <v>153</v>
      </c>
      <c r="G6" s="2" t="s">
        <v>154</v>
      </c>
    </row>
    <row r="7" spans="1:36" x14ac:dyDescent="0.25">
      <c r="A7" s="10">
        <v>6</v>
      </c>
      <c r="B7" s="2" t="str">
        <f>VLOOKUP(A:A,LMS!A:C,3,FALSE)</f>
        <v>Mindfulon</v>
      </c>
      <c r="C7" s="2">
        <v>5</v>
      </c>
      <c r="D7" s="2">
        <v>1</v>
      </c>
      <c r="E7" s="2">
        <v>3</v>
      </c>
      <c r="F7" s="2" t="s">
        <v>158</v>
      </c>
      <c r="G7" s="2" t="s">
        <v>156</v>
      </c>
    </row>
    <row r="8" spans="1:36" x14ac:dyDescent="0.25">
      <c r="A8" s="10">
        <v>7</v>
      </c>
      <c r="B8" s="2" t="str">
        <f>VLOOKUP(A:A,LMS!A:C,3,FALSE)</f>
        <v>Mindfulon</v>
      </c>
      <c r="C8" s="2">
        <v>2</v>
      </c>
      <c r="D8" s="2">
        <v>3</v>
      </c>
      <c r="E8" s="2">
        <v>4</v>
      </c>
      <c r="F8" s="2" t="s">
        <v>155</v>
      </c>
      <c r="G8" s="2" t="s">
        <v>154</v>
      </c>
    </row>
    <row r="9" spans="1:36" x14ac:dyDescent="0.25">
      <c r="A9" s="10">
        <v>8</v>
      </c>
      <c r="B9" s="2" t="str">
        <f>VLOOKUP(A:A,LMS!A:C,3,FALSE)</f>
        <v>Mental Health First Aid Training</v>
      </c>
      <c r="C9" s="2">
        <v>5</v>
      </c>
      <c r="D9" s="2">
        <v>4</v>
      </c>
      <c r="E9" s="2">
        <v>1</v>
      </c>
      <c r="F9" s="2" t="s">
        <v>159</v>
      </c>
      <c r="G9" s="2" t="s">
        <v>156</v>
      </c>
    </row>
    <row r="10" spans="1:36" x14ac:dyDescent="0.25">
      <c r="A10" s="10">
        <v>9</v>
      </c>
      <c r="B10" s="2" t="str">
        <f>VLOOKUP(A:A,LMS!A:C,3,FALSE)</f>
        <v>AI Tutor for Onboarding</v>
      </c>
      <c r="C10" s="2">
        <v>1</v>
      </c>
      <c r="D10" s="2">
        <v>5</v>
      </c>
      <c r="E10" s="2">
        <v>5</v>
      </c>
      <c r="F10" s="2" t="s">
        <v>159</v>
      </c>
      <c r="G10" s="2" t="s">
        <v>154</v>
      </c>
    </row>
    <row r="11" spans="1:36" x14ac:dyDescent="0.25">
      <c r="A11" s="10">
        <v>10</v>
      </c>
      <c r="B11" s="2" t="str">
        <f>VLOOKUP(A:A,LMS!A:C,3,FALSE)</f>
        <v>phishing simulations</v>
      </c>
      <c r="C11" s="2">
        <v>4</v>
      </c>
      <c r="D11" s="2">
        <v>2</v>
      </c>
      <c r="E11" s="2">
        <v>1</v>
      </c>
      <c r="F11" s="2" t="s">
        <v>158</v>
      </c>
      <c r="G11" s="2" t="s">
        <v>156</v>
      </c>
    </row>
    <row r="12" spans="1:36" x14ac:dyDescent="0.25">
      <c r="A12" s="10">
        <v>11</v>
      </c>
      <c r="B12" s="2" t="str">
        <f>VLOOKUP(A:A,LMS!A:C,3,FALSE)</f>
        <v>Mental Health First Aid Training</v>
      </c>
      <c r="C12" s="2">
        <v>3</v>
      </c>
      <c r="D12" s="2">
        <v>3</v>
      </c>
      <c r="E12" s="2">
        <v>3</v>
      </c>
      <c r="F12" s="2" t="s">
        <v>157</v>
      </c>
      <c r="G12" s="2" t="s">
        <v>154</v>
      </c>
    </row>
    <row r="13" spans="1:36" x14ac:dyDescent="0.25">
      <c r="A13" s="10">
        <v>12</v>
      </c>
      <c r="B13" s="2" t="str">
        <f>VLOOKUP(A:A,LMS!A:C,3,FALSE)</f>
        <v>phishing simulations</v>
      </c>
      <c r="C13" s="2">
        <v>5</v>
      </c>
      <c r="D13" s="2">
        <v>3</v>
      </c>
      <c r="E13" s="2">
        <v>1</v>
      </c>
      <c r="F13" s="2" t="s">
        <v>155</v>
      </c>
      <c r="G13" s="2" t="s">
        <v>156</v>
      </c>
    </row>
    <row r="14" spans="1:36" x14ac:dyDescent="0.25">
      <c r="A14" s="10">
        <v>13</v>
      </c>
      <c r="B14" s="2" t="str">
        <f>VLOOKUP(A:A,LMS!A:C,3,FALSE)</f>
        <v>AI Tutor for Onboarding</v>
      </c>
      <c r="C14" s="2">
        <v>5</v>
      </c>
      <c r="D14" s="2">
        <v>1</v>
      </c>
      <c r="E14" s="2">
        <v>2</v>
      </c>
      <c r="F14" s="2" t="s">
        <v>159</v>
      </c>
      <c r="G14" s="2" t="s">
        <v>154</v>
      </c>
    </row>
    <row r="15" spans="1:36" x14ac:dyDescent="0.25">
      <c r="A15" s="10">
        <v>14</v>
      </c>
      <c r="B15" s="2" t="str">
        <f>VLOOKUP(A:A,LMS!A:C,3,FALSE)</f>
        <v>AI Tutor for Onboarding</v>
      </c>
      <c r="C15" s="2">
        <v>5</v>
      </c>
      <c r="D15" s="2">
        <v>3</v>
      </c>
      <c r="E15" s="2">
        <v>1</v>
      </c>
      <c r="F15" s="2" t="s">
        <v>153</v>
      </c>
      <c r="G15" s="2" t="s">
        <v>154</v>
      </c>
    </row>
    <row r="16" spans="1:36" x14ac:dyDescent="0.25">
      <c r="A16" s="10">
        <v>15</v>
      </c>
      <c r="B16" s="2" t="str">
        <f>VLOOKUP(A:A,LMS!A:C,3,FALSE)</f>
        <v>Data Literacy</v>
      </c>
      <c r="C16" s="2">
        <v>1</v>
      </c>
      <c r="D16" s="2">
        <v>1</v>
      </c>
      <c r="E16" s="2">
        <v>1</v>
      </c>
      <c r="F16" s="2" t="s">
        <v>160</v>
      </c>
      <c r="G16" s="2" t="s">
        <v>156</v>
      </c>
    </row>
    <row r="17" spans="1:7" x14ac:dyDescent="0.25">
      <c r="A17" s="10">
        <v>16</v>
      </c>
      <c r="B17" s="2" t="str">
        <f>VLOOKUP(A:A,LMS!A:C,3,FALSE)</f>
        <v>Cybersecurity 101</v>
      </c>
      <c r="C17" s="2">
        <v>1</v>
      </c>
      <c r="D17" s="2">
        <v>3</v>
      </c>
      <c r="E17" s="2">
        <v>4</v>
      </c>
      <c r="F17" s="2" t="s">
        <v>153</v>
      </c>
      <c r="G17" s="2" t="s">
        <v>154</v>
      </c>
    </row>
    <row r="18" spans="1:7" x14ac:dyDescent="0.25">
      <c r="A18" s="10">
        <v>17</v>
      </c>
      <c r="B18" s="2" t="str">
        <f>VLOOKUP(A:A,LMS!A:C,3,FALSE)</f>
        <v>Purpose &amp; Practice Program</v>
      </c>
      <c r="C18" s="2">
        <v>4</v>
      </c>
      <c r="D18" s="2">
        <v>2</v>
      </c>
      <c r="E18" s="2">
        <v>3</v>
      </c>
      <c r="F18" s="2" t="s">
        <v>153</v>
      </c>
      <c r="G18" s="2" t="s">
        <v>154</v>
      </c>
    </row>
    <row r="19" spans="1:7" x14ac:dyDescent="0.25">
      <c r="A19" s="10">
        <v>18</v>
      </c>
      <c r="B19" s="2" t="str">
        <f>VLOOKUP(A:A,LMS!A:C,3,FALSE)</f>
        <v>Mindfulon</v>
      </c>
      <c r="C19" s="2">
        <v>2</v>
      </c>
      <c r="D19" s="2">
        <v>5</v>
      </c>
      <c r="E19" s="2">
        <v>1</v>
      </c>
      <c r="F19" s="2" t="s">
        <v>155</v>
      </c>
      <c r="G19" s="2" t="s">
        <v>156</v>
      </c>
    </row>
    <row r="20" spans="1:7" x14ac:dyDescent="0.25">
      <c r="A20" s="10">
        <v>19</v>
      </c>
      <c r="B20" s="2" t="str">
        <f>VLOOKUP(A:A,LMS!A:C,3,FALSE)</f>
        <v>Mental Health First Aid Training</v>
      </c>
      <c r="C20" s="2">
        <v>3</v>
      </c>
      <c r="D20" s="2">
        <v>2</v>
      </c>
      <c r="E20" s="2">
        <v>3</v>
      </c>
      <c r="F20" s="2" t="s">
        <v>155</v>
      </c>
      <c r="G20" s="2" t="s">
        <v>154</v>
      </c>
    </row>
    <row r="21" spans="1:7" x14ac:dyDescent="0.25">
      <c r="A21" s="10">
        <v>20</v>
      </c>
      <c r="B21" s="2" t="str">
        <f>VLOOKUP(A:A,LMS!A:C,3,FALSE)</f>
        <v>Data Literacy</v>
      </c>
      <c r="C21" s="2">
        <v>4</v>
      </c>
      <c r="D21" s="2">
        <v>3</v>
      </c>
      <c r="E21" s="2">
        <v>3</v>
      </c>
      <c r="F21" s="2" t="s">
        <v>159</v>
      </c>
      <c r="G21" s="2" t="s">
        <v>154</v>
      </c>
    </row>
    <row r="22" spans="1:7" x14ac:dyDescent="0.25">
      <c r="A22" s="10">
        <v>21</v>
      </c>
      <c r="B22" s="2" t="str">
        <f>VLOOKUP(A:A,LMS!A:C,3,FALSE)</f>
        <v>Data Literacy</v>
      </c>
      <c r="C22" s="2">
        <v>5</v>
      </c>
      <c r="D22" s="2">
        <v>1</v>
      </c>
      <c r="E22" s="2">
        <v>3</v>
      </c>
      <c r="F22" s="2" t="s">
        <v>158</v>
      </c>
      <c r="G22" s="2" t="s">
        <v>156</v>
      </c>
    </row>
    <row r="23" spans="1:7" x14ac:dyDescent="0.25">
      <c r="A23" s="10">
        <v>22</v>
      </c>
      <c r="B23" s="2" t="str">
        <f>VLOOKUP(A:A,LMS!A:C,3,FALSE)</f>
        <v>Leadership Basics</v>
      </c>
      <c r="C23" s="2">
        <v>2</v>
      </c>
      <c r="D23" s="2">
        <v>3</v>
      </c>
      <c r="E23" s="2">
        <v>4</v>
      </c>
      <c r="F23" s="2" t="s">
        <v>155</v>
      </c>
      <c r="G23" s="2" t="s">
        <v>154</v>
      </c>
    </row>
    <row r="24" spans="1:7" x14ac:dyDescent="0.25">
      <c r="A24" s="10">
        <v>23</v>
      </c>
      <c r="B24" s="2" t="str">
        <f>VLOOKUP(A:A,LMS!A:C,3,FALSE)</f>
        <v>Data Literacy</v>
      </c>
      <c r="C24" s="2">
        <v>5</v>
      </c>
      <c r="D24" s="2">
        <v>4</v>
      </c>
      <c r="E24" s="2">
        <v>1</v>
      </c>
      <c r="F24" s="2" t="s">
        <v>159</v>
      </c>
      <c r="G24" s="2" t="s">
        <v>156</v>
      </c>
    </row>
    <row r="25" spans="1:7" x14ac:dyDescent="0.25">
      <c r="A25" s="10">
        <v>24</v>
      </c>
      <c r="B25" s="2" t="str">
        <f>VLOOKUP(A:A,LMS!A:C,3,FALSE)</f>
        <v>Cybersecurity 101</v>
      </c>
      <c r="C25" s="2">
        <v>5</v>
      </c>
      <c r="D25" s="2">
        <v>1</v>
      </c>
      <c r="E25" s="2">
        <v>2</v>
      </c>
      <c r="F25" s="2" t="s">
        <v>159</v>
      </c>
      <c r="G25" s="2" t="s">
        <v>154</v>
      </c>
    </row>
    <row r="26" spans="1:7" x14ac:dyDescent="0.25">
      <c r="A26" s="10">
        <v>25</v>
      </c>
      <c r="B26" s="2" t="str">
        <f>VLOOKUP(A:A,LMS!A:C,3,FALSE)</f>
        <v>Purpose &amp; Practice Program</v>
      </c>
      <c r="C26" s="2">
        <v>5</v>
      </c>
      <c r="D26" s="2">
        <v>3</v>
      </c>
      <c r="E26" s="2">
        <v>1</v>
      </c>
      <c r="F26" s="2" t="s">
        <v>153</v>
      </c>
      <c r="G26" s="2" t="s">
        <v>154</v>
      </c>
    </row>
    <row r="27" spans="1:7" x14ac:dyDescent="0.25">
      <c r="A27" s="10">
        <v>26</v>
      </c>
      <c r="B27" s="2" t="str">
        <f>VLOOKUP(A:A,LMS!A:C,3,FALSE)</f>
        <v>Mindfulon</v>
      </c>
      <c r="C27" s="2">
        <v>1</v>
      </c>
      <c r="D27" s="2">
        <v>1</v>
      </c>
      <c r="E27" s="2">
        <v>1</v>
      </c>
      <c r="F27" s="2" t="s">
        <v>160</v>
      </c>
      <c r="G27" s="2" t="s">
        <v>156</v>
      </c>
    </row>
    <row r="28" spans="1:7" x14ac:dyDescent="0.25">
      <c r="A28" s="10">
        <v>27</v>
      </c>
      <c r="B28" s="2" t="str">
        <f>VLOOKUP(A:A,LMS!A:C,3,FALSE)</f>
        <v>Mindfulon</v>
      </c>
      <c r="C28" s="2">
        <v>5</v>
      </c>
      <c r="D28" s="2">
        <v>1</v>
      </c>
      <c r="E28" s="2">
        <v>2</v>
      </c>
      <c r="F28" s="2" t="s">
        <v>159</v>
      </c>
      <c r="G28" s="2" t="s">
        <v>154</v>
      </c>
    </row>
    <row r="29" spans="1:7" x14ac:dyDescent="0.25">
      <c r="A29" s="10">
        <v>28</v>
      </c>
      <c r="B29" s="2" t="str">
        <f>VLOOKUP(A:A,LMS!A:C,3,FALSE)</f>
        <v>Mental Health First Aid Training</v>
      </c>
      <c r="C29" s="2">
        <v>5</v>
      </c>
      <c r="D29" s="2">
        <v>3</v>
      </c>
      <c r="E29" s="2">
        <v>1</v>
      </c>
      <c r="F29" s="2" t="s">
        <v>153</v>
      </c>
      <c r="G29" s="2" t="s">
        <v>154</v>
      </c>
    </row>
    <row r="30" spans="1:7" x14ac:dyDescent="0.25">
      <c r="A30" s="10">
        <v>29</v>
      </c>
      <c r="B30" s="2" t="str">
        <f>VLOOKUP(A:A,LMS!A:C,3,FALSE)</f>
        <v>AI Tutor for Onboarding</v>
      </c>
      <c r="C30" s="2">
        <v>1</v>
      </c>
      <c r="D30" s="2">
        <v>1</v>
      </c>
      <c r="E30" s="2">
        <v>1</v>
      </c>
      <c r="F30" s="2" t="s">
        <v>160</v>
      </c>
      <c r="G30" s="2" t="s">
        <v>156</v>
      </c>
    </row>
    <row r="31" spans="1:7" x14ac:dyDescent="0.25">
      <c r="A31" s="10">
        <v>30</v>
      </c>
      <c r="B31" s="2" t="str">
        <f>VLOOKUP(A:A,LMS!A:C,3,FALSE)</f>
        <v>phishing simulations</v>
      </c>
      <c r="C31" s="2">
        <v>3</v>
      </c>
      <c r="D31" s="2">
        <v>1</v>
      </c>
      <c r="E31" s="2">
        <v>5</v>
      </c>
      <c r="F31" s="2" t="s">
        <v>153</v>
      </c>
      <c r="G31" s="2" t="s">
        <v>154</v>
      </c>
    </row>
    <row r="32" spans="1:7" x14ac:dyDescent="0.25">
      <c r="A32" s="10">
        <v>31</v>
      </c>
      <c r="B32" s="2" t="str">
        <f>VLOOKUP(A:A,LMS!A:C,3,FALSE)</f>
        <v>Mental Health First Aid Training</v>
      </c>
      <c r="C32" s="2">
        <v>5</v>
      </c>
      <c r="D32" s="2">
        <v>1</v>
      </c>
      <c r="E32" s="2">
        <v>3</v>
      </c>
      <c r="F32" s="2" t="s">
        <v>158</v>
      </c>
      <c r="G32" s="2" t="s">
        <v>156</v>
      </c>
    </row>
    <row r="33" spans="1:7" x14ac:dyDescent="0.25">
      <c r="A33" s="10">
        <v>32</v>
      </c>
      <c r="B33" s="2" t="str">
        <f>VLOOKUP(A:A,LMS!A:C,3,FALSE)</f>
        <v>phishing simulations</v>
      </c>
      <c r="C33" s="2">
        <v>2</v>
      </c>
      <c r="D33" s="2">
        <v>3</v>
      </c>
      <c r="E33" s="2">
        <v>4</v>
      </c>
      <c r="F33" s="2" t="s">
        <v>155</v>
      </c>
      <c r="G33" s="2" t="s">
        <v>154</v>
      </c>
    </row>
    <row r="34" spans="1:7" x14ac:dyDescent="0.25">
      <c r="A34" s="10">
        <v>33</v>
      </c>
      <c r="B34" s="2" t="str">
        <f>VLOOKUP(A:A,LMS!A:C,3,FALSE)</f>
        <v>AI Tutor for Onboarding</v>
      </c>
      <c r="C34" s="2">
        <v>5</v>
      </c>
      <c r="D34" s="2">
        <v>4</v>
      </c>
      <c r="E34" s="2">
        <v>1</v>
      </c>
      <c r="F34" s="2" t="s">
        <v>159</v>
      </c>
      <c r="G34" s="2" t="s">
        <v>156</v>
      </c>
    </row>
    <row r="35" spans="1:7" x14ac:dyDescent="0.25">
      <c r="A35" s="10">
        <v>34</v>
      </c>
      <c r="B35" s="2" t="str">
        <f>VLOOKUP(A:A,LMS!A:C,3,FALSE)</f>
        <v>AI Tutor for Onboarding</v>
      </c>
      <c r="C35" s="2">
        <v>2</v>
      </c>
      <c r="D35" s="2">
        <v>3</v>
      </c>
      <c r="E35" s="2">
        <v>4</v>
      </c>
      <c r="F35" s="2" t="s">
        <v>155</v>
      </c>
      <c r="G35" s="2" t="s">
        <v>154</v>
      </c>
    </row>
    <row r="36" spans="1:7" x14ac:dyDescent="0.25">
      <c r="A36" s="10">
        <v>35</v>
      </c>
      <c r="B36" s="2" t="str">
        <f>VLOOKUP(A:A,LMS!A:C,3,FALSE)</f>
        <v>Data Literacy</v>
      </c>
      <c r="C36" s="2">
        <v>5</v>
      </c>
      <c r="D36" s="2">
        <v>4</v>
      </c>
      <c r="E36" s="2">
        <v>1</v>
      </c>
      <c r="F36" s="2" t="s">
        <v>159</v>
      </c>
      <c r="G36" s="2" t="s">
        <v>156</v>
      </c>
    </row>
    <row r="37" spans="1:7" x14ac:dyDescent="0.25">
      <c r="A37" s="10">
        <v>36</v>
      </c>
      <c r="B37" s="2" t="str">
        <f>VLOOKUP(A:A,LMS!A:C,3,FALSE)</f>
        <v>Cybersecurity 101</v>
      </c>
      <c r="C37" s="2">
        <v>5</v>
      </c>
      <c r="D37" s="2">
        <v>1</v>
      </c>
      <c r="E37" s="2">
        <v>2</v>
      </c>
      <c r="F37" s="2" t="s">
        <v>159</v>
      </c>
      <c r="G37" s="2" t="s">
        <v>154</v>
      </c>
    </row>
    <row r="38" spans="1:7" x14ac:dyDescent="0.25">
      <c r="A38" s="10">
        <v>37</v>
      </c>
      <c r="B38" s="2" t="str">
        <f>VLOOKUP(A:A,LMS!A:C,3,FALSE)</f>
        <v>Purpose &amp; Practice Program</v>
      </c>
      <c r="C38" s="2">
        <v>5</v>
      </c>
      <c r="D38" s="2">
        <v>3</v>
      </c>
      <c r="E38" s="2">
        <v>1</v>
      </c>
      <c r="F38" s="2" t="s">
        <v>153</v>
      </c>
      <c r="G38" s="2" t="s">
        <v>154</v>
      </c>
    </row>
    <row r="39" spans="1:7" x14ac:dyDescent="0.25">
      <c r="A39" s="10">
        <v>38</v>
      </c>
      <c r="B39" s="2" t="str">
        <f>VLOOKUP(A:A,LMS!A:C,3,FALSE)</f>
        <v>Mindfulon</v>
      </c>
      <c r="C39" s="2">
        <v>1</v>
      </c>
      <c r="D39" s="2">
        <v>1</v>
      </c>
      <c r="E39" s="2">
        <v>1</v>
      </c>
      <c r="F39" s="2" t="s">
        <v>160</v>
      </c>
      <c r="G39" s="2" t="s">
        <v>156</v>
      </c>
    </row>
    <row r="40" spans="1:7" x14ac:dyDescent="0.25">
      <c r="A40" s="10">
        <v>39</v>
      </c>
      <c r="B40" s="2" t="str">
        <f>VLOOKUP(A:A,LMS!A:C,3,FALSE)</f>
        <v>Mental Health First Aid Training</v>
      </c>
      <c r="C40" s="2">
        <v>5</v>
      </c>
      <c r="D40" s="2">
        <v>1</v>
      </c>
      <c r="E40" s="2">
        <v>2</v>
      </c>
      <c r="F40" s="2" t="s">
        <v>159</v>
      </c>
      <c r="G40" s="2" t="s">
        <v>154</v>
      </c>
    </row>
    <row r="41" spans="1:7" x14ac:dyDescent="0.25">
      <c r="A41" s="10">
        <v>40</v>
      </c>
      <c r="B41" s="2" t="str">
        <f>VLOOKUP(A:A,LMS!A:C,3,FALSE)</f>
        <v>Data Literacy</v>
      </c>
      <c r="C41" s="2">
        <v>5</v>
      </c>
      <c r="D41" s="2">
        <v>3</v>
      </c>
      <c r="E41" s="2">
        <v>1</v>
      </c>
      <c r="F41" s="2" t="s">
        <v>153</v>
      </c>
      <c r="G41" s="2" t="s">
        <v>154</v>
      </c>
    </row>
  </sheetData>
  <autoFilter ref="A1:AJ41" xr:uid="{549CFCD8-2243-4648-9AF5-9D5A9BD2DC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DE8B-6D2C-994E-AA4B-F7CFA0804490}">
  <sheetPr>
    <tabColor rgb="FF00B0F0"/>
  </sheetPr>
  <dimension ref="A1:H55"/>
  <sheetViews>
    <sheetView workbookViewId="0">
      <selection activeCell="A14" sqref="A12:A17"/>
      <pivotSelection pane="bottomRight" showHeader="1" axis="axisRow" activeRow="13" previousRow="13" click="1" r:id="rId3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ColWidth="29.6640625" defaultRowHeight="19" x14ac:dyDescent="0.25"/>
  <cols>
    <col min="1" max="1" width="24.83203125" style="2" customWidth="1"/>
    <col min="2" max="2" width="29.1640625" style="2" customWidth="1"/>
    <col min="3" max="3" width="11.83203125" style="2" bestFit="1" customWidth="1"/>
    <col min="4" max="4" width="15.83203125" style="2" bestFit="1" customWidth="1"/>
    <col min="5" max="5" width="17.1640625" style="2" bestFit="1" customWidth="1"/>
    <col min="6" max="6" width="16.6640625" style="2" customWidth="1"/>
    <col min="7" max="7" width="28.5" style="2" customWidth="1"/>
    <col min="8" max="8" width="24.83203125" style="2" customWidth="1"/>
    <col min="9" max="16384" width="29.6640625" style="2"/>
  </cols>
  <sheetData>
    <row r="1" spans="1:8" ht="29" x14ac:dyDescent="0.25">
      <c r="A1" s="33" t="s">
        <v>171</v>
      </c>
      <c r="B1" s="33"/>
      <c r="C1" s="33"/>
      <c r="D1" s="33"/>
      <c r="E1" s="33"/>
      <c r="F1" s="33"/>
      <c r="G1" s="33"/>
      <c r="H1" s="33"/>
    </row>
    <row r="2" spans="1:8" x14ac:dyDescent="0.25">
      <c r="A2" s="7"/>
      <c r="B2" s="7"/>
      <c r="C2" s="7"/>
      <c r="D2" s="7"/>
      <c r="E2" s="7"/>
      <c r="F2" s="7"/>
    </row>
    <row r="3" spans="1:8" ht="21" customHeight="1" x14ac:dyDescent="0.25">
      <c r="A3" s="11" t="s">
        <v>83</v>
      </c>
      <c r="B3" s="7">
        <f>COUNT(LMS!A:A)</f>
        <v>40</v>
      </c>
      <c r="C3" s="7"/>
      <c r="D3" s="7"/>
      <c r="E3" s="7"/>
      <c r="F3" s="7"/>
      <c r="G3" s="32" t="s">
        <v>97</v>
      </c>
      <c r="H3" s="32"/>
    </row>
    <row r="4" spans="1:8" ht="21" customHeight="1" x14ac:dyDescent="0.25">
      <c r="A4" s="11"/>
      <c r="B4" s="7"/>
      <c r="C4" s="8"/>
      <c r="D4" s="8"/>
      <c r="E4" s="8"/>
      <c r="F4" s="8"/>
    </row>
    <row r="5" spans="1:8" ht="21" customHeight="1" x14ac:dyDescent="0.25">
      <c r="A5" s="11" t="s">
        <v>95</v>
      </c>
      <c r="B5" s="7">
        <f>AVERAGEIFS(LMS!E:E,LMS!F:F, "Completed")</f>
        <v>80.86363636363636</v>
      </c>
      <c r="G5" s="9" t="s">
        <v>14</v>
      </c>
      <c r="H5" s="3" t="s">
        <v>21</v>
      </c>
    </row>
    <row r="6" spans="1:8" ht="21" customHeight="1" x14ac:dyDescent="0.25">
      <c r="A6" s="11"/>
      <c r="B6" s="7"/>
      <c r="H6" s="3"/>
    </row>
    <row r="7" spans="1:8" ht="21" customHeight="1" x14ac:dyDescent="0.25">
      <c r="A7" s="11" t="s">
        <v>96</v>
      </c>
      <c r="B7" s="7">
        <f>COUNTIFS(LMS!F:F, "Completed") / COUNTA(LMS!A:'LMS'!A:A)</f>
        <v>22</v>
      </c>
      <c r="G7" s="9" t="s">
        <v>79</v>
      </c>
      <c r="H7" s="10" t="s">
        <v>80</v>
      </c>
    </row>
    <row r="8" spans="1:8" ht="21" customHeight="1" x14ac:dyDescent="0.25">
      <c r="G8" s="10" t="s">
        <v>57</v>
      </c>
      <c r="H8" s="3">
        <v>1</v>
      </c>
    </row>
    <row r="9" spans="1:8" ht="21" customHeight="1" x14ac:dyDescent="0.25">
      <c r="A9" s="34" t="s">
        <v>147</v>
      </c>
      <c r="B9" s="34"/>
      <c r="C9" s="34"/>
      <c r="D9" s="34"/>
      <c r="E9" s="34"/>
      <c r="G9" s="10" t="s">
        <v>60</v>
      </c>
      <c r="H9" s="3">
        <v>1</v>
      </c>
    </row>
    <row r="10" spans="1:8" ht="21" customHeight="1" x14ac:dyDescent="0.25">
      <c r="A10"/>
      <c r="B10"/>
      <c r="C10"/>
      <c r="D10"/>
      <c r="E10"/>
      <c r="F10"/>
      <c r="G10" s="10" t="s">
        <v>38</v>
      </c>
      <c r="H10" s="3">
        <v>1</v>
      </c>
    </row>
    <row r="11" spans="1:8" ht="21" customHeight="1" x14ac:dyDescent="0.25">
      <c r="A11" s="23" t="s">
        <v>78</v>
      </c>
      <c r="B11" t="s">
        <v>93</v>
      </c>
      <c r="C11" t="s">
        <v>145</v>
      </c>
      <c r="D11" t="s">
        <v>144</v>
      </c>
      <c r="E11" t="s">
        <v>146</v>
      </c>
      <c r="F11"/>
      <c r="G11" s="10" t="s">
        <v>46</v>
      </c>
      <c r="H11" s="3">
        <v>1</v>
      </c>
    </row>
    <row r="12" spans="1:8" ht="21" customHeight="1" x14ac:dyDescent="0.25">
      <c r="A12" s="1" t="s">
        <v>5</v>
      </c>
      <c r="B12">
        <v>16800</v>
      </c>
      <c r="C12">
        <v>7000</v>
      </c>
      <c r="D12">
        <v>9800</v>
      </c>
      <c r="E12" s="25">
        <v>0.58333333333333337</v>
      </c>
      <c r="F12"/>
      <c r="G12" s="10" t="s">
        <v>56</v>
      </c>
      <c r="H12" s="3">
        <v>1</v>
      </c>
    </row>
    <row r="13" spans="1:8" ht="21" customHeight="1" x14ac:dyDescent="0.25">
      <c r="A13" s="1" t="s">
        <v>6</v>
      </c>
      <c r="B13">
        <v>8000</v>
      </c>
      <c r="C13">
        <v>4000</v>
      </c>
      <c r="D13">
        <v>4000</v>
      </c>
      <c r="E13">
        <v>0.5</v>
      </c>
      <c r="F13"/>
      <c r="G13" s="10" t="s">
        <v>62</v>
      </c>
      <c r="H13" s="3">
        <v>1</v>
      </c>
    </row>
    <row r="14" spans="1:8" ht="21" customHeight="1" x14ac:dyDescent="0.25">
      <c r="A14" s="1" t="s">
        <v>7</v>
      </c>
      <c r="B14">
        <v>10400</v>
      </c>
      <c r="C14">
        <v>4000</v>
      </c>
      <c r="D14">
        <v>6400</v>
      </c>
      <c r="E14" s="25">
        <v>0.61538461538461542</v>
      </c>
      <c r="F14"/>
      <c r="G14" s="10" t="s">
        <v>44</v>
      </c>
      <c r="H14" s="3">
        <v>1</v>
      </c>
    </row>
    <row r="15" spans="1:8" ht="21" customHeight="1" x14ac:dyDescent="0.25">
      <c r="A15" s="1" t="s">
        <v>9</v>
      </c>
      <c r="B15">
        <v>4000</v>
      </c>
      <c r="C15">
        <v>2000</v>
      </c>
      <c r="D15">
        <v>2000</v>
      </c>
      <c r="E15">
        <v>0.5</v>
      </c>
      <c r="F15"/>
      <c r="G15" s="10" t="s">
        <v>43</v>
      </c>
      <c r="H15" s="3">
        <v>1</v>
      </c>
    </row>
    <row r="16" spans="1:8" ht="21" customHeight="1" x14ac:dyDescent="0.25">
      <c r="A16" s="1" t="s">
        <v>8</v>
      </c>
      <c r="B16">
        <v>6000</v>
      </c>
      <c r="C16">
        <v>3000</v>
      </c>
      <c r="D16">
        <v>3000</v>
      </c>
      <c r="E16">
        <v>0.5</v>
      </c>
      <c r="F16"/>
      <c r="G16" s="10" t="s">
        <v>51</v>
      </c>
      <c r="H16" s="3">
        <v>1</v>
      </c>
    </row>
    <row r="17" spans="1:8" ht="21" customHeight="1" x14ac:dyDescent="0.25">
      <c r="A17" s="1" t="s">
        <v>74</v>
      </c>
      <c r="B17"/>
      <c r="C17"/>
      <c r="D17"/>
      <c r="E17" t="e">
        <v>#DIV/0!</v>
      </c>
      <c r="F17"/>
      <c r="G17" s="10" t="s">
        <v>68</v>
      </c>
      <c r="H17" s="3">
        <v>1</v>
      </c>
    </row>
    <row r="18" spans="1:8" ht="21" customHeight="1" x14ac:dyDescent="0.25">
      <c r="A18" s="1" t="s">
        <v>75</v>
      </c>
      <c r="B18">
        <v>45200</v>
      </c>
      <c r="C18">
        <v>20000</v>
      </c>
      <c r="D18">
        <v>25200</v>
      </c>
      <c r="E18">
        <v>0.55752212389380529</v>
      </c>
      <c r="F18"/>
      <c r="G18" s="10" t="s">
        <v>63</v>
      </c>
      <c r="H18" s="3">
        <v>1</v>
      </c>
    </row>
    <row r="19" spans="1:8" ht="21" customHeight="1" x14ac:dyDescent="0.25">
      <c r="A19"/>
      <c r="B19"/>
      <c r="C19"/>
      <c r="D19"/>
      <c r="E19"/>
      <c r="F19"/>
      <c r="G19" s="10" t="s">
        <v>49</v>
      </c>
      <c r="H19" s="3">
        <v>1</v>
      </c>
    </row>
    <row r="20" spans="1:8" ht="21" customHeight="1" x14ac:dyDescent="0.25">
      <c r="A20"/>
      <c r="B20"/>
      <c r="C20"/>
      <c r="D20"/>
      <c r="E20"/>
      <c r="F20"/>
      <c r="G20" s="10" t="s">
        <v>70</v>
      </c>
      <c r="H20" s="3">
        <v>1</v>
      </c>
    </row>
    <row r="21" spans="1:8" x14ac:dyDescent="0.25">
      <c r="G21" s="10" t="s">
        <v>39</v>
      </c>
      <c r="H21" s="3">
        <v>1</v>
      </c>
    </row>
    <row r="22" spans="1:8" ht="22" x14ac:dyDescent="0.25">
      <c r="A22" s="32" t="s">
        <v>84</v>
      </c>
      <c r="B22" s="32"/>
      <c r="G22" s="10" t="s">
        <v>65</v>
      </c>
      <c r="H22" s="3">
        <v>1</v>
      </c>
    </row>
    <row r="23" spans="1:8" x14ac:dyDescent="0.25">
      <c r="G23" s="10" t="s">
        <v>28</v>
      </c>
      <c r="H23" s="3">
        <v>1</v>
      </c>
    </row>
    <row r="24" spans="1:8" x14ac:dyDescent="0.25">
      <c r="A24" s="24" t="s">
        <v>78</v>
      </c>
      <c r="B24" s="24" t="s">
        <v>76</v>
      </c>
      <c r="G24" s="10" t="s">
        <v>22</v>
      </c>
      <c r="H24" s="3">
        <v>1</v>
      </c>
    </row>
    <row r="25" spans="1:8" x14ac:dyDescent="0.25">
      <c r="A25" s="10" t="s">
        <v>5</v>
      </c>
      <c r="B25" s="2">
        <v>16800</v>
      </c>
      <c r="G25" s="10" t="s">
        <v>31</v>
      </c>
      <c r="H25" s="3">
        <v>1</v>
      </c>
    </row>
    <row r="26" spans="1:8" x14ac:dyDescent="0.25">
      <c r="A26" s="10" t="s">
        <v>6</v>
      </c>
      <c r="B26" s="2">
        <v>8000</v>
      </c>
      <c r="G26" s="10" t="s">
        <v>75</v>
      </c>
      <c r="H26" s="3">
        <v>18</v>
      </c>
    </row>
    <row r="27" spans="1:8" x14ac:dyDescent="0.25">
      <c r="A27" s="10" t="s">
        <v>7</v>
      </c>
      <c r="B27" s="2">
        <v>10400</v>
      </c>
      <c r="G27"/>
      <c r="H27"/>
    </row>
    <row r="28" spans="1:8" x14ac:dyDescent="0.25">
      <c r="A28" s="10" t="s">
        <v>9</v>
      </c>
      <c r="B28" s="2">
        <v>4000</v>
      </c>
      <c r="G28"/>
      <c r="H28"/>
    </row>
    <row r="29" spans="1:8" x14ac:dyDescent="0.25">
      <c r="A29" s="10" t="s">
        <v>8</v>
      </c>
      <c r="B29" s="2">
        <v>6000</v>
      </c>
      <c r="G29"/>
      <c r="H29"/>
    </row>
    <row r="30" spans="1:8" x14ac:dyDescent="0.25">
      <c r="A30" s="10" t="s">
        <v>74</v>
      </c>
      <c r="G30"/>
      <c r="H30"/>
    </row>
    <row r="31" spans="1:8" x14ac:dyDescent="0.25">
      <c r="A31" s="24" t="s">
        <v>75</v>
      </c>
      <c r="B31" s="24">
        <v>45200</v>
      </c>
      <c r="G31"/>
      <c r="H31"/>
    </row>
    <row r="32" spans="1:8" x14ac:dyDescent="0.25">
      <c r="G32"/>
      <c r="H32"/>
    </row>
    <row r="33" spans="7:8" x14ac:dyDescent="0.25">
      <c r="G33"/>
      <c r="H33"/>
    </row>
    <row r="34" spans="7:8" x14ac:dyDescent="0.25">
      <c r="G34"/>
      <c r="H34"/>
    </row>
    <row r="35" spans="7:8" x14ac:dyDescent="0.25">
      <c r="G35"/>
      <c r="H35"/>
    </row>
    <row r="36" spans="7:8" x14ac:dyDescent="0.25">
      <c r="G36"/>
      <c r="H36"/>
    </row>
    <row r="37" spans="7:8" x14ac:dyDescent="0.25">
      <c r="G37"/>
      <c r="H37"/>
    </row>
    <row r="38" spans="7:8" x14ac:dyDescent="0.25">
      <c r="G38"/>
      <c r="H38"/>
    </row>
    <row r="39" spans="7:8" x14ac:dyDescent="0.25">
      <c r="G39"/>
      <c r="H39"/>
    </row>
    <row r="40" spans="7:8" x14ac:dyDescent="0.25">
      <c r="G40"/>
      <c r="H40"/>
    </row>
    <row r="41" spans="7:8" x14ac:dyDescent="0.25">
      <c r="G41"/>
      <c r="H41"/>
    </row>
    <row r="42" spans="7:8" x14ac:dyDescent="0.25">
      <c r="G42"/>
      <c r="H42"/>
    </row>
    <row r="43" spans="7:8" x14ac:dyDescent="0.25">
      <c r="G43"/>
      <c r="H43"/>
    </row>
    <row r="44" spans="7:8" x14ac:dyDescent="0.25">
      <c r="G44"/>
      <c r="H44"/>
    </row>
    <row r="45" spans="7:8" x14ac:dyDescent="0.25">
      <c r="G45"/>
      <c r="H45"/>
    </row>
    <row r="46" spans="7:8" x14ac:dyDescent="0.25">
      <c r="G46"/>
      <c r="H46"/>
    </row>
    <row r="47" spans="7:8" x14ac:dyDescent="0.25">
      <c r="G47"/>
      <c r="H47"/>
    </row>
    <row r="48" spans="7:8" x14ac:dyDescent="0.25">
      <c r="G48"/>
      <c r="H48"/>
    </row>
    <row r="49" spans="7:8" x14ac:dyDescent="0.25">
      <c r="G49"/>
      <c r="H49"/>
    </row>
    <row r="50" spans="7:8" x14ac:dyDescent="0.25">
      <c r="H50" s="3"/>
    </row>
    <row r="51" spans="7:8" x14ac:dyDescent="0.25">
      <c r="H51" s="3"/>
    </row>
    <row r="52" spans="7:8" x14ac:dyDescent="0.25">
      <c r="H52" s="3"/>
    </row>
    <row r="53" spans="7:8" x14ac:dyDescent="0.25">
      <c r="H53" s="3"/>
    </row>
    <row r="54" spans="7:8" x14ac:dyDescent="0.25">
      <c r="H54" s="3"/>
    </row>
    <row r="55" spans="7:8" x14ac:dyDescent="0.25">
      <c r="H55" s="3"/>
    </row>
  </sheetData>
  <mergeCells count="4">
    <mergeCell ref="A22:B22"/>
    <mergeCell ref="G3:H3"/>
    <mergeCell ref="A1:H1"/>
    <mergeCell ref="A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09BB-7EAE-3C42-940A-84404BA01219}">
  <sheetPr>
    <tabColor rgb="FFFFFF00"/>
  </sheetPr>
  <dimension ref="A1:X19"/>
  <sheetViews>
    <sheetView workbookViewId="0">
      <selection activeCell="A12" sqref="A12"/>
    </sheetView>
  </sheetViews>
  <sheetFormatPr baseColWidth="10" defaultColWidth="21.5" defaultRowHeight="19" x14ac:dyDescent="0.25"/>
  <cols>
    <col min="1" max="1" width="30.1640625" style="7" bestFit="1" customWidth="1"/>
    <col min="2" max="2" width="17.83203125" style="7" bestFit="1" customWidth="1"/>
    <col min="3" max="3" width="11.83203125" style="7" bestFit="1" customWidth="1"/>
    <col min="4" max="5" width="15" style="7" bestFit="1" customWidth="1"/>
    <col min="6" max="6" width="21.5" style="7"/>
    <col min="7" max="7" width="15" style="7" bestFit="1" customWidth="1"/>
    <col min="8" max="8" width="19.33203125" style="7" bestFit="1" customWidth="1"/>
    <col min="9" max="16384" width="21.5" style="7"/>
  </cols>
  <sheetData>
    <row r="1" spans="1:24" ht="27" x14ac:dyDescent="0.35">
      <c r="A1" s="36" t="s">
        <v>170</v>
      </c>
      <c r="B1" s="36"/>
      <c r="C1" s="36"/>
      <c r="D1" s="36"/>
      <c r="E1" s="36"/>
      <c r="F1" s="36"/>
      <c r="G1" s="36"/>
      <c r="H1" s="36"/>
    </row>
    <row r="3" spans="1:24" s="22" customFormat="1" ht="22" x14ac:dyDescent="0.3">
      <c r="A3" s="35" t="s">
        <v>99</v>
      </c>
      <c r="B3" s="35"/>
      <c r="C3" s="35"/>
      <c r="D3" s="35"/>
      <c r="E3" s="7"/>
      <c r="F3" s="7"/>
      <c r="G3" s="35" t="s">
        <v>100</v>
      </c>
      <c r="H3" s="35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5" spans="1:24" ht="26" customHeight="1" x14ac:dyDescent="0.25">
      <c r="A5" s="15" t="s">
        <v>85</v>
      </c>
      <c r="B5" s="15" t="s">
        <v>101</v>
      </c>
      <c r="G5" s="15" t="s">
        <v>0</v>
      </c>
      <c r="H5" s="15" t="s">
        <v>77</v>
      </c>
      <c r="I5"/>
    </row>
    <row r="6" spans="1:24" ht="26" customHeight="1" x14ac:dyDescent="0.25">
      <c r="A6" s="15" t="s">
        <v>1</v>
      </c>
      <c r="B6" s="15" t="s">
        <v>77</v>
      </c>
      <c r="G6" s="15" t="s">
        <v>78</v>
      </c>
      <c r="H6" s="15" t="s">
        <v>9</v>
      </c>
      <c r="I6"/>
    </row>
    <row r="7" spans="1:24" ht="26" customHeight="1" x14ac:dyDescent="0.25">
      <c r="G7"/>
      <c r="H7"/>
      <c r="I7"/>
    </row>
    <row r="8" spans="1:24" ht="26" customHeight="1" x14ac:dyDescent="0.25">
      <c r="A8" s="15" t="s">
        <v>86</v>
      </c>
      <c r="B8" s="15" t="s">
        <v>81</v>
      </c>
      <c r="C8" s="15"/>
      <c r="D8" s="15"/>
      <c r="E8"/>
      <c r="G8" s="15" t="s">
        <v>89</v>
      </c>
      <c r="H8" s="15" t="s">
        <v>91</v>
      </c>
      <c r="I8"/>
    </row>
    <row r="9" spans="1:24" ht="26" customHeight="1" x14ac:dyDescent="0.25">
      <c r="A9" s="15" t="s">
        <v>87</v>
      </c>
      <c r="B9" s="15" t="s">
        <v>52</v>
      </c>
      <c r="C9" s="15" t="s">
        <v>21</v>
      </c>
      <c r="D9" s="15" t="s">
        <v>73</v>
      </c>
      <c r="E9"/>
      <c r="G9" s="1" t="s">
        <v>90</v>
      </c>
      <c r="H9">
        <v>13</v>
      </c>
      <c r="I9"/>
    </row>
    <row r="10" spans="1:24" ht="26" customHeight="1" x14ac:dyDescent="0.25">
      <c r="A10" s="10" t="s">
        <v>37</v>
      </c>
      <c r="B10" s="2">
        <v>66</v>
      </c>
      <c r="C10" s="2"/>
      <c r="D10" s="2">
        <v>66</v>
      </c>
      <c r="E10"/>
      <c r="G10" s="15" t="s">
        <v>75</v>
      </c>
      <c r="H10" s="15">
        <v>13</v>
      </c>
      <c r="I10"/>
    </row>
    <row r="11" spans="1:24" ht="26" customHeight="1" x14ac:dyDescent="0.25">
      <c r="A11" s="10" t="s">
        <v>24</v>
      </c>
      <c r="B11" s="2">
        <v>45</v>
      </c>
      <c r="C11" s="2"/>
      <c r="D11" s="2">
        <v>45</v>
      </c>
      <c r="E11"/>
      <c r="G11"/>
      <c r="H11"/>
      <c r="I11"/>
    </row>
    <row r="12" spans="1:24" ht="26" customHeight="1" x14ac:dyDescent="0.25">
      <c r="A12" s="10" t="s">
        <v>16</v>
      </c>
      <c r="B12" s="2">
        <v>51.5</v>
      </c>
      <c r="C12" s="2"/>
      <c r="D12" s="2">
        <v>51.5</v>
      </c>
      <c r="E12"/>
      <c r="G12"/>
      <c r="H12"/>
      <c r="I12"/>
    </row>
    <row r="13" spans="1:24" ht="26" customHeight="1" x14ac:dyDescent="0.25">
      <c r="A13" s="10" t="s">
        <v>34</v>
      </c>
      <c r="B13" s="2"/>
      <c r="C13" s="2"/>
      <c r="D13" s="2"/>
      <c r="E13"/>
    </row>
    <row r="14" spans="1:24" ht="26" customHeight="1" x14ac:dyDescent="0.25">
      <c r="A14" s="10" t="s">
        <v>30</v>
      </c>
      <c r="B14" s="2"/>
      <c r="C14" s="2"/>
      <c r="D14" s="2"/>
      <c r="E14"/>
    </row>
    <row r="15" spans="1:24" ht="26" customHeight="1" x14ac:dyDescent="0.25">
      <c r="A15" s="10" t="s">
        <v>41</v>
      </c>
      <c r="B15" s="2"/>
      <c r="C15" s="2"/>
      <c r="D15" s="2"/>
      <c r="E15"/>
    </row>
    <row r="16" spans="1:24" ht="26" customHeight="1" x14ac:dyDescent="0.25">
      <c r="A16" s="10" t="s">
        <v>27</v>
      </c>
      <c r="B16" s="2"/>
      <c r="C16" s="2"/>
      <c r="D16" s="2"/>
      <c r="E16"/>
    </row>
    <row r="17" spans="1:5" ht="26" customHeight="1" x14ac:dyDescent="0.25">
      <c r="A17" s="16" t="s">
        <v>73</v>
      </c>
      <c r="B17" s="15">
        <v>53.5</v>
      </c>
      <c r="C17" s="15"/>
      <c r="D17" s="15">
        <v>53.5</v>
      </c>
      <c r="E17"/>
    </row>
    <row r="18" spans="1:5" ht="26" customHeight="1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</sheetData>
  <mergeCells count="3">
    <mergeCell ref="G3:H3"/>
    <mergeCell ref="A1:H1"/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BC4A-48B4-AE4D-B1F2-5D18A6BF95E9}">
  <sheetPr>
    <tabColor rgb="FFFF0000"/>
  </sheetPr>
  <dimension ref="A1:H8"/>
  <sheetViews>
    <sheetView workbookViewId="0">
      <selection activeCell="A8" sqref="A8"/>
    </sheetView>
  </sheetViews>
  <sheetFormatPr baseColWidth="10" defaultRowHeight="16" x14ac:dyDescent="0.2"/>
  <cols>
    <col min="1" max="1" width="26.5" customWidth="1"/>
    <col min="2" max="2" width="16.6640625" style="1" customWidth="1"/>
    <col min="3" max="3" width="26.33203125" customWidth="1"/>
  </cols>
  <sheetData>
    <row r="1" spans="1:8" ht="27" x14ac:dyDescent="0.35">
      <c r="A1" s="37" t="s">
        <v>169</v>
      </c>
      <c r="B1" s="37"/>
      <c r="C1" s="37"/>
      <c r="D1" s="37"/>
      <c r="E1" s="37"/>
      <c r="F1" s="37"/>
      <c r="G1" s="37"/>
      <c r="H1" s="37"/>
    </row>
    <row r="3" spans="1:8" ht="25" customHeight="1" x14ac:dyDescent="0.2">
      <c r="A3" s="21" t="s">
        <v>82</v>
      </c>
      <c r="B3" s="21">
        <f>500 * COUNTIFS(LMS!F:F,"Completed")</f>
        <v>11000</v>
      </c>
      <c r="C3" s="20" t="s">
        <v>98</v>
      </c>
    </row>
    <row r="4" spans="1:8" ht="25" customHeight="1" x14ac:dyDescent="0.2"/>
    <row r="5" spans="1:8" ht="25" customHeight="1" x14ac:dyDescent="0.25">
      <c r="A5" s="38" t="s">
        <v>92</v>
      </c>
      <c r="B5" s="38"/>
      <c r="C5" s="38"/>
      <c r="D5" s="38"/>
      <c r="E5" s="38"/>
      <c r="F5" s="38"/>
    </row>
    <row r="6" spans="1:8" ht="25" customHeight="1" x14ac:dyDescent="0.2"/>
    <row r="7" spans="1:8" ht="25" customHeight="1" x14ac:dyDescent="0.2">
      <c r="A7" t="s">
        <v>93</v>
      </c>
      <c r="B7" s="1">
        <v>45200</v>
      </c>
    </row>
    <row r="8" spans="1:8" ht="25" customHeight="1" x14ac:dyDescent="0.2">
      <c r="A8" t="s">
        <v>94</v>
      </c>
      <c r="B8" s="1">
        <v>11000</v>
      </c>
    </row>
  </sheetData>
  <mergeCells count="2">
    <mergeCell ref="A1:H1"/>
    <mergeCell ref="A5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98E6-818E-B04F-A77E-7691E475A7FA}">
  <sheetPr>
    <tabColor theme="8" tint="0.59999389629810485"/>
  </sheetPr>
  <dimension ref="A1:F49"/>
  <sheetViews>
    <sheetView tabSelected="1" workbookViewId="0">
      <selection activeCell="A29" sqref="A29"/>
    </sheetView>
  </sheetViews>
  <sheetFormatPr baseColWidth="10" defaultColWidth="30.83203125" defaultRowHeight="16" x14ac:dyDescent="0.2"/>
  <cols>
    <col min="3" max="3" width="23.83203125" customWidth="1"/>
    <col min="4" max="4" width="14.33203125" customWidth="1"/>
  </cols>
  <sheetData>
    <row r="1" spans="1:6" ht="27" x14ac:dyDescent="0.2">
      <c r="A1" s="41" t="s">
        <v>168</v>
      </c>
      <c r="B1" s="41"/>
      <c r="C1" s="41"/>
      <c r="D1" s="41"/>
      <c r="E1" s="41"/>
      <c r="F1" s="41"/>
    </row>
    <row r="4" spans="1:6" ht="22" x14ac:dyDescent="0.3">
      <c r="A4" s="39" t="s">
        <v>161</v>
      </c>
      <c r="B4" s="39"/>
    </row>
    <row r="6" spans="1:6" ht="23" customHeight="1" x14ac:dyDescent="0.2">
      <c r="A6" s="29" t="s">
        <v>11</v>
      </c>
      <c r="B6" s="29" t="s">
        <v>163</v>
      </c>
    </row>
    <row r="7" spans="1:6" ht="23" customHeight="1" x14ac:dyDescent="0.2">
      <c r="A7" s="1" t="s">
        <v>37</v>
      </c>
      <c r="B7" s="25">
        <v>3.1666666666666665</v>
      </c>
    </row>
    <row r="8" spans="1:6" ht="23" customHeight="1" x14ac:dyDescent="0.2">
      <c r="A8" s="1" t="s">
        <v>24</v>
      </c>
      <c r="B8" s="25">
        <v>4</v>
      </c>
    </row>
    <row r="9" spans="1:6" ht="23" customHeight="1" x14ac:dyDescent="0.2">
      <c r="A9" s="1" t="s">
        <v>16</v>
      </c>
      <c r="B9" s="25">
        <v>3.875</v>
      </c>
    </row>
    <row r="10" spans="1:6" ht="23" customHeight="1" x14ac:dyDescent="0.2">
      <c r="A10" s="1" t="s">
        <v>19</v>
      </c>
      <c r="B10" s="25">
        <v>3.5</v>
      </c>
    </row>
    <row r="11" spans="1:6" ht="23" customHeight="1" x14ac:dyDescent="0.2">
      <c r="A11" s="1" t="s">
        <v>34</v>
      </c>
      <c r="B11" s="25">
        <v>4.333333333333333</v>
      </c>
    </row>
    <row r="12" spans="1:6" ht="23" customHeight="1" x14ac:dyDescent="0.2">
      <c r="A12" s="1" t="s">
        <v>30</v>
      </c>
      <c r="B12" s="25">
        <v>2.6666666666666665</v>
      </c>
    </row>
    <row r="13" spans="1:6" ht="23" customHeight="1" x14ac:dyDescent="0.2">
      <c r="A13" s="1" t="s">
        <v>41</v>
      </c>
      <c r="B13" s="25">
        <v>3.5</v>
      </c>
    </row>
    <row r="14" spans="1:6" ht="23" customHeight="1" x14ac:dyDescent="0.2">
      <c r="A14" s="1" t="s">
        <v>27</v>
      </c>
      <c r="B14" s="25">
        <v>4.25</v>
      </c>
    </row>
    <row r="15" spans="1:6" ht="23" customHeight="1" x14ac:dyDescent="0.2">
      <c r="A15" s="1" t="s">
        <v>74</v>
      </c>
    </row>
    <row r="16" spans="1:6" ht="23" customHeight="1" x14ac:dyDescent="0.2">
      <c r="A16" s="30" t="s">
        <v>75</v>
      </c>
      <c r="B16" s="29">
        <v>3.65</v>
      </c>
    </row>
    <row r="17" spans="1:3" ht="23" customHeight="1" x14ac:dyDescent="0.2"/>
    <row r="18" spans="1:3" ht="23" customHeight="1" x14ac:dyDescent="0.2"/>
    <row r="20" spans="1:3" ht="19" x14ac:dyDescent="0.25">
      <c r="A20" s="40" t="s">
        <v>167</v>
      </c>
      <c r="B20" s="40"/>
      <c r="C20" s="40"/>
    </row>
    <row r="22" spans="1:3" ht="42" customHeight="1" x14ac:dyDescent="0.2">
      <c r="A22" s="29" t="s">
        <v>11</v>
      </c>
      <c r="B22" s="29" t="s">
        <v>165</v>
      </c>
      <c r="C22" s="31" t="s">
        <v>166</v>
      </c>
    </row>
    <row r="23" spans="1:3" ht="22" customHeight="1" x14ac:dyDescent="0.2">
      <c r="A23" s="1" t="s">
        <v>37</v>
      </c>
      <c r="B23" s="25">
        <v>2.8333333333333335</v>
      </c>
      <c r="C23" s="25">
        <v>2.3333333333333335</v>
      </c>
    </row>
    <row r="24" spans="1:3" ht="22" customHeight="1" x14ac:dyDescent="0.2">
      <c r="A24" s="1" t="s">
        <v>24</v>
      </c>
      <c r="B24" s="25">
        <v>2.25</v>
      </c>
      <c r="C24" s="25">
        <v>2.75</v>
      </c>
    </row>
    <row r="25" spans="1:3" ht="22" customHeight="1" x14ac:dyDescent="0.2">
      <c r="A25" s="1" t="s">
        <v>16</v>
      </c>
      <c r="B25" s="25">
        <v>2.75</v>
      </c>
      <c r="C25" s="25">
        <v>2.125</v>
      </c>
    </row>
    <row r="26" spans="1:3" ht="22" customHeight="1" x14ac:dyDescent="0.2">
      <c r="A26" s="1" t="s">
        <v>19</v>
      </c>
      <c r="B26" s="25">
        <v>2</v>
      </c>
      <c r="C26" s="25">
        <v>3</v>
      </c>
    </row>
    <row r="27" spans="1:3" ht="22" customHeight="1" x14ac:dyDescent="0.2">
      <c r="A27" s="1" t="s">
        <v>34</v>
      </c>
      <c r="B27" s="25">
        <v>2.3333333333333335</v>
      </c>
      <c r="C27" s="25">
        <v>2.1666666666666665</v>
      </c>
    </row>
    <row r="28" spans="1:3" ht="22" customHeight="1" x14ac:dyDescent="0.2">
      <c r="A28" s="1" t="s">
        <v>30</v>
      </c>
      <c r="B28" s="25">
        <v>2</v>
      </c>
      <c r="C28" s="25">
        <v>2</v>
      </c>
    </row>
    <row r="29" spans="1:3" ht="22" customHeight="1" x14ac:dyDescent="0.2">
      <c r="A29" s="1" t="s">
        <v>41</v>
      </c>
      <c r="B29" s="25">
        <v>2.25</v>
      </c>
      <c r="C29" s="25">
        <v>2.75</v>
      </c>
    </row>
    <row r="30" spans="1:3" ht="22" customHeight="1" x14ac:dyDescent="0.2">
      <c r="A30" s="1" t="s">
        <v>27</v>
      </c>
      <c r="B30" s="25">
        <v>2.25</v>
      </c>
      <c r="C30" s="25">
        <v>2.5</v>
      </c>
    </row>
    <row r="31" spans="1:3" ht="22" customHeight="1" x14ac:dyDescent="0.2">
      <c r="A31" s="1" t="s">
        <v>74</v>
      </c>
    </row>
    <row r="32" spans="1:3" ht="22" customHeight="1" x14ac:dyDescent="0.2">
      <c r="A32" s="30" t="s">
        <v>75</v>
      </c>
      <c r="B32" s="29">
        <v>2.4</v>
      </c>
      <c r="C32" s="29">
        <v>2.35</v>
      </c>
    </row>
    <row r="33" spans="1:2" ht="22" customHeight="1" x14ac:dyDescent="0.2"/>
    <row r="35" spans="1:2" ht="19" x14ac:dyDescent="0.25">
      <c r="A35" s="40" t="s">
        <v>162</v>
      </c>
      <c r="B35" s="40"/>
    </row>
    <row r="37" spans="1:2" x14ac:dyDescent="0.2">
      <c r="A37" s="29" t="s">
        <v>152</v>
      </c>
      <c r="B37" s="29" t="s">
        <v>77</v>
      </c>
    </row>
    <row r="39" spans="1:2" x14ac:dyDescent="0.2">
      <c r="A39" s="29" t="s">
        <v>11</v>
      </c>
      <c r="B39" s="29" t="s">
        <v>164</v>
      </c>
    </row>
    <row r="40" spans="1:2" x14ac:dyDescent="0.2">
      <c r="A40" s="1" t="s">
        <v>37</v>
      </c>
      <c r="B40">
        <v>6</v>
      </c>
    </row>
    <row r="41" spans="1:2" x14ac:dyDescent="0.2">
      <c r="A41" s="1" t="s">
        <v>24</v>
      </c>
      <c r="B41">
        <v>4</v>
      </c>
    </row>
    <row r="42" spans="1:2" x14ac:dyDescent="0.2">
      <c r="A42" s="1" t="s">
        <v>16</v>
      </c>
      <c r="B42">
        <v>8</v>
      </c>
    </row>
    <row r="43" spans="1:2" x14ac:dyDescent="0.2">
      <c r="A43" s="1" t="s">
        <v>19</v>
      </c>
      <c r="B43">
        <v>2</v>
      </c>
    </row>
    <row r="44" spans="1:2" x14ac:dyDescent="0.2">
      <c r="A44" s="1" t="s">
        <v>34</v>
      </c>
      <c r="B44">
        <v>6</v>
      </c>
    </row>
    <row r="45" spans="1:2" x14ac:dyDescent="0.2">
      <c r="A45" s="1" t="s">
        <v>30</v>
      </c>
      <c r="B45">
        <v>6</v>
      </c>
    </row>
    <row r="46" spans="1:2" x14ac:dyDescent="0.2">
      <c r="A46" s="1" t="s">
        <v>41</v>
      </c>
      <c r="B46">
        <v>4</v>
      </c>
    </row>
    <row r="47" spans="1:2" x14ac:dyDescent="0.2">
      <c r="A47" s="1" t="s">
        <v>27</v>
      </c>
      <c r="B47">
        <v>4</v>
      </c>
    </row>
    <row r="48" spans="1:2" x14ac:dyDescent="0.2">
      <c r="A48" s="1" t="s">
        <v>74</v>
      </c>
    </row>
    <row r="49" spans="1:2" x14ac:dyDescent="0.2">
      <c r="A49" s="30" t="s">
        <v>75</v>
      </c>
      <c r="B49" s="29">
        <v>40</v>
      </c>
    </row>
  </sheetData>
  <mergeCells count="4">
    <mergeCell ref="A4:B4"/>
    <mergeCell ref="A20:C20"/>
    <mergeCell ref="A35:B35"/>
    <mergeCell ref="A1:F1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7 4 1 c a 7 - c a 5 2 - 4 5 3 7 - a f 0 2 - f 6 9 a 0 5 3 d b 9 b 7 "   x m l n s = " h t t p : / / s c h e m a s . m i c r o s o f t . c o m / D a t a M a s h u p " > A A A A A E c E A A B Q S w M E F A A A C A g A a G W Q W m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o Z Z B a 4 s y f j 5 U B A A C p B A A A E w A A A E Z v c m 1 1 b G F z L 1 N l Y 3 R p b 2 4 x L m 3 t U k 1 P w k A Q v Z P 4 H z b r B Z I G g j H G x H h Q w E g E Y 2 y N B 0 L M 0 I 6 l Y b t L d m c R Q v j v T i n B j / p x 8 u Z p O / N m 3 3 u z f Q 5 j y o w W Y X m 2 z w 5 q B z U 3 B Y u J C K e I 1 B b n Q i H V h A i N t z F y 2 V v G q J q P x s 4 m x s z q V 5 n C Z s d o Q k 2 u L l s P D q 1 r O Z v p b A H O K 5 + A h b l n x m T V 6 p o X r Q w k r t W 7 v 3 v q A k F z q d x S N g K h v V K B I O u x E b D c o b y F R Z b C 1 l 5 b s m 5 p Y D 3 q E + Z c y t K f D M R N p p N 9 Q 4 4 3 o 4 J 3 X J L c W Z M b 4 m 2 m C A k b K 4 g i m L D l H X J d 9 u u f 9 A I x 2 g 1 c K B X G o M A 6 v l r Y G + / 8 d a a g U 2 a O j f K 5 F r S a 4 x t 7 Z E G 7 Z 2 P z z h a N G C w 0 K n Y C s V 7 L A Y L V a P t d L v u a T o 6 b x f y G M d n F O X G 3 I B e E S 9 o 2 w 8 L O q j p 8 6 Z M U i Q 2 b G F i k O s D y q Y V 8 C B p S t B 9 4 N 4 1 a p r / d 6 3 0 u D n c v L + p H D f l X 8 R g M w / 9 4 / B 6 P D i / t c I t 8 j E g J R B k p / A L L 5 / z T e B N + i T 2 c 8 H e Z r t h Y r E q F B O R d h e y H S J V a x X 6 n l X 4 l 1 7 / k 7 x V Q S w M E F A A A C A g A a G W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Z Z B a Y h v W + q Q A A A D 2 A A A A E g A A A A A A A A A A A A A A p I E A A A A A Q 2 9 u Z m l n L 1 B h Y 2 t h Z 2 U u e G 1 s U E s B A h Q D F A A A C A g A a G W Q W u L M n 4 + V A Q A A q Q Q A A B M A A A A A A A A A A A A A A K S B 1 A A A A E Z v c m 1 1 b G F z L 1 N l Y 3 R p b 2 4 x L m 1 Q S w E C F A M U A A A I C A B o Z Z B a D 8 r p q 6 Q A A A D p A A A A E w A A A A A A A A A A A A A A p I G a A g A A W 0 N v b n R l b n R f V H l w Z X N d L n h t b F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G A A A A A A A A N I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Z W Y x N j A 0 L T Y 5 M W U t N G R l N C 1 h O G Q y L W Y 2 O D l i M W Y 5 N j Y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g 6 N D I 6 N T k u O T I y N T I w M F o i I C 8 + P E V u d H J 5 I F R 5 c G U 9 I k Z p b G x D b 2 x 1 b W 5 U e X B l c y I g V m F s d W U 9 I n N B d 1 l E Q X d Z P S I g L z 4 8 R W 5 0 c n k g V H l w Z T 0 i R m l s b E N v b H V t b k 5 h b W V z I i B W Y W x 1 Z T 0 i c 1 s m c X V v d D t M Z W F y b m V y S U Q m c X V v d D s s J n F 1 b 3 Q 7 R G V w d C Z x d W 9 0 O y w m c X V v d D t T Y W x h c n k m c X V v d D s s J n F 1 b 3 Q 7 Q n V k Z 2 V 0 Q W x s b 2 N h d G V k J n F 1 b 3 Q 7 L C Z x d W 9 0 O 1 B y b 2 d y Y W 1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x l Y X J u Z X J J R C w w f S Z x d W 9 0 O y w m c X V v d D t T Z W N 0 a W 9 u M S 9 T a G V l d D E v Q X V 0 b 1 J l b W 9 2 Z W R D b 2 x 1 b W 5 z M S 5 7 R G V w d C w x f S Z x d W 9 0 O y w m c X V v d D t T Z W N 0 a W 9 u M S 9 T a G V l d D E v Q X V 0 b 1 J l b W 9 2 Z W R D b 2 x 1 b W 5 z M S 5 7 U 2 F s Y X J 5 L D J 9 J n F 1 b 3 Q 7 L C Z x d W 9 0 O 1 N l Y 3 R p b 2 4 x L 1 N o Z W V 0 M S 9 B d X R v U m V t b 3 Z l Z E N v b H V t b n M x L n t C d W R n Z X R B b G x v Y 2 F 0 Z W Q s M 3 0 m c X V v d D s s J n F 1 b 3 Q 7 U 2 V j d G l v b j E v U 2 h l Z X Q x L 0 F 1 d G 9 S Z W 1 v d m V k Q 2 9 s d W 1 u c z E u e 1 B y b 2 d y Y W 1 N Y W 5 h Z 2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9 B d X R v U m V t b 3 Z l Z E N v b H V t b n M x L n t M Z W F y b m V y S U Q s M H 0 m c X V v d D s s J n F 1 b 3 Q 7 U 2 V j d G l v b j E v U 2 h l Z X Q x L 0 F 1 d G 9 S Z W 1 v d m V k Q 2 9 s d W 1 u c z E u e 0 R l c H Q s M X 0 m c X V v d D s s J n F 1 b 3 Q 7 U 2 V j d G l v b j E v U 2 h l Z X Q x L 0 F 1 d G 9 S Z W 1 v d m V k Q 2 9 s d W 1 u c z E u e 1 N h b G F y e S w y f S Z x d W 9 0 O y w m c X V v d D t T Z W N 0 a W 9 u M S 9 T a G V l d D E v Q X V 0 b 1 J l b W 9 2 Z W R D b 2 x 1 b W 5 z M S 5 7 Q n V k Z 2 V 0 Q W x s b 2 N h d G V k L D N 9 J n F 1 b 3 Q 7 L C Z x d W 9 0 O 1 N l Y 3 R p b 2 4 x L 1 N o Z W V 0 M S 9 B d X R v U m V t b 3 Z l Z E N v b H V t b n M x L n t Q c m 9 n c m F t T W F u Y W d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F l Y T V k M z M t N D l m Z i 0 0 M T l i L T h m Y 2 I t M T A 3 Y W E 5 N 2 Z j N m U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M Z W F y b m V y S U Q s M H 0 m c X V v d D s s J n F 1 b 3 Q 7 U 2 V j d G l v b j E v U 2 h l Z X Q x I C g y K S 9 B d X R v U m V t b 3 Z l Z E N v b H V t b n M x L n t D b 3 V y c 2 V J R C w x f S Z x d W 9 0 O y w m c X V v d D t T Z W N 0 a W 9 u M S 9 T a G V l d D E g K D I p L 0 F 1 d G 9 S Z W 1 v d m V k Q 2 9 s d W 1 u c z E u e 0 N v d X J z Z V R p d G x l L D J 9 J n F 1 b 3 Q 7 L C Z x d W 9 0 O 1 N l Y 3 R p b 2 4 x L 1 N o Z W V 0 M S A o M i k v Q X V 0 b 1 J l b W 9 2 Z W R D b 2 x 1 b W 5 z M S 5 7 Q 2 9 t c G x l d G l v b k R h d G U s M 3 0 m c X V v d D s s J n F 1 b 3 Q 7 U 2 V j d G l v b j E v U 2 h l Z X Q x I C g y K S 9 B d X R v U m V t b 3 Z l Z E N v b H V t b n M x L n t T Y 2 9 y Z S w 0 f S Z x d W 9 0 O y w m c X V v d D t T Z W N 0 a W 9 u M S 9 T a G V l d D E g K D I p L 0 F 1 d G 9 S Z W 1 v d m V k Q 2 9 s d W 1 u c z E u e 1 N 0 Y X R 1 c y w 1 f S Z x d W 9 0 O y w m c X V v d D t T Z W N 0 a W 9 u M S 9 T a G V l d D E g K D I p L 0 F 1 d G 9 S Z W 1 v d m V k Q 2 9 s d W 1 u c z E u e 1 B y b 2 d y Y W 1 N Y W 5 h Z 2 V y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R l c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M Z W F y b m V y S U Q s M H 0 m c X V v d D s s J n F 1 b 3 Q 7 U 2 V j d G l v b j E v U 2 h l Z X Q x I C g y K S 9 B d X R v U m V t b 3 Z l Z E N v b H V t b n M x L n t D b 3 V y c 2 V J R C w x f S Z x d W 9 0 O y w m c X V v d D t T Z W N 0 a W 9 u M S 9 T a G V l d D E g K D I p L 0 F 1 d G 9 S Z W 1 v d m V k Q 2 9 s d W 1 u c z E u e 0 N v d X J z Z V R p d G x l L D J 9 J n F 1 b 3 Q 7 L C Z x d W 9 0 O 1 N l Y 3 R p b 2 4 x L 1 N o Z W V 0 M S A o M i k v Q X V 0 b 1 J l b W 9 2 Z W R D b 2 x 1 b W 5 z M S 5 7 Q 2 9 t c G x l d G l v b k R h d G U s M 3 0 m c X V v d D s s J n F 1 b 3 Q 7 U 2 V j d G l v b j E v U 2 h l Z X Q x I C g y K S 9 B d X R v U m V t b 3 Z l Z E N v b H V t b n M x L n t T Y 2 9 y Z S w 0 f S Z x d W 9 0 O y w m c X V v d D t T Z W N 0 a W 9 u M S 9 T a G V l d D E g K D I p L 0 F 1 d G 9 S Z W 1 v d m V k Q 2 9 s d W 1 u c z E u e 1 N 0 Y X R 1 c y w 1 f S Z x d W 9 0 O y w m c X V v d D t T Z W N 0 a W 9 u M S 9 T a G V l d D E g K D I p L 0 F 1 d G 9 S Z W 1 v d m V k Q 2 9 s d W 1 u c z E u e 1 B y b 2 d y Y W 1 N Y W 5 h Z 2 V y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R l c H Q s O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G V h c m 5 l c k l E J n F 1 b 3 Q 7 L C Z x d W 9 0 O 0 N v d X J z Z U l E J n F 1 b 3 Q 7 L C Z x d W 9 0 O 0 N v d X J z Z V R p d G x l J n F 1 b 3 Q 7 L C Z x d W 9 0 O 0 N v b X B s Z X R p b 2 5 E Y X R l J n F 1 b 3 Q 7 L C Z x d W 9 0 O 1 N j b 3 J l J n F 1 b 3 Q 7 L C Z x d W 9 0 O 1 N 0 Y X R 1 c y Z x d W 9 0 O y w m c X V v d D t Q c m 9 n c m F t T W F u Y W d l c i Z x d W 9 0 O y w m c X V v d D t D b 2 x 1 b W 4 4 J n F 1 b 3 Q 7 L C Z x d W 9 0 O 0 R l c H Q m c X V v d D t d I i A v P j x F b n R y e S B U e X B l P S J G a W x s Q 2 9 s d W 1 u V H l w Z X M i I F Z h b H V l P S J z Q X d Z R 0 N R T U d C Z 1 l H I i A v P j x F b n R y e S B U e X B l P S J G a W x s T G F z d F V w Z G F 0 Z W Q i I F Z h b H V l P S J k M j A y N S 0 w N C 0 x N l Q x O D o 0 M z o x M y 4 5 N D E 2 M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I w V I W L e r E c n h L s g B m H f X O g P V U k g u s P K d J d O n q 2 S q q O D G f P n w g 8 5 y z 2 3 N 3 x a Z p c e m u v T i / s B n W 3 r 3 h f + Q A M 6 U M r m O 9 R 2 R b e O C y R l b v m k m 9 2 G c M z E c x U Z 8 l z 4 Y w c e o a T d 6 L q W P u < / D a t a M a s h u p > 
</file>

<file path=customXml/itemProps1.xml><?xml version="1.0" encoding="utf-8"?>
<ds:datastoreItem xmlns:ds="http://schemas.openxmlformats.org/officeDocument/2006/customXml" ds:itemID="{E4AAF817-0138-B448-B786-2025DD98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ERP</vt:lpstr>
      <vt:lpstr>LMS</vt:lpstr>
      <vt:lpstr>Login </vt:lpstr>
      <vt:lpstr>Survey</vt:lpstr>
      <vt:lpstr>1.Overview</vt:lpstr>
      <vt:lpstr>2.Engagement &amp; Progress</vt:lpstr>
      <vt:lpstr>3.Financial Overview</vt:lpstr>
      <vt:lpstr>4.Feedback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Darapureddy</dc:creator>
  <cp:lastModifiedBy>Lakshmi Darapureddy</cp:lastModifiedBy>
  <dcterms:created xsi:type="dcterms:W3CDTF">2025-04-11T01:22:46Z</dcterms:created>
  <dcterms:modified xsi:type="dcterms:W3CDTF">2025-04-30T16:31:13Z</dcterms:modified>
</cp:coreProperties>
</file>